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mvelez\Desktop\PLANEACION 2025\CONTRATACION 2025\CONTRATACION\LICITACION GRUPO III\PRESUPUESTOS Y FICHAS-GRUPO III FINAL\"/>
    </mc:Choice>
  </mc:AlternateContent>
  <bookViews>
    <workbookView xWindow="0" yWindow="0" windowWidth="20490" windowHeight="6855" tabRatio="906"/>
  </bookViews>
  <sheets>
    <sheet name="PRESUPUESTO OFICIAL (Entidad)" sheetId="265" r:id="rId1"/>
    <sheet name="PROPUESTA ECONOMICA (Propon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(Entidad)'!$I$11:$I$185</definedName>
    <definedName name="_xlnm._FilterDatabase" localSheetId="1" hidden="1">'PROPUESTA ECONOMICA (Proponente'!$I$11:$I$185</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0">'PRESUPUESTO OFICIAL (Entidad)'!$A$1:$M$448</definedName>
    <definedName name="_xlnm.Print_Area" localSheetId="1">'PROPUESTA ECONOMICA (Proponente'!$B$2:$L$447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 (Proponente'!#REF!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(Entidad)'!$K$444</definedName>
    <definedName name="solver_lhs1" localSheetId="1" hidden="1">'PROPUESTA ECONOMICA (Proponente'!$K$444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(Entidad)'!$K$444</definedName>
    <definedName name="solver_opt" localSheetId="1" hidden="1">'PROPUESTA ECONOMICA (Proponente'!$K$444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(Entidad)'!#REF!</definedName>
    <definedName name="solver_rhs1" localSheetId="1" hidden="1">'PROPUESTA ECONOMICA (Proponente'!#REF!</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 localSheetId="0">'PRESUPUESTO OFICIAL (Entidad)'!$2:$8</definedName>
    <definedName name="_xlnm.Print_Titles" localSheetId="1">'PROPUESTA ECONOMICA (Proponente'!$2:$8</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52511"/>
</workbook>
</file>

<file path=xl/calcChain.xml><?xml version="1.0" encoding="utf-8"?>
<calcChain xmlns="http://schemas.openxmlformats.org/spreadsheetml/2006/main">
  <c r="K439" i="270" l="1"/>
  <c r="K430" i="270"/>
  <c r="C427" i="270"/>
  <c r="C428" i="270" s="1"/>
  <c r="C429" i="270" s="1"/>
  <c r="K424" i="270"/>
  <c r="C420" i="270"/>
  <c r="C421" i="270" s="1"/>
  <c r="C422" i="270" s="1"/>
  <c r="C423" i="270" s="1"/>
  <c r="C416" i="270"/>
  <c r="K417" i="270"/>
  <c r="C415" i="270"/>
  <c r="C411" i="270"/>
  <c r="K412" i="270"/>
  <c r="C410" i="270"/>
  <c r="C405" i="270"/>
  <c r="C406" i="270" s="1"/>
  <c r="K407" i="270"/>
  <c r="C404" i="270"/>
  <c r="K401" i="270"/>
  <c r="C392" i="270"/>
  <c r="C393" i="270" s="1"/>
  <c r="C394" i="270" s="1"/>
  <c r="C395" i="270" s="1"/>
  <c r="C396" i="270" s="1"/>
  <c r="C397" i="270" s="1"/>
  <c r="C398" i="270" s="1"/>
  <c r="C399" i="270" s="1"/>
  <c r="C400" i="270" s="1"/>
  <c r="K384" i="270"/>
  <c r="C383" i="270"/>
  <c r="C377" i="270"/>
  <c r="C378" i="270" s="1"/>
  <c r="C379" i="270" s="1"/>
  <c r="K380" i="270"/>
  <c r="C376" i="270"/>
  <c r="K373" i="270"/>
  <c r="C370" i="270"/>
  <c r="C371" i="270" s="1"/>
  <c r="C372" i="270" s="1"/>
  <c r="K367" i="270"/>
  <c r="C361" i="270"/>
  <c r="C362" i="270" s="1"/>
  <c r="C363" i="270" s="1"/>
  <c r="C364" i="270" s="1"/>
  <c r="C365" i="270" s="1"/>
  <c r="C366" i="270" s="1"/>
  <c r="K358" i="270"/>
  <c r="C351" i="270"/>
  <c r="C352" i="270" s="1"/>
  <c r="C353" i="270" s="1"/>
  <c r="C354" i="270" s="1"/>
  <c r="C355" i="270" s="1"/>
  <c r="C356" i="270" s="1"/>
  <c r="C357" i="270" s="1"/>
  <c r="K348" i="270"/>
  <c r="C334" i="270"/>
  <c r="C335" i="270" s="1"/>
  <c r="C336" i="270" s="1"/>
  <c r="C337" i="270" s="1"/>
  <c r="C338" i="270" s="1"/>
  <c r="C339" i="270" s="1"/>
  <c r="C340" i="270" s="1"/>
  <c r="C341" i="270" s="1"/>
  <c r="C342" i="270" s="1"/>
  <c r="C343" i="270" s="1"/>
  <c r="C344" i="270" s="1"/>
  <c r="C345" i="270" s="1"/>
  <c r="C346" i="270" s="1"/>
  <c r="C347" i="270" s="1"/>
  <c r="K331" i="270"/>
  <c r="C329" i="270"/>
  <c r="C330" i="270" s="1"/>
  <c r="K326" i="270"/>
  <c r="C320" i="270"/>
  <c r="C321" i="270" s="1"/>
  <c r="C322" i="270" s="1"/>
  <c r="C323" i="270" s="1"/>
  <c r="C324" i="270" s="1"/>
  <c r="C325" i="270" s="1"/>
  <c r="K317" i="270"/>
  <c r="C316" i="270"/>
  <c r="K313" i="270"/>
  <c r="C308" i="270"/>
  <c r="C309" i="270" s="1"/>
  <c r="C310" i="270" s="1"/>
  <c r="C311" i="270" s="1"/>
  <c r="C312" i="270" s="1"/>
  <c r="C294" i="270"/>
  <c r="C295" i="270" s="1"/>
  <c r="C296" i="270" s="1"/>
  <c r="C297" i="270" s="1"/>
  <c r="C298" i="270" s="1"/>
  <c r="C299" i="270" s="1"/>
  <c r="C300" i="270" s="1"/>
  <c r="C301" i="270" s="1"/>
  <c r="C302" i="270" s="1"/>
  <c r="C303" i="270" s="1"/>
  <c r="C304" i="270" s="1"/>
  <c r="K286" i="270"/>
  <c r="C285" i="270"/>
  <c r="K282" i="270"/>
  <c r="C276" i="270"/>
  <c r="C277" i="270" s="1"/>
  <c r="C278" i="270" s="1"/>
  <c r="C279" i="270" s="1"/>
  <c r="C280" i="270" s="1"/>
  <c r="C281" i="270" s="1"/>
  <c r="K273" i="270"/>
  <c r="C269" i="270"/>
  <c r="C270" i="270" s="1"/>
  <c r="C271" i="270" s="1"/>
  <c r="C272" i="270" s="1"/>
  <c r="K266" i="270"/>
  <c r="C258" i="270"/>
  <c r="C259" i="270" s="1"/>
  <c r="C260" i="270" s="1"/>
  <c r="C261" i="270" s="1"/>
  <c r="C262" i="270" s="1"/>
  <c r="C263" i="270" s="1"/>
  <c r="C264" i="270" s="1"/>
  <c r="C265" i="270" s="1"/>
  <c r="K255" i="270"/>
  <c r="C237" i="270"/>
  <c r="C238" i="270" s="1"/>
  <c r="C239" i="270" s="1"/>
  <c r="C240" i="270" s="1"/>
  <c r="C241" i="270" s="1"/>
  <c r="C242" i="270" s="1"/>
  <c r="C243" i="270" s="1"/>
  <c r="C244" i="270" s="1"/>
  <c r="C245" i="270" s="1"/>
  <c r="C246" i="270" s="1"/>
  <c r="C247" i="270" s="1"/>
  <c r="C248" i="270" s="1"/>
  <c r="C249" i="270" s="1"/>
  <c r="C250" i="270" s="1"/>
  <c r="C251" i="270" s="1"/>
  <c r="C252" i="270" s="1"/>
  <c r="C253" i="270" s="1"/>
  <c r="C254" i="270" s="1"/>
  <c r="K234" i="270"/>
  <c r="C223" i="270"/>
  <c r="C224" i="270" s="1"/>
  <c r="C225" i="270" s="1"/>
  <c r="C226" i="270" s="1"/>
  <c r="C227" i="270" s="1"/>
  <c r="C228" i="270" s="1"/>
  <c r="C229" i="270" s="1"/>
  <c r="C230" i="270" s="1"/>
  <c r="C231" i="270" s="1"/>
  <c r="C232" i="270" s="1"/>
  <c r="C233" i="270" s="1"/>
  <c r="K220" i="270"/>
  <c r="C219" i="270"/>
  <c r="K216" i="270"/>
  <c r="C215" i="270"/>
  <c r="K212" i="270"/>
  <c r="C209" i="270"/>
  <c r="C210" i="270" s="1"/>
  <c r="C211" i="270" s="1"/>
  <c r="C192" i="270"/>
  <c r="C193" i="270" s="1"/>
  <c r="C194" i="270" s="1"/>
  <c r="C195" i="270" s="1"/>
  <c r="C196" i="270" s="1"/>
  <c r="C197" i="270" s="1"/>
  <c r="C198" i="270" s="1"/>
  <c r="C199" i="270" s="1"/>
  <c r="C200" i="270" s="1"/>
  <c r="C201" i="270" s="1"/>
  <c r="C202" i="270" s="1"/>
  <c r="C203" i="270" s="1"/>
  <c r="C204" i="270" s="1"/>
  <c r="C205" i="270" s="1"/>
  <c r="K184" i="270"/>
  <c r="C182" i="270"/>
  <c r="C183" i="270" s="1"/>
  <c r="K179" i="270"/>
  <c r="C178" i="270"/>
  <c r="K175" i="270"/>
  <c r="C170" i="270"/>
  <c r="C171" i="270" s="1"/>
  <c r="C172" i="270" s="1"/>
  <c r="C173" i="270" s="1"/>
  <c r="C174" i="270" s="1"/>
  <c r="K167" i="270"/>
  <c r="C160" i="270"/>
  <c r="C161" i="270" s="1"/>
  <c r="C162" i="270" s="1"/>
  <c r="C163" i="270" s="1"/>
  <c r="C164" i="270" s="1"/>
  <c r="C165" i="270" s="1"/>
  <c r="C166" i="270" s="1"/>
  <c r="K157" i="270"/>
  <c r="C154" i="270"/>
  <c r="C155" i="270" s="1"/>
  <c r="C156" i="270" s="1"/>
  <c r="K151" i="270"/>
  <c r="C150" i="270"/>
  <c r="K147" i="270"/>
  <c r="C131" i="270"/>
  <c r="C132" i="270" s="1"/>
  <c r="C133" i="270" s="1"/>
  <c r="C134" i="270" s="1"/>
  <c r="C135" i="270" s="1"/>
  <c r="C136" i="270" s="1"/>
  <c r="C137" i="270" s="1"/>
  <c r="C138" i="270" s="1"/>
  <c r="C139" i="270" s="1"/>
  <c r="C140" i="270" s="1"/>
  <c r="C141" i="270" s="1"/>
  <c r="C142" i="270" s="1"/>
  <c r="C143" i="270" s="1"/>
  <c r="C144" i="270" s="1"/>
  <c r="C145" i="270" s="1"/>
  <c r="C146" i="270" s="1"/>
  <c r="K128" i="270"/>
  <c r="C125" i="270"/>
  <c r="C126" i="270" s="1"/>
  <c r="C127" i="270" s="1"/>
  <c r="K122" i="270"/>
  <c r="C118" i="270"/>
  <c r="C119" i="270" s="1"/>
  <c r="C120" i="270" s="1"/>
  <c r="C121" i="270" s="1"/>
  <c r="K115" i="270"/>
  <c r="C109" i="270"/>
  <c r="C110" i="270" s="1"/>
  <c r="C111" i="270" s="1"/>
  <c r="C112" i="270" s="1"/>
  <c r="C113" i="270" s="1"/>
  <c r="C114" i="270" s="1"/>
  <c r="K106" i="270"/>
  <c r="C91" i="270"/>
  <c r="C92" i="270" s="1"/>
  <c r="C93" i="270" s="1"/>
  <c r="C94" i="270" s="1"/>
  <c r="C95" i="270" s="1"/>
  <c r="C96" i="270" s="1"/>
  <c r="C97" i="270" s="1"/>
  <c r="C98" i="270" s="1"/>
  <c r="C99" i="270" s="1"/>
  <c r="C100" i="270" s="1"/>
  <c r="C101" i="270" s="1"/>
  <c r="C102" i="270" s="1"/>
  <c r="C103" i="270" s="1"/>
  <c r="C104" i="270" s="1"/>
  <c r="C105" i="270" s="1"/>
  <c r="K88" i="270"/>
  <c r="C80" i="270"/>
  <c r="C81" i="270" s="1"/>
  <c r="C82" i="270" s="1"/>
  <c r="C83" i="270" s="1"/>
  <c r="C84" i="270" s="1"/>
  <c r="C85" i="270" s="1"/>
  <c r="C86" i="270" s="1"/>
  <c r="C87" i="270" s="1"/>
  <c r="K77" i="270"/>
  <c r="C67" i="270"/>
  <c r="C68" i="270" s="1"/>
  <c r="C69" i="270" s="1"/>
  <c r="C70" i="270" s="1"/>
  <c r="C71" i="270" s="1"/>
  <c r="C72" i="270" s="1"/>
  <c r="C73" i="270" s="1"/>
  <c r="C74" i="270" s="1"/>
  <c r="C75" i="270" s="1"/>
  <c r="C76" i="270" s="1"/>
  <c r="K64" i="270"/>
  <c r="C59" i="270"/>
  <c r="C60" i="270" s="1"/>
  <c r="C61" i="270" s="1"/>
  <c r="C62" i="270" s="1"/>
  <c r="C63" i="270" s="1"/>
  <c r="C58" i="270"/>
  <c r="K55" i="270"/>
  <c r="C51" i="270"/>
  <c r="C52" i="270" s="1"/>
  <c r="C53" i="270" s="1"/>
  <c r="C54" i="270" s="1"/>
  <c r="K48" i="270"/>
  <c r="C47" i="270"/>
  <c r="K44" i="270"/>
  <c r="C42" i="270"/>
  <c r="C43" i="270" s="1"/>
  <c r="K39" i="270"/>
  <c r="C33" i="270"/>
  <c r="C34" i="270" s="1"/>
  <c r="C35" i="270" s="1"/>
  <c r="C36" i="270" s="1"/>
  <c r="C37" i="270" s="1"/>
  <c r="C38" i="270" s="1"/>
  <c r="K30" i="270"/>
  <c r="C29" i="270"/>
  <c r="K26" i="270"/>
  <c r="C14" i="270"/>
  <c r="C15" i="270" s="1"/>
  <c r="C16" i="270" s="1"/>
  <c r="C17" i="270" s="1"/>
  <c r="C18" i="270" s="1"/>
  <c r="C19" i="270" s="1"/>
  <c r="C20" i="270" s="1"/>
  <c r="C21" i="270" s="1"/>
  <c r="C22" i="270" s="1"/>
  <c r="C23" i="270" s="1"/>
  <c r="C24" i="270" s="1"/>
  <c r="C25" i="270" s="1"/>
  <c r="K185" i="270" l="1"/>
  <c r="K431" i="270"/>
  <c r="K305" i="270"/>
  <c r="K385" i="270" s="1"/>
  <c r="K206" i="270"/>
  <c r="K287" i="270" s="1"/>
  <c r="K432" i="270" l="1"/>
  <c r="K433" i="270" s="1"/>
  <c r="K429" i="265" l="1"/>
  <c r="K428" i="265"/>
  <c r="K427" i="265"/>
  <c r="C427" i="265"/>
  <c r="C428" i="265" s="1"/>
  <c r="C429" i="265" s="1"/>
  <c r="C420" i="265"/>
  <c r="C421" i="265" s="1"/>
  <c r="C422" i="265" s="1"/>
  <c r="C423" i="265" s="1"/>
  <c r="K423" i="265"/>
  <c r="K422" i="265"/>
  <c r="K421" i="265"/>
  <c r="K420" i="265"/>
  <c r="K416" i="265"/>
  <c r="K415" i="265"/>
  <c r="C410" i="265"/>
  <c r="C411" i="265" s="1"/>
  <c r="K410" i="265"/>
  <c r="K411" i="265"/>
  <c r="K406" i="265"/>
  <c r="K405" i="265"/>
  <c r="K404" i="265"/>
  <c r="K400" i="265"/>
  <c r="K399" i="265"/>
  <c r="K398" i="265"/>
  <c r="K397" i="265"/>
  <c r="K396" i="265"/>
  <c r="K395" i="265"/>
  <c r="K394" i="265"/>
  <c r="K393" i="265"/>
  <c r="K392" i="265"/>
  <c r="K430" i="265" l="1"/>
  <c r="K417" i="265"/>
  <c r="K424" i="265"/>
  <c r="K412" i="265"/>
  <c r="K401" i="265"/>
  <c r="C415" i="265" l="1"/>
  <c r="C416" i="265" s="1"/>
  <c r="C404" i="265"/>
  <c r="C405" i="265" s="1"/>
  <c r="C406" i="265" s="1"/>
  <c r="C392" i="265"/>
  <c r="C393" i="265" s="1"/>
  <c r="C394" i="265" s="1"/>
  <c r="C395" i="265" s="1"/>
  <c r="C396" i="265" s="1"/>
  <c r="C397" i="265" s="1"/>
  <c r="C398" i="265" s="1"/>
  <c r="C399" i="265" s="1"/>
  <c r="C400" i="265" s="1"/>
  <c r="C383" i="265"/>
  <c r="C376" i="265"/>
  <c r="C377" i="265" s="1"/>
  <c r="C378" i="265" s="1"/>
  <c r="C379" i="265" s="1"/>
  <c r="C370" i="265"/>
  <c r="C371" i="265" s="1"/>
  <c r="C372" i="265" s="1"/>
  <c r="C361" i="265"/>
  <c r="C362" i="265" s="1"/>
  <c r="C363" i="265" s="1"/>
  <c r="C364" i="265" s="1"/>
  <c r="C365" i="265" s="1"/>
  <c r="C366" i="265" s="1"/>
  <c r="C351" i="265"/>
  <c r="C352" i="265" s="1"/>
  <c r="C353" i="265" s="1"/>
  <c r="C354" i="265" s="1"/>
  <c r="C355" i="265" s="1"/>
  <c r="C356" i="265" s="1"/>
  <c r="C357" i="265" s="1"/>
  <c r="C334" i="265"/>
  <c r="C335" i="265" s="1"/>
  <c r="C336" i="265" s="1"/>
  <c r="C337" i="265" s="1"/>
  <c r="C338" i="265" s="1"/>
  <c r="C339" i="265" s="1"/>
  <c r="C340" i="265" s="1"/>
  <c r="C341" i="265" s="1"/>
  <c r="C342" i="265" s="1"/>
  <c r="C343" i="265" s="1"/>
  <c r="C344" i="265" s="1"/>
  <c r="C345" i="265" s="1"/>
  <c r="C346" i="265" s="1"/>
  <c r="C347" i="265" s="1"/>
  <c r="C329" i="265"/>
  <c r="C330" i="265" s="1"/>
  <c r="C320" i="265"/>
  <c r="C321" i="265" s="1"/>
  <c r="C322" i="265" s="1"/>
  <c r="C323" i="265" s="1"/>
  <c r="C324" i="265" s="1"/>
  <c r="C325" i="265" s="1"/>
  <c r="C316" i="265"/>
  <c r="C308" i="265"/>
  <c r="C309" i="265" s="1"/>
  <c r="C310" i="265" s="1"/>
  <c r="C311" i="265" s="1"/>
  <c r="C312" i="265" s="1"/>
  <c r="C294" i="265"/>
  <c r="C295" i="265" s="1"/>
  <c r="C296" i="265" s="1"/>
  <c r="C297" i="265" s="1"/>
  <c r="C298" i="265" s="1"/>
  <c r="C299" i="265" s="1"/>
  <c r="C300" i="265" s="1"/>
  <c r="C301" i="265" s="1"/>
  <c r="C302" i="265" s="1"/>
  <c r="C303" i="265" s="1"/>
  <c r="C304" i="265" s="1"/>
  <c r="K383" i="265"/>
  <c r="K384" i="265" s="1"/>
  <c r="K379" i="265"/>
  <c r="K378" i="265"/>
  <c r="K377" i="265"/>
  <c r="K376" i="265"/>
  <c r="K372" i="265"/>
  <c r="K371" i="265"/>
  <c r="K370" i="265"/>
  <c r="K366" i="265"/>
  <c r="K365" i="265"/>
  <c r="K364" i="265"/>
  <c r="K363" i="265"/>
  <c r="K362" i="265"/>
  <c r="K361" i="265"/>
  <c r="K357" i="265"/>
  <c r="K356" i="265"/>
  <c r="K355" i="265"/>
  <c r="K354" i="265"/>
  <c r="K353" i="265"/>
  <c r="K352" i="265"/>
  <c r="K351" i="265"/>
  <c r="K347" i="265"/>
  <c r="K346" i="265"/>
  <c r="K345" i="265"/>
  <c r="K344" i="265"/>
  <c r="K343" i="265"/>
  <c r="K342" i="265"/>
  <c r="K341" i="265"/>
  <c r="K340" i="265"/>
  <c r="K339" i="265"/>
  <c r="K338" i="265"/>
  <c r="K337" i="265"/>
  <c r="K336" i="265"/>
  <c r="K335" i="265"/>
  <c r="K334" i="265"/>
  <c r="K330" i="265"/>
  <c r="K329" i="265"/>
  <c r="K325" i="265"/>
  <c r="K324" i="265"/>
  <c r="K323" i="265"/>
  <c r="K322" i="265"/>
  <c r="K321" i="265"/>
  <c r="K320" i="265"/>
  <c r="K316" i="265"/>
  <c r="K317" i="265" s="1"/>
  <c r="K312" i="265"/>
  <c r="K311" i="265"/>
  <c r="K310" i="265"/>
  <c r="K309" i="265"/>
  <c r="K308" i="265"/>
  <c r="K304" i="265"/>
  <c r="K303" i="265"/>
  <c r="K302" i="265"/>
  <c r="K301" i="265"/>
  <c r="K300" i="265"/>
  <c r="K299" i="265"/>
  <c r="K298" i="265"/>
  <c r="K297" i="265"/>
  <c r="K296" i="265"/>
  <c r="K295" i="265"/>
  <c r="K294" i="265"/>
  <c r="K407" i="265" l="1"/>
  <c r="K431" i="265" s="1"/>
  <c r="K432" i="265" s="1"/>
  <c r="K331" i="265"/>
  <c r="K313" i="265"/>
  <c r="K326" i="265"/>
  <c r="K380" i="265"/>
  <c r="K358" i="265"/>
  <c r="K373" i="265"/>
  <c r="K305" i="265"/>
  <c r="K348" i="265"/>
  <c r="K367" i="265"/>
  <c r="K433" i="265" l="1"/>
  <c r="K385" i="265"/>
  <c r="C285" i="265" l="1"/>
  <c r="C276" i="265"/>
  <c r="C277" i="265" s="1"/>
  <c r="C278" i="265" s="1"/>
  <c r="C279" i="265" s="1"/>
  <c r="C280" i="265" s="1"/>
  <c r="C281" i="265" s="1"/>
  <c r="C269" i="265"/>
  <c r="C270" i="265" s="1"/>
  <c r="C271" i="265" s="1"/>
  <c r="C272" i="265" s="1"/>
  <c r="C258" i="265"/>
  <c r="C259" i="265" s="1"/>
  <c r="C260" i="265" s="1"/>
  <c r="C261" i="265" s="1"/>
  <c r="C262" i="265" s="1"/>
  <c r="C263" i="265" s="1"/>
  <c r="C264" i="265" s="1"/>
  <c r="C265" i="265" s="1"/>
  <c r="C237" i="265"/>
  <c r="C238" i="265" s="1"/>
  <c r="C239" i="265" s="1"/>
  <c r="C240" i="265" s="1"/>
  <c r="C241" i="265" s="1"/>
  <c r="C242" i="265" s="1"/>
  <c r="C243" i="265" s="1"/>
  <c r="C244" i="265" s="1"/>
  <c r="C245" i="265" s="1"/>
  <c r="C246" i="265" s="1"/>
  <c r="C247" i="265" s="1"/>
  <c r="C248" i="265" s="1"/>
  <c r="C249" i="265" s="1"/>
  <c r="C250" i="265" s="1"/>
  <c r="C251" i="265" s="1"/>
  <c r="C252" i="265" s="1"/>
  <c r="C253" i="265" s="1"/>
  <c r="C254" i="265" s="1"/>
  <c r="C223" i="265"/>
  <c r="C224" i="265" s="1"/>
  <c r="C225" i="265" s="1"/>
  <c r="C226" i="265" s="1"/>
  <c r="C227" i="265" s="1"/>
  <c r="C228" i="265" s="1"/>
  <c r="C229" i="265" s="1"/>
  <c r="C230" i="265" s="1"/>
  <c r="C231" i="265" s="1"/>
  <c r="C232" i="265" s="1"/>
  <c r="C233" i="265" s="1"/>
  <c r="C219" i="265"/>
  <c r="C215" i="265"/>
  <c r="C209" i="265"/>
  <c r="C210" i="265" s="1"/>
  <c r="C211" i="265" s="1"/>
  <c r="C192" i="265"/>
  <c r="C193" i="265" s="1"/>
  <c r="C194" i="265" s="1"/>
  <c r="C195" i="265" s="1"/>
  <c r="C196" i="265" s="1"/>
  <c r="C197" i="265" s="1"/>
  <c r="C198" i="265" s="1"/>
  <c r="C199" i="265" s="1"/>
  <c r="C200" i="265" s="1"/>
  <c r="C201" i="265" s="1"/>
  <c r="C202" i="265" s="1"/>
  <c r="C203" i="265" s="1"/>
  <c r="C204" i="265" s="1"/>
  <c r="C205" i="265" s="1"/>
  <c r="K285" i="265"/>
  <c r="K286" i="265" s="1"/>
  <c r="K281" i="265"/>
  <c r="K280" i="265"/>
  <c r="K279" i="265"/>
  <c r="K278" i="265"/>
  <c r="K277" i="265"/>
  <c r="K276" i="265"/>
  <c r="K272" i="265"/>
  <c r="K271" i="265"/>
  <c r="K270" i="265"/>
  <c r="K269" i="265"/>
  <c r="K265" i="265"/>
  <c r="K264" i="265"/>
  <c r="K263" i="265"/>
  <c r="K262" i="265"/>
  <c r="K261" i="265"/>
  <c r="K260" i="265"/>
  <c r="K259" i="265"/>
  <c r="K258" i="265"/>
  <c r="K254" i="265"/>
  <c r="K253" i="265"/>
  <c r="K252" i="265"/>
  <c r="K251" i="265"/>
  <c r="K250" i="265"/>
  <c r="K249" i="265"/>
  <c r="K248" i="265"/>
  <c r="K247" i="265"/>
  <c r="K246" i="265"/>
  <c r="K245" i="265"/>
  <c r="K244" i="265"/>
  <c r="K243" i="265"/>
  <c r="K242" i="265"/>
  <c r="K241" i="265"/>
  <c r="K240" i="265"/>
  <c r="K239" i="265"/>
  <c r="K238" i="265"/>
  <c r="K237" i="265"/>
  <c r="K233" i="265"/>
  <c r="K232" i="265"/>
  <c r="K231" i="265"/>
  <c r="K230" i="265"/>
  <c r="K229" i="265"/>
  <c r="K228" i="265"/>
  <c r="K227" i="265"/>
  <c r="K226" i="265"/>
  <c r="K225" i="265"/>
  <c r="K224" i="265"/>
  <c r="K223" i="265"/>
  <c r="K219" i="265"/>
  <c r="K220" i="265" s="1"/>
  <c r="K215" i="265"/>
  <c r="K216" i="265" s="1"/>
  <c r="K211" i="265"/>
  <c r="K210" i="265"/>
  <c r="K209" i="265"/>
  <c r="K205" i="265"/>
  <c r="K204" i="265"/>
  <c r="K203" i="265"/>
  <c r="K202" i="265"/>
  <c r="K201" i="265"/>
  <c r="K200" i="265"/>
  <c r="K199" i="265"/>
  <c r="K198" i="265"/>
  <c r="K197" i="265"/>
  <c r="K196" i="265"/>
  <c r="K195" i="265"/>
  <c r="K194" i="265"/>
  <c r="K193" i="265"/>
  <c r="K192" i="265"/>
  <c r="K273" i="265" l="1"/>
  <c r="K255" i="265"/>
  <c r="K266" i="265"/>
  <c r="K282" i="265"/>
  <c r="K234" i="265"/>
  <c r="K206" i="265"/>
  <c r="K212" i="265"/>
  <c r="K183" i="265"/>
  <c r="K182" i="265"/>
  <c r="C182" i="265"/>
  <c r="C183" i="265" s="1"/>
  <c r="K178" i="265"/>
  <c r="K179" i="265" s="1"/>
  <c r="C178" i="265"/>
  <c r="K174" i="265"/>
  <c r="K173" i="265"/>
  <c r="K172" i="265"/>
  <c r="K171" i="265"/>
  <c r="K170" i="265"/>
  <c r="C170" i="265"/>
  <c r="C171" i="265" s="1"/>
  <c r="C172" i="265" s="1"/>
  <c r="C173" i="265" s="1"/>
  <c r="C174" i="265" s="1"/>
  <c r="K166" i="265"/>
  <c r="K165" i="265"/>
  <c r="K164" i="265"/>
  <c r="K163" i="265"/>
  <c r="K162" i="265"/>
  <c r="K161" i="265"/>
  <c r="K160" i="265"/>
  <c r="K156" i="265"/>
  <c r="K155" i="265"/>
  <c r="K154" i="265"/>
  <c r="K150" i="265"/>
  <c r="K151" i="265" s="1"/>
  <c r="C150" i="265"/>
  <c r="K146" i="265"/>
  <c r="K145" i="265"/>
  <c r="K144" i="265"/>
  <c r="K143" i="265"/>
  <c r="K142" i="265"/>
  <c r="K141" i="265"/>
  <c r="K140" i="265"/>
  <c r="K139" i="265"/>
  <c r="K138" i="265"/>
  <c r="K137" i="265"/>
  <c r="K136" i="265"/>
  <c r="K135" i="265"/>
  <c r="K134" i="265"/>
  <c r="K133" i="265"/>
  <c r="K132" i="265"/>
  <c r="K131" i="265"/>
  <c r="C131" i="265"/>
  <c r="C132" i="265" s="1"/>
  <c r="C133" i="265" s="1"/>
  <c r="C134" i="265" s="1"/>
  <c r="C135" i="265" s="1"/>
  <c r="C136" i="265" s="1"/>
  <c r="C137" i="265" s="1"/>
  <c r="C138" i="265" s="1"/>
  <c r="C139" i="265" s="1"/>
  <c r="C140" i="265" s="1"/>
  <c r="C141" i="265" s="1"/>
  <c r="C142" i="265" s="1"/>
  <c r="C143" i="265" s="1"/>
  <c r="C144" i="265" s="1"/>
  <c r="C145" i="265" s="1"/>
  <c r="C146" i="265" s="1"/>
  <c r="K127" i="265"/>
  <c r="K126" i="265"/>
  <c r="K125" i="265"/>
  <c r="C125" i="265"/>
  <c r="C126" i="265" s="1"/>
  <c r="C127" i="265" s="1"/>
  <c r="K121" i="265"/>
  <c r="K120" i="265"/>
  <c r="K119" i="265"/>
  <c r="K118" i="265"/>
  <c r="C118" i="265"/>
  <c r="C119" i="265" s="1"/>
  <c r="C120" i="265" s="1"/>
  <c r="C121" i="265" s="1"/>
  <c r="K114" i="265"/>
  <c r="K113" i="265"/>
  <c r="K112" i="265"/>
  <c r="K111" i="265"/>
  <c r="K110" i="265"/>
  <c r="K109" i="265"/>
  <c r="C109" i="265"/>
  <c r="C110" i="265" s="1"/>
  <c r="C111" i="265" s="1"/>
  <c r="C112" i="265" s="1"/>
  <c r="C113" i="265" s="1"/>
  <c r="C114" i="265" s="1"/>
  <c r="K105" i="265"/>
  <c r="K104" i="265"/>
  <c r="K103" i="265"/>
  <c r="K102" i="265"/>
  <c r="K101" i="265"/>
  <c r="K100" i="265"/>
  <c r="K99" i="265"/>
  <c r="K98" i="265"/>
  <c r="K97" i="265"/>
  <c r="K96" i="265"/>
  <c r="K95" i="265"/>
  <c r="K94" i="265"/>
  <c r="K93" i="265"/>
  <c r="K92" i="265"/>
  <c r="K91" i="265"/>
  <c r="C91" i="265"/>
  <c r="C92" i="265" s="1"/>
  <c r="C93" i="265" s="1"/>
  <c r="C94" i="265" s="1"/>
  <c r="C95" i="265" s="1"/>
  <c r="C96" i="265" s="1"/>
  <c r="C97" i="265" s="1"/>
  <c r="C98" i="265" s="1"/>
  <c r="C99" i="265" s="1"/>
  <c r="C100" i="265" s="1"/>
  <c r="C101" i="265" s="1"/>
  <c r="C102" i="265" s="1"/>
  <c r="C103" i="265" s="1"/>
  <c r="C104" i="265" s="1"/>
  <c r="K87" i="265"/>
  <c r="K86" i="265"/>
  <c r="K85" i="265"/>
  <c r="K84" i="265"/>
  <c r="K83" i="265"/>
  <c r="K82" i="265"/>
  <c r="K81" i="265"/>
  <c r="K80" i="265"/>
  <c r="C80" i="265"/>
  <c r="C81" i="265" s="1"/>
  <c r="C82" i="265" s="1"/>
  <c r="C83" i="265" s="1"/>
  <c r="C84" i="265" s="1"/>
  <c r="C85" i="265" s="1"/>
  <c r="C86" i="265" s="1"/>
  <c r="C87" i="265" s="1"/>
  <c r="K76" i="265"/>
  <c r="K75" i="265"/>
  <c r="K74" i="265"/>
  <c r="K73" i="265"/>
  <c r="K72" i="265"/>
  <c r="K71" i="265"/>
  <c r="K70" i="265"/>
  <c r="K69" i="265"/>
  <c r="K68" i="265"/>
  <c r="K67" i="265"/>
  <c r="C67" i="265"/>
  <c r="C68" i="265" s="1"/>
  <c r="C69" i="265" s="1"/>
  <c r="C70" i="265" s="1"/>
  <c r="C71" i="265" s="1"/>
  <c r="C72" i="265" s="1"/>
  <c r="C73" i="265" s="1"/>
  <c r="C74" i="265" s="1"/>
  <c r="C75" i="265" s="1"/>
  <c r="C76" i="265" s="1"/>
  <c r="K63" i="265"/>
  <c r="K62" i="265"/>
  <c r="K61" i="265"/>
  <c r="K60" i="265"/>
  <c r="K59" i="265"/>
  <c r="K58" i="265"/>
  <c r="C58" i="265"/>
  <c r="C59" i="265" s="1"/>
  <c r="C60" i="265" s="1"/>
  <c r="C61" i="265" s="1"/>
  <c r="C62" i="265" s="1"/>
  <c r="C63" i="265" s="1"/>
  <c r="C51" i="265"/>
  <c r="C52" i="265" s="1"/>
  <c r="C53" i="265" s="1"/>
  <c r="C54" i="265" s="1"/>
  <c r="K54" i="265"/>
  <c r="K53" i="265"/>
  <c r="K52" i="265"/>
  <c r="K51" i="265"/>
  <c r="C47" i="265"/>
  <c r="K47" i="265"/>
  <c r="C42" i="265"/>
  <c r="C43" i="265" s="1"/>
  <c r="K43" i="265"/>
  <c r="K42" i="265"/>
  <c r="C33" i="265"/>
  <c r="C34" i="265" s="1"/>
  <c r="C35" i="265" s="1"/>
  <c r="C36" i="265" s="1"/>
  <c r="C37" i="265" s="1"/>
  <c r="C38" i="265" s="1"/>
  <c r="K38" i="265"/>
  <c r="K37" i="265"/>
  <c r="K36" i="265"/>
  <c r="K35" i="265"/>
  <c r="K34" i="265"/>
  <c r="K33" i="265"/>
  <c r="C29" i="265"/>
  <c r="K29" i="265"/>
  <c r="K30" i="265" s="1"/>
  <c r="C14" i="265"/>
  <c r="C15" i="265" s="1"/>
  <c r="C16" i="265" s="1"/>
  <c r="C17" i="265" s="1"/>
  <c r="C18" i="265" s="1"/>
  <c r="C19" i="265" s="1"/>
  <c r="C20" i="265" s="1"/>
  <c r="C21" i="265" s="1"/>
  <c r="C22" i="265" s="1"/>
  <c r="C23" i="265" s="1"/>
  <c r="C24" i="265" s="1"/>
  <c r="C25" i="265" s="1"/>
  <c r="K25" i="265"/>
  <c r="K24" i="265"/>
  <c r="K23" i="265"/>
  <c r="K22" i="265"/>
  <c r="K21" i="265"/>
  <c r="K20" i="265"/>
  <c r="K19" i="265"/>
  <c r="K18" i="265"/>
  <c r="K17" i="265"/>
  <c r="K16" i="265"/>
  <c r="K15" i="265"/>
  <c r="K14" i="265"/>
  <c r="K184" i="265" l="1"/>
  <c r="K287" i="265"/>
  <c r="K439" i="265" s="1"/>
  <c r="K128" i="265"/>
  <c r="K167" i="265"/>
  <c r="K106" i="265"/>
  <c r="K175" i="265"/>
  <c r="K157" i="265"/>
  <c r="K88" i="265"/>
  <c r="K77" i="265"/>
  <c r="K115" i="265"/>
  <c r="K147" i="265"/>
  <c r="K64" i="265"/>
  <c r="K122" i="265"/>
  <c r="K26" i="265"/>
  <c r="C154" i="265" l="1"/>
  <c r="C155" i="265" s="1"/>
  <c r="C156" i="265" s="1"/>
  <c r="C160" i="265" s="1"/>
  <c r="C161" i="265" s="1"/>
  <c r="C162" i="265" s="1"/>
  <c r="C163" i="265" s="1"/>
  <c r="C164" i="265" s="1"/>
  <c r="C165" i="265" s="1"/>
  <c r="C166" i="265" s="1"/>
  <c r="C105" i="265"/>
  <c r="K55" i="265" l="1"/>
  <c r="K39" i="265"/>
  <c r="K44" i="265"/>
  <c r="K48" i="265"/>
  <c r="K185" i="265" l="1"/>
</calcChain>
</file>

<file path=xl/sharedStrings.xml><?xml version="1.0" encoding="utf-8"?>
<sst xmlns="http://schemas.openxmlformats.org/spreadsheetml/2006/main" count="1534" uniqueCount="358">
  <si>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</si>
  <si>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</si>
  <si>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</si>
  <si>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</si>
  <si>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</si>
  <si>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</si>
  <si>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</si>
  <si>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</si>
  <si>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</si>
  <si>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</si>
  <si>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</si>
  <si>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</si>
  <si>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</si>
  <si>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</si>
  <si>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</si>
  <si>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VALOR TOTAL</t>
  </si>
  <si>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</si>
  <si>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</si>
  <si>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</si>
  <si>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</si>
  <si>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r>
      <rPr>
        <b/>
        <sz val="11"/>
        <rFont val="Arial"/>
        <family val="2"/>
      </rPr>
      <t>NOTA 3:</t>
    </r>
    <r>
      <rPr>
        <sz val="11"/>
        <rFont val="Arial"/>
        <family val="2"/>
      </rPr>
      <t xml:space="preserve"> El A.I.U y su discriminación deben estar en porcentaje (%). </t>
    </r>
  </si>
  <si>
    <t xml:space="preserve">UTILIDAD
</t>
  </si>
  <si>
    <t>U=</t>
  </si>
  <si>
    <t>FORMULARIO 1</t>
  </si>
  <si>
    <t>PROPUESTA ECONÓMICA</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</si>
  <si>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</si>
  <si>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</si>
  <si>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</si>
  <si>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</si>
  <si>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</si>
  <si>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</si>
  <si>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</si>
  <si>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</si>
  <si>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</si>
  <si>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</si>
  <si>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</si>
  <si>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</si>
  <si>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</si>
  <si>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</si>
  <si>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</si>
  <si>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</si>
  <si>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</si>
  <si>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</si>
  <si>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</si>
  <si>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</si>
  <si>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</si>
  <si>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</si>
  <si>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</si>
  <si>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</si>
  <si>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</si>
  <si>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</si>
  <si>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</si>
  <si>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</si>
  <si>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</si>
  <si>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</si>
  <si>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</si>
  <si>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</si>
  <si>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</si>
  <si>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</si>
  <si>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</si>
  <si>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</si>
  <si>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</si>
  <si>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</si>
  <si>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</si>
  <si>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</si>
  <si>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</si>
  <si>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</si>
  <si>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</si>
  <si>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</si>
  <si>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</si>
  <si>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</si>
  <si>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</si>
  <si>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</si>
  <si>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</si>
  <si>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</si>
  <si>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</si>
  <si>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</si>
  <si>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</si>
  <si>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</si>
  <si>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</si>
  <si>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</si>
  <si>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Formulario 1 - Propuesta económica  - Licitación de obra pública de infraestructura social </t>
  </si>
  <si>
    <t xml:space="preserve">Formulario 1 - Propuesta económica  -  Licitación de obra pública de infraestructura  social </t>
  </si>
  <si>
    <t>CCE-EICP-FM-116</t>
  </si>
  <si>
    <t>LOTE 1</t>
  </si>
  <si>
    <t>DEMOLICION ANDEN/CONTRAPISO CONC.E 7.6 A 12CM</t>
  </si>
  <si>
    <t>M2</t>
  </si>
  <si>
    <t>EXCAVACION TIERRA A MANO</t>
  </si>
  <si>
    <t>M3</t>
  </si>
  <si>
    <t>RELLENO MATERIAL SITIO MANUAL</t>
  </si>
  <si>
    <t>DEMOLICION MURO LAD. SOGA</t>
  </si>
  <si>
    <t>DESMONTE MALLA ESLABONADA H=2.0 MT</t>
  </si>
  <si>
    <t>M</t>
  </si>
  <si>
    <t>DESMONTE ALAMBRE PUAS CERRAMIENTO 3-5 LINEAS</t>
  </si>
  <si>
    <t>DEMOLICION VIGA AMARRE MURO</t>
  </si>
  <si>
    <t>MOVIMIENTOS DE TIERRA - RELLENOS</t>
  </si>
  <si>
    <t>2</t>
  </si>
  <si>
    <t>CIMENTACIONES</t>
  </si>
  <si>
    <t>SOLADO ESPESOR E=0.05M 3000 PSI 210 MPA</t>
  </si>
  <si>
    <t>PEDESTAL CONCRETO 3100 PSI 21.0 MPA</t>
  </si>
  <si>
    <t>ACERO REFUERZO FLEJADO 60000 PSI 420Mpa</t>
  </si>
  <si>
    <t>KG</t>
  </si>
  <si>
    <t>3</t>
  </si>
  <si>
    <t>ESTRUCTURA DE CONCRETO (VIGAS-COLUMNAS)</t>
  </si>
  <si>
    <t>4</t>
  </si>
  <si>
    <t>MURO LADRILLO SOGA LIMPIO REVITADO [2C]</t>
  </si>
  <si>
    <t>5</t>
  </si>
  <si>
    <t>PISOS</t>
  </si>
  <si>
    <t>ANDEN CONCRETO 10CM 3000 PSI</t>
  </si>
  <si>
    <t>MALLA ELECTROSOLDADA</t>
  </si>
  <si>
    <t>6</t>
  </si>
  <si>
    <t>INSTALACIONES ELECTRICAS</t>
  </si>
  <si>
    <t>PRELIMINARES ELECTRICOS</t>
  </si>
  <si>
    <t>RETIRO DE CABLE AGRUPADO # 8 A # 2 (1 A 5 LINEAS)</t>
  </si>
  <si>
    <t>RETIRO TABLEROS</t>
  </si>
  <si>
    <t>UND</t>
  </si>
  <si>
    <t>RETIRO SWITCHE O TOMA</t>
  </si>
  <si>
    <t>RETIRO SALIDA ELECTRICA</t>
  </si>
  <si>
    <t>RETIRO TUBERIA ELECTRICA EXISTENTE</t>
  </si>
  <si>
    <t>DESCONEXION DE CONTADOR DE ENERGIA</t>
  </si>
  <si>
    <t>DESCONEXION DE SUBESTACION</t>
  </si>
  <si>
    <t>CINTA SEGURIDAD PREVENTIVA A=8CM-250MTS.</t>
  </si>
  <si>
    <t>ACOMETIDAS Y CABLEADO GENERAL</t>
  </si>
  <si>
    <t>CABLEADO DE COBRE AGRUPADO 3#12 HF FR LS CT CT POR TUBERÍA, CANALETA O BANDEJA EXISTENTE</t>
  </si>
  <si>
    <t>ALIMENTADOR 1F (3#12) ,3/4" EMT" CABLE HF FR LS CT</t>
  </si>
  <si>
    <t>ALIMENTADOR 2F (3# 8+1#10) 1" EMT" CABLE HF FR LS CT</t>
  </si>
  <si>
    <t>CABLE TRENZADO 3X12 HL-ZH AWG-REGULADA</t>
  </si>
  <si>
    <t>CABLE ENCAUCHETADO HF FR LS CT # # 3*12 AWG</t>
  </si>
  <si>
    <t xml:space="preserve">CABLE COBRE HF FR LS CT # 6 </t>
  </si>
  <si>
    <t xml:space="preserve">CABLE COBRE HF FR LS CT # 10 </t>
  </si>
  <si>
    <t xml:space="preserve">CABLE COBRE HF FR LS CT # 12 </t>
  </si>
  <si>
    <t>7</t>
  </si>
  <si>
    <t>INSTALACION CONTADOR DE ENERGIA</t>
  </si>
  <si>
    <t>REVISION, CALIBRACION, INSTALACION Y SELLADO MEDIDOR DE ENERGIA CLASE 0,5, POR PARTE DE EMCALI</t>
  </si>
  <si>
    <t>ATERRIZAJE CAJA MEDIDOR DE ENERGIA - NORMA EMCALI, INCLUYE UNION SOLDADA CON CABLE N° 6 DESNUDO, PLATINA DE COBRE Y TAPA 30X30</t>
  </si>
  <si>
    <t>MURETE PARA CONTADOR Y CAJA CON REJA</t>
  </si>
  <si>
    <t>TUBO PVC 2"</t>
  </si>
  <si>
    <t>CURVA PVC 2"</t>
  </si>
  <si>
    <t>CURVA PVC 1"</t>
  </si>
  <si>
    <t xml:space="preserve">TERMINAL PVC 1" </t>
  </si>
  <si>
    <t>CAMARA ELECTRICA EN CONCRETO CON TAPA TIPO AP 0,4 X 0,4 X 0,75CM  - NORMA EMCALI</t>
  </si>
  <si>
    <t>TUBERIA EMT 1"</t>
  </si>
  <si>
    <t>TUBERIA EMT 3/4"</t>
  </si>
  <si>
    <t>CURVA EMT 1"</t>
  </si>
  <si>
    <t>CONDULETA DE 1 "</t>
  </si>
  <si>
    <t>CONDULETA TIPO LB 3/4"</t>
  </si>
  <si>
    <t>CAJA METALICA DE PASO 20 X 20 X 15 CM CON TAPA</t>
  </si>
  <si>
    <t>CAJA RAWELT CUADRADA DE ALUMINIO 2400 (4x4) - 3/4" CON TAPA</t>
  </si>
  <si>
    <t>CANALETA METALICA C/DIV 12x5x240 CMS</t>
  </si>
  <si>
    <t>TABLEROS Y BREAKER</t>
  </si>
  <si>
    <t>TOTALIZADOR 100 A TRIFASICO (25 - 50 KA)</t>
  </si>
  <si>
    <t>TABLERO 3F 24 CTOS CON PUERTA Y ESPACIO PARA TOTALIZADOR</t>
  </si>
  <si>
    <t>TABLERO 2F 8 CTOS CON PUERTA</t>
  </si>
  <si>
    <t>BREAKER 1F DESDE 15 HASTA 60 AMP</t>
  </si>
  <si>
    <t>BREAKER 2F DESDE 15 HASTA 60 AMP</t>
  </si>
  <si>
    <t>SALIDAS ELECTRICAS</t>
  </si>
  <si>
    <t xml:space="preserve">SALIDA LAMPARA (CABLE COBRE HF FR LS CT) - EMT </t>
  </si>
  <si>
    <t>SALIDA TOMA 120 V (CABLE COBRE HF FR LS CT) - EMT</t>
  </si>
  <si>
    <t>SALIDA TOMA 220 V (CABLE COBRE HF FR LS CT) - EMT</t>
  </si>
  <si>
    <t>SALIDA INTERRUPTOR SENCILLO S1- (CABLE COBRE HF FR LS CT) - EMT</t>
  </si>
  <si>
    <t>LUMINARIAS</t>
  </si>
  <si>
    <t xml:space="preserve">PANEL LED RECTANGULAR 30X120CM 40-50W, 3200Lm, 30.000 HORAS, 100 - 277 VAC, CON MARCO DE INCRUSTAR, COLGAR O SOBREPONER </t>
  </si>
  <si>
    <t>LAMPARA DE EMERGENCIA LED CERTIFICADA 2X 1,6W, IP20, 90 MINUTOS DE AUTONOMIA, 100 – 277 VAC</t>
  </si>
  <si>
    <t>SUMINISTRO E INSTALACION DE REFLECTOR 100 W LED 10500 Lm, 30.000 HORAS, 100-277 VAC, IP65, ALTURA MONTAJE 4-7 METROS.</t>
  </si>
  <si>
    <t>FOTOCELDA CON BASE</t>
  </si>
  <si>
    <t>RED REGULADA Y DATOS</t>
  </si>
  <si>
    <t>TOMA NARANJA TIERRA AISLADA</t>
  </si>
  <si>
    <t>TOMA BLANCO NORMAL</t>
  </si>
  <si>
    <t>CABLE DATOS UTP CAT 6A</t>
  </si>
  <si>
    <t>SALIDA DE DATOS EMT - CABLE UTP CAT 6A</t>
  </si>
  <si>
    <t>CERTIFICACION PUNTO RED</t>
  </si>
  <si>
    <t>PUNTO</t>
  </si>
  <si>
    <t>MARQUILLADO - ROTULADO</t>
  </si>
  <si>
    <t>JUEGO</t>
  </si>
  <si>
    <t>CORTADORA DE PAVIMENTO DE 4 A 7 CM</t>
  </si>
  <si>
    <t>DEMOLICION VIGA CONCRETO &lt;=25C-35CM</t>
  </si>
  <si>
    <t>VIGA CONCR.AMARRE MURO 10-12x20CM</t>
  </si>
  <si>
    <t>ESTRUCTURA METALlCA EN ACERO ESTRUCTURAL ASTM A-36 (SEGUN DISEÑO) INCLUYE FABRICACION, TRANSPORTE, MONTAJE, PINTURA ANTICORROSIVO, ESMALTE Y TERMINADO FINAL</t>
  </si>
  <si>
    <t>8</t>
  </si>
  <si>
    <t>LIMPIEZA GENERAL</t>
  </si>
  <si>
    <t>RETIRO DE SALDOS EN SITIO</t>
  </si>
  <si>
    <t>RETIRO ESCOMBROS MANUAL-VOLQUETA. INCLUYE
DISPOSICiÓN EN BOTADERO OFICIAL (DECRETO 0291 de 2005)</t>
  </si>
  <si>
    <t>9</t>
  </si>
  <si>
    <t xml:space="preserve">A= </t>
  </si>
  <si>
    <t>PRELIMINARES</t>
  </si>
  <si>
    <t>LOCALIZACION-REPLANTEO OBRA ARQUITECTON.</t>
  </si>
  <si>
    <t>CERRAMIENTO TELA FIB.TEJIDA H=2.10M-BORD</t>
  </si>
  <si>
    <t>DEMOLICION COLUMNA CONCRETO</t>
  </si>
  <si>
    <t>DEMOLICION CIMIENTO CONCRETO</t>
  </si>
  <si>
    <t>RELLENO ROCA MUERTA COMPAC-CILINDRO</t>
  </si>
  <si>
    <t>VIGA CONCRETO AEREA 3000 PSI</t>
  </si>
  <si>
    <t>MAMPOSTERIAY DIVISIONES LIVIANAS</t>
  </si>
  <si>
    <t>MURO BLOQUE CONCRETO 12x19x39CM</t>
  </si>
  <si>
    <t xml:space="preserve">CUBIERTA, ESTRUCTURA METALICA DE SOPORTE, CIELOS Y CANALES </t>
  </si>
  <si>
    <t>CANAL LAMINA GALVANIZADA CAL.22</t>
  </si>
  <si>
    <t>INSTALACIONES HIDROSANITARIAS</t>
  </si>
  <si>
    <t>BAJANTE AGUAS LLUVIAS PVC 6</t>
  </si>
  <si>
    <t>TUBERIA PVC 6" SANITARIA</t>
  </si>
  <si>
    <t>REVESTIMIENTOS PAREDES (REPELLOS, ESTUCOS Y PINTURAS)</t>
  </si>
  <si>
    <t>VINILO MURO TIPO 1 [3M]</t>
  </si>
  <si>
    <t>10</t>
  </si>
  <si>
    <t>CARPINTERIA METALICA - VIDRIOS - MUEBLES</t>
  </si>
  <si>
    <t>11</t>
  </si>
  <si>
    <t>LIMPIEZA</t>
  </si>
  <si>
    <r>
      <rPr>
        <b/>
        <sz val="11"/>
        <rFont val="Arial"/>
        <family val="2"/>
      </rPr>
      <t xml:space="preserve">NOTA 1: </t>
    </r>
    <r>
      <rPr>
        <sz val="11"/>
        <rFont val="Arial"/>
        <family val="2"/>
      </rPr>
      <t xml:space="preserve"> Se debe tener en cuenta que el PRECIO UNITARIO incluye el valor de A.U. </t>
    </r>
  </si>
  <si>
    <t>TOTAL A.U</t>
  </si>
  <si>
    <t>A.U.=</t>
  </si>
  <si>
    <t>DEMOLICION CIELO FALSO ESTRUCIELO</t>
  </si>
  <si>
    <t>TRANSPORTE CAMION URBANO 1.0-5.0 TON</t>
  </si>
  <si>
    <t>VIAJE</t>
  </si>
  <si>
    <t>LOCALIZACION-REPLANTEO CERRAMIENTO-VARIO</t>
  </si>
  <si>
    <t>CERRAMIENTO LAMINA GALVANIZADA</t>
  </si>
  <si>
    <t>MAMPOSTERIA</t>
  </si>
  <si>
    <t>VIGA CIMIENTO ENLACE H=20-40CM 4000PSI</t>
  </si>
  <si>
    <t>COLUMNA CONCRETO 4000 PSI</t>
  </si>
  <si>
    <t>PILOTE CONCRETO REFORZADO</t>
  </si>
  <si>
    <t>PERFORACION PILOTES PILOTEADORA DIAMETRO 40 CMS</t>
  </si>
  <si>
    <t>ACERO</t>
  </si>
  <si>
    <t>FLEJADO HIERRO 60000 PSI 420 Mpa</t>
  </si>
  <si>
    <t>C.FALSO LAMINA PVC A=25CM E=10MM</t>
  </si>
  <si>
    <t>INSTALACION DE ACOMETIDA DOMICILIARIA</t>
  </si>
  <si>
    <t>CABLEADO DE COBRE AGRUPADO 3#6 + 1 #8 HF FR LS CT POR TUBERÍA, CANALETA O BANDEJA EXISTENTE</t>
  </si>
  <si>
    <t xml:space="preserve">CABLE COBRE HF FR LS CT # 2 </t>
  </si>
  <si>
    <t>CAJA METALICA PARA MEDIDOR 65 X 40 X 20 CM NORMA EMCALI</t>
  </si>
  <si>
    <t>TUBERIA EMT 2"</t>
  </si>
  <si>
    <t>CAPACETE GALV 2"</t>
  </si>
  <si>
    <t>CANALIZACIONES TUBERIA Y DUCTERIA</t>
  </si>
  <si>
    <t xml:space="preserve">TERMINAL PVC 2"  </t>
  </si>
  <si>
    <t>CURVA EMT 2"</t>
  </si>
  <si>
    <t>MEDIDOR DE ENERGIA POLIFASICO BIDIRECIONAL 3X120/208V - CONEXIÓN DIRECTA O A TRANSFORMADORES DE CORRIENTE, MULTIFUNCIONAL, MULTITARIFA - AVALADO POR EMCALI</t>
  </si>
  <si>
    <t>ELEMENTOS DE MEDICION Y ENERGIA</t>
  </si>
  <si>
    <t>TABLERO 2F 24 CTOS CON PUERTA</t>
  </si>
  <si>
    <t>TABLERO 2F 12 CTOS CON PUERTA</t>
  </si>
  <si>
    <t>SELECTOR TRIFASICO 3 POSICIONES  63 - 100 A, 220V (Transferencia manual)</t>
  </si>
  <si>
    <t>SWITCHE 10/100/24 PUERTOS TRENDNET</t>
  </si>
  <si>
    <t>UPS DE 3000 VA, con las siguientes caracteristicas:   
Tipo: ONLINE
Batería libre de mantenimiento sellada
Voltaje de Entrada: (115-295)+/- 5 VAC
Voltaje de salida nominal:  208v/220v/230v/240v</t>
  </si>
  <si>
    <t>GABINETE CON RACK 19"X43" ALT.CERRADO"</t>
  </si>
  <si>
    <t>PATCH PANEL 24 PUERTOS CAT-6A</t>
  </si>
  <si>
    <t>ORGANIZADOR CABLES 19"</t>
  </si>
  <si>
    <t>PUNTO CABLE UTP CAT 6A VOZ-DATOS</t>
  </si>
  <si>
    <t>FACEPLATE RJ45-2 PUERTOS+VENT.IDENTIF</t>
  </si>
  <si>
    <t>SUMINISTRO E INSTALACIÓN DE ACCESS POINT WI-FI 6, con puerto gigabit ethernet,  POE+</t>
  </si>
  <si>
    <t>TRAMITES,MANIOBRAS EMCALI,DISEÑOS,DERECHOS DE CONEXIÓN Y RETIE</t>
  </si>
  <si>
    <t>COMPLEMENTARIOS PARA CERTIFICACION RETIE USO FINAL ALCANCE ACOMETIDA Y TABLERO PRINCIPAL - INCLUYE ELABORACION PLANOS DEFINITIVOS Y APORTE DE DOCUMENTACION COMPLEMENTARIA</t>
  </si>
  <si>
    <t>AIRE ACONDICIONADO</t>
  </si>
  <si>
    <t>SUMINISTRO E INSTALACIÓN DE AIRE ACONDICIONADO MINI SPLIT INVERTER 36000 BTU/h 220V EFICIENCIA 18S R410A  - INCLUYE ACCESORIOS DE MONTAJE</t>
  </si>
  <si>
    <t>ALIMENTADOR 2F (3#10) ,3/4" EMT" CABLE HF FR LS CT</t>
  </si>
  <si>
    <t>OBRAS CIVILES COMPLEMENTARIAS</t>
  </si>
  <si>
    <t>DEMOLICION ANDEN E=0.10</t>
  </si>
  <si>
    <t>REPINTE NAVE METALICA H&lt;=2.2M A&lt;=1.0M-2C</t>
  </si>
  <si>
    <t>ESMALTE MARCO METALICO 0.70-1.00</t>
  </si>
  <si>
    <t>REPINTE VENTANA - REJA</t>
  </si>
  <si>
    <t>PROTECCION FACHADAS</t>
  </si>
  <si>
    <t>CERRADURA ENTRADA PPAL.C-333</t>
  </si>
  <si>
    <t>LIMPIEZA MURO LADRILLO LIMPIO</t>
  </si>
  <si>
    <t>MEJORAMIENTO DE ZONA DE BAÑOS</t>
  </si>
  <si>
    <t>DEMOLICION REPELLO</t>
  </si>
  <si>
    <t>DEMOLICION ENCHAPE CERAMICO</t>
  </si>
  <si>
    <t>DESMONTE APARATO SANITARIO</t>
  </si>
  <si>
    <t>RASQUETEADA-LAVADA SUPERFICIE</t>
  </si>
  <si>
    <t>DEMOLICION LOSA CONCRETO E&lt;=15CMS</t>
  </si>
  <si>
    <t>DEMOLICION CAJA INSPECCION</t>
  </si>
  <si>
    <t>RETIRO TUBERIA EXISTENTE 0" A 12"</t>
  </si>
  <si>
    <t>SANITARIO PORTATIL VALOR MES - INCL 12 ASEOS MENSUALES X UND</t>
  </si>
  <si>
    <t>MES</t>
  </si>
  <si>
    <t>POZUELO A.INOX. INCR 45-50X45-50 C-</t>
  </si>
  <si>
    <t>GRIFO LAVAMANOS LINEA ECON SENC</t>
  </si>
  <si>
    <t>RELLENO ARENA FINA SIN TRANSPORTE</t>
  </si>
  <si>
    <t>C.FALSO LAMINA PVC A=25CM E=10MM COLOR BLANCO MATE</t>
  </si>
  <si>
    <t>CAJA RAWELT RECTANGULAR DE ALUMINIO 5800 (2x4) - 3/4" CON TAPA</t>
  </si>
  <si>
    <t>CAJA INSPECCION 50x 50 CM [CONCRETO]</t>
  </si>
  <si>
    <t>TUBERIA PVC 4" SANITARIA</t>
  </si>
  <si>
    <t>PUNTO SANITARIO PVC 4"</t>
  </si>
  <si>
    <t>TUBERIA PVC ,1/2"</t>
  </si>
  <si>
    <t>VALVULA CIERRE ELASTICO  1/2"</t>
  </si>
  <si>
    <t>PUNTO AGUA FRIA PVC  1/2"</t>
  </si>
  <si>
    <t>SANITARIO INFANTIL</t>
  </si>
  <si>
    <t>SANITARIO LINEA ECONOMICA</t>
  </si>
  <si>
    <t>ORINAL PEQUENO</t>
  </si>
  <si>
    <t>LAVAMANOS SOBREPONER MEZC.LINEA MEDIA</t>
  </si>
  <si>
    <t>GRIFO LAVAMANOS 4 PULG MEZCL LINEA MED</t>
  </si>
  <si>
    <t>GRIFO ORINAL PUSH</t>
  </si>
  <si>
    <t>GRIFO SANITARIO PUSH PARED ANTIVANDALICO</t>
  </si>
  <si>
    <t>REJILLA SOSCO 3"X2" ALUMINIO"</t>
  </si>
  <si>
    <t>LAVATRAPERO ENCHAPADO 40X40CM</t>
  </si>
  <si>
    <t>DISP JABON LIQUIDO 1.0 LTS MESON PUSH</t>
  </si>
  <si>
    <t>DISP PAPEL HIGIENICO A.INOX SOBREPON 1RL</t>
  </si>
  <si>
    <t>BARRA SEGURIDAD AI-304 CAL 18-105-110CM</t>
  </si>
  <si>
    <t>REPELLO MURO IMPERMEABLE 1:3</t>
  </si>
  <si>
    <t>ENCHAPE CERAMICA 20X20 -1 CALIDAD</t>
  </si>
  <si>
    <t>DILATACIONES</t>
  </si>
  <si>
    <t>ESTRIA REPELLO</t>
  </si>
  <si>
    <t>FILOS</t>
  </si>
  <si>
    <t>ESTUCO ACRILICO</t>
  </si>
  <si>
    <t>ESTUCO ACRLICO</t>
  </si>
  <si>
    <t>KORAZA [3M]</t>
  </si>
  <si>
    <t>ALISTADO PISO 5 CM</t>
  </si>
  <si>
    <t>CERAMICA 20.01-22.50 X 20.01-22.50 TRAF</t>
  </si>
  <si>
    <t>CERAMICA 20.01-22.50X20.01-22.50 TRAF. 3</t>
  </si>
  <si>
    <t>GUARDAESCOBA GRESS H= 7CM</t>
  </si>
  <si>
    <t>NAVE LAMINA ENTAMBORADA  CAL.20 COR.</t>
  </si>
  <si>
    <t>MARCO LAMINA  0.70-1.0 M CAL.20 LISO S/LUCE</t>
  </si>
  <si>
    <t>MESON EN CONCRETO A &lt;=60 CM H=5.0- 8CM</t>
  </si>
  <si>
    <t>DIVISION BAÑO A.INOX ORINAL 96X46CM</t>
  </si>
  <si>
    <t>DIVISION BAÑO A.INOX PARAL EXTREMO 36-46CM</t>
  </si>
  <si>
    <t>CERRADURA YALE TRES VUELTAS</t>
  </si>
  <si>
    <t>SUB TOTAL DE OBRAS PARA LA ADECUACIÓN DE LA PLANTA FÍSICA  DE LA INSTITUCIÓN EDUCATIVA TÉCNICO DE COMERCIO SANTA CECILIA SEDE BRISAS DE LOS ALAMOS DE LA COMUNA 2 INCLUIDO A.U.</t>
  </si>
  <si>
    <t>DEMOLICION PLACA CONCRETO E=12.1 A 17.5 CM.</t>
  </si>
  <si>
    <t>DEMOLICION MESON CONCRETO</t>
  </si>
  <si>
    <t>DEMOLICION EDIFICACION EXISTENTE</t>
  </si>
  <si>
    <t>DESMONTE POZUELO ACERO INOX.</t>
  </si>
  <si>
    <t>DESMONTE DIVISION LAMINA XXX.</t>
  </si>
  <si>
    <t>CONFIGURACION-NIVELACION TERRENO</t>
  </si>
  <si>
    <t>ANDEN CONCRETO 10CM 2500 PSI</t>
  </si>
  <si>
    <t>PISO/CONCR/CANCH/MULT.E=12CM 3000 PSI</t>
  </si>
  <si>
    <t>VIGA CANAL CONCRETO PISO 3000 PSI</t>
  </si>
  <si>
    <t>MURO CONCRETO CONTENCION 0&lt;H&lt;=3,5 MTS</t>
  </si>
  <si>
    <t>ALIMENTADOR 2F (3#10 + 1#12) ,1" EMT" CABLE HF FR LS CT</t>
  </si>
  <si>
    <t>SAL TOMA 120 EMT</t>
  </si>
  <si>
    <t>SAL LAMP EMT</t>
  </si>
  <si>
    <t xml:space="preserve">PANEL LED CUADRADO 60X60, 40-50W, 3200Lm, 30.000 HORAS, 100 - 277 VAC, CON MARCO DE INCRUSTAR, COLGAR O SOBREPONER </t>
  </si>
  <si>
    <t>SOPORTE PARA DOS REFLECTORES</t>
  </si>
  <si>
    <t>PLAQUETA CONCRETO PREF.40-50X40-50X5-8CM</t>
  </si>
  <si>
    <t>CODO SANITARIO PVC 90 C-C-6"</t>
  </si>
  <si>
    <t>RECONSTRUCCION LOSA PISO CAMARA INSPECCI</t>
  </si>
  <si>
    <t>REJILLA SOSCO 6"X4" ALUMINIO"</t>
  </si>
  <si>
    <t>ESTUCO PLASTICO CIELO [PASTA]</t>
  </si>
  <si>
    <t>KORAZA [2M]</t>
  </si>
  <si>
    <t>ACRILICA CIELO (3M)</t>
  </si>
  <si>
    <t>ESMALTE CANAL LAMINA CARA INTERNA-EXTERN</t>
  </si>
  <si>
    <t>CERRADURA ENTRADA PPAL</t>
  </si>
  <si>
    <t>MALLA ESLABONADA GALV # 10 ROMBO 1,1/2"</t>
  </si>
  <si>
    <t>ALAMBRE DE PUAS # 12.5 - 3 HILOS</t>
  </si>
  <si>
    <t>OBRAS EXTERIORES Y CERRAMIENTOS</t>
  </si>
  <si>
    <t>TREPADOR MULTIPLE 2 COLUMP 1 DESL 1 TUBO</t>
  </si>
  <si>
    <t>BANCA CONCRETO PREF. L=140 CM. A=56 CM. H=78 CM.</t>
  </si>
  <si>
    <t>RETIRO PRADO - MALEZA</t>
  </si>
  <si>
    <t>SUMINISTRO E INSTALACION TIERRA AGRICOLA</t>
  </si>
  <si>
    <t>DEMOLICION MURO CONCRETO E=30CM</t>
  </si>
  <si>
    <t>DEMOLICION CIMIENTO CONCRETO (SR)</t>
  </si>
  <si>
    <t>CORTE ARBOL H&gt;3.0M. - INCL.RAICES</t>
  </si>
  <si>
    <t>PERFORACION PILOTES MANUAL DIAMETRO 40 CMS</t>
  </si>
  <si>
    <t>POSTE TUBO GALV. 2" X2.3MM C.13</t>
  </si>
  <si>
    <t>DIAGONAL-HORIZ.TUBO GALV CAL 13 X 2"</t>
  </si>
  <si>
    <t>MALLA ESLABONADA GALV # 10 ROMBO 2,1/2"</t>
  </si>
  <si>
    <t>SUB TOTAL DE OBRAS PARA MEJORAMIENTO DE  PLANTA FISICA DE LA INSTITUCIÓN EDUCATIVA TÉCNICO DE COMERCIO SANTA CECILIA SEDE REPÚBLICA DE BRASIL DE LA COMUNA 2 INCLUIDO A.U.</t>
  </si>
  <si>
    <t>SUB TOTAL DE OBRAS  PARA LA ADECUACIÓN DE LA PLANTA FÍSICA  DE LA INSTITUCION EDUCATIVA INSTITUCIÓN TÉCNICO DE COMERCIO SANTA CECILIA SEDE INMACULADA BATACLAN DE LA COMUNA 2   INCLUIDO A.U.</t>
  </si>
  <si>
    <t>SUB TOTAL DE OBRAS  PARA LA ADECUACIÓN DE LA PLANTA FÍSICA  DE LA INSTITUCION EDUCATIVA INSTITUCIÓN MONTEBELLO SEDE ANDRES JOAQUIN LENIS DE LA COMUNA 64    INCLUIDO A.U.</t>
  </si>
  <si>
    <t>Costos por Transporte - Incremento por Distancia</t>
  </si>
  <si>
    <t>ADECUACIÓN DEL ÁREA DEL PATIO Y DEL ÁREA DE BAÑOS</t>
  </si>
  <si>
    <t>MEJORAMIENTO DE LA SALA DE SISTEMAS, REPOSICION DE INSTALACIONES ELECTRICAS, CONSTRUCCION DE MURO DE CERRAMIENTO EN LADRILLO, PINTURA DE MUROS, FINALMENTE LIMPIEZA</t>
  </si>
  <si>
    <t xml:space="preserve">OBRAS MURO DE CERRAMIENTO </t>
  </si>
  <si>
    <t>OBJETO:CONSTRUCCIÓN DE OBRAS PARA LA ADECUACIÓN DE LA PLANTA FÍSICA  DE LA INSTITUCION EDUCATIVA  TÉCNICO DE COMERCIO SANTA CECILIA SEDE REPÚBLICA DE BRASIL DE LA COMUNA 2</t>
  </si>
  <si>
    <t xml:space="preserve">OBJETO:CONSTRUCCIÓN DE OBRAS PARA LA ADECUACIÓN DE LA PLANTA FÍSICA  DE LA INSTITUCION EDUCATIVA  TÉCNICO DE COMERCIO SANTA CECILIA SEDE BRISAS DE LOS ALAMOS DE LA COMUNA 2     </t>
  </si>
  <si>
    <t xml:space="preserve">OBJETO:CONSTRUCCIÓN DE OBRAS PARA LA ADECUACIÓN DE LA PLANTA FÍSICA  DE LA INSTITUCION EDUCATIVA TÉCNICO DE COMERCIO SANTA CECILIA SEDE INMACULADA BATACLAN DE LA COMUNA 2     </t>
  </si>
  <si>
    <t>OBJETO:CONSTRUCCIÓN DE OBRAS PARA LA ADECUACIÓN DE LA PLANTA FÍSICA  DE LA INSTITUCION EDUCATIVA  MONTEBELLO SEDE ANDRES JOAQUIN LENIS DE LA COMUNA 64</t>
  </si>
  <si>
    <t>SUBTOTAL OBRAS + INCREMENTO POR DISTANCIA</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</si>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</sst>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42">
    <numFmt numFmtId="44" formatCode="_-&quot;$&quot;* #,##0.00_-;\-&quot;$&quot;* #,##0.00_-;_-&quot;$&quot;* &quot;-&quot;??_-;_-@_-"/>
    <numFmt numFmtId="43" formatCode="_-* #,##0.00_-;\-* #,##0.00_-;_-* &quot;-&quot;??_-;_-@_-"/>
    <numFmt numFmtId="164" formatCode="_-&quot;$&quot;\ * #,##0.00_-;\-&quot;$&quot;\ * #,##0.00_-;_-&quot;$&quot;\ *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 numFmtId="202" formatCode="_-&quot;$ &quot;* #,##0.00_-;&quot;-$ &quot;* #,##0.00_-;_-&quot;$ &quot;* \-??_-;_-@_-"/>
    <numFmt numFmtId="203" formatCode="#,##0.00&quot; &quot;;#,##0.00&quot; &quot;;&quot;-&quot;#&quot; &quot;;&quot; &quot;@&quot; &quot;"/>
  </numFmts>
  <fonts count="69">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sz val="10"/>
      <name val="Arial"/>
      <family val="2"/>
    </font>
    <font>
      <b/>
      <sz val="12"/>
      <name val="Arial"/>
      <family val="2"/>
    </font>
    <font>
      <sz val="12"/>
      <name val="Arial "/>
    </font>
    <font>
      <sz val="12"/>
      <name val="Arial"/>
      <family val="2"/>
    </font>
    <font>
      <sz val="12"/>
      <name val="Arial"/>
      <family val="2"/>
      <charset val="1"/>
    </font>
    <font>
      <sz val="12"/>
      <color rgb="FF000000"/>
      <name val="Arial"/>
      <family val="2"/>
    </font>
    <font>
      <sz val="10"/>
      <name val="Arial"/>
      <family val="2"/>
      <charset val="1"/>
    </font>
    <font>
      <sz val="12"/>
      <color rgb="FF000000"/>
      <name val="Arial"/>
      <family val="2"/>
      <charset val="1"/>
    </font>
    <font>
      <sz val="12"/>
      <color theme="1"/>
      <name val="Arial"/>
      <family val="2"/>
    </font>
    <font>
      <b/>
      <sz val="12"/>
      <name val="Arial "/>
    </font>
    <font>
      <sz val="11"/>
      <color rgb="FF000000"/>
      <name val="Calibri"/>
      <family val="2"/>
    </font>
    <font>
      <b/>
      <sz val="12"/>
      <color rgb="FF000000"/>
      <name val="Arial"/>
      <family val="2"/>
    </font>
    <font>
      <sz val="12"/>
      <color theme="1"/>
      <name val="Arial"/>
      <family val="2"/>
      <charset val="1"/>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4"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medium">
        <color indexed="64"/>
      </left>
      <right style="thin">
        <color indexed="64"/>
      </right>
      <top style="thin">
        <color indexed="64"/>
      </top>
      <bottom/>
      <diagonal/>
    </border>
    <border>
      <left/>
      <right style="thin">
        <color rgb="FF000000"/>
      </right>
      <top style="thin">
        <color rgb="FF000000"/>
      </top>
      <bottom style="thin">
        <color rgb="FF000000"/>
      </bottom>
      <diagonal/>
    </border>
    <border>
      <left style="thin">
        <color indexed="64"/>
      </left>
      <right style="medium">
        <color indexed="64"/>
      </right>
      <top style="medium">
        <color indexed="64"/>
      </top>
      <bottom style="medium">
        <color indexed="64"/>
      </bottom>
      <diagonal/>
    </border>
    <border>
      <left style="double">
        <color auto="1"/>
      </left>
      <right style="medium">
        <color indexed="64"/>
      </right>
      <top/>
      <bottom/>
      <diagonal/>
    </border>
    <border>
      <left style="double">
        <color indexed="64"/>
      </left>
      <right style="medium">
        <color indexed="64"/>
      </right>
      <top/>
      <bottom style="medium">
        <color indexed="64"/>
      </bottom>
      <diagonal/>
    </border>
    <border>
      <left style="medium">
        <color indexed="64"/>
      </left>
      <right style="double">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262">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81" fontId="7" fillId="0" borderId="0" applyFont="0" applyFill="0" applyBorder="0" applyAlignment="0" applyProtection="0"/>
    <xf numFmtId="0" fontId="18" fillId="3" borderId="0" applyNumberFormat="0" applyBorder="0" applyAlignment="0" applyProtection="0"/>
    <xf numFmtId="173" fontId="6" fillId="0" borderId="0" applyFont="0" applyFill="0" applyBorder="0" applyAlignment="0" applyProtection="0"/>
    <xf numFmtId="2" fontId="8" fillId="0" borderId="4" applyFont="0" applyBorder="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3" fontId="7" fillId="0" borderId="0" applyFont="0" applyFill="0" applyBorder="0" applyAlignment="0" applyProtection="0"/>
    <xf numFmtId="169" fontId="7" fillId="0" borderId="0" applyFont="0" applyFill="0" applyBorder="0" applyAlignment="0" applyProtection="0"/>
    <xf numFmtId="177"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7" fontId="7" fillId="0" borderId="0" applyFont="0" applyFill="0" applyBorder="0" applyAlignment="0" applyProtection="0"/>
    <xf numFmtId="174" fontId="7" fillId="0" borderId="0" applyFont="0" applyFill="0" applyBorder="0" applyAlignment="0" applyProtection="0"/>
    <xf numFmtId="169" fontId="10" fillId="0" borderId="0" applyFont="0" applyFill="0" applyBorder="0" applyAlignment="0" applyProtection="0"/>
    <xf numFmtId="174" fontId="7" fillId="0" borderId="0" applyFont="0" applyFill="0" applyBorder="0" applyAlignment="0" applyProtection="0"/>
    <xf numFmtId="169" fontId="7" fillId="0" borderId="0" applyFont="0" applyFill="0" applyBorder="0" applyAlignment="0" applyProtection="0"/>
    <xf numFmtId="169" fontId="28" fillId="0" borderId="0" applyFont="0" applyFill="0" applyBorder="0" applyAlignment="0" applyProtection="0"/>
    <xf numFmtId="173"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8" fontId="7" fillId="0" borderId="0" applyFont="0" applyFill="0" applyBorder="0" applyAlignment="0" applyProtection="0"/>
    <xf numFmtId="168" fontId="10" fillId="0" borderId="0" applyFont="0" applyFill="0" applyBorder="0" applyAlignment="0" applyProtection="0"/>
    <xf numFmtId="170" fontId="7" fillId="0" borderId="0" applyFont="0" applyFill="0" applyBorder="0" applyAlignment="0" applyProtection="0"/>
    <xf numFmtId="176" fontId="7" fillId="0" borderId="0" applyFont="0" applyFill="0" applyBorder="0" applyAlignment="0" applyProtection="0"/>
    <xf numFmtId="165" fontId="7" fillId="0" borderId="0" applyFont="0" applyFill="0" applyBorder="0" applyAlignment="0" applyProtection="0"/>
    <xf numFmtId="176"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3"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6"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6" fontId="8" fillId="0" borderId="48">
      <alignment horizontal="right"/>
    </xf>
    <xf numFmtId="186" fontId="8" fillId="0" borderId="48">
      <alignment horizontal="right"/>
    </xf>
    <xf numFmtId="2" fontId="8" fillId="0" borderId="0"/>
    <xf numFmtId="2" fontId="8" fillId="0" borderId="0"/>
    <xf numFmtId="2" fontId="8" fillId="0" borderId="0"/>
    <xf numFmtId="187" fontId="8" fillId="0" borderId="0"/>
    <xf numFmtId="187" fontId="8" fillId="0" borderId="0"/>
    <xf numFmtId="187" fontId="8" fillId="0" borderId="0"/>
    <xf numFmtId="188" fontId="9" fillId="0" borderId="0"/>
    <xf numFmtId="188" fontId="9" fillId="0" borderId="0"/>
    <xf numFmtId="188" fontId="9" fillId="0" borderId="0"/>
    <xf numFmtId="186" fontId="8" fillId="0" borderId="48">
      <alignment horizontal="right"/>
    </xf>
    <xf numFmtId="189" fontId="6" fillId="0" borderId="0">
      <protection locked="0"/>
    </xf>
    <xf numFmtId="3" fontId="35" fillId="0" borderId="0" applyFont="0" applyFill="0" applyBorder="0" applyAlignment="0" applyProtection="0"/>
    <xf numFmtId="190" fontId="6" fillId="0" borderId="0">
      <protection locked="0"/>
    </xf>
    <xf numFmtId="191" fontId="35" fillId="0" borderId="0" applyFont="0" applyFill="0" applyBorder="0" applyAlignment="0" applyProtection="0"/>
    <xf numFmtId="192"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93" fontId="36" fillId="0" borderId="0">
      <protection locked="0"/>
    </xf>
    <xf numFmtId="193" fontId="36" fillId="0" borderId="0">
      <protection locked="0"/>
    </xf>
    <xf numFmtId="193" fontId="36" fillId="0" borderId="0">
      <protection locked="0"/>
    </xf>
    <xf numFmtId="193" fontId="36" fillId="0" borderId="0">
      <protection locked="0"/>
    </xf>
    <xf numFmtId="193" fontId="36" fillId="0" borderId="0">
      <protection locked="0"/>
    </xf>
    <xf numFmtId="193" fontId="36" fillId="0" borderId="0">
      <protection locked="0"/>
    </xf>
    <xf numFmtId="193" fontId="36" fillId="0" borderId="0">
      <protection locked="0"/>
    </xf>
    <xf numFmtId="194" fontId="6"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5" fontId="6" fillId="0" borderId="0">
      <protection locked="0"/>
    </xf>
    <xf numFmtId="195" fontId="6" fillId="0" borderId="0">
      <protection locked="0"/>
    </xf>
    <xf numFmtId="0" fontId="18" fillId="3" borderId="0" applyNumberFormat="0" applyBorder="0" applyAlignment="0" applyProtection="0"/>
    <xf numFmtId="196" fontId="8" fillId="0" borderId="0">
      <alignment horizontal="right"/>
    </xf>
    <xf numFmtId="196" fontId="8" fillId="0" borderId="0">
      <alignment horizontal="right"/>
    </xf>
    <xf numFmtId="196" fontId="8" fillId="0" borderId="0">
      <alignment horizontal="right"/>
    </xf>
    <xf numFmtId="197" fontId="8" fillId="0" borderId="0" applyFont="0" applyFill="0" applyBorder="0" applyAlignment="0">
      <alignment horizontal="center"/>
    </xf>
    <xf numFmtId="197" fontId="8" fillId="0" borderId="0" applyFont="0" applyFill="0" applyBorder="0" applyAlignment="0">
      <alignment horizontal="center"/>
    </xf>
    <xf numFmtId="2" fontId="8" fillId="0" borderId="4" applyFont="0" applyBorder="0"/>
    <xf numFmtId="169" fontId="10"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98" fontId="8" fillId="0" borderId="0">
      <alignment horizontal="right"/>
    </xf>
    <xf numFmtId="198" fontId="8" fillId="0" borderId="0">
      <alignment horizontal="right"/>
    </xf>
    <xf numFmtId="198" fontId="8" fillId="0" borderId="0">
      <alignment horizontal="right"/>
    </xf>
    <xf numFmtId="199" fontId="6" fillId="0" borderId="0" applyFont="0" applyFill="0" applyBorder="0" applyAlignment="0" applyProtection="0"/>
    <xf numFmtId="199" fontId="6" fillId="0" borderId="0" applyFont="0" applyFill="0" applyBorder="0" applyAlignment="0" applyProtection="0"/>
    <xf numFmtId="44" fontId="6" fillId="0" borderId="0" applyFont="0" applyFill="0" applyBorder="0" applyAlignment="0" applyProtection="0"/>
    <xf numFmtId="168"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44" fontId="6" fillId="0" borderId="0" applyFont="0" applyFill="0" applyBorder="0" applyAlignment="0" applyProtection="0"/>
    <xf numFmtId="168" fontId="10" fillId="0" borderId="0" applyFont="0" applyFill="0" applyBorder="0" applyAlignment="0" applyProtection="0"/>
    <xf numFmtId="191" fontId="40" fillId="0" borderId="0" applyFont="0" applyFill="0" applyBorder="0" applyAlignment="0" applyProtection="0"/>
    <xf numFmtId="0" fontId="19" fillId="22" borderId="0" applyNumberFormat="0" applyBorder="0" applyAlignment="0" applyProtection="0"/>
    <xf numFmtId="200" fontId="8" fillId="0" borderId="0" applyFont="0" applyFill="0" applyBorder="0" applyAlignment="0">
      <alignment horizontal="center"/>
    </xf>
    <xf numFmtId="200" fontId="8" fillId="0" borderId="0" applyFont="0" applyFill="0" applyBorder="0" applyAlignment="0">
      <alignment horizontal="center"/>
    </xf>
    <xf numFmtId="0" fontId="6" fillId="0" borderId="0"/>
    <xf numFmtId="0" fontId="6" fillId="0" borderId="0"/>
    <xf numFmtId="0" fontId="39" fillId="0" borderId="0"/>
    <xf numFmtId="0" fontId="3" fillId="0" borderId="0"/>
    <xf numFmtId="0" fontId="39" fillId="0" borderId="0"/>
    <xf numFmtId="0" fontId="6" fillId="0" borderId="0"/>
    <xf numFmtId="0" fontId="6" fillId="0" borderId="0"/>
    <xf numFmtId="0" fontId="6" fillId="0" borderId="0"/>
    <xf numFmtId="0" fontId="6" fillId="0" borderId="0"/>
    <xf numFmtId="0" fontId="41" fillId="0" borderId="0"/>
    <xf numFmtId="0" fontId="6" fillId="0" borderId="0"/>
    <xf numFmtId="0" fontId="6" fillId="23" borderId="5" applyNumberFormat="0" applyFont="0" applyAlignment="0" applyProtection="0"/>
    <xf numFmtId="201" fontId="6"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9" fillId="0" borderId="0" applyFont="0" applyFill="0" applyBorder="0" applyAlignment="0" applyProtection="0"/>
    <xf numFmtId="0" fontId="42"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5" fontId="6" fillId="0" borderId="52">
      <protection locked="0"/>
    </xf>
    <xf numFmtId="0" fontId="46" fillId="0" borderId="0"/>
    <xf numFmtId="0" fontId="47" fillId="0" borderId="0" applyNumberFormat="0" applyFill="0" applyBorder="0" applyAlignment="0" applyProtection="0">
      <alignment vertical="top"/>
      <protection locked="0"/>
    </xf>
    <xf numFmtId="44" fontId="56" fillId="0" borderId="0" applyFont="0" applyFill="0" applyBorder="0" applyAlignment="0" applyProtection="0"/>
    <xf numFmtId="164" fontId="2" fillId="0" borderId="0" applyFont="0" applyFill="0" applyBorder="0" applyAlignment="0" applyProtection="0"/>
    <xf numFmtId="202" fontId="62" fillId="0" borderId="0" applyBorder="0" applyProtection="0"/>
    <xf numFmtId="203" fontId="66" fillId="0" borderId="0"/>
    <xf numFmtId="0" fontId="1" fillId="0" borderId="0"/>
  </cellStyleXfs>
  <cellXfs count="483">
    <xf numFmtId="0" fontId="0" fillId="0" borderId="0" xfId="0"/>
    <xf numFmtId="0" fontId="31" fillId="0" borderId="0" xfId="89" applyFont="1"/>
    <xf numFmtId="0" fontId="31" fillId="0" borderId="0" xfId="89" applyFont="1" applyAlignment="1">
      <alignment horizontal="center"/>
    </xf>
    <xf numFmtId="0" fontId="33" fillId="0" borderId="0" xfId="90" applyFont="1"/>
    <xf numFmtId="0" fontId="34" fillId="0" borderId="0" xfId="89" applyFont="1"/>
    <xf numFmtId="0" fontId="34" fillId="0" borderId="0" xfId="89" applyFont="1" applyAlignment="1">
      <alignment horizontal="center"/>
    </xf>
    <xf numFmtId="0" fontId="34" fillId="0" borderId="38" xfId="89" applyFont="1" applyBorder="1"/>
    <xf numFmtId="0" fontId="34" fillId="0" borderId="39" xfId="89" applyFont="1" applyBorder="1"/>
    <xf numFmtId="0" fontId="34" fillId="0" borderId="36" xfId="89" applyFont="1" applyBorder="1"/>
    <xf numFmtId="0" fontId="34" fillId="0" borderId="37" xfId="89" applyFont="1" applyBorder="1"/>
    <xf numFmtId="0" fontId="34" fillId="0" borderId="0" xfId="90" applyFont="1"/>
    <xf numFmtId="0" fontId="34" fillId="0" borderId="36" xfId="90" applyFont="1" applyBorder="1"/>
    <xf numFmtId="0" fontId="34" fillId="0" borderId="37" xfId="90" applyFont="1" applyBorder="1"/>
    <xf numFmtId="180" fontId="34" fillId="0" borderId="37" xfId="90" applyNumberFormat="1" applyFont="1" applyBorder="1"/>
    <xf numFmtId="182" fontId="34" fillId="0" borderId="37" xfId="90" applyNumberFormat="1" applyFont="1" applyBorder="1"/>
    <xf numFmtId="0" fontId="32" fillId="0" borderId="0" xfId="0" applyFont="1"/>
    <xf numFmtId="0" fontId="34" fillId="25" borderId="0" xfId="89" applyFont="1" applyFill="1"/>
    <xf numFmtId="0" fontId="31" fillId="25" borderId="0" xfId="89" applyFont="1" applyFill="1"/>
    <xf numFmtId="0" fontId="34" fillId="25" borderId="37" xfId="89" applyFont="1" applyFill="1" applyBorder="1"/>
    <xf numFmtId="0" fontId="32" fillId="0" borderId="38" xfId="0" applyFont="1" applyBorder="1"/>
    <xf numFmtId="0" fontId="32" fillId="0" borderId="79" xfId="0" applyFont="1" applyBorder="1"/>
    <xf numFmtId="0" fontId="32" fillId="0" borderId="36" xfId="0" applyFont="1" applyBorder="1"/>
    <xf numFmtId="0" fontId="32" fillId="0" borderId="37" xfId="0" applyFont="1" applyBorder="1"/>
    <xf numFmtId="0" fontId="34" fillId="0" borderId="37" xfId="0" applyFont="1" applyBorder="1" applyAlignment="1">
      <alignment horizontal="center" wrapText="1"/>
    </xf>
    <xf numFmtId="0" fontId="45" fillId="0" borderId="37" xfId="255" applyFont="1" applyBorder="1" applyAlignment="1">
      <alignment horizontal="center" vertical="center"/>
    </xf>
    <xf numFmtId="0" fontId="45" fillId="0" borderId="37" xfId="0" applyFont="1" applyBorder="1" applyAlignment="1">
      <alignment horizontal="center" vertical="center"/>
    </xf>
    <xf numFmtId="0" fontId="45" fillId="0" borderId="37" xfId="0" applyFont="1" applyBorder="1" applyAlignment="1">
      <alignment vertical="center"/>
    </xf>
    <xf numFmtId="1" fontId="45" fillId="0" borderId="37" xfId="0" applyNumberFormat="1" applyFont="1" applyBorder="1" applyAlignment="1">
      <alignment horizontal="center" vertical="center"/>
    </xf>
    <xf numFmtId="0" fontId="45" fillId="0" borderId="37" xfId="0" applyFont="1" applyBorder="1" applyAlignment="1">
      <alignment horizontal="center"/>
    </xf>
    <xf numFmtId="0" fontId="44" fillId="0" borderId="37" xfId="0" applyFont="1" applyBorder="1" applyAlignment="1" applyProtection="1">
      <alignment horizontal="center"/>
      <protection locked="0"/>
    </xf>
    <xf numFmtId="0" fontId="44" fillId="0" borderId="37" xfId="0" applyFont="1" applyBorder="1" applyAlignment="1">
      <alignment horizontal="center" vertical="center"/>
    </xf>
    <xf numFmtId="4" fontId="32" fillId="0" borderId="37" xfId="0" applyNumberFormat="1" applyFont="1" applyBorder="1" applyAlignment="1">
      <alignment horizontal="center" vertical="center"/>
    </xf>
    <xf numFmtId="0" fontId="44" fillId="0" borderId="37" xfId="0" applyFont="1" applyBorder="1" applyAlignment="1">
      <alignment horizontal="left" vertical="center"/>
    </xf>
    <xf numFmtId="0" fontId="44" fillId="0" borderId="37" xfId="0" applyFont="1" applyBorder="1" applyAlignment="1">
      <alignment horizontal="center"/>
    </xf>
    <xf numFmtId="173" fontId="32" fillId="0" borderId="37" xfId="34" applyFont="1" applyFill="1" applyBorder="1"/>
    <xf numFmtId="173" fontId="32" fillId="0" borderId="37" xfId="0" applyNumberFormat="1" applyFont="1" applyBorder="1"/>
    <xf numFmtId="0" fontId="44" fillId="0" borderId="37" xfId="0" applyFont="1" applyBorder="1" applyAlignment="1">
      <alignment horizontal="center" wrapText="1"/>
    </xf>
    <xf numFmtId="173" fontId="32" fillId="0" borderId="37" xfId="34" applyFont="1" applyFill="1" applyBorder="1" applyAlignment="1">
      <alignment horizontal="center" wrapText="1"/>
    </xf>
    <xf numFmtId="166" fontId="32" fillId="0" borderId="37" xfId="0" applyNumberFormat="1" applyFont="1" applyBorder="1"/>
    <xf numFmtId="43" fontId="32" fillId="0" borderId="37" xfId="34" applyNumberFormat="1" applyFont="1" applyFill="1" applyBorder="1"/>
    <xf numFmtId="43" fontId="32" fillId="0" borderId="37" xfId="0" applyNumberFormat="1" applyFont="1" applyBorder="1"/>
    <xf numFmtId="0" fontId="33" fillId="0" borderId="37" xfId="0" applyFont="1" applyBorder="1"/>
    <xf numFmtId="0" fontId="32" fillId="0" borderId="37" xfId="0" applyFont="1" applyBorder="1" applyAlignment="1">
      <alignment horizontal="center"/>
    </xf>
    <xf numFmtId="0" fontId="43" fillId="0" borderId="37" xfId="0" applyFont="1" applyBorder="1" applyAlignment="1">
      <alignment wrapText="1"/>
    </xf>
    <xf numFmtId="0" fontId="34" fillId="0" borderId="37" xfId="0" applyFont="1" applyBorder="1" applyAlignment="1">
      <alignment horizontal="right"/>
    </xf>
    <xf numFmtId="0" fontId="32" fillId="0" borderId="80" xfId="0" applyFont="1" applyBorder="1"/>
    <xf numFmtId="0" fontId="32" fillId="0" borderId="81" xfId="0" applyFont="1" applyBorder="1"/>
    <xf numFmtId="0" fontId="32" fillId="0" borderId="82" xfId="0" applyFont="1" applyBorder="1"/>
    <xf numFmtId="0" fontId="50" fillId="0" borderId="0" xfId="0" applyFont="1"/>
    <xf numFmtId="0" fontId="50" fillId="0" borderId="61" xfId="0" applyFont="1" applyBorder="1" applyAlignment="1">
      <alignment horizontal="center"/>
    </xf>
    <xf numFmtId="0" fontId="52" fillId="0" borderId="53" xfId="0" applyFont="1" applyBorder="1" applyAlignment="1">
      <alignment horizontal="center"/>
    </xf>
    <xf numFmtId="0" fontId="50" fillId="0" borderId="53" xfId="0" applyFont="1" applyBorder="1" applyAlignment="1">
      <alignment vertical="center"/>
    </xf>
    <xf numFmtId="0" fontId="50" fillId="0" borderId="72" xfId="0" applyFont="1" applyBorder="1" applyAlignment="1">
      <alignment vertical="center"/>
    </xf>
    <xf numFmtId="0" fontId="50" fillId="0" borderId="58" xfId="0" applyFont="1" applyBorder="1" applyAlignment="1">
      <alignment horizontal="center"/>
    </xf>
    <xf numFmtId="0" fontId="50" fillId="0" borderId="57"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1" xfId="0" applyFont="1" applyBorder="1" applyAlignment="1">
      <alignment horizontal="left"/>
    </xf>
    <xf numFmtId="0" fontId="50" fillId="0" borderId="54" xfId="0" applyFont="1" applyBorder="1" applyAlignment="1">
      <alignment horizontal="center"/>
    </xf>
    <xf numFmtId="0" fontId="50" fillId="0" borderId="70" xfId="0" applyFont="1" applyBorder="1" applyAlignment="1">
      <alignment horizontal="center"/>
    </xf>
    <xf numFmtId="0" fontId="50" fillId="0" borderId="27" xfId="0" applyFont="1" applyBorder="1"/>
    <xf numFmtId="0" fontId="50" fillId="0" borderId="31" xfId="0" applyFont="1" applyBorder="1"/>
    <xf numFmtId="0" fontId="50" fillId="0" borderId="68" xfId="0" applyFont="1" applyBorder="1"/>
    <xf numFmtId="0" fontId="50" fillId="0" borderId="58" xfId="0" applyFont="1" applyBorder="1"/>
    <xf numFmtId="0" fontId="50" fillId="0" borderId="57" xfId="0" applyFont="1" applyBorder="1"/>
    <xf numFmtId="0" fontId="50" fillId="0" borderId="56" xfId="0" applyFont="1" applyBorder="1"/>
    <xf numFmtId="0" fontId="50" fillId="0" borderId="11" xfId="0" applyFont="1" applyBorder="1"/>
    <xf numFmtId="0" fontId="50" fillId="0" borderId="12" xfId="0" applyFont="1" applyBorder="1"/>
    <xf numFmtId="0" fontId="52" fillId="24" borderId="69" xfId="0" applyFont="1" applyFill="1" applyBorder="1" applyAlignment="1">
      <alignment horizontal="center" vertical="center"/>
    </xf>
    <xf numFmtId="0" fontId="50" fillId="24" borderId="67" xfId="0" applyFont="1" applyFill="1" applyBorder="1" applyAlignment="1">
      <alignment horizontal="center" vertical="center"/>
    </xf>
    <xf numFmtId="4" fontId="50" fillId="24" borderId="67"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1" xfId="0" applyFont="1" applyBorder="1"/>
    <xf numFmtId="0" fontId="50" fillId="0" borderId="53" xfId="0" applyFont="1" applyBorder="1"/>
    <xf numFmtId="0" fontId="50" fillId="0" borderId="63" xfId="0" applyFont="1" applyBorder="1"/>
    <xf numFmtId="0" fontId="50" fillId="0" borderId="64" xfId="0" applyFont="1" applyBorder="1"/>
    <xf numFmtId="173" fontId="50" fillId="0" borderId="62" xfId="34" applyFont="1" applyBorder="1"/>
    <xf numFmtId="173" fontId="50" fillId="0" borderId="59" xfId="0" applyNumberFormat="1" applyFont="1" applyBorder="1"/>
    <xf numFmtId="2" fontId="50" fillId="0" borderId="18" xfId="0" applyNumberFormat="1" applyFont="1" applyBorder="1"/>
    <xf numFmtId="0" fontId="50" fillId="0" borderId="20" xfId="0" applyFont="1" applyBorder="1"/>
    <xf numFmtId="173" fontId="50" fillId="0" borderId="42" xfId="34" applyFont="1" applyBorder="1"/>
    <xf numFmtId="173" fontId="50" fillId="0" borderId="59" xfId="34" applyFont="1" applyBorder="1"/>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2" xfId="0" applyFont="1" applyBorder="1"/>
    <xf numFmtId="0" fontId="50" fillId="0" borderId="14" xfId="0" applyFont="1" applyBorder="1"/>
    <xf numFmtId="173"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3" fontId="50" fillId="0" borderId="47" xfId="34" applyFont="1" applyBorder="1" applyAlignment="1">
      <alignment horizontal="center" wrapText="1"/>
    </xf>
    <xf numFmtId="166" fontId="50" fillId="24" borderId="59" xfId="0" applyNumberFormat="1" applyFont="1" applyFill="1" applyBorder="1"/>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59" xfId="0" applyNumberFormat="1" applyFont="1" applyBorder="1"/>
    <xf numFmtId="43" fontId="50" fillId="24" borderId="59" xfId="0" applyNumberFormat="1" applyFont="1" applyFill="1" applyBorder="1"/>
    <xf numFmtId="0" fontId="50" fillId="0" borderId="54"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5"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0" fillId="0" borderId="18" xfId="74" applyFont="1" applyBorder="1" applyAlignment="1">
      <alignment horizontal="center" vertical="center"/>
    </xf>
    <xf numFmtId="0" fontId="50" fillId="0" borderId="13" xfId="73" applyFont="1" applyBorder="1" applyAlignment="1">
      <alignment horizontal="left" vertical="center"/>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167" fontId="50" fillId="0" borderId="24" xfId="62" applyNumberFormat="1" applyFont="1" applyBorder="1" applyAlignment="1">
      <alignment horizontal="right" vertical="center" wrapText="1"/>
    </xf>
    <xf numFmtId="0" fontId="50" fillId="0" borderId="18" xfId="135" applyFont="1" applyBorder="1" applyAlignment="1">
      <alignment horizontal="center" vertical="center"/>
    </xf>
    <xf numFmtId="0" fontId="50" fillId="0" borderId="14" xfId="89" applyFont="1" applyBorder="1"/>
    <xf numFmtId="0" fontId="50" fillId="0" borderId="14" xfId="89" applyFont="1" applyBorder="1" applyAlignment="1">
      <alignment horizontal="center"/>
    </xf>
    <xf numFmtId="0" fontId="50" fillId="0" borderId="18" xfId="73" applyFont="1" applyBorder="1" applyAlignment="1">
      <alignment horizontal="center" vertical="center"/>
    </xf>
    <xf numFmtId="0" fontId="50" fillId="0" borderId="18" xfId="126" applyFont="1" applyBorder="1" applyAlignment="1">
      <alignment horizontal="center" vertical="center"/>
    </xf>
    <xf numFmtId="0" fontId="50" fillId="0" borderId="50" xfId="73" applyFont="1" applyBorder="1" applyAlignment="1">
      <alignment horizontal="left" vertical="center"/>
    </xf>
    <xf numFmtId="167" fontId="50" fillId="0" borderId="45" xfId="62" applyNumberFormat="1" applyFont="1" applyBorder="1" applyAlignment="1">
      <alignment horizontal="right" vertical="center" wrapText="1"/>
    </xf>
    <xf numFmtId="2" fontId="50" fillId="0" borderId="14" xfId="73" applyNumberFormat="1" applyFont="1" applyBorder="1" applyAlignment="1">
      <alignment horizontal="center" vertical="center"/>
    </xf>
    <xf numFmtId="0" fontId="50" fillId="0" borderId="14" xfId="73" applyFont="1" applyBorder="1" applyAlignment="1">
      <alignment horizontal="left" vertical="center"/>
    </xf>
    <xf numFmtId="0" fontId="50" fillId="0" borderId="14" xfId="73" applyFont="1" applyBorder="1" applyAlignment="1">
      <alignment horizontal="center" vertical="center"/>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0" fontId="50" fillId="0" borderId="28" xfId="128" applyFont="1" applyBorder="1" applyAlignment="1">
      <alignment vertical="center"/>
    </xf>
    <xf numFmtId="0" fontId="52" fillId="0" borderId="34" xfId="79" applyFont="1" applyBorder="1" applyAlignment="1">
      <alignment vertical="center"/>
    </xf>
    <xf numFmtId="9" fontId="50" fillId="26" borderId="30" xfId="95" applyFont="1" applyFill="1" applyBorder="1" applyAlignment="1">
      <alignment horizontal="center" vertical="center"/>
    </xf>
    <xf numFmtId="0" fontId="8" fillId="0" borderId="84" xfId="0" applyFont="1" applyBorder="1" applyAlignment="1">
      <alignment horizontal="left" vertical="center"/>
    </xf>
    <xf numFmtId="0" fontId="54" fillId="0" borderId="84" xfId="0" applyFont="1" applyBorder="1" applyAlignment="1">
      <alignment horizontal="left" vertical="center"/>
    </xf>
    <xf numFmtId="0" fontId="55" fillId="0" borderId="84" xfId="0" applyFont="1" applyBorder="1" applyAlignment="1">
      <alignment horizontal="left" vertical="center"/>
    </xf>
    <xf numFmtId="0" fontId="54" fillId="0" borderId="83" xfId="0" applyFont="1" applyBorder="1" applyAlignment="1">
      <alignment horizontal="left" vertical="center"/>
    </xf>
    <xf numFmtId="0" fontId="55" fillId="0" borderId="83" xfId="0" applyFont="1" applyBorder="1" applyAlignment="1">
      <alignment horizontal="left" vertical="center"/>
    </xf>
    <xf numFmtId="0" fontId="50" fillId="0" borderId="11" xfId="0" applyFont="1" applyBorder="1" applyAlignment="1">
      <alignment vertical="center" wrapText="1"/>
    </xf>
    <xf numFmtId="0" fontId="50" fillId="0" borderId="45" xfId="0" applyFont="1" applyBorder="1" applyAlignment="1">
      <alignment vertical="center" wrapText="1"/>
    </xf>
    <xf numFmtId="0" fontId="50" fillId="0" borderId="14" xfId="0" applyFont="1" applyBorder="1" applyAlignment="1">
      <alignment vertical="center" wrapText="1"/>
    </xf>
    <xf numFmtId="0" fontId="50" fillId="0" borderId="24" xfId="0" applyFont="1" applyBorder="1" applyAlignment="1">
      <alignment vertical="center" wrapText="1"/>
    </xf>
    <xf numFmtId="0" fontId="50" fillId="0" borderId="13" xfId="0" applyFont="1" applyBorder="1" applyAlignment="1">
      <alignment vertical="center" wrapText="1"/>
    </xf>
    <xf numFmtId="0" fontId="52" fillId="0" borderId="0" xfId="0" applyFont="1" applyAlignment="1">
      <alignment horizontal="center"/>
    </xf>
    <xf numFmtId="0" fontId="52" fillId="24" borderId="46" xfId="0" applyFont="1" applyFill="1" applyBorder="1" applyAlignment="1">
      <alignment horizontal="center"/>
    </xf>
    <xf numFmtId="0" fontId="52" fillId="0" borderId="57" xfId="0" applyFont="1" applyBorder="1" applyAlignment="1">
      <alignment horizontal="center"/>
    </xf>
    <xf numFmtId="0" fontId="52" fillId="24" borderId="16" xfId="0" applyFont="1" applyFill="1" applyBorder="1" applyAlignment="1">
      <alignment horizontal="center"/>
    </xf>
    <xf numFmtId="0" fontId="52" fillId="24" borderId="17" xfId="0" applyFont="1" applyFill="1" applyBorder="1" applyAlignment="1">
      <alignment horizontal="center" wrapText="1"/>
    </xf>
    <xf numFmtId="0" fontId="50" fillId="0" borderId="22" xfId="0" applyFont="1" applyBorder="1" applyAlignment="1">
      <alignment horizontal="center"/>
    </xf>
    <xf numFmtId="0" fontId="34" fillId="0" borderId="79" xfId="89" applyFont="1" applyBorder="1"/>
    <xf numFmtId="0" fontId="34" fillId="0" borderId="79" xfId="89" applyFont="1" applyBorder="1" applyAlignment="1">
      <alignment horizontal="center"/>
    </xf>
    <xf numFmtId="0" fontId="34" fillId="0" borderId="81" xfId="89" applyFont="1" applyBorder="1"/>
    <xf numFmtId="0" fontId="34" fillId="0" borderId="81" xfId="89" applyFont="1" applyBorder="1" applyAlignment="1">
      <alignment horizontal="center"/>
    </xf>
    <xf numFmtId="0" fontId="32" fillId="0" borderId="39" xfId="0" applyFont="1" applyBorder="1"/>
    <xf numFmtId="0" fontId="8" fillId="0" borderId="83" xfId="0" applyFont="1" applyBorder="1" applyAlignment="1">
      <alignment horizontal="left" vertical="center"/>
    </xf>
    <xf numFmtId="0" fontId="52" fillId="25" borderId="18" xfId="73" applyFont="1" applyFill="1" applyBorder="1" applyAlignment="1">
      <alignment vertical="center"/>
    </xf>
    <xf numFmtId="0" fontId="52" fillId="0" borderId="75" xfId="126" applyFont="1" applyBorder="1" applyAlignment="1">
      <alignment horizontal="center" vertical="center" wrapText="1"/>
    </xf>
    <xf numFmtId="0" fontId="58" fillId="0" borderId="18" xfId="76" applyFont="1" applyBorder="1" applyAlignment="1">
      <alignment vertical="center" wrapText="1"/>
    </xf>
    <xf numFmtId="2" fontId="58" fillId="0" borderId="18" xfId="76" applyNumberFormat="1" applyFont="1" applyBorder="1" applyAlignment="1">
      <alignment horizontal="right" vertical="center"/>
    </xf>
    <xf numFmtId="0" fontId="52" fillId="0" borderId="18" xfId="73" applyFont="1" applyFill="1" applyBorder="1" applyAlignment="1">
      <alignment vertical="center"/>
    </xf>
    <xf numFmtId="0" fontId="57" fillId="0" borderId="18" xfId="234" applyFont="1" applyFill="1" applyBorder="1" applyAlignment="1">
      <alignment vertical="center" wrapText="1"/>
    </xf>
    <xf numFmtId="0" fontId="57" fillId="0" borderId="18" xfId="234" applyFont="1" applyFill="1" applyBorder="1" applyAlignment="1">
      <alignment horizontal="center" vertical="center" wrapText="1"/>
    </xf>
    <xf numFmtId="2" fontId="57" fillId="0" borderId="18" xfId="258" applyNumberFormat="1" applyFont="1" applyFill="1" applyBorder="1" applyAlignment="1">
      <alignment horizontal="right" vertical="center" wrapText="1"/>
    </xf>
    <xf numFmtId="170" fontId="57" fillId="0" borderId="18" xfId="62" applyFont="1" applyFill="1" applyBorder="1" applyAlignment="1">
      <alignment horizontal="center" vertical="center" wrapText="1"/>
    </xf>
    <xf numFmtId="0" fontId="60" fillId="0" borderId="18" xfId="0" applyFont="1" applyBorder="1" applyAlignment="1">
      <alignment vertical="center" wrapText="1"/>
    </xf>
    <xf numFmtId="0" fontId="59" fillId="0" borderId="18" xfId="133" applyFont="1" applyBorder="1" applyAlignment="1">
      <alignment vertical="center"/>
    </xf>
    <xf numFmtId="0" fontId="59" fillId="0" borderId="18" xfId="133" applyFont="1" applyBorder="1" applyAlignment="1">
      <alignment vertical="center" wrapText="1"/>
    </xf>
    <xf numFmtId="0" fontId="52" fillId="0" borderId="0" xfId="73" applyFont="1" applyFill="1" applyBorder="1" applyAlignment="1">
      <alignment horizontal="right" vertical="center"/>
    </xf>
    <xf numFmtId="185" fontId="52" fillId="0" borderId="0" xfId="73" applyNumberFormat="1" applyFont="1" applyFill="1" applyBorder="1" applyAlignment="1">
      <alignment vertical="center"/>
    </xf>
    <xf numFmtId="0" fontId="50" fillId="0" borderId="18" xfId="74" applyFont="1" applyFill="1" applyBorder="1" applyAlignment="1">
      <alignment horizontal="center" vertical="center"/>
    </xf>
    <xf numFmtId="0" fontId="50" fillId="0" borderId="18" xfId="73" applyFont="1" applyFill="1" applyBorder="1" applyAlignment="1">
      <alignment horizontal="center" vertical="center"/>
    </xf>
    <xf numFmtId="2" fontId="58" fillId="0" borderId="18" xfId="76" applyNumberFormat="1" applyFont="1" applyFill="1" applyBorder="1" applyAlignment="1">
      <alignment horizontal="right" vertical="center"/>
    </xf>
    <xf numFmtId="0" fontId="50" fillId="0" borderId="18" xfId="126" applyFont="1" applyFill="1" applyBorder="1" applyAlignment="1">
      <alignment horizontal="center" vertical="center"/>
    </xf>
    <xf numFmtId="0" fontId="59" fillId="0" borderId="18" xfId="133" applyFont="1" applyFill="1" applyBorder="1" applyAlignment="1">
      <alignment vertical="center"/>
    </xf>
    <xf numFmtId="0" fontId="57" fillId="0" borderId="33" xfId="234" applyFont="1" applyFill="1" applyBorder="1" applyAlignment="1">
      <alignment horizontal="center" vertical="center" wrapText="1"/>
    </xf>
    <xf numFmtId="164" fontId="57" fillId="0" borderId="30" xfId="258" applyFont="1" applyFill="1" applyBorder="1" applyAlignment="1">
      <alignment vertical="center" wrapText="1"/>
    </xf>
    <xf numFmtId="164" fontId="61" fillId="0" borderId="30" xfId="258" applyFont="1" applyBorder="1" applyAlignment="1">
      <alignment horizontal="center" vertical="center" wrapText="1"/>
    </xf>
    <xf numFmtId="49" fontId="57" fillId="0" borderId="33" xfId="234" applyNumberFormat="1" applyFont="1" applyFill="1" applyBorder="1" applyAlignment="1">
      <alignment horizontal="center" vertical="center" wrapText="1"/>
    </xf>
    <xf numFmtId="164" fontId="61" fillId="0" borderId="30" xfId="258" applyFont="1" applyFill="1" applyBorder="1" applyAlignment="1">
      <alignment horizontal="center" vertical="center" wrapText="1"/>
    </xf>
    <xf numFmtId="0" fontId="50" fillId="0" borderId="0" xfId="73" applyFont="1" applyBorder="1" applyAlignment="1">
      <alignment horizontal="center" vertical="center"/>
    </xf>
    <xf numFmtId="0" fontId="50" fillId="0" borderId="0" xfId="73" applyFont="1" applyBorder="1" applyAlignment="1">
      <alignment horizontal="left" vertical="center" wrapText="1"/>
    </xf>
    <xf numFmtId="2" fontId="58" fillId="0" borderId="33" xfId="76" applyNumberFormat="1" applyFont="1" applyBorder="1" applyAlignment="1">
      <alignment horizontal="center" vertical="center"/>
    </xf>
    <xf numFmtId="0" fontId="34" fillId="25" borderId="36" xfId="89" applyFont="1" applyFill="1" applyBorder="1"/>
    <xf numFmtId="0" fontId="52" fillId="27" borderId="41" xfId="73" applyFont="1" applyFill="1" applyBorder="1" applyAlignment="1">
      <alignment vertical="center"/>
    </xf>
    <xf numFmtId="0" fontId="52" fillId="27" borderId="43" xfId="73" applyFont="1" applyFill="1" applyBorder="1" applyAlignment="1">
      <alignment vertical="center"/>
    </xf>
    <xf numFmtId="0" fontId="52" fillId="27" borderId="44" xfId="73" applyFont="1" applyFill="1" applyBorder="1" applyAlignment="1">
      <alignment vertical="center"/>
    </xf>
    <xf numFmtId="0" fontId="52" fillId="27" borderId="58" xfId="73" applyFont="1" applyFill="1" applyBorder="1" applyAlignment="1">
      <alignment vertical="center"/>
    </xf>
    <xf numFmtId="0" fontId="52" fillId="27" borderId="57" xfId="73" applyFont="1" applyFill="1" applyBorder="1" applyAlignment="1">
      <alignment vertical="center"/>
    </xf>
    <xf numFmtId="0" fontId="52" fillId="27" borderId="56" xfId="73" applyFont="1" applyFill="1" applyBorder="1" applyAlignment="1">
      <alignment vertical="center"/>
    </xf>
    <xf numFmtId="185" fontId="52" fillId="27" borderId="44" xfId="73" applyNumberFormat="1" applyFont="1" applyFill="1" applyBorder="1" applyAlignment="1">
      <alignment vertical="center"/>
    </xf>
    <xf numFmtId="202" fontId="60" fillId="0" borderId="18" xfId="259" applyFont="1" applyBorder="1" applyAlignment="1">
      <alignment horizontal="center" vertical="center"/>
    </xf>
    <xf numFmtId="2" fontId="58" fillId="0" borderId="18" xfId="76" applyNumberFormat="1" applyFont="1" applyBorder="1" applyAlignment="1">
      <alignment horizontal="center" vertical="center"/>
    </xf>
    <xf numFmtId="164" fontId="67" fillId="0" borderId="15" xfId="258" applyFont="1" applyBorder="1" applyAlignment="1">
      <alignment horizontal="center" vertical="center"/>
    </xf>
    <xf numFmtId="0" fontId="68" fillId="0" borderId="18" xfId="0" applyFont="1" applyBorder="1" applyAlignment="1">
      <alignment vertical="center" wrapText="1"/>
    </xf>
    <xf numFmtId="164" fontId="67" fillId="0" borderId="40" xfId="258" applyFont="1" applyBorder="1" applyAlignment="1">
      <alignment horizontal="center" vertical="center"/>
    </xf>
    <xf numFmtId="0" fontId="68" fillId="0" borderId="18" xfId="0" applyFont="1" applyBorder="1" applyAlignment="1">
      <alignment vertical="center"/>
    </xf>
    <xf numFmtId="0" fontId="64" fillId="0" borderId="87" xfId="0" applyFont="1" applyBorder="1" applyAlignment="1">
      <alignment horizontal="justify" vertical="center" wrapText="1"/>
    </xf>
    <xf numFmtId="2" fontId="58" fillId="0" borderId="18" xfId="76" applyNumberFormat="1" applyFont="1" applyBorder="1" applyAlignment="1">
      <alignment vertical="center" wrapText="1"/>
    </xf>
    <xf numFmtId="164" fontId="67" fillId="27" borderId="88" xfId="258" applyFont="1" applyFill="1" applyBorder="1" applyAlignment="1">
      <alignment horizontal="center" vertical="center"/>
    </xf>
    <xf numFmtId="49" fontId="57" fillId="0" borderId="32" xfId="234" applyNumberFormat="1" applyFont="1" applyFill="1" applyBorder="1" applyAlignment="1">
      <alignment horizontal="center" vertical="center" wrapText="1"/>
    </xf>
    <xf numFmtId="0" fontId="52" fillId="0" borderId="29" xfId="73" applyFont="1" applyFill="1" applyBorder="1" applyAlignment="1">
      <alignment vertical="center"/>
    </xf>
    <xf numFmtId="0" fontId="57" fillId="0" borderId="29" xfId="234" applyFont="1" applyFill="1" applyBorder="1" applyAlignment="1">
      <alignment vertical="center" wrapText="1"/>
    </xf>
    <xf numFmtId="0" fontId="57" fillId="0" borderId="29" xfId="234" applyFont="1" applyFill="1" applyBorder="1" applyAlignment="1">
      <alignment horizontal="center" vertical="center" wrapText="1"/>
    </xf>
    <xf numFmtId="2" fontId="57" fillId="0" borderId="29" xfId="258" applyNumberFormat="1" applyFont="1" applyFill="1" applyBorder="1" applyAlignment="1">
      <alignment horizontal="right" vertical="center" wrapText="1"/>
    </xf>
    <xf numFmtId="164" fontId="57" fillId="0" borderId="35" xfId="258" applyFont="1" applyFill="1" applyBorder="1" applyAlignment="1">
      <alignment vertical="center" wrapText="1"/>
    </xf>
    <xf numFmtId="170" fontId="57" fillId="0" borderId="29" xfId="62" applyFont="1" applyFill="1" applyBorder="1" applyAlignment="1">
      <alignment horizontal="center" vertical="center" wrapText="1"/>
    </xf>
    <xf numFmtId="1" fontId="65" fillId="0" borderId="32" xfId="76" applyNumberFormat="1" applyFont="1" applyBorder="1" applyAlignment="1">
      <alignment horizontal="center" vertical="center"/>
    </xf>
    <xf numFmtId="202" fontId="59" fillId="0" borderId="29" xfId="89" applyNumberFormat="1" applyFont="1" applyBorder="1" applyAlignment="1">
      <alignment horizontal="center" vertical="center"/>
    </xf>
    <xf numFmtId="2" fontId="58" fillId="0" borderId="29" xfId="76" applyNumberFormat="1" applyFont="1" applyBorder="1" applyAlignment="1">
      <alignment horizontal="right" vertical="center"/>
    </xf>
    <xf numFmtId="44" fontId="60" fillId="0" borderId="29" xfId="257" applyFont="1" applyBorder="1" applyAlignment="1">
      <alignment vertical="center"/>
    </xf>
    <xf numFmtId="164" fontId="61" fillId="0" borderId="35" xfId="258" applyFont="1" applyBorder="1" applyAlignment="1">
      <alignment horizontal="center" vertical="center" wrapText="1"/>
    </xf>
    <xf numFmtId="0" fontId="65" fillId="0" borderId="29" xfId="76" applyFont="1" applyBorder="1" applyAlignment="1">
      <alignment vertical="center" wrapText="1"/>
    </xf>
    <xf numFmtId="202" fontId="59" fillId="0" borderId="29" xfId="89" applyNumberFormat="1" applyFont="1" applyFill="1" applyBorder="1" applyAlignment="1">
      <alignment horizontal="center" vertical="center"/>
    </xf>
    <xf numFmtId="2" fontId="58" fillId="0" borderId="29" xfId="76" applyNumberFormat="1" applyFont="1" applyFill="1" applyBorder="1" applyAlignment="1">
      <alignment horizontal="right" vertical="center"/>
    </xf>
    <xf numFmtId="44" fontId="60" fillId="0" borderId="29" xfId="257" applyFont="1" applyFill="1" applyBorder="1" applyAlignment="1">
      <alignment vertical="center"/>
    </xf>
    <xf numFmtId="0" fontId="52" fillId="0" borderId="64" xfId="126" applyFont="1" applyBorder="1" applyAlignment="1">
      <alignment horizontal="center" vertical="center" wrapText="1"/>
    </xf>
    <xf numFmtId="0" fontId="63" fillId="0" borderId="18" xfId="0" applyFont="1" applyBorder="1" applyAlignment="1">
      <alignment horizontal="left" vertical="center" wrapText="1"/>
    </xf>
    <xf numFmtId="0" fontId="63" fillId="0" borderId="18" xfId="0" applyFont="1" applyBorder="1" applyAlignment="1">
      <alignment horizontal="left" vertical="center"/>
    </xf>
    <xf numFmtId="180" fontId="50" fillId="0" borderId="35" xfId="129" applyNumberFormat="1" applyFont="1" applyBorder="1" applyAlignment="1">
      <alignment vertical="center"/>
    </xf>
    <xf numFmtId="0" fontId="59" fillId="25" borderId="18" xfId="89" applyFont="1" applyFill="1" applyBorder="1" applyAlignment="1">
      <alignment vertical="center" wrapText="1"/>
    </xf>
    <xf numFmtId="0" fontId="31" fillId="0" borderId="36" xfId="89" applyFont="1" applyBorder="1"/>
    <xf numFmtId="0" fontId="31" fillId="0" borderId="37" xfId="89" applyFont="1" applyBorder="1"/>
    <xf numFmtId="49" fontId="52" fillId="0" borderId="0" xfId="131" applyNumberFormat="1" applyFont="1" applyBorder="1" applyAlignment="1">
      <alignment horizontal="right" vertical="center"/>
    </xf>
    <xf numFmtId="184" fontId="52" fillId="0" borderId="0" xfId="131" applyNumberFormat="1" applyFont="1" applyBorder="1" applyAlignment="1">
      <alignment vertical="center"/>
    </xf>
    <xf numFmtId="0" fontId="50" fillId="0" borderId="0" xfId="128" applyFont="1" applyBorder="1"/>
    <xf numFmtId="0" fontId="50" fillId="0" borderId="0" xfId="128" applyFont="1" applyBorder="1" applyAlignment="1">
      <alignment horizontal="center"/>
    </xf>
    <xf numFmtId="0" fontId="50" fillId="0" borderId="0" xfId="126" applyFont="1" applyBorder="1" applyAlignment="1">
      <alignment horizontal="center" vertical="center"/>
    </xf>
    <xf numFmtId="2" fontId="50" fillId="0" borderId="0" xfId="128" applyNumberFormat="1" applyFont="1" applyBorder="1"/>
    <xf numFmtId="179" fontId="50" fillId="0" borderId="0" xfId="129" applyNumberFormat="1" applyFont="1" applyBorder="1"/>
    <xf numFmtId="39" fontId="52" fillId="0" borderId="0" xfId="129" applyNumberFormat="1" applyFont="1" applyBorder="1" applyAlignment="1">
      <alignment vertical="center"/>
    </xf>
    <xf numFmtId="0" fontId="50" fillId="0" borderId="0" xfId="0" applyFont="1" applyBorder="1" applyAlignment="1">
      <alignment vertical="center" wrapText="1"/>
    </xf>
    <xf numFmtId="185" fontId="52" fillId="0" borderId="40" xfId="73" applyNumberFormat="1" applyFont="1" applyFill="1" applyBorder="1" applyAlignment="1">
      <alignment vertical="center"/>
    </xf>
    <xf numFmtId="164" fontId="67" fillId="0" borderId="42" xfId="258" applyFont="1" applyBorder="1" applyAlignment="1">
      <alignment horizontal="center" vertical="center"/>
    </xf>
    <xf numFmtId="202" fontId="60" fillId="0" borderId="18" xfId="259" applyFont="1" applyFill="1" applyBorder="1" applyAlignment="1">
      <alignment horizontal="center" vertical="center"/>
    </xf>
    <xf numFmtId="0" fontId="50" fillId="0" borderId="0" xfId="128" applyFont="1" applyBorder="1" applyAlignment="1">
      <alignment vertical="center"/>
    </xf>
    <xf numFmtId="0" fontId="31" fillId="0" borderId="82" xfId="89" applyFont="1" applyBorder="1"/>
    <xf numFmtId="2" fontId="58" fillId="0" borderId="33" xfId="76" applyNumberFormat="1" applyFont="1" applyFill="1" applyBorder="1" applyAlignment="1">
      <alignment horizontal="center" vertical="center"/>
    </xf>
    <xf numFmtId="4" fontId="6" fillId="25" borderId="33" xfId="89" applyNumberFormat="1" applyFont="1" applyFill="1" applyBorder="1" applyAlignment="1">
      <alignment horizontal="center" vertical="center"/>
    </xf>
    <xf numFmtId="0" fontId="50" fillId="0" borderId="29" xfId="73" applyFont="1" applyFill="1" applyBorder="1" applyAlignment="1">
      <alignment horizontal="center" vertical="center"/>
    </xf>
    <xf numFmtId="0" fontId="31" fillId="0" borderId="85" xfId="89" applyFont="1" applyBorder="1"/>
    <xf numFmtId="0" fontId="52" fillId="0" borderId="25" xfId="73" applyFont="1" applyFill="1" applyBorder="1" applyAlignment="1">
      <alignment vertical="center"/>
    </xf>
    <xf numFmtId="2" fontId="64" fillId="0" borderId="18" xfId="0" applyNumberFormat="1" applyFont="1" applyBorder="1" applyAlignment="1">
      <alignment horizontal="right" vertical="center"/>
    </xf>
    <xf numFmtId="2" fontId="58" fillId="0" borderId="18" xfId="76" applyNumberFormat="1" applyFont="1" applyBorder="1" applyAlignment="1">
      <alignment horizontal="right" vertical="center" wrapText="1"/>
    </xf>
    <xf numFmtId="0" fontId="34" fillId="0" borderId="0" xfId="89" applyFont="1" applyAlignment="1">
      <alignment vertical="center"/>
    </xf>
    <xf numFmtId="0" fontId="34" fillId="0" borderId="79" xfId="89" applyFont="1" applyBorder="1" applyAlignment="1">
      <alignment vertical="center"/>
    </xf>
    <xf numFmtId="0" fontId="50" fillId="0" borderId="14" xfId="89" applyFont="1" applyBorder="1" applyAlignment="1">
      <alignment vertical="center"/>
    </xf>
    <xf numFmtId="0" fontId="59" fillId="0" borderId="18" xfId="261" applyFont="1" applyBorder="1" applyAlignment="1">
      <alignment vertical="center"/>
    </xf>
    <xf numFmtId="0" fontId="59" fillId="0" borderId="18" xfId="261" applyFont="1" applyBorder="1" applyAlignment="1">
      <alignment vertical="center" wrapText="1"/>
    </xf>
    <xf numFmtId="183" fontId="34" fillId="0" borderId="81" xfId="34" applyNumberFormat="1" applyFont="1" applyBorder="1" applyAlignment="1">
      <alignment vertical="center"/>
    </xf>
    <xf numFmtId="0" fontId="31" fillId="0" borderId="0" xfId="89" applyFont="1" applyAlignment="1">
      <alignment vertical="center"/>
    </xf>
    <xf numFmtId="0" fontId="34" fillId="0" borderId="0" xfId="89" applyFont="1" applyBorder="1" applyAlignment="1">
      <alignment vertical="center"/>
    </xf>
    <xf numFmtId="0" fontId="34" fillId="0" borderId="0" xfId="89" applyFont="1" applyBorder="1"/>
    <xf numFmtId="0" fontId="31" fillId="0" borderId="80" xfId="89" applyFont="1" applyBorder="1"/>
    <xf numFmtId="0" fontId="34" fillId="0" borderId="85" xfId="89" applyFont="1" applyBorder="1"/>
    <xf numFmtId="0" fontId="34" fillId="0" borderId="89" xfId="90" applyFont="1" applyBorder="1"/>
    <xf numFmtId="0" fontId="34" fillId="0" borderId="90" xfId="89" applyFont="1" applyBorder="1"/>
    <xf numFmtId="0" fontId="34" fillId="0" borderId="91" xfId="89" applyFont="1" applyBorder="1"/>
    <xf numFmtId="0" fontId="31" fillId="0" borderId="90" xfId="89" applyFont="1" applyBorder="1"/>
    <xf numFmtId="0" fontId="31" fillId="0" borderId="91" xfId="89" applyFont="1" applyBorder="1"/>
    <xf numFmtId="0" fontId="31" fillId="0" borderId="89" xfId="89" applyFont="1" applyBorder="1"/>
    <xf numFmtId="180" fontId="50" fillId="0" borderId="30" xfId="129" applyNumberFormat="1" applyFont="1" applyBorder="1" applyAlignment="1">
      <alignment vertical="center"/>
    </xf>
    <xf numFmtId="185" fontId="52" fillId="27" borderId="42" xfId="73" applyNumberFormat="1" applyFont="1" applyFill="1" applyBorder="1" applyAlignment="1">
      <alignment vertical="center"/>
    </xf>
    <xf numFmtId="0" fontId="52" fillId="0" borderId="41" xfId="73" applyFont="1" applyFill="1" applyBorder="1" applyAlignment="1">
      <alignment horizontal="right" vertical="center"/>
    </xf>
    <xf numFmtId="0" fontId="52" fillId="0" borderId="43" xfId="73" applyFont="1" applyFill="1" applyBorder="1" applyAlignment="1">
      <alignment horizontal="right" vertical="center"/>
    </xf>
    <xf numFmtId="9" fontId="57" fillId="0" borderId="93" xfId="95" applyFont="1" applyBorder="1" applyAlignment="1">
      <alignment vertical="center"/>
    </xf>
    <xf numFmtId="0" fontId="57" fillId="0" borderId="43" xfId="78" applyFont="1" applyBorder="1" applyAlignment="1">
      <alignment horizontal="right" vertical="center"/>
    </xf>
    <xf numFmtId="9" fontId="57" fillId="0" borderId="43" xfId="95" applyFont="1" applyBorder="1" applyAlignment="1">
      <alignment horizontal="right" vertical="center"/>
    </xf>
    <xf numFmtId="0" fontId="57" fillId="0" borderId="43" xfId="78" applyFont="1" applyBorder="1" applyAlignment="1">
      <alignment horizontal="right" vertical="center"/>
    </xf>
    <xf numFmtId="164" fontId="61" fillId="0" borderId="74" xfId="258" applyFont="1" applyBorder="1" applyAlignment="1">
      <alignment horizontal="center" vertical="center" wrapText="1"/>
    </xf>
    <xf numFmtId="164" fontId="67" fillId="0" borderId="88" xfId="258" applyFont="1" applyBorder="1" applyAlignment="1">
      <alignment horizontal="center" vertical="center" wrapText="1"/>
    </xf>
    <xf numFmtId="2" fontId="34" fillId="0" borderId="0" xfId="89" applyNumberFormat="1" applyFont="1"/>
    <xf numFmtId="2" fontId="34" fillId="0" borderId="79" xfId="89" applyNumberFormat="1" applyFont="1" applyBorder="1"/>
    <xf numFmtId="2" fontId="34" fillId="0" borderId="0" xfId="89" applyNumberFormat="1" applyFont="1" applyBorder="1"/>
    <xf numFmtId="2" fontId="61" fillId="0" borderId="18" xfId="260" applyNumberFormat="1" applyFont="1" applyBorder="1" applyAlignment="1">
      <alignment horizontal="center" vertical="center"/>
    </xf>
    <xf numFmtId="2" fontId="50" fillId="0" borderId="18" xfId="39" applyNumberFormat="1" applyFont="1" applyBorder="1" applyAlignment="1">
      <alignment vertical="center" wrapText="1"/>
    </xf>
    <xf numFmtId="2" fontId="52" fillId="27" borderId="43" xfId="73" applyNumberFormat="1" applyFont="1" applyFill="1" applyBorder="1" applyAlignment="1">
      <alignment vertical="center"/>
    </xf>
    <xf numFmtId="2" fontId="52" fillId="27" borderId="57" xfId="73" applyNumberFormat="1" applyFont="1" applyFill="1" applyBorder="1" applyAlignment="1">
      <alignment vertical="center"/>
    </xf>
    <xf numFmtId="2" fontId="50" fillId="0" borderId="20" xfId="39" applyNumberFormat="1" applyFont="1" applyBorder="1" applyAlignment="1">
      <alignment vertical="center" wrapText="1"/>
    </xf>
    <xf numFmtId="2" fontId="52" fillId="0" borderId="0" xfId="73" applyNumberFormat="1" applyFont="1" applyFill="1" applyBorder="1" applyAlignment="1">
      <alignment horizontal="right" vertical="center"/>
    </xf>
    <xf numFmtId="2" fontId="57" fillId="0" borderId="43" xfId="78" applyNumberFormat="1" applyFont="1" applyBorder="1" applyAlignment="1">
      <alignment horizontal="right" vertical="center"/>
    </xf>
    <xf numFmtId="2" fontId="52" fillId="0" borderId="0" xfId="131" applyNumberFormat="1" applyFont="1" applyBorder="1" applyAlignment="1">
      <alignment horizontal="right" vertical="center"/>
    </xf>
    <xf numFmtId="2" fontId="52" fillId="0" borderId="31" xfId="129" applyNumberFormat="1" applyFont="1" applyBorder="1" applyAlignment="1">
      <alignment vertical="center"/>
    </xf>
    <xf numFmtId="2" fontId="34" fillId="0" borderId="81" xfId="89" applyNumberFormat="1" applyFont="1" applyBorder="1"/>
    <xf numFmtId="2" fontId="31" fillId="0" borderId="0" xfId="89" applyNumberFormat="1" applyFont="1"/>
    <xf numFmtId="2" fontId="34" fillId="0" borderId="0" xfId="89" applyNumberFormat="1" applyFont="1" applyAlignment="1">
      <alignment horizontal="center"/>
    </xf>
    <xf numFmtId="2" fontId="34" fillId="0" borderId="79" xfId="89" applyNumberFormat="1" applyFont="1" applyBorder="1" applyAlignment="1">
      <alignment horizontal="center"/>
    </xf>
    <xf numFmtId="2" fontId="34" fillId="0" borderId="0" xfId="89" applyNumberFormat="1" applyFont="1" applyBorder="1" applyAlignment="1">
      <alignment horizontal="center"/>
    </xf>
    <xf numFmtId="2" fontId="57" fillId="0" borderId="18" xfId="258" applyNumberFormat="1" applyFont="1" applyFill="1" applyBorder="1" applyAlignment="1">
      <alignment horizontal="center" vertical="center" wrapText="1"/>
    </xf>
    <xf numFmtId="2" fontId="50" fillId="0" borderId="18" xfId="39" applyNumberFormat="1" applyFont="1" applyBorder="1" applyAlignment="1">
      <alignment horizontal="center" vertical="center" wrapText="1"/>
    </xf>
    <xf numFmtId="2" fontId="52" fillId="27" borderId="43" xfId="73" applyNumberFormat="1" applyFont="1" applyFill="1" applyBorder="1" applyAlignment="1">
      <alignment horizontal="center" vertical="center"/>
    </xf>
    <xf numFmtId="2" fontId="52" fillId="27" borderId="57" xfId="73" applyNumberFormat="1" applyFont="1" applyFill="1" applyBorder="1" applyAlignment="1">
      <alignment horizontal="center" vertical="center"/>
    </xf>
    <xf numFmtId="2" fontId="57" fillId="0" borderId="29" xfId="258" applyNumberFormat="1" applyFont="1" applyFill="1" applyBorder="1" applyAlignment="1">
      <alignment horizontal="center" vertical="center" wrapText="1"/>
    </xf>
    <xf numFmtId="2" fontId="50" fillId="0" borderId="20" xfId="39" applyNumberFormat="1" applyFont="1" applyBorder="1" applyAlignment="1">
      <alignment horizontal="center" vertical="center" wrapText="1"/>
    </xf>
    <xf numFmtId="2" fontId="58" fillId="0" borderId="29" xfId="76" applyNumberFormat="1" applyFont="1" applyBorder="1" applyAlignment="1">
      <alignment horizontal="center" vertical="center"/>
    </xf>
    <xf numFmtId="2" fontId="58" fillId="0" borderId="29" xfId="76" applyNumberFormat="1" applyFont="1" applyFill="1" applyBorder="1" applyAlignment="1">
      <alignment horizontal="center" vertical="center"/>
    </xf>
    <xf numFmtId="2" fontId="58" fillId="0" borderId="18" xfId="76" applyNumberFormat="1" applyFont="1" applyBorder="1" applyAlignment="1">
      <alignment horizontal="center" vertical="center" wrapText="1"/>
    </xf>
    <xf numFmtId="2" fontId="52" fillId="0" borderId="0" xfId="73" applyNumberFormat="1" applyFont="1" applyFill="1" applyBorder="1" applyAlignment="1">
      <alignment horizontal="center" vertical="center"/>
    </xf>
    <xf numFmtId="2" fontId="58" fillId="0" borderId="18" xfId="76" applyNumberFormat="1" applyFont="1" applyFill="1" applyBorder="1" applyAlignment="1">
      <alignment horizontal="center" vertical="center"/>
    </xf>
    <xf numFmtId="2" fontId="64" fillId="0" borderId="18" xfId="0" applyNumberFormat="1" applyFont="1" applyBorder="1" applyAlignment="1">
      <alignment horizontal="center" vertical="center"/>
    </xf>
    <xf numFmtId="2" fontId="57" fillId="0" borderId="43" xfId="78" applyNumberFormat="1" applyFont="1" applyBorder="1" applyAlignment="1">
      <alignment horizontal="center" vertical="center"/>
    </xf>
    <xf numFmtId="2" fontId="52" fillId="0" borderId="0" xfId="131" applyNumberFormat="1" applyFont="1" applyBorder="1" applyAlignment="1">
      <alignment horizontal="center" vertical="center"/>
    </xf>
    <xf numFmtId="2" fontId="52" fillId="0" borderId="31" xfId="129" applyNumberFormat="1" applyFont="1" applyBorder="1" applyAlignment="1">
      <alignment horizontal="center" vertical="center"/>
    </xf>
    <xf numFmtId="2" fontId="50" fillId="0" borderId="0" xfId="128" applyNumberFormat="1" applyFont="1" applyBorder="1" applyAlignment="1">
      <alignment horizontal="center"/>
    </xf>
    <xf numFmtId="2" fontId="34" fillId="0" borderId="81" xfId="89" applyNumberFormat="1" applyFont="1" applyBorder="1" applyAlignment="1">
      <alignment horizontal="center"/>
    </xf>
    <xf numFmtId="2" fontId="31" fillId="0" borderId="0" xfId="89" applyNumberFormat="1" applyFont="1" applyAlignment="1">
      <alignment horizontal="center"/>
    </xf>
    <xf numFmtId="184" fontId="52" fillId="28" borderId="18" xfId="60" applyNumberFormat="1" applyFont="1" applyFill="1" applyBorder="1" applyAlignment="1">
      <alignment horizontal="center" vertical="center"/>
    </xf>
    <xf numFmtId="184" fontId="52" fillId="28" borderId="47" xfId="60" applyNumberFormat="1" applyFont="1" applyFill="1" applyBorder="1" applyAlignment="1">
      <alignment horizontal="center" vertical="center"/>
    </xf>
    <xf numFmtId="0" fontId="8" fillId="0" borderId="83" xfId="89" applyFont="1" applyBorder="1" applyAlignment="1">
      <alignment horizontal="center" wrapText="1"/>
    </xf>
    <xf numFmtId="0" fontId="45" fillId="0" borderId="83" xfId="89" applyFont="1" applyBorder="1" applyAlignment="1">
      <alignment horizontal="center" wrapText="1"/>
    </xf>
    <xf numFmtId="0" fontId="50" fillId="28" borderId="21" xfId="130" applyFont="1" applyFill="1" applyBorder="1" applyAlignment="1">
      <alignment vertical="center" wrapText="1"/>
    </xf>
    <xf numFmtId="0" fontId="50" fillId="28" borderId="22" xfId="130" applyFont="1" applyFill="1" applyBorder="1" applyAlignment="1">
      <alignment vertical="center" wrapText="1"/>
    </xf>
    <xf numFmtId="0" fontId="50" fillId="28" borderId="23" xfId="130" applyFont="1" applyFill="1" applyBorder="1" applyAlignment="1">
      <alignment vertical="center" wrapText="1"/>
    </xf>
    <xf numFmtId="0" fontId="52" fillId="27" borderId="27" xfId="73" applyFont="1" applyFill="1" applyBorder="1" applyAlignment="1">
      <alignment horizontal="center" vertical="center" wrapText="1"/>
    </xf>
    <xf numFmtId="0" fontId="52" fillId="27" borderId="31" xfId="73" applyFont="1" applyFill="1" applyBorder="1" applyAlignment="1">
      <alignment horizontal="center" vertical="center" wrapText="1"/>
    </xf>
    <xf numFmtId="0" fontId="52" fillId="27" borderId="68" xfId="73" applyFont="1" applyFill="1" applyBorder="1" applyAlignment="1">
      <alignment horizontal="center" vertical="center" wrapText="1"/>
    </xf>
    <xf numFmtId="0" fontId="52" fillId="27" borderId="41" xfId="73" applyFont="1" applyFill="1" applyBorder="1" applyAlignment="1">
      <alignment horizontal="right" vertical="center"/>
    </xf>
    <xf numFmtId="0" fontId="52" fillId="27" borderId="43" xfId="73" applyFont="1" applyFill="1" applyBorder="1" applyAlignment="1">
      <alignment horizontal="right" vertical="center"/>
    </xf>
    <xf numFmtId="0" fontId="52" fillId="27" borderId="51" xfId="73" applyFont="1" applyFill="1" applyBorder="1" applyAlignment="1">
      <alignment horizontal="right" vertical="center"/>
    </xf>
    <xf numFmtId="3" fontId="52" fillId="28" borderId="19" xfId="130" applyNumberFormat="1" applyFont="1" applyFill="1" applyBorder="1" applyAlignment="1">
      <alignment horizontal="center" vertical="center" wrapText="1"/>
    </xf>
    <xf numFmtId="3" fontId="52" fillId="28" borderId="23" xfId="130" applyNumberFormat="1" applyFont="1" applyFill="1" applyBorder="1" applyAlignment="1">
      <alignment horizontal="center" vertical="center" wrapText="1"/>
    </xf>
    <xf numFmtId="3" fontId="52" fillId="28" borderId="22" xfId="130" applyNumberFormat="1" applyFont="1" applyFill="1" applyBorder="1" applyAlignment="1">
      <alignment horizontal="center" vertical="center" wrapText="1"/>
    </xf>
    <xf numFmtId="3" fontId="52" fillId="28" borderId="19" xfId="130" applyNumberFormat="1" applyFont="1" applyFill="1" applyBorder="1" applyAlignment="1">
      <alignment horizontal="center" vertical="center"/>
    </xf>
    <xf numFmtId="3" fontId="52" fillId="28" borderId="23" xfId="130" applyNumberFormat="1" applyFont="1" applyFill="1" applyBorder="1" applyAlignment="1">
      <alignment horizontal="center" vertical="center"/>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0" borderId="14" xfId="130" applyFont="1" applyBorder="1" applyAlignment="1">
      <alignment horizontal="center"/>
    </xf>
    <xf numFmtId="2" fontId="52" fillId="25" borderId="29" xfId="73" applyNumberFormat="1" applyFont="1" applyFill="1" applyBorder="1" applyAlignment="1">
      <alignment horizontal="center" vertical="center" wrapText="1"/>
    </xf>
    <xf numFmtId="2" fontId="52" fillId="25" borderId="75"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74" xfId="73" applyNumberFormat="1" applyFont="1" applyFill="1" applyBorder="1" applyAlignment="1">
      <alignment horizontal="center" vertical="center" wrapText="1"/>
    </xf>
    <xf numFmtId="0" fontId="50" fillId="28" borderId="34" xfId="89" applyFont="1" applyFill="1" applyBorder="1" applyAlignment="1">
      <alignment horizontal="center" vertical="center" wrapText="1"/>
    </xf>
    <xf numFmtId="0" fontId="50" fillId="28" borderId="16" xfId="89" applyFont="1" applyFill="1" applyBorder="1" applyAlignment="1">
      <alignment horizontal="center" vertical="center" wrapText="1"/>
    </xf>
    <xf numFmtId="0" fontId="50" fillId="28" borderId="26" xfId="89" applyFont="1" applyFill="1" applyBorder="1" applyAlignment="1">
      <alignment horizontal="center" vertical="center" wrapText="1"/>
    </xf>
    <xf numFmtId="0" fontId="52" fillId="27" borderId="27" xfId="73" applyFont="1" applyFill="1" applyBorder="1" applyAlignment="1">
      <alignment horizontal="center" vertical="center"/>
    </xf>
    <xf numFmtId="0" fontId="52" fillId="27" borderId="31" xfId="73" applyFont="1" applyFill="1" applyBorder="1" applyAlignment="1">
      <alignment horizontal="center" vertical="center"/>
    </xf>
    <xf numFmtId="0" fontId="52" fillId="27" borderId="68" xfId="73" applyFont="1" applyFill="1" applyBorder="1" applyAlignment="1">
      <alignment horizontal="center" vertical="center"/>
    </xf>
    <xf numFmtId="0" fontId="52" fillId="0" borderId="0" xfId="130" applyFont="1" applyBorder="1" applyAlignment="1">
      <alignment horizontal="center" vertical="top"/>
    </xf>
    <xf numFmtId="4" fontId="52" fillId="25" borderId="29" xfId="73" applyNumberFormat="1" applyFont="1" applyFill="1" applyBorder="1" applyAlignment="1">
      <alignment horizontal="center" vertical="center" wrapText="1"/>
    </xf>
    <xf numFmtId="4" fontId="52" fillId="25" borderId="75" xfId="73" applyNumberFormat="1" applyFont="1" applyFill="1" applyBorder="1" applyAlignment="1">
      <alignment horizontal="center" vertical="center" wrapText="1"/>
    </xf>
    <xf numFmtId="0" fontId="52" fillId="25" borderId="32" xfId="73" applyFont="1" applyFill="1" applyBorder="1" applyAlignment="1">
      <alignment horizontal="center" vertical="center" wrapText="1"/>
    </xf>
    <xf numFmtId="0" fontId="52" fillId="25" borderId="86" xfId="73" applyFont="1" applyFill="1" applyBorder="1" applyAlignment="1">
      <alignment horizontal="center" vertical="center" wrapText="1"/>
    </xf>
    <xf numFmtId="0" fontId="52" fillId="25" borderId="29" xfId="73" applyFont="1" applyFill="1" applyBorder="1" applyAlignment="1">
      <alignment horizontal="center" vertical="center" wrapText="1"/>
    </xf>
    <xf numFmtId="0" fontId="52" fillId="25" borderId="75" xfId="73" applyFont="1" applyFill="1" applyBorder="1" applyAlignment="1">
      <alignment horizontal="center" vertical="center" wrapText="1"/>
    </xf>
    <xf numFmtId="0" fontId="52" fillId="25" borderId="18" xfId="73" applyFont="1" applyFill="1" applyBorder="1" applyAlignment="1">
      <alignment horizontal="center" vertical="center" wrapText="1"/>
    </xf>
    <xf numFmtId="0" fontId="52" fillId="0" borderId="29" xfId="126" applyFont="1" applyBorder="1" applyAlignment="1">
      <alignment horizontal="center" vertical="center" wrapText="1"/>
    </xf>
    <xf numFmtId="0" fontId="52" fillId="0" borderId="46" xfId="126" applyFont="1" applyBorder="1" applyAlignment="1">
      <alignment horizontal="center" vertical="center" wrapText="1"/>
    </xf>
    <xf numFmtId="0" fontId="50" fillId="26" borderId="32" xfId="89" applyFont="1" applyFill="1" applyBorder="1" applyAlignment="1">
      <alignment horizontal="center" vertical="center" wrapText="1"/>
    </xf>
    <xf numFmtId="0" fontId="50" fillId="26" borderId="29" xfId="89" applyFont="1" applyFill="1" applyBorder="1" applyAlignment="1">
      <alignment horizontal="center" vertical="center" wrapText="1"/>
    </xf>
    <xf numFmtId="0" fontId="50" fillId="26" borderId="35" xfId="89" applyFont="1" applyFill="1" applyBorder="1" applyAlignment="1">
      <alignment horizontal="center" vertical="center" wrapText="1"/>
    </xf>
    <xf numFmtId="0" fontId="50" fillId="26" borderId="33" xfId="89" applyFont="1" applyFill="1" applyBorder="1" applyAlignment="1">
      <alignment horizontal="center" vertical="center" wrapText="1"/>
    </xf>
    <xf numFmtId="0" fontId="50" fillId="26" borderId="18" xfId="89" applyFont="1" applyFill="1" applyBorder="1" applyAlignment="1">
      <alignment horizontal="center" vertical="center" wrapText="1"/>
    </xf>
    <xf numFmtId="0" fontId="50" fillId="26" borderId="30" xfId="89" applyFont="1" applyFill="1" applyBorder="1" applyAlignment="1">
      <alignment horizontal="center" vertical="center" wrapText="1"/>
    </xf>
    <xf numFmtId="0" fontId="50" fillId="28" borderId="21" xfId="89" applyFont="1" applyFill="1" applyBorder="1" applyAlignment="1">
      <alignment horizontal="center" vertical="center" wrapText="1"/>
    </xf>
    <xf numFmtId="0" fontId="50" fillId="28" borderId="22" xfId="89" applyFont="1" applyFill="1" applyBorder="1" applyAlignment="1">
      <alignment horizontal="center" vertical="center" wrapText="1"/>
    </xf>
    <xf numFmtId="0" fontId="50" fillId="28" borderId="55" xfId="89" applyFont="1" applyFill="1" applyBorder="1" applyAlignment="1">
      <alignment horizontal="center" vertical="center" wrapText="1"/>
    </xf>
    <xf numFmtId="0" fontId="50" fillId="25" borderId="60" xfId="130" applyFont="1" applyFill="1" applyBorder="1" applyAlignment="1">
      <alignment horizontal="center" vertical="center" wrapText="1"/>
    </xf>
    <xf numFmtId="0" fontId="50" fillId="25" borderId="31" xfId="130" applyFont="1" applyFill="1" applyBorder="1" applyAlignment="1">
      <alignment horizontal="center" vertical="center" wrapText="1"/>
    </xf>
    <xf numFmtId="0" fontId="50" fillId="25" borderId="68" xfId="130" applyFont="1" applyFill="1" applyBorder="1" applyAlignment="1">
      <alignment horizontal="center" vertical="center" wrapText="1"/>
    </xf>
    <xf numFmtId="0" fontId="50" fillId="0" borderId="21" xfId="128" applyFont="1" applyBorder="1" applyAlignment="1">
      <alignment horizontal="left" vertical="center" wrapText="1"/>
    </xf>
    <xf numFmtId="0" fontId="50" fillId="0" borderId="22" xfId="128" applyFont="1" applyBorder="1" applyAlignment="1">
      <alignment horizontal="left" vertical="center" wrapText="1"/>
    </xf>
    <xf numFmtId="0" fontId="50" fillId="0" borderId="23" xfId="128" applyFont="1" applyBorder="1" applyAlignment="1">
      <alignment horizontal="left" vertical="center" wrapText="1"/>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17" xfId="128" applyFont="1" applyBorder="1" applyAlignment="1">
      <alignment horizontal="left" vertical="center" wrapText="1"/>
    </xf>
    <xf numFmtId="0" fontId="57" fillId="0" borderId="92" xfId="78" applyFont="1" applyBorder="1" applyAlignment="1">
      <alignment horizontal="right" vertical="center"/>
    </xf>
    <xf numFmtId="0" fontId="57" fillId="0" borderId="43" xfId="78" applyFont="1" applyBorder="1" applyAlignment="1">
      <alignment horizontal="right" vertical="center"/>
    </xf>
    <xf numFmtId="0" fontId="57" fillId="0" borderId="51" xfId="78" applyFont="1" applyBorder="1" applyAlignment="1">
      <alignment horizontal="right" vertical="center"/>
    </xf>
    <xf numFmtId="0" fontId="52" fillId="0" borderId="0" xfId="130" applyFont="1" applyAlignment="1">
      <alignment horizontal="center" vertical="center"/>
    </xf>
    <xf numFmtId="0" fontId="8" fillId="0" borderId="83" xfId="0" applyFont="1" applyBorder="1" applyAlignment="1">
      <alignment horizontal="center" wrapText="1"/>
    </xf>
    <xf numFmtId="0" fontId="45" fillId="0" borderId="83" xfId="0" applyFont="1" applyBorder="1" applyAlignment="1">
      <alignment horizontal="center" wrapText="1"/>
    </xf>
    <xf numFmtId="0" fontId="50" fillId="26" borderId="18" xfId="0" applyFont="1" applyFill="1" applyBorder="1" applyAlignment="1">
      <alignment horizontal="center" vertical="center" wrapText="1"/>
    </xf>
    <xf numFmtId="0" fontId="50" fillId="0" borderId="75" xfId="255" applyFont="1" applyBorder="1" applyAlignment="1">
      <alignment horizontal="center" vertical="center"/>
    </xf>
    <xf numFmtId="0" fontId="50" fillId="0" borderId="48" xfId="255" applyFont="1" applyBorder="1" applyAlignment="1">
      <alignment horizontal="center" vertical="center"/>
    </xf>
    <xf numFmtId="0" fontId="52" fillId="0" borderId="73"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2" fillId="0" borderId="73"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6" xfId="0" applyFont="1" applyFill="1" applyBorder="1" applyAlignment="1">
      <alignment horizontal="center"/>
    </xf>
    <xf numFmtId="0" fontId="52" fillId="24" borderId="17" xfId="0" applyFont="1" applyFill="1" applyBorder="1" applyAlignment="1">
      <alignment horizont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58" xfId="0" applyFont="1" applyBorder="1" applyAlignment="1" applyProtection="1">
      <alignment horizontal="center"/>
      <protection locked="0"/>
    </xf>
    <xf numFmtId="0" fontId="52" fillId="0" borderId="57" xfId="0" applyFont="1" applyBorder="1" applyAlignment="1" applyProtection="1">
      <alignment horizontal="center"/>
      <protection locked="0"/>
    </xf>
    <xf numFmtId="0" fontId="52" fillId="0" borderId="56" xfId="0" applyFont="1" applyBorder="1" applyAlignment="1" applyProtection="1">
      <alignment horizontal="center"/>
      <protection locked="0"/>
    </xf>
    <xf numFmtId="0" fontId="50" fillId="0" borderId="21" xfId="0" applyFont="1" applyBorder="1"/>
    <xf numFmtId="0" fontId="50" fillId="0" borderId="22" xfId="0" applyFont="1" applyBorder="1"/>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0" fontId="50" fillId="0" borderId="27" xfId="0" applyFont="1" applyBorder="1"/>
    <xf numFmtId="0" fontId="50" fillId="0" borderId="31" xfId="0" applyFont="1" applyBorder="1"/>
    <xf numFmtId="0" fontId="50" fillId="0" borderId="28" xfId="0" applyFont="1" applyBorder="1"/>
    <xf numFmtId="0" fontId="50" fillId="0" borderId="60" xfId="0" applyFont="1" applyBorder="1" applyAlignment="1">
      <alignment horizontal="center"/>
    </xf>
    <xf numFmtId="0" fontId="50" fillId="0" borderId="28" xfId="0" applyFont="1" applyBorder="1" applyAlignment="1">
      <alignment horizontal="center"/>
    </xf>
    <xf numFmtId="173" fontId="50" fillId="0" borderId="19" xfId="34" applyFont="1" applyBorder="1" applyAlignment="1">
      <alignment horizontal="center"/>
    </xf>
    <xf numFmtId="173" fontId="50" fillId="0" borderId="23" xfId="34" applyFont="1" applyBorder="1" applyAlignment="1">
      <alignment horizontal="center"/>
    </xf>
    <xf numFmtId="0" fontId="50" fillId="24" borderId="27" xfId="0" applyFont="1" applyFill="1" applyBorder="1" applyAlignment="1">
      <alignment horizontal="center" vertical="center"/>
    </xf>
    <xf numFmtId="0" fontId="50" fillId="24" borderId="68" xfId="0" applyFont="1" applyFill="1" applyBorder="1" applyAlignment="1">
      <alignment horizontal="center" vertical="center"/>
    </xf>
    <xf numFmtId="0" fontId="52" fillId="24" borderId="34" xfId="0" applyFont="1" applyFill="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52" fillId="0" borderId="58" xfId="0" applyFont="1" applyBorder="1" applyAlignment="1">
      <alignment horizontal="left" vertical="center"/>
    </xf>
    <xf numFmtId="0" fontId="52" fillId="0" borderId="57" xfId="0" applyFont="1" applyBorder="1" applyAlignment="1">
      <alignment horizontal="left" vertical="center"/>
    </xf>
    <xf numFmtId="0" fontId="52" fillId="0" borderId="56"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1" fillId="0" borderId="78" xfId="256" applyFont="1" applyBorder="1" applyAlignment="1" applyProtection="1">
      <alignment horizontal="center"/>
    </xf>
    <xf numFmtId="0" fontId="51" fillId="0" borderId="50"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4" xfId="255" applyFont="1" applyBorder="1" applyAlignment="1">
      <alignment horizontal="center" vertical="center"/>
    </xf>
    <xf numFmtId="0" fontId="50" fillId="0" borderId="49" xfId="255" applyFont="1" applyBorder="1" applyAlignment="1">
      <alignment horizontal="center" vertical="center"/>
    </xf>
    <xf numFmtId="0" fontId="50" fillId="0" borderId="76" xfId="255" applyFont="1" applyBorder="1" applyAlignment="1">
      <alignment horizontal="center" vertical="center"/>
    </xf>
    <xf numFmtId="0" fontId="50" fillId="0" borderId="57" xfId="255" applyFont="1" applyBorder="1" applyAlignment="1">
      <alignment horizontal="center" vertical="center"/>
    </xf>
    <xf numFmtId="0" fontId="50" fillId="0" borderId="56" xfId="255" applyFont="1" applyBorder="1" applyAlignment="1">
      <alignment horizontal="center" vertical="center"/>
    </xf>
    <xf numFmtId="0" fontId="50" fillId="0" borderId="66" xfId="255" applyFont="1" applyBorder="1" applyAlignment="1">
      <alignment horizontal="center" vertical="center"/>
    </xf>
    <xf numFmtId="0" fontId="50" fillId="0" borderId="54" xfId="255" applyFont="1" applyBorder="1" applyAlignment="1">
      <alignment horizontal="center" vertical="center"/>
    </xf>
    <xf numFmtId="0" fontId="50" fillId="0" borderId="70" xfId="255" applyFont="1" applyBorder="1" applyAlignment="1">
      <alignment horizontal="center" vertical="center"/>
    </xf>
    <xf numFmtId="0" fontId="50" fillId="0" borderId="64" xfId="255" applyFont="1" applyBorder="1" applyAlignment="1">
      <alignment horizontal="center" vertical="center"/>
    </xf>
    <xf numFmtId="0" fontId="50" fillId="0" borderId="53" xfId="255" applyFont="1" applyBorder="1" applyAlignment="1">
      <alignment horizontal="center" vertical="center"/>
    </xf>
    <xf numFmtId="0" fontId="50" fillId="0" borderId="72" xfId="255" applyFont="1" applyBorder="1" applyAlignment="1">
      <alignment horizontal="center" vertical="center"/>
    </xf>
    <xf numFmtId="0" fontId="50" fillId="0" borderId="66" xfId="0" applyFont="1" applyBorder="1" applyAlignment="1">
      <alignment horizontal="center" vertical="center"/>
    </xf>
    <xf numFmtId="0" fontId="50" fillId="0" borderId="54" xfId="0" applyFont="1" applyBorder="1" applyAlignment="1">
      <alignment horizontal="center" vertical="center"/>
    </xf>
    <xf numFmtId="0" fontId="50" fillId="0" borderId="70" xfId="0" applyFont="1" applyBorder="1" applyAlignment="1">
      <alignment horizontal="center" vertical="center"/>
    </xf>
    <xf numFmtId="0" fontId="52" fillId="24" borderId="16" xfId="0" applyFont="1" applyFill="1" applyBorder="1" applyAlignment="1">
      <alignment horizontal="center"/>
    </xf>
    <xf numFmtId="0" fontId="52" fillId="24" borderId="66" xfId="0" applyFont="1" applyFill="1" applyBorder="1" applyAlignment="1">
      <alignment horizontal="center"/>
    </xf>
    <xf numFmtId="0" fontId="52" fillId="24" borderId="65" xfId="0" applyFont="1" applyFill="1" applyBorder="1" applyAlignment="1">
      <alignment horizontal="center"/>
    </xf>
    <xf numFmtId="0" fontId="50" fillId="24" borderId="31" xfId="0" applyFont="1" applyFill="1" applyBorder="1" applyAlignment="1">
      <alignment horizontal="center" vertical="center"/>
    </xf>
    <xf numFmtId="0" fontId="50" fillId="0" borderId="60" xfId="0" applyFont="1" applyBorder="1"/>
    <xf numFmtId="2" fontId="50" fillId="0" borderId="60" xfId="0" applyNumberFormat="1" applyFont="1" applyBorder="1" applyAlignment="1">
      <alignment horizontal="center"/>
    </xf>
    <xf numFmtId="2" fontId="50" fillId="0" borderId="28" xfId="0" applyNumberFormat="1" applyFont="1" applyBorder="1" applyAlignment="1">
      <alignment horizontal="center"/>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5" xfId="0" applyFont="1" applyBorder="1" applyAlignment="1">
      <alignment horizontal="center"/>
    </xf>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0" xfId="34" applyNumberFormat="1" applyFont="1" applyBorder="1" applyAlignment="1">
      <alignment horizontal="center"/>
    </xf>
    <xf numFmtId="43" fontId="50" fillId="0" borderId="28" xfId="34" applyNumberFormat="1" applyFont="1" applyBorder="1" applyAlignment="1">
      <alignment horizontal="center"/>
    </xf>
  </cellXfs>
  <cellStyles count="262">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Excel Built-in Currency" xfId="260"/>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xfId="257" builtinId="4"/>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da 5 3 2 2" xfId="258"/>
    <cellStyle name="Moneda 7" xfId="259"/>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5 2" xfId="261"/>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360">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rgb="FF000000"/>
      </font>
      <fill>
        <patternFill patternType="solid">
          <bgColor rgb="FFFFFFCC"/>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rgb="FF000000"/>
      </font>
      <fill>
        <patternFill patternType="solid">
          <bgColor rgb="FFFFFFCC"/>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rgb="FF000000"/>
      </font>
      <fill>
        <patternFill patternType="solid">
          <bgColor rgb="FFFFFFCC"/>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rgb="FF000000"/>
      </font>
      <fill>
        <patternFill patternType="solid">
          <bgColor rgb="FFFFFFCC"/>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rgb="FF000000"/>
      </font>
      <fill>
        <patternFill patternType="solid">
          <bgColor rgb="FFFFFFCC"/>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rgb="FF000000"/>
      </font>
      <fill>
        <patternFill patternType="solid">
          <bgColor rgb="FFFFFFCC"/>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rgb="FF000000"/>
      </font>
      <fill>
        <patternFill patternType="solid">
          <bgColor rgb="FFFFFFCC"/>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rgb="FF000000"/>
      </font>
      <fill>
        <patternFill patternType="solid">
          <bgColor rgb="FFFFFFCC"/>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lor rgb="FF9C0006"/>
      </font>
      <fill>
        <patternFill>
          <bgColor rgb="FFFFC7CE"/>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lor rgb="FF9C0006"/>
      </font>
      <fill>
        <patternFill>
          <bgColor rgb="FFFFC7CE"/>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xmlns=""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xmlns=""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ESTADO VÍA-CRIT.TECNICO"/>
      <sheetName val="CONT_ADI"/>
      <sheetName val="Bajadas"/>
      <sheetName val="TRANSPORTE"/>
      <sheetName val="NARIÑO"/>
      <sheetName val="TABLA 2008"/>
      <sheetName val="Equipo"/>
      <sheetName val="Listas"/>
      <sheetName val="Excavación Mat. Común Estacione"/>
      <sheetName val="Demolición Pavimento"/>
      <sheetName val="Insum"/>
      <sheetName val="SUB APU"/>
      <sheetName val="A. P. U."/>
      <sheetName val="PUNITARIOS%20PARA%20241201%202S"/>
      <sheetName val="RELACION MES"/>
      <sheetName val="PRESUPUESTO"/>
      <sheetName val="GCB2000"/>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062"/>
      <sheetName val="Presup_Cancha"/>
      <sheetName val="LISTA DE PRECIOS"/>
      <sheetName val="Listado"/>
      <sheetName val=" Liquidacion de Obra por Tramos"/>
      <sheetName val="A.P.U"/>
      <sheetName val="FORMULA"/>
      <sheetName val="CLASIFICACION"/>
      <sheetName val="CRA.MODI"/>
      <sheetName val="K16+000 AL K18+500"/>
      <sheetName val="K23+200 AL K24+700"/>
      <sheetName val="k18+500 AL K23+050"/>
      <sheetName val="Presupuesto PUENTE"/>
      <sheetName val="VOLUMENES (4)"/>
      <sheetName val="VOLUMENES (4SA)"/>
      <sheetName val="c2.5y2.6"/>
      <sheetName val="CHINCHINA FINAL . A CEROS"/>
      <sheetName val="Memoria de calculo"/>
      <sheetName val="REC-COD,"/>
      <sheetName val="2,2,6,1 Pilotes 0,30"/>
      <sheetName val="PREACTA_61"/>
      <sheetName val="A_P_U1"/>
      <sheetName val="PREACTA_6"/>
      <sheetName val="A_P_U"/>
      <sheetName val="TODAS"/>
      <sheetName val="5. ELECTRICO"/>
      <sheetName val="FINANC"/>
      <sheetName val="skj452"/>
      <sheetName val="ita878"/>
      <sheetName val="aea-944"/>
      <sheetName val="dub-823"/>
      <sheetName val="gpi 526"/>
      <sheetName val="xxj617"/>
      <sheetName val="sng_855"/>
      <sheetName val="vea 374"/>
      <sheetName val="hfb024"/>
      <sheetName val="paj825"/>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Prestacional"/>
      <sheetName val="CRONOGRAMA"/>
      <sheetName val="OCTUBRE"/>
      <sheetName val="Summary"/>
      <sheetName val="CODCONST"/>
      <sheetName val="otros"/>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TABLA_20081"/>
      <sheetName val="PR_111"/>
      <sheetName val="PUNITARIOS_PARA_241201_2S11"/>
      <sheetName val="ESTADO_RED_TEC11"/>
      <sheetName val="PREACTA_1011"/>
      <sheetName val="PREACTA_911"/>
      <sheetName val="c2_5y2_611"/>
      <sheetName val="Hoja2"/>
      <sheetName val="Cuadr."/>
      <sheetName val="PUNITARIOS PARA 241201 2S.xls"/>
      <sheetName val="OBRAS SES"/>
      <sheetName val="inst"/>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Requisición1"/>
      <sheetName val="SALARIOS"/>
      <sheetName val="PREACTA Y CONTRATISTAS"/>
      <sheetName val="PERSONAL"/>
      <sheetName val="Tarifa MT"/>
      <sheetName val="UNITARIOS"/>
      <sheetName val="THE"/>
      <sheetName val="ATHE"/>
      <sheetName val="APU NO PREVISTO"/>
      <sheetName val="PPTA (3)"/>
      <sheetName val="PPTA (2)"/>
      <sheetName val="PPTA"/>
      <sheetName val="Proveedores y acreedores"/>
      <sheetName val="ESTADO_RED_TEC14"/>
      <sheetName val="PUNITARIOS_PARA_241201_2S14"/>
      <sheetName val="PR_114"/>
      <sheetName val="PREACTA_1014"/>
      <sheetName val="PREACTA_914"/>
      <sheetName val="c2_5y2_614"/>
      <sheetName val="PREACTA_63"/>
      <sheetName val="TABLA_20083"/>
      <sheetName val="PLAN DE INVERSION ANTICIPO"/>
      <sheetName val="inv mensual"/>
      <sheetName val="borrador flujo inv"/>
      <sheetName val="social-ambiental"/>
      <sheetName val="AU"/>
      <sheetName val="TABLAS"/>
      <sheetName val="materiales"/>
      <sheetName val="BALANCE"/>
      <sheetName val="ITEMS NO REVISTOS"/>
      <sheetName val="APU ELECTRICOS"/>
      <sheetName val="for 6"/>
      <sheetName val="glvc"/>
      <sheetName val="civ_roma"/>
      <sheetName val="DEST. MEDIOS"/>
      <sheetName val="COMBUASF"/>
      <sheetName val="BALCRUDO"/>
      <sheetName val="CARGASPROC."/>
      <sheetName val="G L P  FINAL"/>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refreshError="1"/>
      <sheetData sheetId="103"/>
      <sheetData sheetId="104">
        <row r="48">
          <cell r="E48">
            <v>0</v>
          </cell>
        </row>
      </sheetData>
      <sheetData sheetId="105" refreshError="1"/>
      <sheetData sheetId="106" refreshError="1"/>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ow r="48">
          <cell r="E48">
            <v>0</v>
          </cell>
        </row>
      </sheetData>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row r="48">
          <cell r="E48">
            <v>0</v>
          </cell>
        </row>
      </sheetData>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row r="48">
          <cell r="E48">
            <v>0</v>
          </cell>
        </row>
      </sheetData>
      <sheetData sheetId="227"/>
      <sheetData sheetId="228"/>
      <sheetData sheetId="229" refreshError="1"/>
      <sheetData sheetId="230"/>
      <sheetData sheetId="231"/>
      <sheetData sheetId="232"/>
      <sheetData sheetId="233"/>
      <sheetData sheetId="234"/>
      <sheetData sheetId="235"/>
      <sheetData sheetId="236"/>
      <sheetData sheetId="237"/>
      <sheetData sheetId="238" refreshError="1"/>
      <sheetData sheetId="239" refreshError="1"/>
      <sheetData sheetId="240" refreshError="1"/>
      <sheetData sheetId="241"/>
      <sheetData sheetId="242"/>
      <sheetData sheetId="243" refreshError="1"/>
      <sheetData sheetId="244" refreshError="1"/>
      <sheetData sheetId="245">
        <row r="48">
          <cell r="E48">
            <v>0</v>
          </cell>
        </row>
      </sheetData>
      <sheetData sheetId="246"/>
      <sheetData sheetId="247"/>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M448"/>
  <sheetViews>
    <sheetView showGridLines="0" tabSelected="1" view="pageBreakPreview" topLeftCell="A88" zoomScale="68" zoomScaleNormal="79" zoomScaleSheetLayoutView="68" zoomScalePageLayoutView="55" workbookViewId="0">
      <selection activeCell="H93" sqref="H93"/>
    </sheetView>
  </sheetViews>
  <sheetFormatPr baseColWidth="10" defaultColWidth="11.42578125" defaultRowHeight="16.5"/>
  <cols>
    <col min="1" max="2" width="3.42578125" style="1" customWidth="1"/>
    <col min="3" max="3" width="10.85546875" style="1" customWidth="1"/>
    <col min="4" max="4" width="15.42578125" style="1" customWidth="1"/>
    <col min="5" max="5" width="16.140625" style="2" customWidth="1"/>
    <col min="6" max="6" width="17.42578125" style="1" customWidth="1"/>
    <col min="7" max="7" width="73.42578125" style="261" customWidth="1"/>
    <col min="8" max="8" width="8.5703125" style="1" customWidth="1"/>
    <col min="9" max="9" width="18.5703125" style="316"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4"/>
      <c r="B1" s="4"/>
      <c r="C1" s="4"/>
      <c r="D1" s="4"/>
      <c r="E1" s="5"/>
      <c r="F1" s="4"/>
      <c r="G1" s="255"/>
      <c r="H1" s="4"/>
      <c r="I1" s="296"/>
      <c r="J1" s="4"/>
      <c r="K1" s="4"/>
      <c r="L1" s="4"/>
      <c r="M1" s="4"/>
    </row>
    <row r="2" spans="1:13" ht="17.25" thickTop="1">
      <c r="A2" s="4"/>
      <c r="B2" s="6"/>
      <c r="C2" s="161"/>
      <c r="D2" s="161"/>
      <c r="E2" s="162"/>
      <c r="F2" s="161"/>
      <c r="G2" s="256"/>
      <c r="H2" s="161"/>
      <c r="I2" s="297"/>
      <c r="J2" s="161"/>
      <c r="K2" s="161"/>
      <c r="L2" s="7"/>
      <c r="M2" s="4"/>
    </row>
    <row r="3" spans="1:13" ht="27" customHeight="1">
      <c r="A3" s="4"/>
      <c r="B3" s="8"/>
      <c r="C3" s="319" t="s">
        <v>81</v>
      </c>
      <c r="D3" s="320"/>
      <c r="E3" s="320"/>
      <c r="F3" s="320"/>
      <c r="G3" s="262"/>
      <c r="H3" s="263"/>
      <c r="I3" s="298"/>
      <c r="J3" s="263"/>
      <c r="K3" s="263"/>
      <c r="L3" s="9"/>
      <c r="M3" s="4"/>
    </row>
    <row r="4" spans="1:13">
      <c r="A4" s="4"/>
      <c r="B4" s="8"/>
      <c r="C4" s="146" t="s">
        <v>0</v>
      </c>
      <c r="D4" s="145" t="s">
        <v>83</v>
      </c>
      <c r="E4" s="146" t="s">
        <v>1</v>
      </c>
      <c r="F4" s="147">
        <v>1</v>
      </c>
      <c r="G4" s="262"/>
      <c r="H4" s="263"/>
      <c r="I4" s="298"/>
      <c r="J4" s="263"/>
      <c r="K4" s="263"/>
      <c r="L4" s="9"/>
      <c r="M4" s="4"/>
    </row>
    <row r="5" spans="1:13">
      <c r="A5" s="4"/>
      <c r="B5" s="8"/>
      <c r="C5" s="348"/>
      <c r="D5" s="348"/>
      <c r="E5" s="348"/>
      <c r="F5" s="348"/>
      <c r="G5" s="348"/>
      <c r="H5" s="348"/>
      <c r="I5" s="348"/>
      <c r="J5" s="348"/>
      <c r="K5" s="348"/>
      <c r="L5" s="9"/>
      <c r="M5" s="4"/>
    </row>
    <row r="6" spans="1:13" ht="17.25" thickBot="1">
      <c r="A6" s="4"/>
      <c r="B6" s="8"/>
      <c r="C6" s="337" t="s">
        <v>2</v>
      </c>
      <c r="D6" s="337"/>
      <c r="E6" s="337"/>
      <c r="F6" s="337"/>
      <c r="G6" s="337"/>
      <c r="H6" s="337"/>
      <c r="I6" s="337"/>
      <c r="J6" s="337"/>
      <c r="K6" s="337"/>
      <c r="L6" s="9"/>
      <c r="M6" s="4"/>
    </row>
    <row r="7" spans="1:13" s="17" customFormat="1">
      <c r="A7" s="16"/>
      <c r="B7" s="194"/>
      <c r="C7" s="358" t="s">
        <v>84</v>
      </c>
      <c r="D7" s="359"/>
      <c r="E7" s="359"/>
      <c r="F7" s="359"/>
      <c r="G7" s="359"/>
      <c r="H7" s="359"/>
      <c r="I7" s="359"/>
      <c r="J7" s="359"/>
      <c r="K7" s="360"/>
      <c r="L7" s="18"/>
      <c r="M7" s="16"/>
    </row>
    <row r="8" spans="1:13" ht="33.75" customHeight="1">
      <c r="A8" s="4"/>
      <c r="B8" s="8"/>
      <c r="C8" s="361"/>
      <c r="D8" s="362"/>
      <c r="E8" s="362"/>
      <c r="F8" s="362"/>
      <c r="G8" s="362"/>
      <c r="H8" s="362"/>
      <c r="I8" s="362"/>
      <c r="J8" s="362"/>
      <c r="K8" s="363"/>
      <c r="L8" s="9"/>
      <c r="M8" s="4"/>
    </row>
    <row r="9" spans="1:13" ht="34.5" customHeight="1">
      <c r="A9" s="4"/>
      <c r="B9" s="8"/>
      <c r="C9" s="364" t="s">
        <v>352</v>
      </c>
      <c r="D9" s="365"/>
      <c r="E9" s="365"/>
      <c r="F9" s="365"/>
      <c r="G9" s="365"/>
      <c r="H9" s="365"/>
      <c r="I9" s="365"/>
      <c r="J9" s="365"/>
      <c r="K9" s="366"/>
      <c r="L9" s="9"/>
      <c r="M9" s="4"/>
    </row>
    <row r="10" spans="1:13" ht="39.75" customHeight="1" thickBot="1">
      <c r="A10" s="4"/>
      <c r="B10" s="8"/>
      <c r="C10" s="324" t="s">
        <v>350</v>
      </c>
      <c r="D10" s="325"/>
      <c r="E10" s="325"/>
      <c r="F10" s="325"/>
      <c r="G10" s="325"/>
      <c r="H10" s="325"/>
      <c r="I10" s="325"/>
      <c r="J10" s="325"/>
      <c r="K10" s="326"/>
      <c r="L10" s="9"/>
      <c r="M10" s="4"/>
    </row>
    <row r="11" spans="1:13" ht="30" customHeight="1">
      <c r="A11" s="4"/>
      <c r="B11" s="8"/>
      <c r="C11" s="351" t="s">
        <v>3</v>
      </c>
      <c r="D11" s="353" t="s">
        <v>4</v>
      </c>
      <c r="E11" s="356" t="s">
        <v>5</v>
      </c>
      <c r="F11" s="357"/>
      <c r="G11" s="353" t="s">
        <v>6</v>
      </c>
      <c r="H11" s="353" t="s">
        <v>7</v>
      </c>
      <c r="I11" s="338" t="s">
        <v>8</v>
      </c>
      <c r="J11" s="349" t="s">
        <v>9</v>
      </c>
      <c r="K11" s="340" t="s">
        <v>10</v>
      </c>
      <c r="L11" s="9"/>
      <c r="M11" s="4"/>
    </row>
    <row r="12" spans="1:13" ht="30" customHeight="1">
      <c r="A12" s="4"/>
      <c r="B12" s="8"/>
      <c r="C12" s="352"/>
      <c r="D12" s="354"/>
      <c r="E12" s="168" t="s">
        <v>11</v>
      </c>
      <c r="F12" s="227" t="s">
        <v>12</v>
      </c>
      <c r="G12" s="355"/>
      <c r="H12" s="354"/>
      <c r="I12" s="339"/>
      <c r="J12" s="350"/>
      <c r="K12" s="341"/>
      <c r="L12" s="9"/>
      <c r="M12" s="4"/>
    </row>
    <row r="13" spans="1:13" ht="30" customHeight="1">
      <c r="A13" s="4"/>
      <c r="B13" s="8"/>
      <c r="C13" s="186">
        <v>1</v>
      </c>
      <c r="D13" s="171"/>
      <c r="E13" s="171"/>
      <c r="F13" s="171"/>
      <c r="G13" s="172" t="s">
        <v>184</v>
      </c>
      <c r="H13" s="173"/>
      <c r="I13" s="299"/>
      <c r="J13" s="175"/>
      <c r="K13" s="187"/>
      <c r="L13" s="9"/>
      <c r="M13" s="4"/>
    </row>
    <row r="14" spans="1:13" ht="30" customHeight="1">
      <c r="A14" s="4"/>
      <c r="B14" s="8"/>
      <c r="C14" s="193">
        <f>C13+0.01</f>
        <v>1.01</v>
      </c>
      <c r="D14" s="167"/>
      <c r="E14" s="167"/>
      <c r="F14" s="167"/>
      <c r="G14" s="169" t="s">
        <v>207</v>
      </c>
      <c r="H14" s="202" t="s">
        <v>86</v>
      </c>
      <c r="I14" s="203">
        <v>60</v>
      </c>
      <c r="J14" s="202">
        <v>13607.859999999999</v>
      </c>
      <c r="K14" s="188">
        <f>IFERROR(ROUND(J14*I14,0),"")</f>
        <v>816472</v>
      </c>
      <c r="L14" s="9"/>
      <c r="M14" s="4"/>
    </row>
    <row r="15" spans="1:13" ht="30" customHeight="1">
      <c r="A15" s="4"/>
      <c r="B15" s="8"/>
      <c r="C15" s="193">
        <f t="shared" ref="C15:C25" si="0">C14+0.01</f>
        <v>1.02</v>
      </c>
      <c r="D15" s="167"/>
      <c r="E15" s="167"/>
      <c r="F15" s="167"/>
      <c r="G15" s="169" t="s">
        <v>180</v>
      </c>
      <c r="H15" s="202" t="s">
        <v>88</v>
      </c>
      <c r="I15" s="203">
        <v>8</v>
      </c>
      <c r="J15" s="202">
        <v>15470.9</v>
      </c>
      <c r="K15" s="188">
        <f t="shared" ref="K15:K25" si="1">IFERROR(ROUND(J15*I15,0),"")</f>
        <v>123767</v>
      </c>
      <c r="L15" s="9"/>
      <c r="M15" s="4"/>
    </row>
    <row r="16" spans="1:13" ht="30" customHeight="1">
      <c r="A16" s="4"/>
      <c r="B16" s="8"/>
      <c r="C16" s="193">
        <f t="shared" si="0"/>
        <v>1.03</v>
      </c>
      <c r="D16" s="167"/>
      <c r="E16" s="167"/>
      <c r="F16" s="167"/>
      <c r="G16" s="169" t="s">
        <v>208</v>
      </c>
      <c r="H16" s="202" t="s">
        <v>209</v>
      </c>
      <c r="I16" s="203">
        <v>1</v>
      </c>
      <c r="J16" s="202">
        <v>979829.82</v>
      </c>
      <c r="K16" s="188">
        <f t="shared" si="1"/>
        <v>979830</v>
      </c>
      <c r="L16" s="9"/>
      <c r="M16" s="4"/>
    </row>
    <row r="17" spans="1:13" ht="30" customHeight="1">
      <c r="A17" s="4"/>
      <c r="B17" s="8"/>
      <c r="C17" s="193">
        <f t="shared" si="0"/>
        <v>1.04</v>
      </c>
      <c r="D17" s="167"/>
      <c r="E17" s="167"/>
      <c r="F17" s="167"/>
      <c r="G17" s="169" t="s">
        <v>210</v>
      </c>
      <c r="H17" s="202" t="s">
        <v>92</v>
      </c>
      <c r="I17" s="285">
        <v>75</v>
      </c>
      <c r="J17" s="202">
        <v>3596.8599999999997</v>
      </c>
      <c r="K17" s="188">
        <f t="shared" si="1"/>
        <v>269765</v>
      </c>
      <c r="L17" s="9"/>
      <c r="M17" s="4"/>
    </row>
    <row r="18" spans="1:13" ht="30" customHeight="1">
      <c r="A18" s="4"/>
      <c r="B18" s="8"/>
      <c r="C18" s="193">
        <f t="shared" si="0"/>
        <v>1.05</v>
      </c>
      <c r="D18" s="167"/>
      <c r="E18" s="167"/>
      <c r="F18" s="167"/>
      <c r="G18" s="169" t="s">
        <v>211</v>
      </c>
      <c r="H18" s="202" t="s">
        <v>86</v>
      </c>
      <c r="I18" s="285">
        <v>50</v>
      </c>
      <c r="J18" s="202">
        <v>52434.92</v>
      </c>
      <c r="K18" s="188">
        <f t="shared" si="1"/>
        <v>2621746</v>
      </c>
      <c r="L18" s="9"/>
      <c r="M18" s="4"/>
    </row>
    <row r="19" spans="1:13" ht="30" customHeight="1">
      <c r="A19" s="4"/>
      <c r="B19" s="8"/>
      <c r="C19" s="193">
        <f t="shared" si="0"/>
        <v>1.06</v>
      </c>
      <c r="D19" s="167"/>
      <c r="E19" s="167"/>
      <c r="F19" s="167"/>
      <c r="G19" s="169" t="s">
        <v>186</v>
      </c>
      <c r="H19" s="202" t="s">
        <v>92</v>
      </c>
      <c r="I19" s="285">
        <v>50</v>
      </c>
      <c r="J19" s="202">
        <v>17079.759999999998</v>
      </c>
      <c r="K19" s="188">
        <f t="shared" si="1"/>
        <v>853988</v>
      </c>
      <c r="L19" s="9"/>
      <c r="M19" s="4"/>
    </row>
    <row r="20" spans="1:13" ht="30" customHeight="1">
      <c r="A20" s="4"/>
      <c r="B20" s="8"/>
      <c r="C20" s="193">
        <f t="shared" si="0"/>
        <v>1.07</v>
      </c>
      <c r="D20" s="167"/>
      <c r="E20" s="167"/>
      <c r="F20" s="167"/>
      <c r="G20" s="169" t="s">
        <v>188</v>
      </c>
      <c r="H20" s="202" t="s">
        <v>88</v>
      </c>
      <c r="I20" s="285">
        <v>4</v>
      </c>
      <c r="J20" s="202">
        <v>189338.53999999998</v>
      </c>
      <c r="K20" s="188">
        <f t="shared" si="1"/>
        <v>757354</v>
      </c>
      <c r="L20" s="9"/>
      <c r="M20" s="4"/>
    </row>
    <row r="21" spans="1:13" ht="30" customHeight="1">
      <c r="A21" s="4"/>
      <c r="B21" s="8"/>
      <c r="C21" s="193">
        <f t="shared" si="0"/>
        <v>1.08</v>
      </c>
      <c r="D21" s="167"/>
      <c r="E21" s="167"/>
      <c r="F21" s="167"/>
      <c r="G21" s="169" t="s">
        <v>187</v>
      </c>
      <c r="H21" s="202" t="s">
        <v>88</v>
      </c>
      <c r="I21" s="285">
        <v>3</v>
      </c>
      <c r="J21" s="202">
        <v>347099.12</v>
      </c>
      <c r="K21" s="188">
        <f t="shared" si="1"/>
        <v>1041297</v>
      </c>
      <c r="L21" s="9"/>
      <c r="M21" s="4"/>
    </row>
    <row r="22" spans="1:13" ht="30" customHeight="1">
      <c r="A22" s="4"/>
      <c r="B22" s="8"/>
      <c r="C22" s="193">
        <f t="shared" si="0"/>
        <v>1.0900000000000001</v>
      </c>
      <c r="D22" s="167"/>
      <c r="E22" s="167"/>
      <c r="F22" s="167"/>
      <c r="G22" s="169" t="s">
        <v>94</v>
      </c>
      <c r="H22" s="202" t="s">
        <v>92</v>
      </c>
      <c r="I22" s="285">
        <v>18</v>
      </c>
      <c r="J22" s="202">
        <v>12954.66</v>
      </c>
      <c r="K22" s="188">
        <f t="shared" si="1"/>
        <v>233184</v>
      </c>
      <c r="L22" s="9"/>
      <c r="M22" s="4"/>
    </row>
    <row r="23" spans="1:13" ht="30" customHeight="1">
      <c r="A23" s="4"/>
      <c r="B23" s="8"/>
      <c r="C23" s="193">
        <f t="shared" si="0"/>
        <v>1.1000000000000001</v>
      </c>
      <c r="D23" s="167"/>
      <c r="E23" s="167"/>
      <c r="F23" s="167"/>
      <c r="G23" s="169" t="s">
        <v>90</v>
      </c>
      <c r="H23" s="202" t="s">
        <v>86</v>
      </c>
      <c r="I23" s="285">
        <v>45</v>
      </c>
      <c r="J23" s="202">
        <v>11428.16</v>
      </c>
      <c r="K23" s="188">
        <f t="shared" si="1"/>
        <v>514267</v>
      </c>
      <c r="L23" s="9"/>
      <c r="M23" s="4"/>
    </row>
    <row r="24" spans="1:13" ht="37.5" customHeight="1">
      <c r="A24" s="4"/>
      <c r="B24" s="8"/>
      <c r="C24" s="193">
        <f t="shared" si="0"/>
        <v>1.1100000000000001</v>
      </c>
      <c r="D24" s="167"/>
      <c r="E24" s="167"/>
      <c r="F24" s="167"/>
      <c r="G24" s="169" t="s">
        <v>181</v>
      </c>
      <c r="H24" s="202" t="s">
        <v>88</v>
      </c>
      <c r="I24" s="285">
        <v>8</v>
      </c>
      <c r="J24" s="202">
        <v>64246.479999999996</v>
      </c>
      <c r="K24" s="188">
        <f t="shared" si="1"/>
        <v>513972</v>
      </c>
      <c r="L24" s="9"/>
      <c r="M24" s="4"/>
    </row>
    <row r="25" spans="1:13" ht="30" customHeight="1">
      <c r="A25" s="4"/>
      <c r="B25" s="8"/>
      <c r="C25" s="193">
        <f t="shared" si="0"/>
        <v>1.1200000000000001</v>
      </c>
      <c r="D25" s="167"/>
      <c r="E25" s="167"/>
      <c r="F25" s="169"/>
      <c r="G25" s="169" t="s">
        <v>121</v>
      </c>
      <c r="H25" s="202" t="s">
        <v>115</v>
      </c>
      <c r="I25" s="285">
        <v>1</v>
      </c>
      <c r="J25" s="202">
        <v>216845.36</v>
      </c>
      <c r="K25" s="188">
        <f t="shared" si="1"/>
        <v>216845</v>
      </c>
      <c r="L25" s="9"/>
      <c r="M25" s="4"/>
    </row>
    <row r="26" spans="1:13" ht="30" customHeight="1" thickBot="1">
      <c r="A26" s="4"/>
      <c r="B26" s="8"/>
      <c r="C26" s="126" t="s">
        <v>13</v>
      </c>
      <c r="D26" s="127"/>
      <c r="E26" s="127"/>
      <c r="F26" s="127"/>
      <c r="G26" s="128"/>
      <c r="H26" s="127"/>
      <c r="I26" s="300"/>
      <c r="J26" s="129"/>
      <c r="K26" s="204">
        <f>SUM(K14:K25)</f>
        <v>8942487</v>
      </c>
      <c r="L26" s="9"/>
      <c r="M26" s="4"/>
    </row>
    <row r="27" spans="1:13" ht="30" customHeight="1" thickBot="1">
      <c r="A27" s="4"/>
      <c r="B27" s="8"/>
      <c r="C27" s="195"/>
      <c r="D27" s="196"/>
      <c r="E27" s="196"/>
      <c r="F27" s="196"/>
      <c r="G27" s="196"/>
      <c r="H27" s="196"/>
      <c r="I27" s="301"/>
      <c r="J27" s="196"/>
      <c r="K27" s="197"/>
      <c r="L27" s="9"/>
      <c r="M27" s="4"/>
    </row>
    <row r="28" spans="1:13" ht="30" customHeight="1">
      <c r="A28" s="4"/>
      <c r="B28" s="8"/>
      <c r="C28" s="189" t="s">
        <v>96</v>
      </c>
      <c r="D28" s="181"/>
      <c r="E28" s="181"/>
      <c r="F28" s="181"/>
      <c r="G28" s="172" t="s">
        <v>212</v>
      </c>
      <c r="H28" s="173"/>
      <c r="I28" s="299"/>
      <c r="J28" s="174"/>
      <c r="K28" s="187"/>
      <c r="L28" s="9"/>
      <c r="M28" s="4"/>
    </row>
    <row r="29" spans="1:13" ht="30" customHeight="1">
      <c r="A29" s="4"/>
      <c r="B29" s="8"/>
      <c r="C29" s="193">
        <f>C28+0.01</f>
        <v>2.0099999999999998</v>
      </c>
      <c r="D29" s="125"/>
      <c r="E29" s="125"/>
      <c r="F29" s="125"/>
      <c r="G29" s="169" t="s">
        <v>105</v>
      </c>
      <c r="H29" s="202" t="s">
        <v>86</v>
      </c>
      <c r="I29" s="285">
        <v>54</v>
      </c>
      <c r="J29" s="202">
        <v>153697.96</v>
      </c>
      <c r="K29" s="188">
        <f t="shared" ref="K29" si="2">IFERROR(ROUND(J29*I29,0),"")</f>
        <v>8299690</v>
      </c>
      <c r="L29" s="9"/>
      <c r="M29" s="4"/>
    </row>
    <row r="30" spans="1:13" ht="30" customHeight="1" thickBot="1">
      <c r="A30" s="4"/>
      <c r="B30" s="8"/>
      <c r="C30" s="126" t="s">
        <v>13</v>
      </c>
      <c r="D30" s="131"/>
      <c r="E30" s="132"/>
      <c r="F30" s="131"/>
      <c r="G30" s="257"/>
      <c r="H30" s="131"/>
      <c r="I30" s="300"/>
      <c r="J30" s="131"/>
      <c r="K30" s="204">
        <f>SUM(K29:K29)</f>
        <v>8299690</v>
      </c>
      <c r="L30" s="9"/>
      <c r="M30" s="4"/>
    </row>
    <row r="31" spans="1:13" ht="30" customHeight="1" thickBot="1">
      <c r="A31" s="4"/>
      <c r="B31" s="8"/>
      <c r="C31" s="195"/>
      <c r="D31" s="196"/>
      <c r="E31" s="196"/>
      <c r="F31" s="196"/>
      <c r="G31" s="196"/>
      <c r="H31" s="196"/>
      <c r="I31" s="301"/>
      <c r="J31" s="196"/>
      <c r="K31" s="197"/>
      <c r="L31" s="9"/>
      <c r="M31" s="4"/>
    </row>
    <row r="32" spans="1:13" ht="30" customHeight="1">
      <c r="A32" s="4"/>
      <c r="B32" s="8"/>
      <c r="C32" s="189" t="s">
        <v>102</v>
      </c>
      <c r="D32" s="182"/>
      <c r="E32" s="182"/>
      <c r="F32" s="182"/>
      <c r="G32" s="172" t="s">
        <v>103</v>
      </c>
      <c r="H32" s="173"/>
      <c r="I32" s="299"/>
      <c r="J32" s="174"/>
      <c r="K32" s="187"/>
      <c r="L32" s="9"/>
      <c r="M32" s="4"/>
    </row>
    <row r="33" spans="1:13" ht="30" customHeight="1">
      <c r="A33" s="4"/>
      <c r="B33" s="8"/>
      <c r="C33" s="193">
        <f>C32+0.01</f>
        <v>3.01</v>
      </c>
      <c r="D33" s="184"/>
      <c r="E33" s="184"/>
      <c r="F33" s="184"/>
      <c r="G33" s="169" t="s">
        <v>213</v>
      </c>
      <c r="H33" s="202" t="s">
        <v>88</v>
      </c>
      <c r="I33" s="285">
        <v>2.16</v>
      </c>
      <c r="J33" s="202">
        <v>1396358.42</v>
      </c>
      <c r="K33" s="188">
        <f>IFERROR(ROUND(J33*I33,0),"")</f>
        <v>3016134</v>
      </c>
      <c r="L33" s="9"/>
      <c r="M33" s="4"/>
    </row>
    <row r="34" spans="1:13" ht="30" customHeight="1">
      <c r="A34" s="4"/>
      <c r="B34" s="8"/>
      <c r="C34" s="193">
        <f t="shared" ref="C34:C38" si="3">C33+0.01</f>
        <v>3.0199999999999996</v>
      </c>
      <c r="D34" s="133"/>
      <c r="E34" s="133"/>
      <c r="F34" s="133"/>
      <c r="G34" s="169" t="s">
        <v>176</v>
      </c>
      <c r="H34" s="202" t="s">
        <v>92</v>
      </c>
      <c r="I34" s="285">
        <v>18</v>
      </c>
      <c r="J34" s="202">
        <v>74079.98</v>
      </c>
      <c r="K34" s="188">
        <f t="shared" ref="K34:K38" si="4">IFERROR(ROUND(J34*I34,0),"")</f>
        <v>1333440</v>
      </c>
      <c r="L34" s="9"/>
      <c r="M34" s="4"/>
    </row>
    <row r="35" spans="1:13" s="4" customFormat="1" ht="30" customHeight="1">
      <c r="B35" s="8"/>
      <c r="C35" s="193">
        <f t="shared" si="3"/>
        <v>3.0299999999999994</v>
      </c>
      <c r="D35" s="130"/>
      <c r="E35" s="130"/>
      <c r="F35" s="130"/>
      <c r="G35" s="169" t="s">
        <v>214</v>
      </c>
      <c r="H35" s="202" t="s">
        <v>88</v>
      </c>
      <c r="I35" s="285">
        <v>2</v>
      </c>
      <c r="J35" s="202">
        <v>2342973.02</v>
      </c>
      <c r="K35" s="188">
        <f t="shared" si="4"/>
        <v>4685946</v>
      </c>
      <c r="L35" s="9"/>
    </row>
    <row r="36" spans="1:13" ht="30" customHeight="1">
      <c r="A36" s="4"/>
      <c r="B36" s="8"/>
      <c r="C36" s="193">
        <f t="shared" si="3"/>
        <v>3.0399999999999991</v>
      </c>
      <c r="D36" s="133"/>
      <c r="E36" s="133"/>
      <c r="F36" s="133"/>
      <c r="G36" s="169" t="s">
        <v>215</v>
      </c>
      <c r="H36" s="202" t="s">
        <v>88</v>
      </c>
      <c r="I36" s="285">
        <v>10</v>
      </c>
      <c r="J36" s="202">
        <v>1328380.18</v>
      </c>
      <c r="K36" s="188">
        <f t="shared" si="4"/>
        <v>13283802</v>
      </c>
      <c r="L36" s="9"/>
      <c r="M36" s="4"/>
    </row>
    <row r="37" spans="1:13" s="4" customFormat="1" ht="30" customHeight="1">
      <c r="B37" s="8"/>
      <c r="C37" s="193">
        <f t="shared" si="3"/>
        <v>3.0499999999999989</v>
      </c>
      <c r="D37" s="130"/>
      <c r="E37" s="130"/>
      <c r="F37" s="130"/>
      <c r="G37" s="169" t="s">
        <v>216</v>
      </c>
      <c r="H37" s="202" t="s">
        <v>92</v>
      </c>
      <c r="I37" s="285">
        <v>17</v>
      </c>
      <c r="J37" s="202">
        <v>148418.4</v>
      </c>
      <c r="K37" s="188">
        <f t="shared" si="4"/>
        <v>2523113</v>
      </c>
      <c r="L37" s="9"/>
    </row>
    <row r="38" spans="1:13" ht="30" customHeight="1">
      <c r="A38" s="4"/>
      <c r="B38" s="8"/>
      <c r="C38" s="193">
        <f t="shared" si="3"/>
        <v>3.0599999999999987</v>
      </c>
      <c r="D38" s="133"/>
      <c r="E38" s="125"/>
      <c r="F38" s="133"/>
      <c r="G38" s="169" t="s">
        <v>99</v>
      </c>
      <c r="H38" s="202" t="s">
        <v>88</v>
      </c>
      <c r="I38" s="285">
        <v>4.5</v>
      </c>
      <c r="J38" s="202">
        <v>1307585.7</v>
      </c>
      <c r="K38" s="188">
        <f t="shared" si="4"/>
        <v>5884136</v>
      </c>
      <c r="L38" s="9"/>
      <c r="M38" s="4"/>
    </row>
    <row r="39" spans="1:13" ht="30" customHeight="1" thickBot="1">
      <c r="A39" s="4"/>
      <c r="B39" s="8"/>
      <c r="C39" s="135" t="s">
        <v>13</v>
      </c>
      <c r="D39" s="191"/>
      <c r="E39" s="191"/>
      <c r="F39" s="191"/>
      <c r="G39" s="192"/>
      <c r="H39" s="191"/>
      <c r="I39" s="300"/>
      <c r="J39" s="136"/>
      <c r="K39" s="204">
        <f>SUM(K32:K38)</f>
        <v>30726571</v>
      </c>
      <c r="L39" s="9"/>
      <c r="M39" s="4"/>
    </row>
    <row r="40" spans="1:13" ht="30" customHeight="1" thickBot="1">
      <c r="A40" s="4"/>
      <c r="B40" s="8"/>
      <c r="C40" s="195"/>
      <c r="D40" s="196"/>
      <c r="E40" s="196"/>
      <c r="F40" s="196"/>
      <c r="G40" s="196"/>
      <c r="H40" s="196"/>
      <c r="I40" s="301"/>
      <c r="J40" s="196"/>
      <c r="K40" s="197"/>
      <c r="L40" s="9"/>
      <c r="M40" s="4"/>
    </row>
    <row r="41" spans="1:13" ht="30" customHeight="1">
      <c r="A41" s="4"/>
      <c r="B41" s="8"/>
      <c r="C41" s="189" t="s">
        <v>104</v>
      </c>
      <c r="D41" s="182"/>
      <c r="E41" s="182"/>
      <c r="F41" s="182"/>
      <c r="G41" s="172" t="s">
        <v>217</v>
      </c>
      <c r="H41" s="173"/>
      <c r="I41" s="299"/>
      <c r="J41" s="175"/>
      <c r="K41" s="187"/>
      <c r="L41" s="9"/>
      <c r="M41" s="4"/>
    </row>
    <row r="42" spans="1:13" ht="30" customHeight="1">
      <c r="A42" s="4"/>
      <c r="B42" s="8"/>
      <c r="C42" s="193">
        <f>C41+0.01</f>
        <v>4.01</v>
      </c>
      <c r="D42" s="182"/>
      <c r="E42" s="182"/>
      <c r="F42" s="182"/>
      <c r="G42" s="169" t="s">
        <v>100</v>
      </c>
      <c r="H42" s="202" t="s">
        <v>101</v>
      </c>
      <c r="I42" s="285">
        <v>1000</v>
      </c>
      <c r="J42" s="202">
        <v>8048.5639999801206</v>
      </c>
      <c r="K42" s="188">
        <f>IFERROR(ROUND(J42*I42,0),"")</f>
        <v>8048564</v>
      </c>
      <c r="L42" s="9"/>
      <c r="M42" s="4"/>
    </row>
    <row r="43" spans="1:13" ht="30" customHeight="1">
      <c r="A43" s="4"/>
      <c r="B43" s="8"/>
      <c r="C43" s="193">
        <f>C42+0.01</f>
        <v>4.0199999999999996</v>
      </c>
      <c r="D43" s="133"/>
      <c r="E43" s="133"/>
      <c r="F43" s="133"/>
      <c r="G43" s="169" t="s">
        <v>218</v>
      </c>
      <c r="H43" s="202" t="s">
        <v>101</v>
      </c>
      <c r="I43" s="285">
        <v>1000</v>
      </c>
      <c r="J43" s="202">
        <v>1427.1</v>
      </c>
      <c r="K43" s="188">
        <f>IFERROR(ROUND(J43*I43,0),"")</f>
        <v>1427100</v>
      </c>
      <c r="L43" s="9"/>
      <c r="M43" s="4"/>
    </row>
    <row r="44" spans="1:13" ht="30" customHeight="1" thickBot="1">
      <c r="A44" s="4"/>
      <c r="B44" s="8"/>
      <c r="C44" s="126" t="s">
        <v>13</v>
      </c>
      <c r="D44" s="137"/>
      <c r="E44" s="137"/>
      <c r="F44" s="137"/>
      <c r="G44" s="138"/>
      <c r="H44" s="139"/>
      <c r="I44" s="300"/>
      <c r="J44" s="129"/>
      <c r="K44" s="204">
        <f>SUM(K41:K43)</f>
        <v>9475664</v>
      </c>
      <c r="L44" s="9"/>
      <c r="M44" s="4"/>
    </row>
    <row r="45" spans="1:13" ht="30" customHeight="1" thickBot="1">
      <c r="A45" s="4"/>
      <c r="B45" s="8"/>
      <c r="C45" s="195"/>
      <c r="D45" s="196"/>
      <c r="E45" s="196"/>
      <c r="F45" s="196"/>
      <c r="G45" s="196"/>
      <c r="H45" s="196"/>
      <c r="I45" s="301"/>
      <c r="J45" s="196"/>
      <c r="K45" s="197"/>
      <c r="L45" s="9"/>
      <c r="M45" s="4"/>
    </row>
    <row r="46" spans="1:13" ht="30" customHeight="1">
      <c r="A46" s="4"/>
      <c r="B46" s="8"/>
      <c r="C46" s="189" t="s">
        <v>106</v>
      </c>
      <c r="D46" s="182"/>
      <c r="E46" s="182"/>
      <c r="F46" s="182"/>
      <c r="G46" s="172" t="s">
        <v>193</v>
      </c>
      <c r="H46" s="173"/>
      <c r="I46" s="299"/>
      <c r="J46" s="174"/>
      <c r="K46" s="187"/>
      <c r="L46" s="9"/>
      <c r="M46" s="4"/>
    </row>
    <row r="47" spans="1:13" ht="30" customHeight="1">
      <c r="A47" s="4"/>
      <c r="B47" s="8"/>
      <c r="C47" s="193">
        <f>C46+0.01</f>
        <v>5.01</v>
      </c>
      <c r="D47" s="182"/>
      <c r="E47" s="182"/>
      <c r="F47" s="182"/>
      <c r="G47" s="178" t="s">
        <v>219</v>
      </c>
      <c r="H47" s="202" t="s">
        <v>86</v>
      </c>
      <c r="I47" s="203">
        <v>60</v>
      </c>
      <c r="J47" s="202">
        <v>174946.84</v>
      </c>
      <c r="K47" s="188">
        <f>IFERROR(ROUND(J47*I47,0),"")</f>
        <v>10496810</v>
      </c>
      <c r="L47" s="9"/>
      <c r="M47" s="4"/>
    </row>
    <row r="48" spans="1:13" ht="30" customHeight="1" thickBot="1">
      <c r="A48" s="4"/>
      <c r="B48" s="8"/>
      <c r="C48" s="126" t="s">
        <v>13</v>
      </c>
      <c r="D48" s="137"/>
      <c r="E48" s="137"/>
      <c r="F48" s="137"/>
      <c r="G48" s="138"/>
      <c r="H48" s="139"/>
      <c r="I48" s="300"/>
      <c r="J48" s="129"/>
      <c r="K48" s="204">
        <f>SUM(K46:K47)</f>
        <v>10496810</v>
      </c>
      <c r="L48" s="9"/>
      <c r="M48" s="4"/>
    </row>
    <row r="49" spans="1:13" ht="30" customHeight="1" thickBot="1">
      <c r="A49" s="4"/>
      <c r="B49" s="8"/>
      <c r="C49" s="195"/>
      <c r="D49" s="196"/>
      <c r="E49" s="196"/>
      <c r="F49" s="196"/>
      <c r="G49" s="196"/>
      <c r="H49" s="196"/>
      <c r="I49" s="301"/>
      <c r="J49" s="196"/>
      <c r="K49" s="197"/>
      <c r="L49" s="9"/>
      <c r="M49" s="4"/>
    </row>
    <row r="50" spans="1:13" ht="30" customHeight="1">
      <c r="A50" s="4"/>
      <c r="B50" s="8"/>
      <c r="C50" s="189" t="s">
        <v>110</v>
      </c>
      <c r="D50" s="182"/>
      <c r="E50" s="182"/>
      <c r="F50" s="182"/>
      <c r="G50" s="172" t="s">
        <v>111</v>
      </c>
      <c r="H50" s="173"/>
      <c r="I50" s="299"/>
      <c r="J50" s="174"/>
      <c r="K50" s="187"/>
      <c r="L50" s="9"/>
      <c r="M50" s="4"/>
    </row>
    <row r="51" spans="1:13" ht="30" customHeight="1">
      <c r="A51" s="4"/>
      <c r="B51" s="8"/>
      <c r="C51" s="193">
        <f>C50+0.01</f>
        <v>6.01</v>
      </c>
      <c r="D51" s="182"/>
      <c r="E51" s="182"/>
      <c r="F51" s="182"/>
      <c r="G51" s="176" t="s">
        <v>117</v>
      </c>
      <c r="H51" s="202" t="s">
        <v>115</v>
      </c>
      <c r="I51" s="203">
        <v>4</v>
      </c>
      <c r="J51" s="202">
        <v>31099.42</v>
      </c>
      <c r="K51" s="188">
        <f>IFERROR(ROUND(J51*I51,0),"")</f>
        <v>124398</v>
      </c>
      <c r="L51" s="9"/>
      <c r="M51" s="4"/>
    </row>
    <row r="52" spans="1:13" ht="30" customHeight="1">
      <c r="A52" s="4"/>
      <c r="B52" s="8"/>
      <c r="C52" s="193">
        <f t="shared" ref="C52:C54" si="5">C51+0.01</f>
        <v>6.02</v>
      </c>
      <c r="D52" s="182"/>
      <c r="E52" s="182"/>
      <c r="F52" s="182"/>
      <c r="G52" s="207" t="s">
        <v>130</v>
      </c>
      <c r="H52" s="202" t="s">
        <v>92</v>
      </c>
      <c r="I52" s="203">
        <v>20</v>
      </c>
      <c r="J52" s="202">
        <v>6576.0199999999995</v>
      </c>
      <c r="K52" s="188">
        <f t="shared" ref="K52:K54" si="6">IFERROR(ROUND(J52*I52,0),"")</f>
        <v>131520</v>
      </c>
      <c r="L52" s="9"/>
      <c r="M52" s="4"/>
    </row>
    <row r="53" spans="1:13" ht="54" customHeight="1">
      <c r="A53" s="4"/>
      <c r="B53" s="8"/>
      <c r="C53" s="193">
        <f t="shared" si="5"/>
        <v>6.0299999999999994</v>
      </c>
      <c r="D53" s="182"/>
      <c r="E53" s="182"/>
      <c r="F53" s="182"/>
      <c r="G53" s="205" t="s">
        <v>161</v>
      </c>
      <c r="H53" s="202" t="s">
        <v>115</v>
      </c>
      <c r="I53" s="203">
        <v>4</v>
      </c>
      <c r="J53" s="202">
        <v>249579.19999999998</v>
      </c>
      <c r="K53" s="188">
        <f t="shared" si="6"/>
        <v>998317</v>
      </c>
      <c r="L53" s="9"/>
      <c r="M53" s="4"/>
    </row>
    <row r="54" spans="1:13" ht="30" customHeight="1">
      <c r="A54" s="4"/>
      <c r="B54" s="8"/>
      <c r="C54" s="193">
        <f t="shared" si="5"/>
        <v>6.0399999999999991</v>
      </c>
      <c r="D54" s="133"/>
      <c r="E54" s="133"/>
      <c r="F54" s="133"/>
      <c r="G54" s="207" t="s">
        <v>156</v>
      </c>
      <c r="H54" s="202" t="s">
        <v>115</v>
      </c>
      <c r="I54" s="203">
        <v>4</v>
      </c>
      <c r="J54" s="202">
        <v>339313.26</v>
      </c>
      <c r="K54" s="188">
        <f t="shared" si="6"/>
        <v>1357253</v>
      </c>
      <c r="L54" s="9"/>
      <c r="M54" s="4"/>
    </row>
    <row r="55" spans="1:13" ht="30" customHeight="1" thickBot="1">
      <c r="A55" s="4"/>
      <c r="B55" s="267"/>
      <c r="C55" s="126" t="s">
        <v>13</v>
      </c>
      <c r="D55" s="137"/>
      <c r="E55" s="137"/>
      <c r="F55" s="137"/>
      <c r="G55" s="138"/>
      <c r="H55" s="139"/>
      <c r="I55" s="300"/>
      <c r="J55" s="129"/>
      <c r="K55" s="204">
        <f>SUM(K50:K54)</f>
        <v>2611488</v>
      </c>
      <c r="L55" s="268"/>
      <c r="M55" s="4"/>
    </row>
    <row r="56" spans="1:13" ht="30" customHeight="1" thickBot="1">
      <c r="A56" s="4"/>
      <c r="B56" s="8"/>
      <c r="C56" s="198"/>
      <c r="D56" s="199"/>
      <c r="E56" s="199"/>
      <c r="F56" s="199"/>
      <c r="G56" s="199"/>
      <c r="H56" s="199"/>
      <c r="I56" s="302"/>
      <c r="J56" s="199"/>
      <c r="K56" s="200"/>
      <c r="L56" s="9"/>
      <c r="M56" s="4"/>
    </row>
    <row r="57" spans="1:13" ht="30" customHeight="1">
      <c r="A57" s="4"/>
      <c r="B57" s="8"/>
      <c r="C57" s="211" t="s">
        <v>131</v>
      </c>
      <c r="D57" s="212"/>
      <c r="E57" s="212"/>
      <c r="F57" s="212"/>
      <c r="G57" s="213" t="s">
        <v>112</v>
      </c>
      <c r="H57" s="214"/>
      <c r="I57" s="303"/>
      <c r="J57" s="215"/>
      <c r="K57" s="216"/>
      <c r="L57" s="9"/>
      <c r="M57" s="4"/>
    </row>
    <row r="58" spans="1:13" ht="30" customHeight="1">
      <c r="A58" s="4"/>
      <c r="B58" s="8"/>
      <c r="C58" s="193">
        <f>C57+0.01</f>
        <v>7.01</v>
      </c>
      <c r="D58" s="171"/>
      <c r="E58" s="171"/>
      <c r="F58" s="171"/>
      <c r="G58" s="169" t="s">
        <v>113</v>
      </c>
      <c r="H58" s="202" t="s">
        <v>92</v>
      </c>
      <c r="I58" s="203">
        <v>50</v>
      </c>
      <c r="J58" s="202">
        <v>2720.72</v>
      </c>
      <c r="K58" s="188">
        <f>IFERROR(ROUND(J58*I58,0),"")</f>
        <v>136036</v>
      </c>
      <c r="L58" s="9"/>
      <c r="M58" s="4"/>
    </row>
    <row r="59" spans="1:13" ht="30" customHeight="1">
      <c r="A59" s="4"/>
      <c r="B59" s="8"/>
      <c r="C59" s="193">
        <f t="shared" ref="C59:C62" si="7">C58+0.01</f>
        <v>7.02</v>
      </c>
      <c r="D59" s="171"/>
      <c r="E59" s="171"/>
      <c r="F59" s="171"/>
      <c r="G59" s="169" t="s">
        <v>114</v>
      </c>
      <c r="H59" s="202" t="s">
        <v>115</v>
      </c>
      <c r="I59" s="203">
        <v>2</v>
      </c>
      <c r="J59" s="202">
        <v>77747.839999999997</v>
      </c>
      <c r="K59" s="188">
        <f t="shared" ref="K59:K63" si="8">IFERROR(ROUND(J59*I59,0),"")</f>
        <v>155496</v>
      </c>
      <c r="L59" s="9"/>
      <c r="M59" s="4"/>
    </row>
    <row r="60" spans="1:13" ht="30" customHeight="1">
      <c r="A60" s="4"/>
      <c r="B60" s="8"/>
      <c r="C60" s="193">
        <f t="shared" si="7"/>
        <v>7.0299999999999994</v>
      </c>
      <c r="D60" s="171"/>
      <c r="E60" s="171"/>
      <c r="F60" s="171"/>
      <c r="G60" s="169" t="s">
        <v>116</v>
      </c>
      <c r="H60" s="202" t="s">
        <v>115</v>
      </c>
      <c r="I60" s="203">
        <v>10</v>
      </c>
      <c r="J60" s="202">
        <v>8082.6399999999994</v>
      </c>
      <c r="K60" s="188">
        <f t="shared" si="8"/>
        <v>80826</v>
      </c>
      <c r="L60" s="9"/>
      <c r="M60" s="4"/>
    </row>
    <row r="61" spans="1:13" ht="30" customHeight="1">
      <c r="A61" s="4"/>
      <c r="B61" s="8"/>
      <c r="C61" s="193">
        <f t="shared" si="7"/>
        <v>7.0399999999999991</v>
      </c>
      <c r="D61" s="171"/>
      <c r="E61" s="171"/>
      <c r="F61" s="171"/>
      <c r="G61" s="169" t="s">
        <v>120</v>
      </c>
      <c r="H61" s="202" t="s">
        <v>115</v>
      </c>
      <c r="I61" s="203">
        <v>1</v>
      </c>
      <c r="J61" s="202">
        <v>700764.32</v>
      </c>
      <c r="K61" s="188">
        <f t="shared" si="8"/>
        <v>700764</v>
      </c>
      <c r="L61" s="9"/>
      <c r="M61" s="4"/>
    </row>
    <row r="62" spans="1:13" ht="30" customHeight="1">
      <c r="A62" s="4"/>
      <c r="B62" s="8"/>
      <c r="C62" s="193">
        <f t="shared" si="7"/>
        <v>7.0499999999999989</v>
      </c>
      <c r="D62" s="171"/>
      <c r="E62" s="171"/>
      <c r="F62" s="171"/>
      <c r="G62" s="169" t="s">
        <v>119</v>
      </c>
      <c r="H62" s="202" t="s">
        <v>115</v>
      </c>
      <c r="I62" s="203">
        <v>1</v>
      </c>
      <c r="J62" s="202">
        <v>31177.519999999997</v>
      </c>
      <c r="K62" s="188">
        <f t="shared" si="8"/>
        <v>31178</v>
      </c>
      <c r="L62" s="9"/>
      <c r="M62" s="4"/>
    </row>
    <row r="63" spans="1:13" ht="30" customHeight="1">
      <c r="A63" s="4"/>
      <c r="B63" s="8"/>
      <c r="C63" s="193">
        <f>C62+0.01</f>
        <v>7.0599999999999987</v>
      </c>
      <c r="D63" s="171"/>
      <c r="E63" s="171"/>
      <c r="F63" s="171"/>
      <c r="G63" s="169" t="s">
        <v>118</v>
      </c>
      <c r="H63" s="202" t="s">
        <v>92</v>
      </c>
      <c r="I63" s="203">
        <v>30</v>
      </c>
      <c r="J63" s="202">
        <v>775.31999999999994</v>
      </c>
      <c r="K63" s="188">
        <f t="shared" si="8"/>
        <v>23260</v>
      </c>
      <c r="L63" s="9"/>
      <c r="M63" s="4"/>
    </row>
    <row r="64" spans="1:13" ht="30" customHeight="1" thickBot="1">
      <c r="A64" s="4"/>
      <c r="B64" s="8"/>
      <c r="C64" s="126" t="s">
        <v>13</v>
      </c>
      <c r="D64" s="137"/>
      <c r="E64" s="137"/>
      <c r="F64" s="137"/>
      <c r="G64" s="138"/>
      <c r="H64" s="139"/>
      <c r="I64" s="304"/>
      <c r="J64" s="129"/>
      <c r="K64" s="204">
        <f>SUM(K58:K63)</f>
        <v>1127560</v>
      </c>
      <c r="L64" s="9"/>
      <c r="M64" s="4"/>
    </row>
    <row r="65" spans="1:13" ht="30" customHeight="1" thickBot="1">
      <c r="A65" s="4"/>
      <c r="B65" s="8"/>
      <c r="C65" s="198"/>
      <c r="D65" s="199"/>
      <c r="E65" s="199"/>
      <c r="F65" s="199"/>
      <c r="G65" s="199"/>
      <c r="H65" s="199"/>
      <c r="I65" s="302"/>
      <c r="J65" s="199"/>
      <c r="K65" s="200"/>
      <c r="L65" s="9"/>
      <c r="M65" s="4"/>
    </row>
    <row r="66" spans="1:13" ht="30" customHeight="1">
      <c r="A66" s="4"/>
      <c r="B66" s="8"/>
      <c r="C66" s="211" t="s">
        <v>178</v>
      </c>
      <c r="D66" s="212"/>
      <c r="E66" s="212"/>
      <c r="F66" s="212"/>
      <c r="G66" s="213" t="s">
        <v>122</v>
      </c>
      <c r="H66" s="214"/>
      <c r="I66" s="303"/>
      <c r="J66" s="217"/>
      <c r="K66" s="216"/>
      <c r="L66" s="9"/>
      <c r="M66" s="4"/>
    </row>
    <row r="67" spans="1:13" ht="30" customHeight="1">
      <c r="A67" s="4"/>
      <c r="B67" s="8"/>
      <c r="C67" s="193">
        <f>C66+0.01</f>
        <v>8.01</v>
      </c>
      <c r="D67" s="171"/>
      <c r="E67" s="171"/>
      <c r="F67" s="171"/>
      <c r="G67" s="169" t="s">
        <v>222</v>
      </c>
      <c r="H67" s="202" t="s">
        <v>92</v>
      </c>
      <c r="I67" s="203">
        <v>120</v>
      </c>
      <c r="J67" s="202">
        <v>44341.667630000004</v>
      </c>
      <c r="K67" s="188">
        <f>IFERROR(ROUND(J67*I67,0),"")</f>
        <v>5321000</v>
      </c>
      <c r="L67" s="9"/>
      <c r="M67" s="4"/>
    </row>
    <row r="68" spans="1:13" ht="30" customHeight="1">
      <c r="A68" s="4"/>
      <c r="B68" s="8"/>
      <c r="C68" s="193">
        <f t="shared" ref="C68:C76" si="9">C67+0.01</f>
        <v>8.02</v>
      </c>
      <c r="D68" s="171"/>
      <c r="E68" s="171"/>
      <c r="F68" s="171"/>
      <c r="G68" s="169" t="s">
        <v>128</v>
      </c>
      <c r="H68" s="202" t="s">
        <v>92</v>
      </c>
      <c r="I68" s="203">
        <v>30</v>
      </c>
      <c r="J68" s="202">
        <v>20977.543559999998</v>
      </c>
      <c r="K68" s="188">
        <f t="shared" ref="K68:K76" si="10">IFERROR(ROUND(J68*I68,0),"")</f>
        <v>629326</v>
      </c>
      <c r="L68" s="9"/>
      <c r="M68" s="4"/>
    </row>
    <row r="69" spans="1:13" ht="39" customHeight="1">
      <c r="A69" s="4"/>
      <c r="B69" s="8"/>
      <c r="C69" s="193">
        <f t="shared" si="9"/>
        <v>8.0299999999999994</v>
      </c>
      <c r="D69" s="171"/>
      <c r="E69" s="171"/>
      <c r="F69" s="171"/>
      <c r="G69" s="169" t="s">
        <v>220</v>
      </c>
      <c r="H69" s="202" t="s">
        <v>115</v>
      </c>
      <c r="I69" s="203">
        <v>1</v>
      </c>
      <c r="J69" s="202">
        <v>73571.62</v>
      </c>
      <c r="K69" s="188">
        <f t="shared" si="10"/>
        <v>73572</v>
      </c>
      <c r="L69" s="9"/>
      <c r="M69" s="4"/>
    </row>
    <row r="70" spans="1:13" ht="39" customHeight="1">
      <c r="A70" s="4"/>
      <c r="B70" s="8"/>
      <c r="C70" s="193">
        <f t="shared" si="9"/>
        <v>8.0399999999999991</v>
      </c>
      <c r="D70" s="171"/>
      <c r="E70" s="171"/>
      <c r="F70" s="171"/>
      <c r="G70" s="169" t="s">
        <v>221</v>
      </c>
      <c r="H70" s="202" t="s">
        <v>92</v>
      </c>
      <c r="I70" s="203">
        <v>40</v>
      </c>
      <c r="J70" s="202">
        <v>64015.02</v>
      </c>
      <c r="K70" s="188">
        <f t="shared" si="10"/>
        <v>2560601</v>
      </c>
      <c r="L70" s="9"/>
      <c r="M70" s="4"/>
    </row>
    <row r="71" spans="1:13" ht="39" customHeight="1">
      <c r="A71" s="4"/>
      <c r="B71" s="8"/>
      <c r="C71" s="193">
        <f t="shared" si="9"/>
        <v>8.0499999999999989</v>
      </c>
      <c r="D71" s="171"/>
      <c r="E71" s="171"/>
      <c r="F71" s="171"/>
      <c r="G71" s="169" t="s">
        <v>125</v>
      </c>
      <c r="H71" s="202" t="s">
        <v>92</v>
      </c>
      <c r="I71" s="203">
        <v>30</v>
      </c>
      <c r="J71" s="202">
        <v>93437.42</v>
      </c>
      <c r="K71" s="188">
        <f t="shared" si="10"/>
        <v>2803123</v>
      </c>
      <c r="L71" s="9"/>
      <c r="M71" s="4"/>
    </row>
    <row r="72" spans="1:13" ht="39" customHeight="1">
      <c r="A72" s="4"/>
      <c r="B72" s="8"/>
      <c r="C72" s="193">
        <f t="shared" si="9"/>
        <v>8.0599999999999987</v>
      </c>
      <c r="D72" s="171"/>
      <c r="E72" s="171"/>
      <c r="F72" s="171"/>
      <c r="G72" s="169" t="s">
        <v>126</v>
      </c>
      <c r="H72" s="202" t="s">
        <v>92</v>
      </c>
      <c r="I72" s="203">
        <v>50</v>
      </c>
      <c r="J72" s="202">
        <v>19628.66</v>
      </c>
      <c r="K72" s="188">
        <f t="shared" si="10"/>
        <v>981433</v>
      </c>
      <c r="L72" s="9"/>
      <c r="M72" s="4"/>
    </row>
    <row r="73" spans="1:13" ht="39" customHeight="1">
      <c r="A73" s="4"/>
      <c r="B73" s="8"/>
      <c r="C73" s="193">
        <f t="shared" si="9"/>
        <v>8.0699999999999985</v>
      </c>
      <c r="D73" s="171"/>
      <c r="E73" s="171"/>
      <c r="F73" s="171"/>
      <c r="G73" s="169" t="s">
        <v>123</v>
      </c>
      <c r="H73" s="202" t="s">
        <v>92</v>
      </c>
      <c r="I73" s="203">
        <v>50</v>
      </c>
      <c r="J73" s="202">
        <v>15324.64</v>
      </c>
      <c r="K73" s="188">
        <f t="shared" si="10"/>
        <v>766232</v>
      </c>
      <c r="L73" s="9"/>
      <c r="M73" s="4"/>
    </row>
    <row r="74" spans="1:13" ht="39" customHeight="1">
      <c r="A74" s="4"/>
      <c r="B74" s="8"/>
      <c r="C74" s="193">
        <f t="shared" si="9"/>
        <v>8.0799999999999983</v>
      </c>
      <c r="D74" s="171"/>
      <c r="E74" s="171"/>
      <c r="F74" s="171"/>
      <c r="G74" s="169" t="s">
        <v>129</v>
      </c>
      <c r="H74" s="202" t="s">
        <v>92</v>
      </c>
      <c r="I74" s="203">
        <v>22</v>
      </c>
      <c r="J74" s="202">
        <v>8922.8539999999994</v>
      </c>
      <c r="K74" s="188">
        <f t="shared" si="10"/>
        <v>196303</v>
      </c>
      <c r="L74" s="9"/>
      <c r="M74" s="4"/>
    </row>
    <row r="75" spans="1:13" ht="39.75" customHeight="1">
      <c r="A75" s="4"/>
      <c r="B75" s="8"/>
      <c r="C75" s="193">
        <f t="shared" si="9"/>
        <v>8.0899999999999981</v>
      </c>
      <c r="D75" s="171"/>
      <c r="E75" s="171"/>
      <c r="F75" s="171"/>
      <c r="G75" s="169" t="s">
        <v>130</v>
      </c>
      <c r="H75" s="202" t="s">
        <v>92</v>
      </c>
      <c r="I75" s="203">
        <v>20</v>
      </c>
      <c r="J75" s="202">
        <v>6576.0199999999995</v>
      </c>
      <c r="K75" s="188">
        <f t="shared" si="10"/>
        <v>131520</v>
      </c>
      <c r="L75" s="9"/>
      <c r="M75" s="4"/>
    </row>
    <row r="76" spans="1:13" ht="41.25" customHeight="1">
      <c r="A76" s="4"/>
      <c r="B76" s="8"/>
      <c r="C76" s="193">
        <f t="shared" si="9"/>
        <v>8.0999999999999979</v>
      </c>
      <c r="D76" s="171"/>
      <c r="E76" s="171"/>
      <c r="F76" s="171"/>
      <c r="G76" s="169" t="s">
        <v>124</v>
      </c>
      <c r="H76" s="202" t="s">
        <v>92</v>
      </c>
      <c r="I76" s="203">
        <v>25</v>
      </c>
      <c r="J76" s="202">
        <v>59980.799999999996</v>
      </c>
      <c r="K76" s="188">
        <f t="shared" si="10"/>
        <v>1499520</v>
      </c>
      <c r="L76" s="9"/>
      <c r="M76" s="4"/>
    </row>
    <row r="77" spans="1:13" ht="30" customHeight="1" thickBot="1">
      <c r="A77" s="4"/>
      <c r="B77" s="8"/>
      <c r="C77" s="126" t="s">
        <v>13</v>
      </c>
      <c r="D77" s="137"/>
      <c r="E77" s="137"/>
      <c r="F77" s="137"/>
      <c r="G77" s="138"/>
      <c r="H77" s="139"/>
      <c r="I77" s="304"/>
      <c r="J77" s="129"/>
      <c r="K77" s="204">
        <f>SUM(K67:K76)</f>
        <v>14962630</v>
      </c>
      <c r="L77" s="9"/>
      <c r="M77" s="4"/>
    </row>
    <row r="78" spans="1:13" ht="30" customHeight="1" thickBot="1">
      <c r="A78" s="4"/>
      <c r="B78" s="8"/>
      <c r="C78" s="198"/>
      <c r="D78" s="199"/>
      <c r="E78" s="199"/>
      <c r="F78" s="199"/>
      <c r="G78" s="199"/>
      <c r="H78" s="199"/>
      <c r="I78" s="302"/>
      <c r="J78" s="199"/>
      <c r="K78" s="200"/>
      <c r="L78" s="9"/>
      <c r="M78" s="4"/>
    </row>
    <row r="79" spans="1:13" ht="30" customHeight="1">
      <c r="A79" s="4"/>
      <c r="B79" s="8"/>
      <c r="C79" s="211" t="s">
        <v>182</v>
      </c>
      <c r="D79" s="212"/>
      <c r="E79" s="212"/>
      <c r="F79" s="212"/>
      <c r="G79" s="213" t="s">
        <v>230</v>
      </c>
      <c r="H79" s="214"/>
      <c r="I79" s="303"/>
      <c r="J79" s="217"/>
      <c r="K79" s="216"/>
      <c r="L79" s="9"/>
      <c r="M79" s="4"/>
    </row>
    <row r="80" spans="1:13" ht="30" customHeight="1">
      <c r="A80" s="4"/>
      <c r="B80" s="8"/>
      <c r="C80" s="193">
        <f>C79+0.01</f>
        <v>9.01</v>
      </c>
      <c r="D80" s="171"/>
      <c r="E80" s="171"/>
      <c r="F80" s="171"/>
      <c r="G80" s="169" t="s">
        <v>132</v>
      </c>
      <c r="H80" s="202" t="s">
        <v>115</v>
      </c>
      <c r="I80" s="203">
        <v>1</v>
      </c>
      <c r="J80" s="202">
        <v>55152.799999999996</v>
      </c>
      <c r="K80" s="188">
        <f>IFERROR(ROUND(J80*I80,0),"")</f>
        <v>55153</v>
      </c>
      <c r="L80" s="9"/>
      <c r="M80" s="4"/>
    </row>
    <row r="81" spans="1:13" ht="30" customHeight="1">
      <c r="A81" s="4"/>
      <c r="B81" s="8"/>
      <c r="C81" s="193">
        <f t="shared" ref="C81:C87" si="11">C80+0.01</f>
        <v>9.02</v>
      </c>
      <c r="D81" s="171"/>
      <c r="E81" s="171"/>
      <c r="F81" s="171"/>
      <c r="G81" s="169" t="s">
        <v>223</v>
      </c>
      <c r="H81" s="202" t="s">
        <v>115</v>
      </c>
      <c r="I81" s="203">
        <v>1</v>
      </c>
      <c r="J81" s="202">
        <v>651485.29793333332</v>
      </c>
      <c r="K81" s="188">
        <f t="shared" ref="K81:K87" si="12">IFERROR(ROUND(J81*I81,0),"")</f>
        <v>651485</v>
      </c>
      <c r="L81" s="9"/>
      <c r="M81" s="4"/>
    </row>
    <row r="82" spans="1:13" ht="54" customHeight="1">
      <c r="A82" s="4"/>
      <c r="B82" s="8"/>
      <c r="C82" s="193">
        <f t="shared" si="11"/>
        <v>9.0299999999999994</v>
      </c>
      <c r="D82" s="171"/>
      <c r="E82" s="171"/>
      <c r="F82" s="171"/>
      <c r="G82" s="169" t="s">
        <v>229</v>
      </c>
      <c r="H82" s="202" t="s">
        <v>115</v>
      </c>
      <c r="I82" s="203">
        <v>1</v>
      </c>
      <c r="J82" s="202">
        <v>1745016.1181203006</v>
      </c>
      <c r="K82" s="188">
        <f t="shared" si="12"/>
        <v>1745016</v>
      </c>
      <c r="L82" s="9"/>
      <c r="M82" s="4"/>
    </row>
    <row r="83" spans="1:13" ht="45.6" customHeight="1">
      <c r="A83" s="4"/>
      <c r="B83" s="8"/>
      <c r="C83" s="193">
        <f t="shared" si="11"/>
        <v>9.0399999999999991</v>
      </c>
      <c r="D83" s="171"/>
      <c r="E83" s="171"/>
      <c r="F83" s="171"/>
      <c r="G83" s="169" t="s">
        <v>133</v>
      </c>
      <c r="H83" s="202" t="s">
        <v>115</v>
      </c>
      <c r="I83" s="203">
        <v>1</v>
      </c>
      <c r="J83" s="202">
        <v>539032.74739333335</v>
      </c>
      <c r="K83" s="188">
        <f t="shared" si="12"/>
        <v>539033</v>
      </c>
      <c r="L83" s="9"/>
      <c r="M83" s="4"/>
    </row>
    <row r="84" spans="1:13" ht="30" customHeight="1">
      <c r="A84" s="4"/>
      <c r="B84" s="8"/>
      <c r="C84" s="193">
        <f t="shared" si="11"/>
        <v>9.0499999999999989</v>
      </c>
      <c r="D84" s="171"/>
      <c r="E84" s="171"/>
      <c r="F84" s="171"/>
      <c r="G84" s="169" t="s">
        <v>224</v>
      </c>
      <c r="H84" s="202" t="s">
        <v>92</v>
      </c>
      <c r="I84" s="203">
        <v>3</v>
      </c>
      <c r="J84" s="202">
        <v>102656.06</v>
      </c>
      <c r="K84" s="188">
        <f t="shared" si="12"/>
        <v>307968</v>
      </c>
      <c r="L84" s="9"/>
      <c r="M84" s="4"/>
    </row>
    <row r="85" spans="1:13" ht="30" customHeight="1">
      <c r="A85" s="4"/>
      <c r="B85" s="8"/>
      <c r="C85" s="193">
        <f t="shared" si="11"/>
        <v>9.0599999999999987</v>
      </c>
      <c r="D85" s="171"/>
      <c r="E85" s="171"/>
      <c r="F85" s="171"/>
      <c r="G85" s="169" t="s">
        <v>225</v>
      </c>
      <c r="H85" s="202" t="s">
        <v>115</v>
      </c>
      <c r="I85" s="203">
        <v>1</v>
      </c>
      <c r="J85" s="202">
        <v>88433.34</v>
      </c>
      <c r="K85" s="188">
        <f t="shared" si="12"/>
        <v>88433</v>
      </c>
      <c r="L85" s="9"/>
      <c r="M85" s="4"/>
    </row>
    <row r="86" spans="1:13" ht="49.15" customHeight="1">
      <c r="A86" s="4"/>
      <c r="B86" s="8"/>
      <c r="C86" s="193">
        <f t="shared" si="11"/>
        <v>9.0699999999999985</v>
      </c>
      <c r="D86" s="171"/>
      <c r="E86" s="171"/>
      <c r="F86" s="171"/>
      <c r="G86" s="169" t="s">
        <v>134</v>
      </c>
      <c r="H86" s="202" t="s">
        <v>115</v>
      </c>
      <c r="I86" s="203">
        <v>1</v>
      </c>
      <c r="J86" s="202">
        <v>776086.70030416665</v>
      </c>
      <c r="K86" s="188">
        <f t="shared" si="12"/>
        <v>776087</v>
      </c>
      <c r="L86" s="9"/>
      <c r="M86" s="4"/>
    </row>
    <row r="87" spans="1:13" ht="30" customHeight="1">
      <c r="A87" s="4"/>
      <c r="B87" s="8"/>
      <c r="C87" s="193">
        <f t="shared" si="11"/>
        <v>9.0799999999999983</v>
      </c>
      <c r="D87" s="171"/>
      <c r="E87" s="171"/>
      <c r="F87" s="171"/>
      <c r="G87" s="169" t="s">
        <v>135</v>
      </c>
      <c r="H87" s="202" t="s">
        <v>115</v>
      </c>
      <c r="I87" s="203">
        <v>1</v>
      </c>
      <c r="J87" s="202">
        <v>1018184.0199999999</v>
      </c>
      <c r="K87" s="188">
        <f t="shared" si="12"/>
        <v>1018184</v>
      </c>
      <c r="L87" s="9"/>
      <c r="M87" s="4"/>
    </row>
    <row r="88" spans="1:13" ht="30" customHeight="1" thickBot="1">
      <c r="A88" s="4"/>
      <c r="B88" s="8"/>
      <c r="C88" s="126" t="s">
        <v>13</v>
      </c>
      <c r="D88" s="137"/>
      <c r="E88" s="137"/>
      <c r="F88" s="137"/>
      <c r="G88" s="138"/>
      <c r="H88" s="139"/>
      <c r="I88" s="304"/>
      <c r="J88" s="129"/>
      <c r="K88" s="206">
        <f>SUM(K80:K87)</f>
        <v>5181359</v>
      </c>
      <c r="L88" s="9"/>
      <c r="M88" s="4"/>
    </row>
    <row r="89" spans="1:13" ht="30" customHeight="1" thickBot="1">
      <c r="A89" s="4"/>
      <c r="B89" s="8"/>
      <c r="C89" s="198"/>
      <c r="D89" s="199"/>
      <c r="E89" s="199"/>
      <c r="F89" s="199"/>
      <c r="G89" s="199"/>
      <c r="H89" s="199"/>
      <c r="I89" s="302"/>
      <c r="J89" s="199"/>
      <c r="K89" s="200"/>
      <c r="L89" s="9"/>
      <c r="M89" s="4"/>
    </row>
    <row r="90" spans="1:13" ht="30" customHeight="1">
      <c r="A90" s="4"/>
      <c r="B90" s="8"/>
      <c r="C90" s="218">
        <v>10</v>
      </c>
      <c r="D90" s="212"/>
      <c r="E90" s="212"/>
      <c r="F90" s="212"/>
      <c r="G90" s="213" t="s">
        <v>226</v>
      </c>
      <c r="H90" s="219"/>
      <c r="I90" s="305"/>
      <c r="J90" s="221"/>
      <c r="K90" s="222"/>
      <c r="L90" s="9"/>
      <c r="M90" s="4"/>
    </row>
    <row r="91" spans="1:13" ht="30" customHeight="1">
      <c r="A91" s="4"/>
      <c r="B91" s="8"/>
      <c r="C91" s="193">
        <f t="shared" ref="C91:C104" si="13">C90+0.01</f>
        <v>10.01</v>
      </c>
      <c r="D91" s="171"/>
      <c r="E91" s="171"/>
      <c r="F91" s="171"/>
      <c r="G91" s="169" t="s">
        <v>227</v>
      </c>
      <c r="H91" s="202" t="s">
        <v>115</v>
      </c>
      <c r="I91" s="203">
        <v>8</v>
      </c>
      <c r="J91" s="202">
        <v>12649.359999999999</v>
      </c>
      <c r="K91" s="188">
        <f>IFERROR(ROUND(J91*I91,0),"")</f>
        <v>101195</v>
      </c>
      <c r="L91" s="9"/>
      <c r="M91" s="4"/>
    </row>
    <row r="92" spans="1:13" ht="39.75" customHeight="1">
      <c r="A92" s="4"/>
      <c r="B92" s="8"/>
      <c r="C92" s="193">
        <f t="shared" si="13"/>
        <v>10.02</v>
      </c>
      <c r="D92" s="171"/>
      <c r="E92" s="171"/>
      <c r="F92" s="171"/>
      <c r="G92" s="169" t="s">
        <v>140</v>
      </c>
      <c r="H92" s="202" t="s">
        <v>115</v>
      </c>
      <c r="I92" s="203">
        <v>2</v>
      </c>
      <c r="J92" s="202">
        <v>577636.12</v>
      </c>
      <c r="K92" s="188">
        <f t="shared" ref="K92:K105" si="14">IFERROR(ROUND(J92*I92,0),"")</f>
        <v>1155272</v>
      </c>
      <c r="L92" s="9"/>
      <c r="M92" s="4"/>
    </row>
    <row r="93" spans="1:13" ht="30" customHeight="1">
      <c r="A93" s="4"/>
      <c r="B93" s="8"/>
      <c r="C93" s="193">
        <f t="shared" si="13"/>
        <v>10.029999999999999</v>
      </c>
      <c r="D93" s="171"/>
      <c r="E93" s="171"/>
      <c r="F93" s="171"/>
      <c r="G93" s="169" t="s">
        <v>137</v>
      </c>
      <c r="H93" s="245" t="s">
        <v>115</v>
      </c>
      <c r="I93" s="203">
        <v>4</v>
      </c>
      <c r="J93" s="202">
        <v>41598.9</v>
      </c>
      <c r="K93" s="188">
        <f t="shared" si="14"/>
        <v>166396</v>
      </c>
      <c r="L93" s="9"/>
      <c r="M93" s="4"/>
    </row>
    <row r="94" spans="1:13" ht="30" customHeight="1">
      <c r="A94" s="4"/>
      <c r="B94" s="8"/>
      <c r="C94" s="193">
        <f t="shared" si="13"/>
        <v>10.039999999999999</v>
      </c>
      <c r="D94" s="171"/>
      <c r="E94" s="171"/>
      <c r="F94" s="171"/>
      <c r="G94" s="169" t="s">
        <v>136</v>
      </c>
      <c r="H94" s="202" t="s">
        <v>92</v>
      </c>
      <c r="I94" s="203">
        <v>20</v>
      </c>
      <c r="J94" s="202">
        <v>65170.899999999994</v>
      </c>
      <c r="K94" s="188">
        <f t="shared" si="14"/>
        <v>1303418</v>
      </c>
      <c r="L94" s="9"/>
      <c r="M94" s="4"/>
    </row>
    <row r="95" spans="1:13" ht="30" customHeight="1">
      <c r="A95" s="4"/>
      <c r="B95" s="8"/>
      <c r="C95" s="193">
        <f t="shared" si="13"/>
        <v>10.049999999999999</v>
      </c>
      <c r="D95" s="171"/>
      <c r="E95" s="171"/>
      <c r="F95" s="171"/>
      <c r="G95" s="169" t="s">
        <v>139</v>
      </c>
      <c r="H95" s="202" t="s">
        <v>115</v>
      </c>
      <c r="I95" s="203">
        <v>6</v>
      </c>
      <c r="J95" s="202">
        <v>5755.2599999999993</v>
      </c>
      <c r="K95" s="188">
        <f t="shared" si="14"/>
        <v>34532</v>
      </c>
      <c r="L95" s="9"/>
      <c r="M95" s="4"/>
    </row>
    <row r="96" spans="1:13" ht="30" customHeight="1">
      <c r="A96" s="4"/>
      <c r="B96" s="8"/>
      <c r="C96" s="193">
        <f t="shared" si="13"/>
        <v>10.059999999999999</v>
      </c>
      <c r="D96" s="171"/>
      <c r="E96" s="171"/>
      <c r="F96" s="171"/>
      <c r="G96" s="169" t="s">
        <v>138</v>
      </c>
      <c r="H96" s="202" t="s">
        <v>115</v>
      </c>
      <c r="I96" s="203">
        <v>8</v>
      </c>
      <c r="J96" s="202">
        <v>22609.239999999998</v>
      </c>
      <c r="K96" s="188">
        <f t="shared" si="14"/>
        <v>180874</v>
      </c>
      <c r="L96" s="9"/>
      <c r="M96" s="4"/>
    </row>
    <row r="97" spans="1:13" ht="30" customHeight="1">
      <c r="A97" s="4"/>
      <c r="B97" s="8"/>
      <c r="C97" s="193">
        <f t="shared" si="13"/>
        <v>10.069999999999999</v>
      </c>
      <c r="D97" s="171"/>
      <c r="E97" s="171"/>
      <c r="F97" s="171"/>
      <c r="G97" s="169" t="s">
        <v>228</v>
      </c>
      <c r="H97" s="202" t="s">
        <v>115</v>
      </c>
      <c r="I97" s="203">
        <v>6</v>
      </c>
      <c r="J97" s="202">
        <v>47102.82</v>
      </c>
      <c r="K97" s="188">
        <f t="shared" si="14"/>
        <v>282617</v>
      </c>
      <c r="L97" s="9"/>
      <c r="M97" s="4"/>
    </row>
    <row r="98" spans="1:13" ht="30" customHeight="1">
      <c r="A98" s="4"/>
      <c r="B98" s="8"/>
      <c r="C98" s="193">
        <f t="shared" si="13"/>
        <v>10.079999999999998</v>
      </c>
      <c r="D98" s="171"/>
      <c r="E98" s="171"/>
      <c r="F98" s="171"/>
      <c r="G98" s="169" t="s">
        <v>146</v>
      </c>
      <c r="H98" s="202" t="s">
        <v>115</v>
      </c>
      <c r="I98" s="203">
        <v>4</v>
      </c>
      <c r="J98" s="202">
        <v>63661.949779999995</v>
      </c>
      <c r="K98" s="188">
        <f t="shared" si="14"/>
        <v>254648</v>
      </c>
      <c r="L98" s="9"/>
      <c r="M98" s="4"/>
    </row>
    <row r="99" spans="1:13" ht="30" customHeight="1">
      <c r="A99" s="4"/>
      <c r="B99" s="8"/>
      <c r="C99" s="193">
        <f t="shared" si="13"/>
        <v>10.089999999999998</v>
      </c>
      <c r="D99" s="171"/>
      <c r="E99" s="171"/>
      <c r="F99" s="171"/>
      <c r="G99" s="169" t="s">
        <v>141</v>
      </c>
      <c r="H99" s="202" t="s">
        <v>92</v>
      </c>
      <c r="I99" s="203">
        <v>24</v>
      </c>
      <c r="J99" s="202">
        <v>53725.240658655661</v>
      </c>
      <c r="K99" s="188">
        <f t="shared" si="14"/>
        <v>1289406</v>
      </c>
      <c r="L99" s="9"/>
      <c r="M99" s="4"/>
    </row>
    <row r="100" spans="1:13" ht="30" customHeight="1">
      <c r="A100" s="4"/>
      <c r="B100" s="8"/>
      <c r="C100" s="193">
        <f t="shared" si="13"/>
        <v>10.099999999999998</v>
      </c>
      <c r="D100" s="171"/>
      <c r="E100" s="171"/>
      <c r="F100" s="171"/>
      <c r="G100" s="169" t="s">
        <v>143</v>
      </c>
      <c r="H100" s="202" t="s">
        <v>115</v>
      </c>
      <c r="I100" s="203">
        <v>10</v>
      </c>
      <c r="J100" s="202">
        <v>26142.330906249997</v>
      </c>
      <c r="K100" s="188">
        <f t="shared" si="14"/>
        <v>261423</v>
      </c>
      <c r="L100" s="9"/>
      <c r="M100" s="4"/>
    </row>
    <row r="101" spans="1:13" ht="30" customHeight="1">
      <c r="A101" s="4"/>
      <c r="B101" s="8"/>
      <c r="C101" s="193">
        <f t="shared" si="13"/>
        <v>10.109999999999998</v>
      </c>
      <c r="D101" s="171"/>
      <c r="E101" s="171"/>
      <c r="F101" s="171"/>
      <c r="G101" s="169" t="s">
        <v>144</v>
      </c>
      <c r="H101" s="202" t="s">
        <v>115</v>
      </c>
      <c r="I101" s="203">
        <v>3</v>
      </c>
      <c r="J101" s="202">
        <v>51174.327779999992</v>
      </c>
      <c r="K101" s="188">
        <f t="shared" si="14"/>
        <v>153523</v>
      </c>
      <c r="L101" s="9"/>
      <c r="M101" s="4"/>
    </row>
    <row r="102" spans="1:13" ht="30" customHeight="1">
      <c r="A102" s="4"/>
      <c r="B102" s="8"/>
      <c r="C102" s="193">
        <f t="shared" si="13"/>
        <v>10.119999999999997</v>
      </c>
      <c r="D102" s="171"/>
      <c r="E102" s="171"/>
      <c r="F102" s="171"/>
      <c r="G102" s="169" t="s">
        <v>142</v>
      </c>
      <c r="H102" s="202" t="s">
        <v>92</v>
      </c>
      <c r="I102" s="203">
        <v>20</v>
      </c>
      <c r="J102" s="202">
        <v>46005.159999999996</v>
      </c>
      <c r="K102" s="188">
        <f t="shared" si="14"/>
        <v>920103</v>
      </c>
      <c r="L102" s="9"/>
      <c r="M102" s="4"/>
    </row>
    <row r="103" spans="1:13" ht="30" customHeight="1" thickBot="1">
      <c r="A103" s="4"/>
      <c r="B103" s="267"/>
      <c r="C103" s="193">
        <f t="shared" si="13"/>
        <v>10.129999999999997</v>
      </c>
      <c r="D103" s="171"/>
      <c r="E103" s="171"/>
      <c r="F103" s="171"/>
      <c r="G103" s="169" t="s">
        <v>145</v>
      </c>
      <c r="H103" s="202" t="s">
        <v>115</v>
      </c>
      <c r="I103" s="203">
        <v>5</v>
      </c>
      <c r="J103" s="202">
        <v>32066.580579999994</v>
      </c>
      <c r="K103" s="188">
        <f t="shared" si="14"/>
        <v>160333</v>
      </c>
      <c r="L103" s="268"/>
      <c r="M103" s="4"/>
    </row>
    <row r="104" spans="1:13" ht="37.15" customHeight="1">
      <c r="A104" s="4"/>
      <c r="B104" s="8"/>
      <c r="C104" s="193">
        <f t="shared" si="13"/>
        <v>10.139999999999997</v>
      </c>
      <c r="D104" s="171"/>
      <c r="E104" s="171"/>
      <c r="F104" s="171"/>
      <c r="G104" s="169" t="s">
        <v>147</v>
      </c>
      <c r="H104" s="202" t="s">
        <v>115</v>
      </c>
      <c r="I104" s="203">
        <v>5</v>
      </c>
      <c r="J104" s="202">
        <v>64864.18</v>
      </c>
      <c r="K104" s="188">
        <f t="shared" si="14"/>
        <v>324321</v>
      </c>
      <c r="L104" s="9"/>
      <c r="M104" s="4"/>
    </row>
    <row r="105" spans="1:13" ht="36.75" customHeight="1">
      <c r="A105" s="4"/>
      <c r="B105" s="8"/>
      <c r="C105" s="193">
        <f t="shared" ref="C105" si="15">+C104+0.01</f>
        <v>10.149999999999997</v>
      </c>
      <c r="D105" s="171"/>
      <c r="E105" s="171"/>
      <c r="F105" s="171"/>
      <c r="G105" s="169" t="s">
        <v>148</v>
      </c>
      <c r="H105" s="202" t="s">
        <v>115</v>
      </c>
      <c r="I105" s="203">
        <v>30</v>
      </c>
      <c r="J105" s="202">
        <v>195728.60301249998</v>
      </c>
      <c r="K105" s="188">
        <f t="shared" si="14"/>
        <v>5871858</v>
      </c>
      <c r="L105" s="9"/>
      <c r="M105" s="4"/>
    </row>
    <row r="106" spans="1:13" ht="30" customHeight="1" thickBot="1">
      <c r="A106" s="4"/>
      <c r="B106" s="8"/>
      <c r="C106" s="126" t="s">
        <v>13</v>
      </c>
      <c r="D106" s="137"/>
      <c r="E106" s="137"/>
      <c r="F106" s="137"/>
      <c r="G106" s="138"/>
      <c r="H106" s="139"/>
      <c r="I106" s="304"/>
      <c r="J106" s="129"/>
      <c r="K106" s="204">
        <f>SUM(K91:K105)</f>
        <v>12459919</v>
      </c>
      <c r="L106" s="9"/>
      <c r="M106" s="4"/>
    </row>
    <row r="107" spans="1:13" ht="30" customHeight="1" thickBot="1">
      <c r="A107" s="4"/>
      <c r="B107" s="8"/>
      <c r="C107" s="198"/>
      <c r="D107" s="199"/>
      <c r="E107" s="199"/>
      <c r="F107" s="199"/>
      <c r="G107" s="199"/>
      <c r="H107" s="199"/>
      <c r="I107" s="302"/>
      <c r="J107" s="199"/>
      <c r="K107" s="200"/>
      <c r="L107" s="9"/>
      <c r="M107" s="4"/>
    </row>
    <row r="108" spans="1:13" ht="30" customHeight="1">
      <c r="A108" s="4"/>
      <c r="B108" s="8"/>
      <c r="C108" s="218">
        <v>11</v>
      </c>
      <c r="D108" s="212"/>
      <c r="E108" s="212"/>
      <c r="F108" s="212"/>
      <c r="G108" s="223" t="s">
        <v>149</v>
      </c>
      <c r="H108" s="219"/>
      <c r="I108" s="305"/>
      <c r="J108" s="221"/>
      <c r="K108" s="222"/>
      <c r="L108" s="9"/>
      <c r="M108" s="4"/>
    </row>
    <row r="109" spans="1:13" ht="30" customHeight="1">
      <c r="A109" s="4"/>
      <c r="B109" s="8"/>
      <c r="C109" s="193">
        <f>C108+0.01</f>
        <v>11.01</v>
      </c>
      <c r="D109" s="171"/>
      <c r="E109" s="171"/>
      <c r="F109" s="171"/>
      <c r="G109" s="169" t="s">
        <v>231</v>
      </c>
      <c r="H109" s="202" t="s">
        <v>115</v>
      </c>
      <c r="I109" s="203">
        <v>1</v>
      </c>
      <c r="J109" s="202">
        <v>661762.6</v>
      </c>
      <c r="K109" s="188">
        <f>IFERROR(ROUND(J109*I109,0),"")</f>
        <v>661763</v>
      </c>
      <c r="L109" s="9"/>
      <c r="M109" s="4"/>
    </row>
    <row r="110" spans="1:13" ht="30" customHeight="1">
      <c r="A110" s="4"/>
      <c r="B110" s="8"/>
      <c r="C110" s="193">
        <f t="shared" ref="C110:C114" si="16">C109+0.01</f>
        <v>11.02</v>
      </c>
      <c r="D110" s="171"/>
      <c r="E110" s="171"/>
      <c r="F110" s="171"/>
      <c r="G110" s="169" t="s">
        <v>232</v>
      </c>
      <c r="H110" s="202" t="s">
        <v>115</v>
      </c>
      <c r="I110" s="203">
        <v>2</v>
      </c>
      <c r="J110" s="202">
        <v>492417.66</v>
      </c>
      <c r="K110" s="188">
        <f t="shared" ref="K110:K114" si="17">IFERROR(ROUND(J110*I110,0),"")</f>
        <v>984835</v>
      </c>
      <c r="L110" s="9"/>
      <c r="M110" s="4"/>
    </row>
    <row r="111" spans="1:13" ht="30" customHeight="1">
      <c r="A111" s="4"/>
      <c r="B111" s="8"/>
      <c r="C111" s="193">
        <f t="shared" si="16"/>
        <v>11.03</v>
      </c>
      <c r="D111" s="171"/>
      <c r="E111" s="171"/>
      <c r="F111" s="171"/>
      <c r="G111" s="169" t="s">
        <v>152</v>
      </c>
      <c r="H111" s="202" t="s">
        <v>115</v>
      </c>
      <c r="I111" s="203">
        <v>2</v>
      </c>
      <c r="J111" s="202">
        <v>459347.27999999997</v>
      </c>
      <c r="K111" s="188">
        <f t="shared" si="17"/>
        <v>918695</v>
      </c>
      <c r="L111" s="9"/>
      <c r="M111" s="4"/>
    </row>
    <row r="112" spans="1:13" ht="30" customHeight="1">
      <c r="A112" s="4"/>
      <c r="B112" s="8"/>
      <c r="C112" s="193">
        <f t="shared" si="16"/>
        <v>11.04</v>
      </c>
      <c r="D112" s="171"/>
      <c r="E112" s="171"/>
      <c r="F112" s="171"/>
      <c r="G112" s="169" t="s">
        <v>153</v>
      </c>
      <c r="H112" s="202" t="s">
        <v>115</v>
      </c>
      <c r="I112" s="203">
        <v>8</v>
      </c>
      <c r="J112" s="202">
        <v>109835.58</v>
      </c>
      <c r="K112" s="188">
        <f t="shared" si="17"/>
        <v>878685</v>
      </c>
      <c r="L112" s="9"/>
      <c r="M112" s="4"/>
    </row>
    <row r="113" spans="1:13" ht="30" customHeight="1">
      <c r="A113" s="4"/>
      <c r="B113" s="8"/>
      <c r="C113" s="193">
        <f t="shared" si="16"/>
        <v>11.049999999999999</v>
      </c>
      <c r="D113" s="171"/>
      <c r="E113" s="171"/>
      <c r="F113" s="171"/>
      <c r="G113" s="169" t="s">
        <v>154</v>
      </c>
      <c r="H113" s="202" t="s">
        <v>115</v>
      </c>
      <c r="I113" s="203">
        <v>4</v>
      </c>
      <c r="J113" s="202">
        <v>199749.97999999998</v>
      </c>
      <c r="K113" s="188">
        <f t="shared" si="17"/>
        <v>799000</v>
      </c>
      <c r="L113" s="9"/>
      <c r="M113" s="4"/>
    </row>
    <row r="114" spans="1:13" ht="30" customHeight="1">
      <c r="A114" s="4"/>
      <c r="B114" s="8"/>
      <c r="C114" s="193">
        <f t="shared" si="16"/>
        <v>11.059999999999999</v>
      </c>
      <c r="D114" s="171"/>
      <c r="E114" s="171"/>
      <c r="F114" s="171"/>
      <c r="G114" s="169" t="s">
        <v>150</v>
      </c>
      <c r="H114" s="202" t="s">
        <v>115</v>
      </c>
      <c r="I114" s="203">
        <v>2</v>
      </c>
      <c r="J114" s="202">
        <v>448489.95999999996</v>
      </c>
      <c r="K114" s="188">
        <f t="shared" si="17"/>
        <v>896980</v>
      </c>
      <c r="L114" s="9"/>
      <c r="M114" s="4"/>
    </row>
    <row r="115" spans="1:13" ht="30" customHeight="1" thickBot="1">
      <c r="A115" s="4"/>
      <c r="B115" s="8"/>
      <c r="C115" s="126" t="s">
        <v>13</v>
      </c>
      <c r="D115" s="137"/>
      <c r="E115" s="137"/>
      <c r="F115" s="137"/>
      <c r="G115" s="138"/>
      <c r="H115" s="139"/>
      <c r="I115" s="304"/>
      <c r="J115" s="129"/>
      <c r="K115" s="206">
        <f>SUM(K109:K114)</f>
        <v>5139958</v>
      </c>
      <c r="L115" s="9"/>
      <c r="M115" s="4"/>
    </row>
    <row r="116" spans="1:13" ht="30" customHeight="1" thickBot="1">
      <c r="A116" s="4"/>
      <c r="B116" s="8"/>
      <c r="C116" s="198"/>
      <c r="D116" s="199"/>
      <c r="E116" s="199"/>
      <c r="F116" s="199"/>
      <c r="G116" s="199"/>
      <c r="H116" s="199"/>
      <c r="I116" s="302"/>
      <c r="J116" s="199"/>
      <c r="K116" s="200"/>
      <c r="L116" s="9"/>
      <c r="M116" s="4"/>
    </row>
    <row r="117" spans="1:13" ht="30" customHeight="1">
      <c r="A117" s="4"/>
      <c r="B117" s="8"/>
      <c r="C117" s="218">
        <v>12</v>
      </c>
      <c r="D117" s="212"/>
      <c r="E117" s="212"/>
      <c r="F117" s="212"/>
      <c r="G117" s="223" t="s">
        <v>155</v>
      </c>
      <c r="H117" s="219"/>
      <c r="I117" s="305"/>
      <c r="J117" s="221"/>
      <c r="K117" s="222"/>
      <c r="L117" s="9"/>
      <c r="M117" s="4"/>
    </row>
    <row r="118" spans="1:13" ht="30" customHeight="1">
      <c r="A118" s="4"/>
      <c r="B118" s="8"/>
      <c r="C118" s="193">
        <f>C117+0.01</f>
        <v>12.01</v>
      </c>
      <c r="D118" s="171"/>
      <c r="E118" s="171"/>
      <c r="F118" s="171"/>
      <c r="G118" s="169" t="s">
        <v>157</v>
      </c>
      <c r="H118" s="202" t="s">
        <v>115</v>
      </c>
      <c r="I118" s="203">
        <v>3</v>
      </c>
      <c r="J118" s="202">
        <v>311418.77999999997</v>
      </c>
      <c r="K118" s="188">
        <f>IFERROR(ROUND(J118*I118,0),"")</f>
        <v>934256</v>
      </c>
      <c r="L118" s="9"/>
      <c r="M118" s="4"/>
    </row>
    <row r="119" spans="1:13" ht="30" customHeight="1">
      <c r="A119" s="4"/>
      <c r="B119" s="8"/>
      <c r="C119" s="193">
        <f t="shared" ref="C119:C121" si="18">C118+0.01</f>
        <v>12.02</v>
      </c>
      <c r="D119" s="171"/>
      <c r="E119" s="171"/>
      <c r="F119" s="171"/>
      <c r="G119" s="169" t="s">
        <v>158</v>
      </c>
      <c r="H119" s="202" t="s">
        <v>115</v>
      </c>
      <c r="I119" s="203">
        <v>2</v>
      </c>
      <c r="J119" s="202">
        <v>283600.98</v>
      </c>
      <c r="K119" s="188">
        <f t="shared" ref="K119:K121" si="19">IFERROR(ROUND(J119*I119,0),"")</f>
        <v>567202</v>
      </c>
      <c r="L119" s="9"/>
      <c r="M119" s="4"/>
    </row>
    <row r="120" spans="1:13" ht="30" customHeight="1">
      <c r="A120" s="4"/>
      <c r="B120" s="8"/>
      <c r="C120" s="193">
        <f t="shared" si="18"/>
        <v>12.03</v>
      </c>
      <c r="D120" s="171"/>
      <c r="E120" s="171"/>
      <c r="F120" s="171"/>
      <c r="G120" s="169" t="s">
        <v>156</v>
      </c>
      <c r="H120" s="202" t="s">
        <v>115</v>
      </c>
      <c r="I120" s="203">
        <v>3</v>
      </c>
      <c r="J120" s="202">
        <v>339313.26</v>
      </c>
      <c r="K120" s="188">
        <f t="shared" si="19"/>
        <v>1017940</v>
      </c>
      <c r="L120" s="9"/>
      <c r="M120" s="4"/>
    </row>
    <row r="121" spans="1:13" ht="43.5" customHeight="1">
      <c r="A121" s="4"/>
      <c r="B121" s="8"/>
      <c r="C121" s="193">
        <f t="shared" si="18"/>
        <v>12.04</v>
      </c>
      <c r="D121" s="171"/>
      <c r="E121" s="171"/>
      <c r="F121" s="171"/>
      <c r="G121" s="169" t="s">
        <v>159</v>
      </c>
      <c r="H121" s="202" t="s">
        <v>115</v>
      </c>
      <c r="I121" s="203">
        <v>2</v>
      </c>
      <c r="J121" s="202">
        <v>318306.71720000001</v>
      </c>
      <c r="K121" s="188">
        <f t="shared" si="19"/>
        <v>636613</v>
      </c>
      <c r="L121" s="9"/>
      <c r="M121" s="4"/>
    </row>
    <row r="122" spans="1:13" ht="30" customHeight="1" thickBot="1">
      <c r="A122" s="4"/>
      <c r="B122" s="8"/>
      <c r="C122" s="126" t="s">
        <v>13</v>
      </c>
      <c r="D122" s="137"/>
      <c r="E122" s="137"/>
      <c r="F122" s="137"/>
      <c r="G122" s="138"/>
      <c r="H122" s="139"/>
      <c r="I122" s="304"/>
      <c r="J122" s="129"/>
      <c r="K122" s="206">
        <f>SUM(K118:K121)</f>
        <v>3156011</v>
      </c>
      <c r="L122" s="9"/>
      <c r="M122" s="4"/>
    </row>
    <row r="123" spans="1:13" ht="30" customHeight="1" thickBot="1">
      <c r="A123" s="4"/>
      <c r="B123" s="8"/>
      <c r="C123" s="198"/>
      <c r="D123" s="199"/>
      <c r="E123" s="199"/>
      <c r="F123" s="199"/>
      <c r="G123" s="199"/>
      <c r="H123" s="199"/>
      <c r="I123" s="302"/>
      <c r="J123" s="199"/>
      <c r="K123" s="200"/>
      <c r="L123" s="9"/>
      <c r="M123" s="4"/>
    </row>
    <row r="124" spans="1:13" ht="30" customHeight="1">
      <c r="A124" s="4"/>
      <c r="B124" s="8"/>
      <c r="C124" s="218">
        <v>13</v>
      </c>
      <c r="D124" s="212"/>
      <c r="E124" s="212"/>
      <c r="F124" s="212"/>
      <c r="G124" s="213" t="s">
        <v>160</v>
      </c>
      <c r="H124" s="224"/>
      <c r="I124" s="306"/>
      <c r="J124" s="226"/>
      <c r="K124" s="222"/>
      <c r="L124" s="9"/>
      <c r="M124" s="4"/>
    </row>
    <row r="125" spans="1:13" ht="39" customHeight="1">
      <c r="A125" s="4"/>
      <c r="B125" s="8"/>
      <c r="C125" s="193">
        <f>C124+0.01</f>
        <v>13.01</v>
      </c>
      <c r="D125" s="171"/>
      <c r="E125" s="171"/>
      <c r="F125" s="171"/>
      <c r="G125" s="169" t="s">
        <v>163</v>
      </c>
      <c r="H125" s="202" t="s">
        <v>115</v>
      </c>
      <c r="I125" s="203">
        <v>2</v>
      </c>
      <c r="J125" s="202">
        <v>260486.22</v>
      </c>
      <c r="K125" s="188">
        <f>IFERROR(ROUND(J125*I125,0),"")</f>
        <v>520972</v>
      </c>
      <c r="L125" s="9"/>
      <c r="M125" s="4"/>
    </row>
    <row r="126" spans="1:13" ht="30" customHeight="1">
      <c r="A126" s="4"/>
      <c r="B126" s="8"/>
      <c r="C126" s="193">
        <f t="shared" ref="C126:C127" si="20">C125+0.01</f>
        <v>13.02</v>
      </c>
      <c r="D126" s="171"/>
      <c r="E126" s="171"/>
      <c r="F126" s="171"/>
      <c r="G126" s="169" t="s">
        <v>164</v>
      </c>
      <c r="H126" s="202" t="s">
        <v>115</v>
      </c>
      <c r="I126" s="203">
        <v>2</v>
      </c>
      <c r="J126" s="202">
        <v>94381.72</v>
      </c>
      <c r="K126" s="188">
        <f t="shared" ref="K126:K127" si="21">IFERROR(ROUND(J126*I126,0),"")</f>
        <v>188763</v>
      </c>
      <c r="L126" s="9"/>
      <c r="M126" s="4"/>
    </row>
    <row r="127" spans="1:13" ht="43.5" customHeight="1">
      <c r="A127" s="4"/>
      <c r="B127" s="8"/>
      <c r="C127" s="193">
        <f t="shared" si="20"/>
        <v>13.03</v>
      </c>
      <c r="D127" s="171"/>
      <c r="E127" s="171"/>
      <c r="F127" s="171"/>
      <c r="G127" s="169" t="s">
        <v>162</v>
      </c>
      <c r="H127" s="202" t="s">
        <v>115</v>
      </c>
      <c r="I127" s="203">
        <v>1</v>
      </c>
      <c r="J127" s="202">
        <v>196750.94</v>
      </c>
      <c r="K127" s="188">
        <f t="shared" si="21"/>
        <v>196751</v>
      </c>
      <c r="L127" s="9"/>
      <c r="M127" s="4"/>
    </row>
    <row r="128" spans="1:13" ht="30" customHeight="1" thickBot="1">
      <c r="A128" s="4"/>
      <c r="B128" s="8"/>
      <c r="C128" s="126" t="s">
        <v>13</v>
      </c>
      <c r="D128" s="137"/>
      <c r="E128" s="137"/>
      <c r="F128" s="137"/>
      <c r="G128" s="138"/>
      <c r="H128" s="139"/>
      <c r="I128" s="304"/>
      <c r="J128" s="129"/>
      <c r="K128" s="206">
        <f>SUM(K124:K127)</f>
        <v>906486</v>
      </c>
      <c r="L128" s="9"/>
      <c r="M128" s="4"/>
    </row>
    <row r="129" spans="1:13" ht="30" customHeight="1" thickBot="1">
      <c r="A129" s="4"/>
      <c r="B129" s="8"/>
      <c r="C129" s="198"/>
      <c r="D129" s="199"/>
      <c r="E129" s="199"/>
      <c r="F129" s="199"/>
      <c r="G129" s="199"/>
      <c r="H129" s="199"/>
      <c r="I129" s="302"/>
      <c r="J129" s="199"/>
      <c r="K129" s="200"/>
      <c r="L129" s="9"/>
      <c r="M129" s="4"/>
    </row>
    <row r="130" spans="1:13" ht="30" customHeight="1">
      <c r="A130" s="4"/>
      <c r="B130" s="8"/>
      <c r="C130" s="218">
        <v>14</v>
      </c>
      <c r="D130" s="212"/>
      <c r="E130" s="212"/>
      <c r="F130" s="212"/>
      <c r="G130" s="213" t="s">
        <v>165</v>
      </c>
      <c r="H130" s="224"/>
      <c r="I130" s="306"/>
      <c r="J130" s="226"/>
      <c r="K130" s="222"/>
      <c r="L130" s="9"/>
      <c r="M130" s="4"/>
    </row>
    <row r="131" spans="1:13" ht="30" customHeight="1">
      <c r="A131" s="4"/>
      <c r="B131" s="8"/>
      <c r="C131" s="193">
        <f>C130+0.01</f>
        <v>14.01</v>
      </c>
      <c r="D131" s="171"/>
      <c r="E131" s="171"/>
      <c r="F131" s="171"/>
      <c r="G131" s="169" t="s">
        <v>157</v>
      </c>
      <c r="H131" s="202" t="s">
        <v>115</v>
      </c>
      <c r="I131" s="203">
        <v>1</v>
      </c>
      <c r="J131" s="202">
        <v>311418.77999999997</v>
      </c>
      <c r="K131" s="188">
        <f>IFERROR(ROUND(J131*I131,0),"")</f>
        <v>311419</v>
      </c>
      <c r="L131" s="9"/>
      <c r="M131" s="4"/>
    </row>
    <row r="132" spans="1:13" ht="30" customHeight="1">
      <c r="A132" s="4"/>
      <c r="B132" s="8"/>
      <c r="C132" s="193">
        <f t="shared" ref="C132:C146" si="22">C131+0.01</f>
        <v>14.02</v>
      </c>
      <c r="D132" s="171"/>
      <c r="E132" s="171"/>
      <c r="F132" s="171"/>
      <c r="G132" s="169" t="s">
        <v>166</v>
      </c>
      <c r="H132" s="202" t="s">
        <v>115</v>
      </c>
      <c r="I132" s="203">
        <v>15</v>
      </c>
      <c r="J132" s="202">
        <v>54572.02</v>
      </c>
      <c r="K132" s="188">
        <f t="shared" ref="K132:K146" si="23">IFERROR(ROUND(J132*I132,0),"")</f>
        <v>818580</v>
      </c>
      <c r="L132" s="9"/>
      <c r="M132" s="4"/>
    </row>
    <row r="133" spans="1:13" ht="30" customHeight="1">
      <c r="A133" s="4"/>
      <c r="B133" s="8"/>
      <c r="C133" s="193">
        <f t="shared" si="22"/>
        <v>14.03</v>
      </c>
      <c r="D133" s="171"/>
      <c r="E133" s="171"/>
      <c r="F133" s="171"/>
      <c r="G133" s="169" t="s">
        <v>167</v>
      </c>
      <c r="H133" s="202" t="s">
        <v>115</v>
      </c>
      <c r="I133" s="203">
        <v>12</v>
      </c>
      <c r="J133" s="202">
        <v>49830.64</v>
      </c>
      <c r="K133" s="188">
        <f t="shared" si="23"/>
        <v>597968</v>
      </c>
      <c r="L133" s="9"/>
      <c r="M133" s="4"/>
    </row>
    <row r="134" spans="1:13" ht="39.75" customHeight="1">
      <c r="A134" s="4"/>
      <c r="B134" s="8"/>
      <c r="C134" s="193">
        <f t="shared" si="22"/>
        <v>14.04</v>
      </c>
      <c r="D134" s="171"/>
      <c r="E134" s="171"/>
      <c r="F134" s="171"/>
      <c r="G134" s="169" t="s">
        <v>233</v>
      </c>
      <c r="H134" s="202" t="s">
        <v>115</v>
      </c>
      <c r="I134" s="203">
        <v>1</v>
      </c>
      <c r="J134" s="202">
        <v>1381202.1781203009</v>
      </c>
      <c r="K134" s="188">
        <f t="shared" si="23"/>
        <v>1381202</v>
      </c>
      <c r="L134" s="9"/>
      <c r="M134" s="4"/>
    </row>
    <row r="135" spans="1:13" ht="30" customHeight="1">
      <c r="A135" s="4"/>
      <c r="B135" s="8"/>
      <c r="C135" s="193">
        <f t="shared" si="22"/>
        <v>14.049999999999999</v>
      </c>
      <c r="D135" s="171"/>
      <c r="E135" s="171"/>
      <c r="F135" s="171"/>
      <c r="G135" s="169" t="s">
        <v>234</v>
      </c>
      <c r="H135" s="202" t="s">
        <v>115</v>
      </c>
      <c r="I135" s="203">
        <v>1</v>
      </c>
      <c r="J135" s="202">
        <v>5214022.7399999993</v>
      </c>
      <c r="K135" s="188">
        <f t="shared" si="23"/>
        <v>5214023</v>
      </c>
      <c r="L135" s="9"/>
      <c r="M135" s="4"/>
    </row>
    <row r="136" spans="1:13" ht="108" customHeight="1">
      <c r="A136" s="4"/>
      <c r="B136" s="8"/>
      <c r="C136" s="193">
        <f t="shared" si="22"/>
        <v>14.059999999999999</v>
      </c>
      <c r="D136" s="171"/>
      <c r="E136" s="171"/>
      <c r="F136" s="171"/>
      <c r="G136" s="169" t="s">
        <v>235</v>
      </c>
      <c r="H136" s="202" t="s">
        <v>115</v>
      </c>
      <c r="I136" s="203">
        <v>1</v>
      </c>
      <c r="J136" s="202">
        <v>3980433.9641999993</v>
      </c>
      <c r="K136" s="188">
        <f t="shared" si="23"/>
        <v>3980434</v>
      </c>
      <c r="L136" s="9"/>
      <c r="M136" s="4"/>
    </row>
    <row r="137" spans="1:13" ht="30" customHeight="1">
      <c r="A137" s="4"/>
      <c r="B137" s="8"/>
      <c r="C137" s="193">
        <f t="shared" si="22"/>
        <v>14.069999999999999</v>
      </c>
      <c r="D137" s="171"/>
      <c r="E137" s="171"/>
      <c r="F137" s="171"/>
      <c r="G137" s="169" t="s">
        <v>236</v>
      </c>
      <c r="H137" s="202" t="s">
        <v>115</v>
      </c>
      <c r="I137" s="203">
        <v>1</v>
      </c>
      <c r="J137" s="202">
        <v>1637788.24</v>
      </c>
      <c r="K137" s="188">
        <f t="shared" si="23"/>
        <v>1637788</v>
      </c>
      <c r="L137" s="9"/>
      <c r="M137" s="4"/>
    </row>
    <row r="138" spans="1:13" ht="30" customHeight="1">
      <c r="A138" s="4"/>
      <c r="B138" s="8"/>
      <c r="C138" s="193">
        <f t="shared" si="22"/>
        <v>14.079999999999998</v>
      </c>
      <c r="D138" s="171"/>
      <c r="E138" s="171"/>
      <c r="F138" s="171"/>
      <c r="G138" s="169" t="s">
        <v>237</v>
      </c>
      <c r="H138" s="202" t="s">
        <v>115</v>
      </c>
      <c r="I138" s="203">
        <v>1</v>
      </c>
      <c r="J138" s="202">
        <v>365875.77999999997</v>
      </c>
      <c r="K138" s="188">
        <f t="shared" si="23"/>
        <v>365876</v>
      </c>
      <c r="L138" s="9"/>
      <c r="M138" s="4"/>
    </row>
    <row r="139" spans="1:13" ht="30" customHeight="1">
      <c r="A139" s="4"/>
      <c r="B139" s="8"/>
      <c r="C139" s="193">
        <f t="shared" si="22"/>
        <v>14.089999999999998</v>
      </c>
      <c r="D139" s="171"/>
      <c r="E139" s="171"/>
      <c r="F139" s="171"/>
      <c r="G139" s="169" t="s">
        <v>238</v>
      </c>
      <c r="H139" s="202" t="s">
        <v>115</v>
      </c>
      <c r="I139" s="203">
        <v>1</v>
      </c>
      <c r="J139" s="202">
        <v>280725.48</v>
      </c>
      <c r="K139" s="188">
        <f t="shared" si="23"/>
        <v>280725</v>
      </c>
      <c r="L139" s="9"/>
      <c r="M139" s="4"/>
    </row>
    <row r="140" spans="1:13" ht="30" customHeight="1">
      <c r="A140" s="4"/>
      <c r="B140" s="8"/>
      <c r="C140" s="193">
        <f t="shared" si="22"/>
        <v>14.099999999999998</v>
      </c>
      <c r="D140" s="171"/>
      <c r="E140" s="171"/>
      <c r="F140" s="171"/>
      <c r="G140" s="169" t="s">
        <v>169</v>
      </c>
      <c r="H140" s="202" t="s">
        <v>115</v>
      </c>
      <c r="I140" s="203">
        <v>4</v>
      </c>
      <c r="J140" s="202">
        <v>278051.62</v>
      </c>
      <c r="K140" s="188">
        <f t="shared" si="23"/>
        <v>1112206</v>
      </c>
      <c r="L140" s="9"/>
      <c r="M140" s="4"/>
    </row>
    <row r="141" spans="1:13" ht="30" customHeight="1">
      <c r="A141" s="4"/>
      <c r="B141" s="8"/>
      <c r="C141" s="193">
        <f t="shared" si="22"/>
        <v>14.109999999999998</v>
      </c>
      <c r="D141" s="171"/>
      <c r="E141" s="171"/>
      <c r="F141" s="171"/>
      <c r="G141" s="169" t="s">
        <v>168</v>
      </c>
      <c r="H141" s="202" t="s">
        <v>92</v>
      </c>
      <c r="I141" s="203">
        <v>120</v>
      </c>
      <c r="J141" s="202">
        <v>9140.5399999999991</v>
      </c>
      <c r="K141" s="188">
        <f t="shared" si="23"/>
        <v>1096865</v>
      </c>
      <c r="L141" s="9"/>
      <c r="M141" s="4"/>
    </row>
    <row r="142" spans="1:13" ht="30" customHeight="1">
      <c r="A142" s="4"/>
      <c r="B142" s="8"/>
      <c r="C142" s="193">
        <f t="shared" si="22"/>
        <v>14.119999999999997</v>
      </c>
      <c r="D142" s="171"/>
      <c r="E142" s="171"/>
      <c r="F142" s="171"/>
      <c r="G142" s="169" t="s">
        <v>239</v>
      </c>
      <c r="H142" s="202" t="s">
        <v>171</v>
      </c>
      <c r="I142" s="203">
        <v>4</v>
      </c>
      <c r="J142" s="202">
        <v>211663.78</v>
      </c>
      <c r="K142" s="188">
        <f t="shared" si="23"/>
        <v>846655</v>
      </c>
      <c r="L142" s="9"/>
      <c r="M142" s="4"/>
    </row>
    <row r="143" spans="1:13" ht="30" customHeight="1">
      <c r="A143" s="4"/>
      <c r="B143" s="8"/>
      <c r="C143" s="193">
        <f t="shared" si="22"/>
        <v>14.129999999999997</v>
      </c>
      <c r="D143" s="171"/>
      <c r="E143" s="171"/>
      <c r="F143" s="171"/>
      <c r="G143" s="169" t="s">
        <v>240</v>
      </c>
      <c r="H143" s="202" t="s">
        <v>115</v>
      </c>
      <c r="I143" s="203">
        <v>4</v>
      </c>
      <c r="J143" s="202">
        <v>47117.02</v>
      </c>
      <c r="K143" s="188">
        <f t="shared" si="23"/>
        <v>188468</v>
      </c>
      <c r="L143" s="9"/>
      <c r="M143" s="4"/>
    </row>
    <row r="144" spans="1:13" ht="30" customHeight="1">
      <c r="A144" s="4"/>
      <c r="B144" s="8"/>
      <c r="C144" s="193">
        <f t="shared" si="22"/>
        <v>14.139999999999997</v>
      </c>
      <c r="D144" s="171"/>
      <c r="E144" s="171"/>
      <c r="F144" s="171"/>
      <c r="G144" s="169" t="s">
        <v>172</v>
      </c>
      <c r="H144" s="202" t="s">
        <v>115</v>
      </c>
      <c r="I144" s="203">
        <v>4</v>
      </c>
      <c r="J144" s="202">
        <v>8960.1999999999989</v>
      </c>
      <c r="K144" s="188">
        <f t="shared" si="23"/>
        <v>35841</v>
      </c>
      <c r="L144" s="9"/>
      <c r="M144" s="4"/>
    </row>
    <row r="145" spans="1:13" ht="30" customHeight="1">
      <c r="A145" s="4"/>
      <c r="B145" s="8"/>
      <c r="C145" s="193">
        <f t="shared" si="22"/>
        <v>14.149999999999997</v>
      </c>
      <c r="D145" s="171"/>
      <c r="E145" s="171"/>
      <c r="F145" s="171"/>
      <c r="G145" s="169" t="s">
        <v>170</v>
      </c>
      <c r="H145" s="202" t="s">
        <v>171</v>
      </c>
      <c r="I145" s="203">
        <v>4</v>
      </c>
      <c r="J145" s="202">
        <v>18144.759999999998</v>
      </c>
      <c r="K145" s="188">
        <f t="shared" si="23"/>
        <v>72579</v>
      </c>
      <c r="L145" s="9"/>
      <c r="M145" s="4"/>
    </row>
    <row r="146" spans="1:13" ht="42" customHeight="1">
      <c r="A146" s="4"/>
      <c r="B146" s="8"/>
      <c r="C146" s="193">
        <f t="shared" si="22"/>
        <v>14.159999999999997</v>
      </c>
      <c r="D146" s="171"/>
      <c r="E146" s="171"/>
      <c r="F146" s="171"/>
      <c r="G146" s="169" t="s">
        <v>241</v>
      </c>
      <c r="H146" s="202" t="s">
        <v>115</v>
      </c>
      <c r="I146" s="203">
        <v>2</v>
      </c>
      <c r="J146" s="202">
        <v>1657101.0780735549</v>
      </c>
      <c r="K146" s="188">
        <f t="shared" si="23"/>
        <v>3314202</v>
      </c>
      <c r="L146" s="9"/>
      <c r="M146" s="4"/>
    </row>
    <row r="147" spans="1:13" ht="30" customHeight="1" thickBot="1">
      <c r="A147" s="4"/>
      <c r="B147" s="8"/>
      <c r="C147" s="126" t="s">
        <v>13</v>
      </c>
      <c r="D147" s="137"/>
      <c r="E147" s="137"/>
      <c r="F147" s="137"/>
      <c r="G147" s="138"/>
      <c r="H147" s="139"/>
      <c r="I147" s="304"/>
      <c r="J147" s="129"/>
      <c r="K147" s="204">
        <f>SUM(K131:K146)</f>
        <v>21254831</v>
      </c>
      <c r="L147" s="9"/>
      <c r="M147" s="4"/>
    </row>
    <row r="148" spans="1:13" ht="30" customHeight="1" thickBot="1">
      <c r="A148" s="4"/>
      <c r="B148" s="8"/>
      <c r="C148" s="198"/>
      <c r="D148" s="199"/>
      <c r="E148" s="199"/>
      <c r="F148" s="199"/>
      <c r="G148" s="199"/>
      <c r="H148" s="199"/>
      <c r="I148" s="302"/>
      <c r="J148" s="199"/>
      <c r="K148" s="200"/>
      <c r="L148" s="9"/>
      <c r="M148" s="4"/>
    </row>
    <row r="149" spans="1:13" ht="39" customHeight="1">
      <c r="A149" s="4"/>
      <c r="B149" s="8"/>
      <c r="C149" s="218">
        <v>15</v>
      </c>
      <c r="D149" s="212"/>
      <c r="E149" s="212"/>
      <c r="F149" s="212"/>
      <c r="G149" s="213" t="s">
        <v>242</v>
      </c>
      <c r="H149" s="214"/>
      <c r="I149" s="303"/>
      <c r="J149" s="217"/>
      <c r="K149" s="216"/>
      <c r="L149" s="9"/>
      <c r="M149" s="4"/>
    </row>
    <row r="150" spans="1:13" ht="71.25" customHeight="1">
      <c r="A150" s="4"/>
      <c r="B150" s="8"/>
      <c r="C150" s="193">
        <f>C149+0.01</f>
        <v>15.01</v>
      </c>
      <c r="D150" s="171"/>
      <c r="E150" s="171"/>
      <c r="F150" s="171"/>
      <c r="G150" s="169" t="s">
        <v>243</v>
      </c>
      <c r="H150" s="202" t="s">
        <v>115</v>
      </c>
      <c r="I150" s="203">
        <v>1</v>
      </c>
      <c r="J150" s="202">
        <v>1179250.3599999999</v>
      </c>
      <c r="K150" s="188">
        <f>IFERROR(ROUND(J150*I150,0),"")</f>
        <v>1179250</v>
      </c>
      <c r="L150" s="9"/>
      <c r="M150" s="4"/>
    </row>
    <row r="151" spans="1:13" ht="30" customHeight="1" thickBot="1">
      <c r="A151" s="4"/>
      <c r="B151" s="267"/>
      <c r="C151" s="126" t="s">
        <v>13</v>
      </c>
      <c r="D151" s="137"/>
      <c r="E151" s="137"/>
      <c r="F151" s="137"/>
      <c r="G151" s="138"/>
      <c r="H151" s="139"/>
      <c r="I151" s="304"/>
      <c r="J151" s="129"/>
      <c r="K151" s="206">
        <f>SUM(K150:K150)</f>
        <v>1179250</v>
      </c>
      <c r="L151" s="268"/>
      <c r="M151" s="4"/>
    </row>
    <row r="152" spans="1:13" ht="30" customHeight="1" thickBot="1">
      <c r="A152" s="4"/>
      <c r="B152" s="8"/>
      <c r="C152" s="198"/>
      <c r="D152" s="199"/>
      <c r="E152" s="199"/>
      <c r="F152" s="199"/>
      <c r="G152" s="199"/>
      <c r="H152" s="199"/>
      <c r="I152" s="302"/>
      <c r="J152" s="199"/>
      <c r="K152" s="200"/>
      <c r="L152" s="9"/>
      <c r="M152" s="4"/>
    </row>
    <row r="153" spans="1:13" ht="30" customHeight="1">
      <c r="A153" s="4"/>
      <c r="B153" s="8"/>
      <c r="C153" s="218">
        <v>16</v>
      </c>
      <c r="D153" s="212"/>
      <c r="E153" s="212"/>
      <c r="F153" s="212"/>
      <c r="G153" s="213" t="s">
        <v>244</v>
      </c>
      <c r="H153" s="219"/>
      <c r="I153" s="305"/>
      <c r="J153" s="221"/>
      <c r="K153" s="222"/>
      <c r="L153" s="9"/>
      <c r="M153" s="4"/>
    </row>
    <row r="154" spans="1:13" ht="55.5" customHeight="1">
      <c r="A154" s="4"/>
      <c r="B154" s="8"/>
      <c r="C154" s="193">
        <f t="shared" ref="C154:C166" si="24">+C153+0.01</f>
        <v>16.010000000000002</v>
      </c>
      <c r="D154" s="171"/>
      <c r="E154" s="171"/>
      <c r="F154" s="171"/>
      <c r="G154" s="208" t="s">
        <v>245</v>
      </c>
      <c r="H154" s="202" t="s">
        <v>115</v>
      </c>
      <c r="I154" s="203">
        <v>1</v>
      </c>
      <c r="J154" s="202">
        <v>11502820.76</v>
      </c>
      <c r="K154" s="188">
        <f>IFERROR(ROUND(J154*I154,0),"")</f>
        <v>11502821</v>
      </c>
      <c r="L154" s="9"/>
      <c r="M154" s="4"/>
    </row>
    <row r="155" spans="1:13" ht="30" customHeight="1">
      <c r="A155" s="4"/>
      <c r="B155" s="8"/>
      <c r="C155" s="193">
        <f t="shared" si="24"/>
        <v>16.020000000000003</v>
      </c>
      <c r="D155" s="171"/>
      <c r="E155" s="171"/>
      <c r="F155" s="171"/>
      <c r="G155" s="169" t="s">
        <v>158</v>
      </c>
      <c r="H155" s="202" t="s">
        <v>115</v>
      </c>
      <c r="I155" s="203">
        <v>1</v>
      </c>
      <c r="J155" s="202">
        <v>283600.98</v>
      </c>
      <c r="K155" s="188">
        <f t="shared" ref="K155:K156" si="25">IFERROR(ROUND(J155*I155,0),"")</f>
        <v>283601</v>
      </c>
      <c r="L155" s="9"/>
      <c r="M155" s="4"/>
    </row>
    <row r="156" spans="1:13" ht="30" customHeight="1">
      <c r="A156" s="4"/>
      <c r="B156" s="8"/>
      <c r="C156" s="193">
        <f t="shared" si="24"/>
        <v>16.030000000000005</v>
      </c>
      <c r="D156" s="171"/>
      <c r="E156" s="171"/>
      <c r="F156" s="171"/>
      <c r="G156" s="169" t="s">
        <v>246</v>
      </c>
      <c r="H156" s="202" t="s">
        <v>92</v>
      </c>
      <c r="I156" s="203">
        <v>12</v>
      </c>
      <c r="J156" s="202">
        <v>67021.16</v>
      </c>
      <c r="K156" s="188">
        <f t="shared" si="25"/>
        <v>804254</v>
      </c>
      <c r="L156" s="9"/>
      <c r="M156" s="4"/>
    </row>
    <row r="157" spans="1:13" ht="30" customHeight="1" thickBot="1">
      <c r="A157" s="4"/>
      <c r="B157" s="8"/>
      <c r="C157" s="126" t="s">
        <v>13</v>
      </c>
      <c r="D157" s="137"/>
      <c r="E157" s="137"/>
      <c r="F157" s="137"/>
      <c r="G157" s="138"/>
      <c r="H157" s="139"/>
      <c r="I157" s="304"/>
      <c r="J157" s="129"/>
      <c r="K157" s="206">
        <f>SUM(K153:K156)</f>
        <v>12590676</v>
      </c>
      <c r="L157" s="9"/>
      <c r="M157" s="4"/>
    </row>
    <row r="158" spans="1:13" ht="30" customHeight="1" thickBot="1">
      <c r="A158" s="4"/>
      <c r="B158" s="8"/>
      <c r="C158" s="198"/>
      <c r="D158" s="199"/>
      <c r="E158" s="199"/>
      <c r="F158" s="199"/>
      <c r="G158" s="199"/>
      <c r="H158" s="199"/>
      <c r="I158" s="302"/>
      <c r="J158" s="199"/>
      <c r="K158" s="200"/>
      <c r="L158" s="9"/>
      <c r="M158" s="4"/>
    </row>
    <row r="159" spans="1:13" ht="30" customHeight="1">
      <c r="A159" s="4"/>
      <c r="B159" s="8"/>
      <c r="C159" s="218">
        <v>17</v>
      </c>
      <c r="D159" s="212"/>
      <c r="E159" s="212"/>
      <c r="F159" s="212"/>
      <c r="G159" s="213" t="s">
        <v>247</v>
      </c>
      <c r="H159" s="219"/>
      <c r="I159" s="305"/>
      <c r="J159" s="221"/>
      <c r="K159" s="222"/>
      <c r="L159" s="9"/>
      <c r="M159" s="4"/>
    </row>
    <row r="160" spans="1:13" ht="30" customHeight="1">
      <c r="A160" s="4"/>
      <c r="B160" s="8"/>
      <c r="C160" s="193">
        <f t="shared" si="24"/>
        <v>17.010000000000002</v>
      </c>
      <c r="D160" s="171"/>
      <c r="E160" s="171"/>
      <c r="F160" s="171"/>
      <c r="G160" s="169" t="s">
        <v>174</v>
      </c>
      <c r="H160" s="202" t="s">
        <v>92</v>
      </c>
      <c r="I160" s="203">
        <v>30</v>
      </c>
      <c r="J160" s="202">
        <v>10445.519999999999</v>
      </c>
      <c r="K160" s="188">
        <f>IFERROR(ROUND(J160*I160,0),"")</f>
        <v>313366</v>
      </c>
      <c r="L160" s="9"/>
      <c r="M160" s="4"/>
    </row>
    <row r="161" spans="1:13" ht="30" customHeight="1">
      <c r="A161" s="4"/>
      <c r="B161" s="8"/>
      <c r="C161" s="193">
        <f t="shared" si="24"/>
        <v>17.020000000000003</v>
      </c>
      <c r="D161" s="171"/>
      <c r="E161" s="171"/>
      <c r="F161" s="171"/>
      <c r="G161" s="169" t="s">
        <v>248</v>
      </c>
      <c r="H161" s="202" t="s">
        <v>86</v>
      </c>
      <c r="I161" s="203">
        <v>6</v>
      </c>
      <c r="J161" s="202">
        <v>8552.66</v>
      </c>
      <c r="K161" s="188">
        <f t="shared" ref="K161:K166" si="26">IFERROR(ROUND(J161*I161,0),"")</f>
        <v>51316</v>
      </c>
      <c r="L161" s="9"/>
      <c r="M161" s="4"/>
    </row>
    <row r="162" spans="1:13" ht="30" customHeight="1">
      <c r="A162" s="4"/>
      <c r="B162" s="8"/>
      <c r="C162" s="193">
        <f t="shared" si="24"/>
        <v>17.030000000000005</v>
      </c>
      <c r="D162" s="171"/>
      <c r="E162" s="171"/>
      <c r="F162" s="171"/>
      <c r="G162" s="169" t="s">
        <v>87</v>
      </c>
      <c r="H162" s="202" t="s">
        <v>88</v>
      </c>
      <c r="I162" s="203">
        <v>12</v>
      </c>
      <c r="J162" s="202">
        <v>31177.519999999997</v>
      </c>
      <c r="K162" s="188">
        <f t="shared" si="26"/>
        <v>374130</v>
      </c>
      <c r="L162" s="9"/>
      <c r="M162" s="4"/>
    </row>
    <row r="163" spans="1:13" ht="30" customHeight="1">
      <c r="A163" s="4"/>
      <c r="B163" s="8"/>
      <c r="C163" s="193">
        <f t="shared" si="24"/>
        <v>17.040000000000006</v>
      </c>
      <c r="D163" s="171"/>
      <c r="E163" s="171"/>
      <c r="F163" s="171"/>
      <c r="G163" s="169" t="s">
        <v>89</v>
      </c>
      <c r="H163" s="202" t="s">
        <v>88</v>
      </c>
      <c r="I163" s="203">
        <v>12</v>
      </c>
      <c r="J163" s="202">
        <v>20155.48</v>
      </c>
      <c r="K163" s="188">
        <f t="shared" si="26"/>
        <v>241866</v>
      </c>
      <c r="L163" s="9"/>
      <c r="M163" s="4"/>
    </row>
    <row r="164" spans="1:13" ht="30" customHeight="1">
      <c r="A164" s="4"/>
      <c r="B164" s="8"/>
      <c r="C164" s="193">
        <f t="shared" si="24"/>
        <v>17.050000000000008</v>
      </c>
      <c r="D164" s="171"/>
      <c r="E164" s="171"/>
      <c r="F164" s="171"/>
      <c r="G164" s="169" t="s">
        <v>108</v>
      </c>
      <c r="H164" s="202" t="s">
        <v>86</v>
      </c>
      <c r="I164" s="203">
        <v>6</v>
      </c>
      <c r="J164" s="202">
        <v>117933.84</v>
      </c>
      <c r="K164" s="188">
        <f t="shared" si="26"/>
        <v>707603</v>
      </c>
      <c r="L164" s="9"/>
      <c r="M164" s="4"/>
    </row>
    <row r="165" spans="1:13" ht="30" customHeight="1">
      <c r="A165" s="4"/>
      <c r="B165" s="8"/>
      <c r="C165" s="193">
        <f t="shared" si="24"/>
        <v>17.060000000000009</v>
      </c>
      <c r="D165" s="171"/>
      <c r="E165" s="171"/>
      <c r="F165" s="171"/>
      <c r="G165" s="169" t="s">
        <v>180</v>
      </c>
      <c r="H165" s="202" t="s">
        <v>88</v>
      </c>
      <c r="I165" s="203">
        <v>8</v>
      </c>
      <c r="J165" s="202">
        <v>15470.9</v>
      </c>
      <c r="K165" s="188">
        <f t="shared" si="26"/>
        <v>123767</v>
      </c>
      <c r="L165" s="9"/>
      <c r="M165" s="4"/>
    </row>
    <row r="166" spans="1:13" ht="44.25" customHeight="1">
      <c r="A166" s="4"/>
      <c r="B166" s="8"/>
      <c r="C166" s="193">
        <f t="shared" si="24"/>
        <v>17.070000000000011</v>
      </c>
      <c r="D166" s="171"/>
      <c r="E166" s="171"/>
      <c r="F166" s="171"/>
      <c r="G166" s="169" t="s">
        <v>181</v>
      </c>
      <c r="H166" s="202" t="s">
        <v>88</v>
      </c>
      <c r="I166" s="203">
        <v>8</v>
      </c>
      <c r="J166" s="202">
        <v>64246.479999999996</v>
      </c>
      <c r="K166" s="188">
        <f t="shared" si="26"/>
        <v>513972</v>
      </c>
      <c r="L166" s="9"/>
      <c r="M166" s="4"/>
    </row>
    <row r="167" spans="1:13" ht="30" customHeight="1" thickBot="1">
      <c r="A167" s="4"/>
      <c r="B167" s="8"/>
      <c r="C167" s="126" t="s">
        <v>13</v>
      </c>
      <c r="D167" s="137"/>
      <c r="E167" s="137"/>
      <c r="F167" s="137"/>
      <c r="G167" s="138"/>
      <c r="H167" s="139"/>
      <c r="I167" s="304"/>
      <c r="J167" s="129"/>
      <c r="K167" s="206">
        <f>SUM(K159:K166)</f>
        <v>2326020</v>
      </c>
      <c r="L167" s="9"/>
      <c r="M167" s="4"/>
    </row>
    <row r="168" spans="1:13" ht="30" customHeight="1" thickBot="1">
      <c r="A168" s="4"/>
      <c r="B168" s="8"/>
      <c r="C168" s="198"/>
      <c r="D168" s="199"/>
      <c r="E168" s="199"/>
      <c r="F168" s="199"/>
      <c r="G168" s="199"/>
      <c r="H168" s="199"/>
      <c r="I168" s="302"/>
      <c r="J168" s="199"/>
      <c r="K168" s="200"/>
      <c r="L168" s="9"/>
      <c r="M168" s="4"/>
    </row>
    <row r="169" spans="1:13" ht="30" customHeight="1">
      <c r="A169" s="4"/>
      <c r="B169" s="8"/>
      <c r="C169" s="218">
        <v>18</v>
      </c>
      <c r="D169" s="212"/>
      <c r="E169" s="212"/>
      <c r="F169" s="212"/>
      <c r="G169" s="223" t="s">
        <v>198</v>
      </c>
      <c r="H169" s="219"/>
      <c r="I169" s="305"/>
      <c r="J169" s="221"/>
      <c r="K169" s="222"/>
      <c r="L169" s="9"/>
      <c r="M169" s="4"/>
    </row>
    <row r="170" spans="1:13" ht="30" customHeight="1">
      <c r="A170" s="4"/>
      <c r="B170" s="8"/>
      <c r="C170" s="193">
        <f>C169+0.01</f>
        <v>18.010000000000002</v>
      </c>
      <c r="D170" s="171"/>
      <c r="E170" s="171"/>
      <c r="F170" s="171"/>
      <c r="G170" s="169" t="s">
        <v>199</v>
      </c>
      <c r="H170" s="202" t="s">
        <v>86</v>
      </c>
      <c r="I170" s="203">
        <v>75</v>
      </c>
      <c r="J170" s="202">
        <v>22176.14</v>
      </c>
      <c r="K170" s="188">
        <f>IFERROR(ROUND(J170*I170,0),"")</f>
        <v>1663211</v>
      </c>
      <c r="L170" s="9"/>
      <c r="M170" s="4"/>
    </row>
    <row r="171" spans="1:13" ht="30" customHeight="1">
      <c r="A171" s="4"/>
      <c r="B171" s="8"/>
      <c r="C171" s="193">
        <f t="shared" ref="C171:C174" si="27">C170+0.01</f>
        <v>18.020000000000003</v>
      </c>
      <c r="D171" s="171"/>
      <c r="E171" s="171"/>
      <c r="F171" s="171"/>
      <c r="G171" s="169" t="s">
        <v>249</v>
      </c>
      <c r="H171" s="202" t="s">
        <v>115</v>
      </c>
      <c r="I171" s="203">
        <v>1</v>
      </c>
      <c r="J171" s="202">
        <v>108151.45999999999</v>
      </c>
      <c r="K171" s="188">
        <f t="shared" ref="K171:K174" si="28">IFERROR(ROUND(J171*I171,0),"")</f>
        <v>108151</v>
      </c>
      <c r="L171" s="9"/>
      <c r="M171" s="4"/>
    </row>
    <row r="172" spans="1:13" ht="30" customHeight="1">
      <c r="A172" s="4"/>
      <c r="B172" s="8"/>
      <c r="C172" s="193">
        <f t="shared" si="27"/>
        <v>18.030000000000005</v>
      </c>
      <c r="D172" s="171"/>
      <c r="E172" s="171"/>
      <c r="F172" s="171"/>
      <c r="G172" s="169" t="s">
        <v>250</v>
      </c>
      <c r="H172" s="202" t="s">
        <v>115</v>
      </c>
      <c r="I172" s="203">
        <v>1</v>
      </c>
      <c r="J172" s="202">
        <v>46746.399999999994</v>
      </c>
      <c r="K172" s="188">
        <f t="shared" si="28"/>
        <v>46746</v>
      </c>
      <c r="L172" s="9"/>
      <c r="M172" s="4"/>
    </row>
    <row r="173" spans="1:13" ht="30" customHeight="1">
      <c r="A173" s="4"/>
      <c r="B173" s="8"/>
      <c r="C173" s="193">
        <f t="shared" si="27"/>
        <v>18.040000000000006</v>
      </c>
      <c r="D173" s="171"/>
      <c r="E173" s="171"/>
      <c r="F173" s="171"/>
      <c r="G173" s="169" t="s">
        <v>251</v>
      </c>
      <c r="H173" s="202" t="s">
        <v>86</v>
      </c>
      <c r="I173" s="203">
        <v>11</v>
      </c>
      <c r="J173" s="202">
        <v>31766.82</v>
      </c>
      <c r="K173" s="188">
        <f t="shared" si="28"/>
        <v>349435</v>
      </c>
      <c r="L173" s="9"/>
      <c r="M173" s="4"/>
    </row>
    <row r="174" spans="1:13" ht="30" customHeight="1">
      <c r="A174" s="4"/>
      <c r="B174" s="8"/>
      <c r="C174" s="193">
        <f t="shared" si="27"/>
        <v>18.050000000000008</v>
      </c>
      <c r="D174" s="171"/>
      <c r="E174" s="171"/>
      <c r="F174" s="171"/>
      <c r="G174" s="169" t="s">
        <v>252</v>
      </c>
      <c r="H174" s="202" t="s">
        <v>86</v>
      </c>
      <c r="I174" s="203">
        <v>152</v>
      </c>
      <c r="J174" s="202">
        <v>23344.799999999999</v>
      </c>
      <c r="K174" s="188">
        <f t="shared" si="28"/>
        <v>3548410</v>
      </c>
      <c r="L174" s="9"/>
      <c r="M174" s="4"/>
    </row>
    <row r="175" spans="1:13" ht="30" customHeight="1" thickBot="1">
      <c r="A175" s="4"/>
      <c r="B175" s="8"/>
      <c r="C175" s="126" t="s">
        <v>13</v>
      </c>
      <c r="D175" s="137"/>
      <c r="E175" s="137"/>
      <c r="F175" s="137"/>
      <c r="G175" s="138"/>
      <c r="H175" s="139"/>
      <c r="I175" s="304"/>
      <c r="J175" s="129"/>
      <c r="K175" s="206">
        <f>SUM(K170:K174)</f>
        <v>5715953</v>
      </c>
      <c r="L175" s="9"/>
      <c r="M175" s="4"/>
    </row>
    <row r="176" spans="1:13" ht="30" customHeight="1" thickBot="1">
      <c r="A176" s="4"/>
      <c r="B176" s="8"/>
      <c r="C176" s="198"/>
      <c r="D176" s="199"/>
      <c r="E176" s="199"/>
      <c r="F176" s="199"/>
      <c r="G176" s="199"/>
      <c r="H176" s="199"/>
      <c r="I176" s="302"/>
      <c r="J176" s="199"/>
      <c r="K176" s="200"/>
      <c r="L176" s="9"/>
      <c r="M176" s="4"/>
    </row>
    <row r="177" spans="1:13" ht="30" customHeight="1">
      <c r="A177" s="4"/>
      <c r="B177" s="8"/>
      <c r="C177" s="218">
        <v>19</v>
      </c>
      <c r="D177" s="212"/>
      <c r="E177" s="212"/>
      <c r="F177" s="212"/>
      <c r="G177" s="213" t="s">
        <v>201</v>
      </c>
      <c r="H177" s="214"/>
      <c r="I177" s="303"/>
      <c r="J177" s="217"/>
      <c r="K177" s="216"/>
      <c r="L177" s="9"/>
      <c r="M177" s="4"/>
    </row>
    <row r="178" spans="1:13" ht="30" customHeight="1">
      <c r="A178" s="4"/>
      <c r="B178" s="8"/>
      <c r="C178" s="193">
        <f>C177+0.01</f>
        <v>19.010000000000002</v>
      </c>
      <c r="D178" s="171"/>
      <c r="E178" s="171"/>
      <c r="F178" s="171"/>
      <c r="G178" s="169" t="s">
        <v>253</v>
      </c>
      <c r="H178" s="202" t="s">
        <v>115</v>
      </c>
      <c r="I178" s="203">
        <v>1</v>
      </c>
      <c r="J178" s="202">
        <v>270298.42</v>
      </c>
      <c r="K178" s="188">
        <f>IFERROR(ROUND(J178*I178,0),"")</f>
        <v>270298</v>
      </c>
      <c r="L178" s="9"/>
      <c r="M178" s="4"/>
    </row>
    <row r="179" spans="1:13" ht="30" customHeight="1" thickBot="1">
      <c r="A179" s="4"/>
      <c r="B179" s="8"/>
      <c r="C179" s="126" t="s">
        <v>13</v>
      </c>
      <c r="D179" s="137"/>
      <c r="E179" s="137"/>
      <c r="F179" s="137"/>
      <c r="G179" s="138"/>
      <c r="H179" s="139"/>
      <c r="I179" s="304"/>
      <c r="J179" s="129"/>
      <c r="K179" s="204">
        <f>SUM(K178:K178)</f>
        <v>270298</v>
      </c>
      <c r="L179" s="9"/>
      <c r="M179" s="4"/>
    </row>
    <row r="180" spans="1:13" ht="30" customHeight="1" thickBot="1">
      <c r="A180" s="4"/>
      <c r="B180" s="8"/>
      <c r="C180" s="198"/>
      <c r="D180" s="199"/>
      <c r="E180" s="199"/>
      <c r="F180" s="199"/>
      <c r="G180" s="199"/>
      <c r="H180" s="199"/>
      <c r="I180" s="302"/>
      <c r="J180" s="199"/>
      <c r="K180" s="200"/>
      <c r="L180" s="9"/>
      <c r="M180" s="4"/>
    </row>
    <row r="181" spans="1:13" ht="30" customHeight="1">
      <c r="A181" s="4"/>
      <c r="B181" s="8"/>
      <c r="C181" s="218">
        <v>20</v>
      </c>
      <c r="D181" s="212"/>
      <c r="E181" s="212"/>
      <c r="F181" s="212"/>
      <c r="G181" s="213" t="s">
        <v>203</v>
      </c>
      <c r="H181" s="214"/>
      <c r="I181" s="303"/>
      <c r="J181" s="217"/>
      <c r="K181" s="216"/>
      <c r="L181" s="9"/>
      <c r="M181" s="4"/>
    </row>
    <row r="182" spans="1:13" ht="30" customHeight="1">
      <c r="A182" s="4"/>
      <c r="B182" s="8"/>
      <c r="C182" s="193">
        <f>C181+0.01</f>
        <v>20.010000000000002</v>
      </c>
      <c r="D182" s="171"/>
      <c r="E182" s="171"/>
      <c r="F182" s="171"/>
      <c r="G182" s="169" t="s">
        <v>179</v>
      </c>
      <c r="H182" s="202" t="s">
        <v>86</v>
      </c>
      <c r="I182" s="307">
        <v>245.9</v>
      </c>
      <c r="J182" s="202">
        <v>1452.6599999999999</v>
      </c>
      <c r="K182" s="188">
        <f>IFERROR(ROUND(J182*I182,0),"")</f>
        <v>357209</v>
      </c>
      <c r="L182" s="9"/>
      <c r="M182" s="4"/>
    </row>
    <row r="183" spans="1:13" ht="30" customHeight="1">
      <c r="A183" s="4"/>
      <c r="B183" s="8"/>
      <c r="C183" s="193">
        <f t="shared" ref="C183" si="29">C182+0.01</f>
        <v>20.020000000000003</v>
      </c>
      <c r="D183" s="171"/>
      <c r="E183" s="171"/>
      <c r="F183" s="171"/>
      <c r="G183" s="169" t="s">
        <v>254</v>
      </c>
      <c r="H183" s="202" t="s">
        <v>86</v>
      </c>
      <c r="I183" s="307">
        <v>150</v>
      </c>
      <c r="J183" s="202">
        <v>15818.8</v>
      </c>
      <c r="K183" s="188">
        <f>IFERROR(ROUND(J183*I183,0),"")</f>
        <v>2372820</v>
      </c>
      <c r="L183" s="9"/>
      <c r="M183" s="4"/>
    </row>
    <row r="184" spans="1:13" ht="30" customHeight="1" thickBot="1">
      <c r="A184" s="4"/>
      <c r="B184" s="8"/>
      <c r="C184" s="126" t="s">
        <v>13</v>
      </c>
      <c r="D184" s="137"/>
      <c r="E184" s="137"/>
      <c r="F184" s="137"/>
      <c r="G184" s="138"/>
      <c r="H184" s="139"/>
      <c r="I184" s="304"/>
      <c r="J184" s="129"/>
      <c r="K184" s="204">
        <f>SUM(K182:K183)</f>
        <v>2730029</v>
      </c>
      <c r="L184" s="9"/>
      <c r="M184" s="4"/>
    </row>
    <row r="185" spans="1:13" s="3" customFormat="1" ht="30" customHeight="1" thickBot="1">
      <c r="A185" s="10"/>
      <c r="B185" s="11"/>
      <c r="C185" s="327" t="s">
        <v>14</v>
      </c>
      <c r="D185" s="328"/>
      <c r="E185" s="328"/>
      <c r="F185" s="328"/>
      <c r="G185" s="328"/>
      <c r="H185" s="328"/>
      <c r="I185" s="328"/>
      <c r="J185" s="329"/>
      <c r="K185" s="210">
        <f xml:space="preserve"> SUM(K14:K184)/2</f>
        <v>159553690</v>
      </c>
      <c r="L185" s="12"/>
      <c r="M185" s="10"/>
    </row>
    <row r="186" spans="1:13" s="3" customFormat="1" ht="30" customHeight="1" thickBot="1">
      <c r="A186" s="10"/>
      <c r="B186" s="11"/>
      <c r="C186" s="179"/>
      <c r="D186" s="179"/>
      <c r="E186" s="179"/>
      <c r="F186" s="179"/>
      <c r="G186" s="179"/>
      <c r="H186" s="179"/>
      <c r="I186" s="308"/>
      <c r="J186" s="179"/>
      <c r="K186" s="180"/>
      <c r="L186" s="12"/>
      <c r="M186" s="10"/>
    </row>
    <row r="187" spans="1:13" ht="50.45" customHeight="1">
      <c r="A187" s="4"/>
      <c r="B187" s="8"/>
      <c r="C187" s="342" t="s">
        <v>353</v>
      </c>
      <c r="D187" s="343"/>
      <c r="E187" s="343"/>
      <c r="F187" s="343"/>
      <c r="G187" s="343"/>
      <c r="H187" s="343"/>
      <c r="I187" s="343"/>
      <c r="J187" s="343"/>
      <c r="K187" s="344"/>
      <c r="L187" s="9"/>
      <c r="M187" s="4"/>
    </row>
    <row r="188" spans="1:13" ht="30" customHeight="1" thickBot="1">
      <c r="A188" s="4"/>
      <c r="B188" s="8"/>
      <c r="C188" s="345" t="s">
        <v>255</v>
      </c>
      <c r="D188" s="346"/>
      <c r="E188" s="346"/>
      <c r="F188" s="346"/>
      <c r="G188" s="346"/>
      <c r="H188" s="346"/>
      <c r="I188" s="346"/>
      <c r="J188" s="346"/>
      <c r="K188" s="347"/>
      <c r="L188" s="9"/>
      <c r="M188" s="4"/>
    </row>
    <row r="189" spans="1:13" ht="30" customHeight="1">
      <c r="A189" s="4"/>
      <c r="B189" s="8"/>
      <c r="C189" s="351" t="s">
        <v>3</v>
      </c>
      <c r="D189" s="353" t="s">
        <v>4</v>
      </c>
      <c r="E189" s="356" t="s">
        <v>5</v>
      </c>
      <c r="F189" s="356"/>
      <c r="G189" s="351" t="s">
        <v>6</v>
      </c>
      <c r="H189" s="353" t="s">
        <v>7</v>
      </c>
      <c r="I189" s="338" t="s">
        <v>8</v>
      </c>
      <c r="J189" s="349" t="s">
        <v>9</v>
      </c>
      <c r="K189" s="340" t="s">
        <v>10</v>
      </c>
      <c r="L189" s="9"/>
      <c r="M189" s="4"/>
    </row>
    <row r="190" spans="1:13" ht="30" customHeight="1">
      <c r="A190" s="4"/>
      <c r="B190" s="8"/>
      <c r="C190" s="352"/>
      <c r="D190" s="354"/>
      <c r="E190" s="168" t="s">
        <v>11</v>
      </c>
      <c r="F190" s="168" t="s">
        <v>12</v>
      </c>
      <c r="G190" s="352"/>
      <c r="H190" s="354"/>
      <c r="I190" s="339"/>
      <c r="J190" s="350"/>
      <c r="K190" s="341"/>
      <c r="L190" s="9"/>
      <c r="M190" s="4"/>
    </row>
    <row r="191" spans="1:13" ht="30" customHeight="1">
      <c r="A191" s="4"/>
      <c r="B191" s="8"/>
      <c r="C191" s="186">
        <v>1</v>
      </c>
      <c r="D191" s="171"/>
      <c r="E191" s="171"/>
      <c r="F191" s="171"/>
      <c r="G191" s="172" t="s">
        <v>184</v>
      </c>
      <c r="H191" s="173"/>
      <c r="I191" s="299"/>
      <c r="J191" s="175"/>
      <c r="K191" s="187"/>
      <c r="L191" s="9"/>
      <c r="M191" s="4"/>
    </row>
    <row r="192" spans="1:13" ht="30" customHeight="1">
      <c r="A192" s="4"/>
      <c r="B192" s="8"/>
      <c r="C192" s="193">
        <f>C191+0.01</f>
        <v>1.01</v>
      </c>
      <c r="D192" s="167"/>
      <c r="E192" s="167"/>
      <c r="F192" s="167"/>
      <c r="G192" s="177" t="s">
        <v>185</v>
      </c>
      <c r="H192" s="202" t="s">
        <v>86</v>
      </c>
      <c r="I192" s="203">
        <v>42</v>
      </c>
      <c r="J192" s="202">
        <v>8191.98</v>
      </c>
      <c r="K192" s="188">
        <f>IFERROR(ROUND(J192*I192,0),"")</f>
        <v>344063</v>
      </c>
      <c r="L192" s="9"/>
      <c r="M192" s="4"/>
    </row>
    <row r="193" spans="1:13" ht="30" customHeight="1">
      <c r="A193" s="4"/>
      <c r="B193" s="8"/>
      <c r="C193" s="193">
        <f t="shared" ref="C193:C205" si="30">C192+0.01</f>
        <v>1.02</v>
      </c>
      <c r="D193" s="167"/>
      <c r="E193" s="167"/>
      <c r="F193" s="167"/>
      <c r="G193" s="177" t="s">
        <v>186</v>
      </c>
      <c r="H193" s="202" t="s">
        <v>92</v>
      </c>
      <c r="I193" s="203">
        <v>18</v>
      </c>
      <c r="J193" s="202">
        <v>17079.759999999998</v>
      </c>
      <c r="K193" s="188">
        <f t="shared" ref="K193:K205" si="31">IFERROR(ROUND(J193*I193,0),"")</f>
        <v>307436</v>
      </c>
      <c r="L193" s="9"/>
      <c r="M193" s="4"/>
    </row>
    <row r="194" spans="1:13" ht="30" customHeight="1">
      <c r="A194" s="4"/>
      <c r="B194" s="8"/>
      <c r="C194" s="193">
        <f t="shared" si="30"/>
        <v>1.03</v>
      </c>
      <c r="D194" s="167"/>
      <c r="E194" s="167"/>
      <c r="F194" s="167"/>
      <c r="G194" s="177" t="s">
        <v>90</v>
      </c>
      <c r="H194" s="202" t="s">
        <v>86</v>
      </c>
      <c r="I194" s="203">
        <v>34</v>
      </c>
      <c r="J194" s="202">
        <v>11428.16</v>
      </c>
      <c r="K194" s="188">
        <f t="shared" si="31"/>
        <v>388557</v>
      </c>
      <c r="L194" s="9"/>
      <c r="M194" s="4"/>
    </row>
    <row r="195" spans="1:13" ht="30" customHeight="1">
      <c r="A195" s="4"/>
      <c r="B195" s="8"/>
      <c r="C195" s="193">
        <f t="shared" si="30"/>
        <v>1.04</v>
      </c>
      <c r="D195" s="167"/>
      <c r="E195" s="167"/>
      <c r="F195" s="167"/>
      <c r="G195" s="177" t="s">
        <v>256</v>
      </c>
      <c r="H195" s="202" t="s">
        <v>86</v>
      </c>
      <c r="I195" s="203">
        <v>80</v>
      </c>
      <c r="J195" s="202">
        <v>13377.82</v>
      </c>
      <c r="K195" s="188">
        <f t="shared" si="31"/>
        <v>1070226</v>
      </c>
      <c r="L195" s="9"/>
      <c r="M195" s="4"/>
    </row>
    <row r="196" spans="1:13" ht="30" customHeight="1">
      <c r="A196" s="4"/>
      <c r="B196" s="8"/>
      <c r="C196" s="193">
        <f t="shared" si="30"/>
        <v>1.05</v>
      </c>
      <c r="D196" s="167"/>
      <c r="E196" s="167"/>
      <c r="F196" s="167"/>
      <c r="G196" s="177" t="s">
        <v>257</v>
      </c>
      <c r="H196" s="202" t="s">
        <v>86</v>
      </c>
      <c r="I196" s="203">
        <v>80</v>
      </c>
      <c r="J196" s="202">
        <v>18712.759999999998</v>
      </c>
      <c r="K196" s="188">
        <f t="shared" si="31"/>
        <v>1497021</v>
      </c>
      <c r="L196" s="9"/>
      <c r="M196" s="4"/>
    </row>
    <row r="197" spans="1:13" ht="30" customHeight="1">
      <c r="A197" s="4"/>
      <c r="B197" s="8"/>
      <c r="C197" s="193">
        <f t="shared" si="30"/>
        <v>1.06</v>
      </c>
      <c r="D197" s="167"/>
      <c r="E197" s="167"/>
      <c r="F197" s="167"/>
      <c r="G197" s="177" t="s">
        <v>258</v>
      </c>
      <c r="H197" s="202" t="s">
        <v>115</v>
      </c>
      <c r="I197" s="203">
        <v>12</v>
      </c>
      <c r="J197" s="202">
        <v>61088.399999999994</v>
      </c>
      <c r="K197" s="188">
        <f t="shared" si="31"/>
        <v>733061</v>
      </c>
      <c r="L197" s="9"/>
      <c r="M197" s="4"/>
    </row>
    <row r="198" spans="1:13" ht="30" customHeight="1">
      <c r="A198" s="4"/>
      <c r="B198" s="8"/>
      <c r="C198" s="193">
        <f t="shared" si="30"/>
        <v>1.07</v>
      </c>
      <c r="D198" s="167"/>
      <c r="E198" s="167"/>
      <c r="F198" s="167"/>
      <c r="G198" s="177" t="s">
        <v>259</v>
      </c>
      <c r="H198" s="202" t="s">
        <v>86</v>
      </c>
      <c r="I198" s="203">
        <v>64</v>
      </c>
      <c r="J198" s="202">
        <v>6540.5199999999995</v>
      </c>
      <c r="K198" s="188">
        <f t="shared" si="31"/>
        <v>418593</v>
      </c>
      <c r="L198" s="9"/>
      <c r="M198" s="4"/>
    </row>
    <row r="199" spans="1:13" ht="30" customHeight="1">
      <c r="A199" s="4"/>
      <c r="B199" s="8"/>
      <c r="C199" s="193">
        <f t="shared" si="30"/>
        <v>1.08</v>
      </c>
      <c r="D199" s="167"/>
      <c r="E199" s="167"/>
      <c r="F199" s="167"/>
      <c r="G199" s="177" t="s">
        <v>260</v>
      </c>
      <c r="H199" s="202" t="s">
        <v>86</v>
      </c>
      <c r="I199" s="203">
        <v>2</v>
      </c>
      <c r="J199" s="202">
        <v>62045.479999999996</v>
      </c>
      <c r="K199" s="188">
        <f t="shared" si="31"/>
        <v>124091</v>
      </c>
      <c r="L199" s="9"/>
      <c r="M199" s="4"/>
    </row>
    <row r="200" spans="1:13" ht="30" customHeight="1">
      <c r="A200" s="4"/>
      <c r="B200" s="8"/>
      <c r="C200" s="193">
        <f t="shared" si="30"/>
        <v>1.0900000000000001</v>
      </c>
      <c r="D200" s="167"/>
      <c r="E200" s="167"/>
      <c r="F200" s="167"/>
      <c r="G200" s="177" t="s">
        <v>261</v>
      </c>
      <c r="H200" s="202" t="s">
        <v>115</v>
      </c>
      <c r="I200" s="203">
        <v>2</v>
      </c>
      <c r="J200" s="202">
        <v>31177.519999999997</v>
      </c>
      <c r="K200" s="188">
        <f t="shared" si="31"/>
        <v>62355</v>
      </c>
      <c r="L200" s="9"/>
      <c r="M200" s="4"/>
    </row>
    <row r="201" spans="1:13" ht="30" customHeight="1">
      <c r="A201" s="4"/>
      <c r="B201" s="8"/>
      <c r="C201" s="193">
        <f t="shared" si="30"/>
        <v>1.1000000000000001</v>
      </c>
      <c r="D201" s="167"/>
      <c r="E201" s="167"/>
      <c r="F201" s="167"/>
      <c r="G201" s="177" t="s">
        <v>262</v>
      </c>
      <c r="H201" s="202" t="s">
        <v>92</v>
      </c>
      <c r="I201" s="203">
        <v>5</v>
      </c>
      <c r="J201" s="202">
        <v>14972.48</v>
      </c>
      <c r="K201" s="188">
        <f t="shared" si="31"/>
        <v>74862</v>
      </c>
      <c r="L201" s="9"/>
      <c r="M201" s="4"/>
    </row>
    <row r="202" spans="1:13" ht="37.5" customHeight="1">
      <c r="A202" s="4"/>
      <c r="B202" s="8"/>
      <c r="C202" s="193">
        <f t="shared" si="30"/>
        <v>1.1100000000000001</v>
      </c>
      <c r="D202" s="167"/>
      <c r="E202" s="167"/>
      <c r="F202" s="167"/>
      <c r="G202" s="178" t="s">
        <v>181</v>
      </c>
      <c r="H202" s="202" t="s">
        <v>88</v>
      </c>
      <c r="I202" s="203">
        <v>35</v>
      </c>
      <c r="J202" s="202">
        <v>64246.479999999996</v>
      </c>
      <c r="K202" s="188">
        <f t="shared" si="31"/>
        <v>2248627</v>
      </c>
      <c r="L202" s="9"/>
      <c r="M202" s="4"/>
    </row>
    <row r="203" spans="1:13" ht="37.5" customHeight="1" thickBot="1">
      <c r="A203" s="4"/>
      <c r="B203" s="267"/>
      <c r="C203" s="193">
        <f t="shared" si="30"/>
        <v>1.1200000000000001</v>
      </c>
      <c r="D203" s="167"/>
      <c r="E203" s="167"/>
      <c r="F203" s="167"/>
      <c r="G203" s="178" t="s">
        <v>263</v>
      </c>
      <c r="H203" s="202" t="s">
        <v>264</v>
      </c>
      <c r="I203" s="203">
        <v>12</v>
      </c>
      <c r="J203" s="202">
        <v>1133160</v>
      </c>
      <c r="K203" s="188">
        <f t="shared" si="31"/>
        <v>13597920</v>
      </c>
      <c r="L203" s="268"/>
      <c r="M203" s="4"/>
    </row>
    <row r="204" spans="1:13" ht="30" customHeight="1">
      <c r="A204" s="4"/>
      <c r="B204" s="8"/>
      <c r="C204" s="193">
        <f t="shared" si="30"/>
        <v>1.1300000000000001</v>
      </c>
      <c r="D204" s="167"/>
      <c r="E204" s="167"/>
      <c r="F204" s="167"/>
      <c r="G204" s="177" t="s">
        <v>265</v>
      </c>
      <c r="H204" s="202" t="s">
        <v>115</v>
      </c>
      <c r="I204" s="203">
        <v>3</v>
      </c>
      <c r="J204" s="202">
        <v>1318286.8199999998</v>
      </c>
      <c r="K204" s="188">
        <f t="shared" si="31"/>
        <v>3954860</v>
      </c>
      <c r="L204" s="9"/>
      <c r="M204" s="4"/>
    </row>
    <row r="205" spans="1:13" ht="30" customHeight="1">
      <c r="A205" s="4"/>
      <c r="B205" s="8"/>
      <c r="C205" s="193">
        <f t="shared" si="30"/>
        <v>1.1400000000000001</v>
      </c>
      <c r="D205" s="167"/>
      <c r="E205" s="167"/>
      <c r="F205" s="167"/>
      <c r="G205" s="177" t="s">
        <v>266</v>
      </c>
      <c r="H205" s="202" t="s">
        <v>115</v>
      </c>
      <c r="I205" s="203">
        <v>3</v>
      </c>
      <c r="J205" s="202">
        <v>87038.9</v>
      </c>
      <c r="K205" s="188">
        <f t="shared" si="31"/>
        <v>261117</v>
      </c>
      <c r="L205" s="9"/>
      <c r="M205" s="4"/>
    </row>
    <row r="206" spans="1:13" ht="30" customHeight="1" thickBot="1">
      <c r="A206" s="4"/>
      <c r="B206" s="8"/>
      <c r="C206" s="126" t="s">
        <v>13</v>
      </c>
      <c r="D206" s="137"/>
      <c r="E206" s="137"/>
      <c r="F206" s="137"/>
      <c r="G206" s="138"/>
      <c r="H206" s="139"/>
      <c r="I206" s="304"/>
      <c r="J206" s="129"/>
      <c r="K206" s="204">
        <f>SUM(K192:K205)</f>
        <v>25082789</v>
      </c>
      <c r="L206" s="9"/>
      <c r="M206" s="4"/>
    </row>
    <row r="207" spans="1:13" ht="30" customHeight="1" thickBot="1">
      <c r="A207" s="4"/>
      <c r="B207" s="8"/>
      <c r="C207" s="195"/>
      <c r="D207" s="196"/>
      <c r="E207" s="196"/>
      <c r="F207" s="196"/>
      <c r="G207" s="196"/>
      <c r="H207" s="196"/>
      <c r="I207" s="301"/>
      <c r="J207" s="196"/>
      <c r="K207" s="197"/>
      <c r="L207" s="9"/>
      <c r="M207" s="4"/>
    </row>
    <row r="208" spans="1:13" ht="30" customHeight="1">
      <c r="A208" s="4"/>
      <c r="B208" s="8"/>
      <c r="C208" s="211" t="s">
        <v>96</v>
      </c>
      <c r="D208" s="212"/>
      <c r="E208" s="212"/>
      <c r="F208" s="212"/>
      <c r="G208" s="213" t="s">
        <v>95</v>
      </c>
      <c r="H208" s="214"/>
      <c r="I208" s="303"/>
      <c r="J208" s="217"/>
      <c r="K208" s="216"/>
      <c r="L208" s="9"/>
      <c r="M208" s="4"/>
    </row>
    <row r="209" spans="1:13" ht="30" customHeight="1">
      <c r="A209" s="4"/>
      <c r="B209" s="8"/>
      <c r="C209" s="193">
        <f>C208+0.01</f>
        <v>2.0099999999999998</v>
      </c>
      <c r="D209" s="167"/>
      <c r="E209" s="167"/>
      <c r="F209" s="167"/>
      <c r="G209" s="169" t="s">
        <v>87</v>
      </c>
      <c r="H209" s="202" t="s">
        <v>88</v>
      </c>
      <c r="I209" s="203">
        <v>5</v>
      </c>
      <c r="J209" s="202">
        <v>31177.519999999997</v>
      </c>
      <c r="K209" s="188">
        <f>IFERROR(ROUND(J209*I209,0),"")</f>
        <v>155888</v>
      </c>
      <c r="L209" s="9"/>
      <c r="M209" s="4"/>
    </row>
    <row r="210" spans="1:13" ht="30" customHeight="1">
      <c r="A210" s="4"/>
      <c r="B210" s="8"/>
      <c r="C210" s="193">
        <f t="shared" ref="C210:C211" si="32">C209+0.01</f>
        <v>2.0199999999999996</v>
      </c>
      <c r="D210" s="167"/>
      <c r="E210" s="167"/>
      <c r="F210" s="167"/>
      <c r="G210" s="169" t="s">
        <v>89</v>
      </c>
      <c r="H210" s="202" t="s">
        <v>88</v>
      </c>
      <c r="I210" s="203">
        <v>5</v>
      </c>
      <c r="J210" s="202">
        <v>20155.48</v>
      </c>
      <c r="K210" s="188">
        <f>IFERROR(ROUND(J210*I210,0),"")</f>
        <v>100777</v>
      </c>
      <c r="L210" s="9"/>
      <c r="M210" s="4"/>
    </row>
    <row r="211" spans="1:13" ht="30" customHeight="1">
      <c r="A211" s="4"/>
      <c r="B211" s="8"/>
      <c r="C211" s="193">
        <f t="shared" si="32"/>
        <v>2.0299999999999994</v>
      </c>
      <c r="D211" s="167"/>
      <c r="E211" s="167"/>
      <c r="F211" s="167"/>
      <c r="G211" s="169" t="s">
        <v>267</v>
      </c>
      <c r="H211" s="202" t="s">
        <v>88</v>
      </c>
      <c r="I211" s="203">
        <v>5</v>
      </c>
      <c r="J211" s="202">
        <v>103286.54</v>
      </c>
      <c r="K211" s="188">
        <f t="shared" ref="K211" si="33">IFERROR(ROUND(J211*I211,0),"")</f>
        <v>516433</v>
      </c>
      <c r="L211" s="9"/>
      <c r="M211" s="4"/>
    </row>
    <row r="212" spans="1:13" ht="30" customHeight="1" thickBot="1">
      <c r="A212" s="4"/>
      <c r="B212" s="8"/>
      <c r="C212" s="126" t="s">
        <v>13</v>
      </c>
      <c r="D212" s="137"/>
      <c r="E212" s="137"/>
      <c r="F212" s="137"/>
      <c r="G212" s="138"/>
      <c r="H212" s="139"/>
      <c r="I212" s="304"/>
      <c r="J212" s="129"/>
      <c r="K212" s="204">
        <f>SUM(K209:K211)</f>
        <v>773098</v>
      </c>
      <c r="L212" s="9"/>
      <c r="M212" s="4"/>
    </row>
    <row r="213" spans="1:13" ht="30" customHeight="1" thickBot="1">
      <c r="A213" s="4"/>
      <c r="B213" s="8"/>
      <c r="C213" s="195"/>
      <c r="D213" s="196"/>
      <c r="E213" s="196"/>
      <c r="F213" s="196"/>
      <c r="G213" s="196"/>
      <c r="H213" s="196"/>
      <c r="I213" s="301"/>
      <c r="J213" s="196"/>
      <c r="K213" s="197"/>
      <c r="L213" s="9"/>
      <c r="M213" s="4"/>
    </row>
    <row r="214" spans="1:13" ht="30" customHeight="1">
      <c r="A214" s="4"/>
      <c r="B214" s="8"/>
      <c r="C214" s="211" t="s">
        <v>102</v>
      </c>
      <c r="D214" s="250"/>
      <c r="E214" s="250"/>
      <c r="F214" s="250"/>
      <c r="G214" s="213" t="s">
        <v>191</v>
      </c>
      <c r="H214" s="214"/>
      <c r="I214" s="303"/>
      <c r="J214" s="217"/>
      <c r="K214" s="216"/>
      <c r="L214" s="9"/>
      <c r="M214" s="4"/>
    </row>
    <row r="215" spans="1:13" ht="30" customHeight="1">
      <c r="A215" s="4"/>
      <c r="B215" s="8"/>
      <c r="C215" s="193">
        <f>C214+0.01</f>
        <v>3.01</v>
      </c>
      <c r="D215" s="134"/>
      <c r="E215" s="134"/>
      <c r="F215" s="134"/>
      <c r="G215" s="169" t="s">
        <v>192</v>
      </c>
      <c r="H215" s="202" t="s">
        <v>86</v>
      </c>
      <c r="I215" s="203">
        <v>14</v>
      </c>
      <c r="J215" s="202">
        <v>106170.56</v>
      </c>
      <c r="K215" s="188">
        <f>IFERROR(ROUND(J215*I215,0),"")</f>
        <v>1486388</v>
      </c>
      <c r="L215" s="9"/>
      <c r="M215" s="4"/>
    </row>
    <row r="216" spans="1:13" ht="30" customHeight="1" thickBot="1">
      <c r="A216" s="4"/>
      <c r="B216" s="8"/>
      <c r="C216" s="126" t="s">
        <v>13</v>
      </c>
      <c r="D216" s="137"/>
      <c r="E216" s="137"/>
      <c r="F216" s="137"/>
      <c r="G216" s="138"/>
      <c r="H216" s="139"/>
      <c r="I216" s="304"/>
      <c r="J216" s="129"/>
      <c r="K216" s="204">
        <f>SUM(K215)</f>
        <v>1486388</v>
      </c>
      <c r="L216" s="9"/>
      <c r="M216" s="4"/>
    </row>
    <row r="217" spans="1:13" ht="30" customHeight="1" thickBot="1">
      <c r="A217" s="4"/>
      <c r="B217" s="8"/>
      <c r="C217" s="195"/>
      <c r="D217" s="196"/>
      <c r="E217" s="196"/>
      <c r="F217" s="196"/>
      <c r="G217" s="196"/>
      <c r="H217" s="196"/>
      <c r="I217" s="301"/>
      <c r="J217" s="196"/>
      <c r="K217" s="197"/>
      <c r="L217" s="9"/>
      <c r="M217" s="4"/>
    </row>
    <row r="218" spans="1:13" ht="37.5" customHeight="1">
      <c r="A218" s="4"/>
      <c r="B218" s="8"/>
      <c r="C218" s="211" t="s">
        <v>104</v>
      </c>
      <c r="D218" s="250"/>
      <c r="E218" s="250"/>
      <c r="F218" s="250"/>
      <c r="G218" s="213" t="s">
        <v>193</v>
      </c>
      <c r="H218" s="214"/>
      <c r="I218" s="303"/>
      <c r="J218" s="217"/>
      <c r="K218" s="216"/>
      <c r="L218" s="9"/>
      <c r="M218" s="4"/>
    </row>
    <row r="219" spans="1:13" s="4" customFormat="1" ht="30" customHeight="1">
      <c r="B219" s="8"/>
      <c r="C219" s="193">
        <f>C218+0.01</f>
        <v>4.01</v>
      </c>
      <c r="D219" s="130"/>
      <c r="E219" s="130"/>
      <c r="F219" s="130"/>
      <c r="G219" s="169" t="s">
        <v>268</v>
      </c>
      <c r="H219" s="202" t="s">
        <v>86</v>
      </c>
      <c r="I219" s="203">
        <v>42</v>
      </c>
      <c r="J219" s="202">
        <v>175404.08</v>
      </c>
      <c r="K219" s="188">
        <f>IFERROR(ROUND(J219*I219,0),"")</f>
        <v>7366971</v>
      </c>
      <c r="L219" s="9"/>
    </row>
    <row r="220" spans="1:13" ht="30" customHeight="1" thickBot="1">
      <c r="A220" s="4"/>
      <c r="B220" s="8"/>
      <c r="C220" s="126" t="s">
        <v>13</v>
      </c>
      <c r="D220" s="137"/>
      <c r="E220" s="137"/>
      <c r="F220" s="137"/>
      <c r="G220" s="138"/>
      <c r="H220" s="139"/>
      <c r="I220" s="304"/>
      <c r="J220" s="129"/>
      <c r="K220" s="204">
        <f>SUM(K219)</f>
        <v>7366971</v>
      </c>
      <c r="L220" s="9"/>
      <c r="M220" s="4"/>
    </row>
    <row r="221" spans="1:13" ht="30" customHeight="1" thickBot="1">
      <c r="A221" s="4"/>
      <c r="B221" s="8"/>
      <c r="C221" s="195"/>
      <c r="D221" s="196"/>
      <c r="E221" s="196"/>
      <c r="F221" s="196"/>
      <c r="G221" s="196"/>
      <c r="H221" s="196"/>
      <c r="I221" s="301"/>
      <c r="J221" s="196"/>
      <c r="K221" s="197"/>
      <c r="L221" s="9"/>
      <c r="M221" s="4"/>
    </row>
    <row r="222" spans="1:13" ht="30" customHeight="1">
      <c r="A222" s="4"/>
      <c r="B222" s="8"/>
      <c r="C222" s="211" t="s">
        <v>106</v>
      </c>
      <c r="D222" s="250"/>
      <c r="E222" s="250"/>
      <c r="F222" s="250"/>
      <c r="G222" s="213" t="s">
        <v>111</v>
      </c>
      <c r="H222" s="214"/>
      <c r="I222" s="303"/>
      <c r="J222" s="217"/>
      <c r="K222" s="216"/>
      <c r="L222" s="9"/>
      <c r="M222" s="4"/>
    </row>
    <row r="223" spans="1:13" ht="53.25" customHeight="1">
      <c r="A223" s="4"/>
      <c r="B223" s="8"/>
      <c r="C223" s="193">
        <f>C222+0.01</f>
        <v>5.01</v>
      </c>
      <c r="D223" s="130"/>
      <c r="E223" s="130"/>
      <c r="F223" s="130"/>
      <c r="G223" s="228" t="s">
        <v>161</v>
      </c>
      <c r="H223" s="202" t="s">
        <v>115</v>
      </c>
      <c r="I223" s="203">
        <v>5</v>
      </c>
      <c r="J223" s="202">
        <v>249579.19999999998</v>
      </c>
      <c r="K223" s="188">
        <f>IFERROR(ROUND(J223*I223,0),"")</f>
        <v>1247896</v>
      </c>
      <c r="L223" s="9"/>
      <c r="M223" s="4"/>
    </row>
    <row r="224" spans="1:13" ht="30" customHeight="1">
      <c r="A224" s="4"/>
      <c r="B224" s="8"/>
      <c r="C224" s="193">
        <f t="shared" ref="C224:C233" si="34">C223+0.01</f>
        <v>5.0199999999999996</v>
      </c>
      <c r="D224" s="133"/>
      <c r="E224" s="133"/>
      <c r="F224" s="133"/>
      <c r="G224" s="229" t="s">
        <v>157</v>
      </c>
      <c r="H224" s="202" t="s">
        <v>115</v>
      </c>
      <c r="I224" s="203">
        <v>3</v>
      </c>
      <c r="J224" s="202">
        <v>311418.77999999997</v>
      </c>
      <c r="K224" s="188">
        <f t="shared" ref="K224:K233" si="35">IFERROR(ROUND(J224*I224,0),"")</f>
        <v>934256</v>
      </c>
      <c r="L224" s="9"/>
      <c r="M224" s="4"/>
    </row>
    <row r="225" spans="1:13" ht="42" customHeight="1">
      <c r="A225" s="4"/>
      <c r="B225" s="8"/>
      <c r="C225" s="193">
        <f t="shared" si="34"/>
        <v>5.0299999999999994</v>
      </c>
      <c r="D225" s="130"/>
      <c r="E225" s="130"/>
      <c r="F225" s="130"/>
      <c r="G225" s="228" t="s">
        <v>159</v>
      </c>
      <c r="H225" s="202" t="s">
        <v>115</v>
      </c>
      <c r="I225" s="203">
        <v>3</v>
      </c>
      <c r="J225" s="202">
        <v>318306.71720000001</v>
      </c>
      <c r="K225" s="188">
        <f t="shared" si="35"/>
        <v>954920</v>
      </c>
      <c r="L225" s="9"/>
      <c r="M225" s="4"/>
    </row>
    <row r="226" spans="1:13" ht="30" customHeight="1">
      <c r="A226" s="4"/>
      <c r="B226" s="8"/>
      <c r="C226" s="193">
        <f t="shared" si="34"/>
        <v>5.0399999999999991</v>
      </c>
      <c r="D226" s="133"/>
      <c r="E226" s="133"/>
      <c r="F226" s="133"/>
      <c r="G226" s="229" t="s">
        <v>156</v>
      </c>
      <c r="H226" s="202" t="s">
        <v>115</v>
      </c>
      <c r="I226" s="203">
        <v>5</v>
      </c>
      <c r="J226" s="202">
        <v>339313.26</v>
      </c>
      <c r="K226" s="188">
        <f t="shared" si="35"/>
        <v>1696566</v>
      </c>
      <c r="L226" s="9"/>
      <c r="M226" s="4"/>
    </row>
    <row r="227" spans="1:13" ht="30" customHeight="1">
      <c r="A227" s="4"/>
      <c r="B227" s="8"/>
      <c r="C227" s="193">
        <f t="shared" si="34"/>
        <v>5.0499999999999989</v>
      </c>
      <c r="D227" s="130"/>
      <c r="E227" s="130"/>
      <c r="F227" s="130"/>
      <c r="G227" s="229" t="s">
        <v>142</v>
      </c>
      <c r="H227" s="202" t="s">
        <v>92</v>
      </c>
      <c r="I227" s="203">
        <v>25</v>
      </c>
      <c r="J227" s="202">
        <v>46005.159999999996</v>
      </c>
      <c r="K227" s="188">
        <f t="shared" si="35"/>
        <v>1150129</v>
      </c>
      <c r="L227" s="9"/>
      <c r="M227" s="4"/>
    </row>
    <row r="228" spans="1:13" ht="30" customHeight="1">
      <c r="A228" s="4"/>
      <c r="B228" s="8"/>
      <c r="C228" s="193">
        <f t="shared" si="34"/>
        <v>5.0599999999999987</v>
      </c>
      <c r="D228" s="133"/>
      <c r="E228" s="133"/>
      <c r="F228" s="133"/>
      <c r="G228" s="229" t="s">
        <v>130</v>
      </c>
      <c r="H228" s="202" t="s">
        <v>92</v>
      </c>
      <c r="I228" s="203">
        <v>25</v>
      </c>
      <c r="J228" s="202">
        <v>6576.0199999999995</v>
      </c>
      <c r="K228" s="188">
        <f t="shared" si="35"/>
        <v>164401</v>
      </c>
      <c r="L228" s="9"/>
      <c r="M228" s="4"/>
    </row>
    <row r="229" spans="1:13" ht="30" customHeight="1">
      <c r="A229" s="4"/>
      <c r="B229" s="8"/>
      <c r="C229" s="193">
        <f t="shared" si="34"/>
        <v>5.0699999999999985</v>
      </c>
      <c r="D229" s="130"/>
      <c r="E229" s="130"/>
      <c r="F229" s="130"/>
      <c r="G229" s="229" t="s">
        <v>246</v>
      </c>
      <c r="H229" s="202" t="s">
        <v>92</v>
      </c>
      <c r="I229" s="203">
        <v>25</v>
      </c>
      <c r="J229" s="202">
        <v>67021.16</v>
      </c>
      <c r="K229" s="188">
        <f t="shared" si="35"/>
        <v>1675529</v>
      </c>
      <c r="L229" s="9"/>
      <c r="M229" s="4"/>
    </row>
    <row r="230" spans="1:13" ht="30" customHeight="1">
      <c r="A230" s="4"/>
      <c r="B230" s="8"/>
      <c r="C230" s="193">
        <f t="shared" si="34"/>
        <v>5.0799999999999983</v>
      </c>
      <c r="D230" s="133"/>
      <c r="E230" s="133"/>
      <c r="F230" s="133"/>
      <c r="G230" s="169" t="s">
        <v>127</v>
      </c>
      <c r="H230" s="202" t="s">
        <v>92</v>
      </c>
      <c r="I230" s="203">
        <v>2</v>
      </c>
      <c r="J230" s="202">
        <v>17713.2291</v>
      </c>
      <c r="K230" s="188">
        <f t="shared" si="35"/>
        <v>35426</v>
      </c>
      <c r="L230" s="9"/>
      <c r="M230" s="4"/>
    </row>
    <row r="231" spans="1:13" ht="30" customHeight="1">
      <c r="A231" s="4"/>
      <c r="B231" s="8"/>
      <c r="C231" s="193">
        <f t="shared" si="34"/>
        <v>5.0899999999999981</v>
      </c>
      <c r="D231" s="133"/>
      <c r="E231" s="133"/>
      <c r="F231" s="133"/>
      <c r="G231" s="228" t="s">
        <v>153</v>
      </c>
      <c r="H231" s="202" t="s">
        <v>115</v>
      </c>
      <c r="I231" s="203">
        <v>2</v>
      </c>
      <c r="J231" s="202">
        <v>109835.58</v>
      </c>
      <c r="K231" s="188">
        <f t="shared" si="35"/>
        <v>219671</v>
      </c>
      <c r="L231" s="9"/>
      <c r="M231" s="4"/>
    </row>
    <row r="232" spans="1:13" ht="30" customHeight="1">
      <c r="A232" s="4"/>
      <c r="B232" s="8"/>
      <c r="C232" s="193">
        <f t="shared" si="34"/>
        <v>5.0999999999999979</v>
      </c>
      <c r="D232" s="133"/>
      <c r="E232" s="133"/>
      <c r="F232" s="133"/>
      <c r="G232" s="229" t="s">
        <v>151</v>
      </c>
      <c r="H232" s="202" t="s">
        <v>115</v>
      </c>
      <c r="I232" s="203">
        <v>1</v>
      </c>
      <c r="J232" s="202">
        <v>929969.2747999999</v>
      </c>
      <c r="K232" s="188">
        <f t="shared" si="35"/>
        <v>929969</v>
      </c>
      <c r="L232" s="9"/>
      <c r="M232" s="4"/>
    </row>
    <row r="233" spans="1:13" ht="39.75" customHeight="1">
      <c r="A233" s="4"/>
      <c r="B233" s="8"/>
      <c r="C233" s="193">
        <f t="shared" si="34"/>
        <v>5.1099999999999977</v>
      </c>
      <c r="D233" s="133"/>
      <c r="E233" s="133"/>
      <c r="F233" s="133"/>
      <c r="G233" s="228" t="s">
        <v>269</v>
      </c>
      <c r="H233" s="202" t="s">
        <v>115</v>
      </c>
      <c r="I233" s="203">
        <v>2</v>
      </c>
      <c r="J233" s="202">
        <v>37658.400000000001</v>
      </c>
      <c r="K233" s="188">
        <f t="shared" si="35"/>
        <v>75317</v>
      </c>
      <c r="L233" s="9"/>
      <c r="M233" s="4"/>
    </row>
    <row r="234" spans="1:13" ht="30" customHeight="1" thickBot="1">
      <c r="A234" s="4"/>
      <c r="B234" s="8"/>
      <c r="C234" s="126" t="s">
        <v>13</v>
      </c>
      <c r="D234" s="137"/>
      <c r="E234" s="137"/>
      <c r="F234" s="137"/>
      <c r="G234" s="138"/>
      <c r="H234" s="139"/>
      <c r="I234" s="304"/>
      <c r="J234" s="129"/>
      <c r="K234" s="204">
        <f>SUM(K223:K233)</f>
        <v>9084080</v>
      </c>
      <c r="L234" s="9"/>
      <c r="M234" s="4"/>
    </row>
    <row r="235" spans="1:13" ht="30" customHeight="1" thickBot="1">
      <c r="A235" s="4"/>
      <c r="B235" s="8"/>
      <c r="C235" s="195"/>
      <c r="D235" s="196"/>
      <c r="E235" s="196"/>
      <c r="F235" s="196"/>
      <c r="G235" s="196"/>
      <c r="H235" s="196"/>
      <c r="I235" s="301"/>
      <c r="J235" s="196"/>
      <c r="K235" s="197"/>
      <c r="L235" s="9"/>
      <c r="M235" s="4"/>
    </row>
    <row r="236" spans="1:13" ht="30" customHeight="1">
      <c r="A236" s="4"/>
      <c r="B236" s="8"/>
      <c r="C236" s="211" t="s">
        <v>110</v>
      </c>
      <c r="D236" s="250"/>
      <c r="E236" s="250"/>
      <c r="F236" s="250"/>
      <c r="G236" s="213" t="s">
        <v>195</v>
      </c>
      <c r="H236" s="214"/>
      <c r="I236" s="303"/>
      <c r="J236" s="217"/>
      <c r="K236" s="216"/>
      <c r="L236" s="9"/>
      <c r="M236" s="4"/>
    </row>
    <row r="237" spans="1:13" ht="30" customHeight="1">
      <c r="A237" s="4"/>
      <c r="B237" s="8"/>
      <c r="C237" s="193">
        <f>C236+0.01</f>
        <v>6.01</v>
      </c>
      <c r="D237" s="133"/>
      <c r="E237" s="133"/>
      <c r="F237" s="133"/>
      <c r="G237" s="169" t="s">
        <v>270</v>
      </c>
      <c r="H237" s="202" t="s">
        <v>115</v>
      </c>
      <c r="I237" s="203">
        <v>2</v>
      </c>
      <c r="J237" s="202">
        <v>496170.72</v>
      </c>
      <c r="K237" s="188">
        <f>IFERROR(ROUND(J237*I237,0),"")</f>
        <v>992341</v>
      </c>
      <c r="L237" s="9"/>
      <c r="M237" s="4"/>
    </row>
    <row r="238" spans="1:13" ht="30" customHeight="1">
      <c r="A238" s="4"/>
      <c r="B238" s="8"/>
      <c r="C238" s="193">
        <f t="shared" ref="C238:C254" si="36">C237+0.01</f>
        <v>6.02</v>
      </c>
      <c r="D238" s="133"/>
      <c r="E238" s="133"/>
      <c r="F238" s="133"/>
      <c r="G238" s="169" t="s">
        <v>271</v>
      </c>
      <c r="H238" s="202" t="s">
        <v>92</v>
      </c>
      <c r="I238" s="203">
        <v>5</v>
      </c>
      <c r="J238" s="202">
        <v>63266.68</v>
      </c>
      <c r="K238" s="188">
        <f t="shared" ref="K238:K254" si="37">IFERROR(ROUND(J238*I238,0),"")</f>
        <v>316333</v>
      </c>
      <c r="L238" s="9"/>
      <c r="M238" s="4"/>
    </row>
    <row r="239" spans="1:13" ht="30" customHeight="1">
      <c r="A239" s="4"/>
      <c r="B239" s="8"/>
      <c r="C239" s="193">
        <f t="shared" si="36"/>
        <v>6.0299999999999994</v>
      </c>
      <c r="D239" s="133"/>
      <c r="E239" s="133"/>
      <c r="F239" s="133"/>
      <c r="G239" s="169" t="s">
        <v>272</v>
      </c>
      <c r="H239" s="202" t="s">
        <v>171</v>
      </c>
      <c r="I239" s="203">
        <v>2</v>
      </c>
      <c r="J239" s="202">
        <v>141963.07999999999</v>
      </c>
      <c r="K239" s="188">
        <f t="shared" si="37"/>
        <v>283926</v>
      </c>
      <c r="L239" s="9"/>
      <c r="M239" s="4"/>
    </row>
    <row r="240" spans="1:13" ht="30" customHeight="1">
      <c r="A240" s="4"/>
      <c r="B240" s="8"/>
      <c r="C240" s="193">
        <f t="shared" si="36"/>
        <v>6.0399999999999991</v>
      </c>
      <c r="D240" s="133"/>
      <c r="E240" s="133"/>
      <c r="F240" s="133"/>
      <c r="G240" s="169" t="s">
        <v>273</v>
      </c>
      <c r="H240" s="202" t="s">
        <v>92</v>
      </c>
      <c r="I240" s="203">
        <v>54</v>
      </c>
      <c r="J240" s="202">
        <v>10647.16</v>
      </c>
      <c r="K240" s="188">
        <f t="shared" si="37"/>
        <v>574947</v>
      </c>
      <c r="L240" s="9"/>
      <c r="M240" s="4"/>
    </row>
    <row r="241" spans="1:13" ht="30" customHeight="1">
      <c r="A241" s="4"/>
      <c r="B241" s="8"/>
      <c r="C241" s="193">
        <f t="shared" si="36"/>
        <v>6.0499999999999989</v>
      </c>
      <c r="D241" s="133"/>
      <c r="E241" s="133"/>
      <c r="F241" s="133"/>
      <c r="G241" s="169" t="s">
        <v>274</v>
      </c>
      <c r="H241" s="202" t="s">
        <v>115</v>
      </c>
      <c r="I241" s="203">
        <v>3</v>
      </c>
      <c r="J241" s="202">
        <v>58816.399999999994</v>
      </c>
      <c r="K241" s="188">
        <f t="shared" si="37"/>
        <v>176449</v>
      </c>
      <c r="L241" s="9"/>
      <c r="M241" s="4"/>
    </row>
    <row r="242" spans="1:13" ht="30" customHeight="1">
      <c r="A242" s="4"/>
      <c r="B242" s="8"/>
      <c r="C242" s="193">
        <f t="shared" si="36"/>
        <v>6.0599999999999987</v>
      </c>
      <c r="D242" s="133"/>
      <c r="E242" s="133"/>
      <c r="F242" s="133"/>
      <c r="G242" s="169" t="s">
        <v>275</v>
      </c>
      <c r="H242" s="202" t="s">
        <v>171</v>
      </c>
      <c r="I242" s="203">
        <v>17</v>
      </c>
      <c r="J242" s="202">
        <v>90466.78</v>
      </c>
      <c r="K242" s="188">
        <f t="shared" si="37"/>
        <v>1537935</v>
      </c>
      <c r="L242" s="9"/>
      <c r="M242" s="4"/>
    </row>
    <row r="243" spans="1:13" ht="30" customHeight="1">
      <c r="A243" s="4"/>
      <c r="B243" s="8"/>
      <c r="C243" s="193">
        <f t="shared" si="36"/>
        <v>6.0699999999999985</v>
      </c>
      <c r="D243" s="133"/>
      <c r="E243" s="133"/>
      <c r="F243" s="133"/>
      <c r="G243" s="169" t="s">
        <v>276</v>
      </c>
      <c r="H243" s="202" t="s">
        <v>173</v>
      </c>
      <c r="I243" s="203">
        <v>8</v>
      </c>
      <c r="J243" s="202">
        <v>923130.6399999999</v>
      </c>
      <c r="K243" s="188">
        <f t="shared" si="37"/>
        <v>7385045</v>
      </c>
      <c r="L243" s="9"/>
      <c r="M243" s="4"/>
    </row>
    <row r="244" spans="1:13" ht="30" customHeight="1">
      <c r="A244" s="4"/>
      <c r="B244" s="8"/>
      <c r="C244" s="193">
        <f t="shared" si="36"/>
        <v>6.0799999999999983</v>
      </c>
      <c r="D244" s="133"/>
      <c r="E244" s="133"/>
      <c r="F244" s="133"/>
      <c r="G244" s="169" t="s">
        <v>277</v>
      </c>
      <c r="H244" s="202" t="s">
        <v>173</v>
      </c>
      <c r="I244" s="203">
        <v>1</v>
      </c>
      <c r="J244" s="202">
        <v>554129.43999999994</v>
      </c>
      <c r="K244" s="188">
        <f t="shared" si="37"/>
        <v>554129</v>
      </c>
      <c r="L244" s="9"/>
      <c r="M244" s="4"/>
    </row>
    <row r="245" spans="1:13" ht="30" customHeight="1">
      <c r="A245" s="4"/>
      <c r="B245" s="8"/>
      <c r="C245" s="193">
        <f t="shared" si="36"/>
        <v>6.0899999999999981</v>
      </c>
      <c r="D245" s="133"/>
      <c r="E245" s="133"/>
      <c r="F245" s="133"/>
      <c r="G245" s="169" t="s">
        <v>278</v>
      </c>
      <c r="H245" s="202" t="s">
        <v>115</v>
      </c>
      <c r="I245" s="203">
        <v>3</v>
      </c>
      <c r="J245" s="202">
        <v>364218.63999999996</v>
      </c>
      <c r="K245" s="188">
        <f t="shared" si="37"/>
        <v>1092656</v>
      </c>
      <c r="L245" s="9"/>
      <c r="M245" s="4"/>
    </row>
    <row r="246" spans="1:13" ht="30" customHeight="1">
      <c r="A246" s="4"/>
      <c r="B246" s="8"/>
      <c r="C246" s="193">
        <f t="shared" si="36"/>
        <v>6.0999999999999979</v>
      </c>
      <c r="D246" s="133"/>
      <c r="E246" s="133"/>
      <c r="F246" s="133"/>
      <c r="G246" s="169" t="s">
        <v>279</v>
      </c>
      <c r="H246" s="202" t="s">
        <v>115</v>
      </c>
      <c r="I246" s="203">
        <v>7</v>
      </c>
      <c r="J246" s="202">
        <v>417641.88</v>
      </c>
      <c r="K246" s="188">
        <f t="shared" si="37"/>
        <v>2923493</v>
      </c>
      <c r="L246" s="9"/>
      <c r="M246" s="4"/>
    </row>
    <row r="247" spans="1:13" ht="30" customHeight="1">
      <c r="A247" s="4"/>
      <c r="B247" s="8"/>
      <c r="C247" s="193">
        <f t="shared" si="36"/>
        <v>6.1099999999999977</v>
      </c>
      <c r="D247" s="133"/>
      <c r="E247" s="133"/>
      <c r="F247" s="133"/>
      <c r="G247" s="169" t="s">
        <v>280</v>
      </c>
      <c r="H247" s="202" t="s">
        <v>115</v>
      </c>
      <c r="I247" s="203">
        <v>7</v>
      </c>
      <c r="J247" s="202">
        <v>207065.81999999998</v>
      </c>
      <c r="K247" s="188">
        <f t="shared" si="37"/>
        <v>1449461</v>
      </c>
      <c r="L247" s="9"/>
      <c r="M247" s="4"/>
    </row>
    <row r="248" spans="1:13" ht="30" customHeight="1">
      <c r="A248" s="4"/>
      <c r="B248" s="8"/>
      <c r="C248" s="193">
        <f t="shared" si="36"/>
        <v>6.1199999999999974</v>
      </c>
      <c r="D248" s="133"/>
      <c r="E248" s="133"/>
      <c r="F248" s="133"/>
      <c r="G248" s="169" t="s">
        <v>281</v>
      </c>
      <c r="H248" s="202" t="s">
        <v>115</v>
      </c>
      <c r="I248" s="203">
        <v>3</v>
      </c>
      <c r="J248" s="202">
        <v>619155.5</v>
      </c>
      <c r="K248" s="188">
        <f t="shared" si="37"/>
        <v>1857467</v>
      </c>
      <c r="L248" s="9"/>
      <c r="M248" s="4"/>
    </row>
    <row r="249" spans="1:13" ht="30" customHeight="1">
      <c r="A249" s="4"/>
      <c r="B249" s="8"/>
      <c r="C249" s="193">
        <f t="shared" si="36"/>
        <v>6.1299999999999972</v>
      </c>
      <c r="D249" s="133"/>
      <c r="E249" s="133"/>
      <c r="F249" s="133"/>
      <c r="G249" s="169" t="s">
        <v>282</v>
      </c>
      <c r="H249" s="202" t="s">
        <v>115</v>
      </c>
      <c r="I249" s="203">
        <v>9</v>
      </c>
      <c r="J249" s="202">
        <v>868905.1</v>
      </c>
      <c r="K249" s="188">
        <f t="shared" si="37"/>
        <v>7820146</v>
      </c>
      <c r="L249" s="9"/>
      <c r="M249" s="4"/>
    </row>
    <row r="250" spans="1:13" ht="30" customHeight="1">
      <c r="A250" s="4"/>
      <c r="B250" s="8"/>
      <c r="C250" s="193">
        <f t="shared" si="36"/>
        <v>6.139999999999997</v>
      </c>
      <c r="D250" s="171"/>
      <c r="E250" s="171"/>
      <c r="F250" s="171"/>
      <c r="G250" s="169" t="s">
        <v>283</v>
      </c>
      <c r="H250" s="202" t="s">
        <v>115</v>
      </c>
      <c r="I250" s="203">
        <v>11</v>
      </c>
      <c r="J250" s="202">
        <v>36245.5</v>
      </c>
      <c r="K250" s="188">
        <f t="shared" si="37"/>
        <v>398701</v>
      </c>
      <c r="L250" s="9"/>
      <c r="M250" s="4"/>
    </row>
    <row r="251" spans="1:13" ht="30" customHeight="1">
      <c r="A251" s="4"/>
      <c r="B251" s="8"/>
      <c r="C251" s="193">
        <f t="shared" si="36"/>
        <v>6.1499999999999968</v>
      </c>
      <c r="D251" s="171"/>
      <c r="E251" s="171"/>
      <c r="F251" s="171"/>
      <c r="G251" s="169" t="s">
        <v>284</v>
      </c>
      <c r="H251" s="202" t="s">
        <v>115</v>
      </c>
      <c r="I251" s="203">
        <v>1</v>
      </c>
      <c r="J251" s="202">
        <v>332700.32</v>
      </c>
      <c r="K251" s="188">
        <f t="shared" si="37"/>
        <v>332700</v>
      </c>
      <c r="L251" s="9"/>
      <c r="M251" s="4"/>
    </row>
    <row r="252" spans="1:13" ht="30" customHeight="1">
      <c r="A252" s="4"/>
      <c r="B252" s="8"/>
      <c r="C252" s="193">
        <f t="shared" si="36"/>
        <v>6.1599999999999966</v>
      </c>
      <c r="D252" s="171"/>
      <c r="E252" s="171"/>
      <c r="F252" s="171"/>
      <c r="G252" s="169" t="s">
        <v>285</v>
      </c>
      <c r="H252" s="202" t="s">
        <v>115</v>
      </c>
      <c r="I252" s="203">
        <v>3</v>
      </c>
      <c r="J252" s="202">
        <v>591718.26</v>
      </c>
      <c r="K252" s="188">
        <f t="shared" si="37"/>
        <v>1775155</v>
      </c>
      <c r="L252" s="9"/>
      <c r="M252" s="4"/>
    </row>
    <row r="253" spans="1:13" ht="30" customHeight="1">
      <c r="A253" s="4"/>
      <c r="B253" s="8"/>
      <c r="C253" s="193">
        <f t="shared" si="36"/>
        <v>6.1699999999999964</v>
      </c>
      <c r="D253" s="171"/>
      <c r="E253" s="171"/>
      <c r="F253" s="171"/>
      <c r="G253" s="169" t="s">
        <v>286</v>
      </c>
      <c r="H253" s="202" t="s">
        <v>115</v>
      </c>
      <c r="I253" s="203">
        <v>3</v>
      </c>
      <c r="J253" s="202">
        <v>350873.48</v>
      </c>
      <c r="K253" s="188">
        <f t="shared" si="37"/>
        <v>1052620</v>
      </c>
      <c r="L253" s="9"/>
      <c r="M253" s="4"/>
    </row>
    <row r="254" spans="1:13" ht="30" customHeight="1">
      <c r="A254" s="4"/>
      <c r="B254" s="8"/>
      <c r="C254" s="193">
        <f t="shared" si="36"/>
        <v>6.1799999999999962</v>
      </c>
      <c r="D254" s="171"/>
      <c r="E254" s="171"/>
      <c r="F254" s="171"/>
      <c r="G254" s="169" t="s">
        <v>287</v>
      </c>
      <c r="H254" s="202" t="s">
        <v>115</v>
      </c>
      <c r="I254" s="203">
        <v>1</v>
      </c>
      <c r="J254" s="202">
        <v>435127.75999999995</v>
      </c>
      <c r="K254" s="188">
        <f t="shared" si="37"/>
        <v>435128</v>
      </c>
      <c r="L254" s="9"/>
      <c r="M254" s="4"/>
    </row>
    <row r="255" spans="1:13" ht="30" customHeight="1" thickBot="1">
      <c r="A255" s="4"/>
      <c r="B255" s="8"/>
      <c r="C255" s="126" t="s">
        <v>13</v>
      </c>
      <c r="D255" s="137"/>
      <c r="E255" s="137"/>
      <c r="F255" s="137"/>
      <c r="G255" s="138"/>
      <c r="H255" s="139"/>
      <c r="I255" s="304"/>
      <c r="J255" s="129"/>
      <c r="K255" s="204">
        <f>SUM(K237:K254)</f>
        <v>30958632</v>
      </c>
      <c r="L255" s="265"/>
      <c r="M255" s="4"/>
    </row>
    <row r="256" spans="1:13" ht="30" customHeight="1" thickBot="1">
      <c r="A256" s="4"/>
      <c r="B256" s="267"/>
      <c r="C256" s="195"/>
      <c r="D256" s="196"/>
      <c r="E256" s="196"/>
      <c r="F256" s="196"/>
      <c r="G256" s="196"/>
      <c r="H256" s="196"/>
      <c r="I256" s="301"/>
      <c r="J256" s="196"/>
      <c r="K256" s="197"/>
      <c r="L256" s="268"/>
      <c r="M256" s="4"/>
    </row>
    <row r="257" spans="1:13" ht="30" customHeight="1">
      <c r="A257" s="4"/>
      <c r="B257" s="8"/>
      <c r="C257" s="211" t="s">
        <v>131</v>
      </c>
      <c r="D257" s="212"/>
      <c r="E257" s="212"/>
      <c r="F257" s="212"/>
      <c r="G257" s="213" t="s">
        <v>198</v>
      </c>
      <c r="H257" s="214"/>
      <c r="I257" s="303"/>
      <c r="J257" s="217"/>
      <c r="K257" s="216"/>
      <c r="L257" s="9"/>
      <c r="M257" s="4"/>
    </row>
    <row r="258" spans="1:13" ht="30" customHeight="1">
      <c r="A258" s="4"/>
      <c r="B258" s="8"/>
      <c r="C258" s="193">
        <f>C257+0.01</f>
        <v>7.01</v>
      </c>
      <c r="D258" s="171"/>
      <c r="E258" s="171"/>
      <c r="F258" s="171"/>
      <c r="G258" s="169" t="s">
        <v>288</v>
      </c>
      <c r="H258" s="202" t="s">
        <v>86</v>
      </c>
      <c r="I258" s="203">
        <v>107</v>
      </c>
      <c r="J258" s="202">
        <v>65622.459999999992</v>
      </c>
      <c r="K258" s="188">
        <f>IFERROR(ROUND(J258*I258,0),"")</f>
        <v>7021603</v>
      </c>
      <c r="L258" s="9"/>
      <c r="M258" s="4"/>
    </row>
    <row r="259" spans="1:13" ht="30" customHeight="1">
      <c r="A259" s="4"/>
      <c r="B259" s="8"/>
      <c r="C259" s="193">
        <f t="shared" ref="C259:C265" si="38">C258+0.01</f>
        <v>7.02</v>
      </c>
      <c r="D259" s="171"/>
      <c r="E259" s="171"/>
      <c r="F259" s="171"/>
      <c r="G259" s="169" t="s">
        <v>289</v>
      </c>
      <c r="H259" s="202" t="s">
        <v>86</v>
      </c>
      <c r="I259" s="203">
        <v>83</v>
      </c>
      <c r="J259" s="202">
        <v>113682.36</v>
      </c>
      <c r="K259" s="188">
        <f t="shared" ref="K259:K265" si="39">IFERROR(ROUND(J259*I259,0),"")</f>
        <v>9435636</v>
      </c>
      <c r="L259" s="9"/>
      <c r="M259" s="4"/>
    </row>
    <row r="260" spans="1:13" ht="30" customHeight="1">
      <c r="A260" s="4"/>
      <c r="B260" s="8"/>
      <c r="C260" s="193">
        <f t="shared" si="38"/>
        <v>7.0299999999999994</v>
      </c>
      <c r="D260" s="171"/>
      <c r="E260" s="171"/>
      <c r="F260" s="171"/>
      <c r="G260" s="169" t="s">
        <v>290</v>
      </c>
      <c r="H260" s="202" t="s">
        <v>92</v>
      </c>
      <c r="I260" s="203">
        <v>25</v>
      </c>
      <c r="J260" s="202">
        <v>13883.34</v>
      </c>
      <c r="K260" s="188">
        <f t="shared" si="39"/>
        <v>347084</v>
      </c>
      <c r="L260" s="9"/>
      <c r="M260" s="4"/>
    </row>
    <row r="261" spans="1:13" ht="30" customHeight="1">
      <c r="A261" s="4"/>
      <c r="B261" s="8"/>
      <c r="C261" s="193">
        <f t="shared" si="38"/>
        <v>7.0399999999999991</v>
      </c>
      <c r="D261" s="171"/>
      <c r="E261" s="171"/>
      <c r="F261" s="171"/>
      <c r="G261" s="169" t="s">
        <v>291</v>
      </c>
      <c r="H261" s="202" t="s">
        <v>92</v>
      </c>
      <c r="I261" s="203">
        <v>25</v>
      </c>
      <c r="J261" s="202">
        <v>13883.34</v>
      </c>
      <c r="K261" s="188">
        <f t="shared" si="39"/>
        <v>347084</v>
      </c>
      <c r="L261" s="9"/>
      <c r="M261" s="4"/>
    </row>
    <row r="262" spans="1:13" ht="30" customHeight="1">
      <c r="A262" s="4"/>
      <c r="B262" s="8"/>
      <c r="C262" s="193">
        <f t="shared" si="38"/>
        <v>7.0499999999999989</v>
      </c>
      <c r="D262" s="171"/>
      <c r="E262" s="171"/>
      <c r="F262" s="171"/>
      <c r="G262" s="169" t="s">
        <v>292</v>
      </c>
      <c r="H262" s="202" t="s">
        <v>92</v>
      </c>
      <c r="I262" s="203">
        <v>25</v>
      </c>
      <c r="J262" s="202">
        <v>11107.24</v>
      </c>
      <c r="K262" s="188">
        <f t="shared" si="39"/>
        <v>277681</v>
      </c>
      <c r="L262" s="9"/>
      <c r="M262" s="4"/>
    </row>
    <row r="263" spans="1:13" ht="30" customHeight="1">
      <c r="A263" s="4"/>
      <c r="B263" s="8"/>
      <c r="C263" s="193">
        <f t="shared" si="38"/>
        <v>7.0599999999999987</v>
      </c>
      <c r="D263" s="171"/>
      <c r="E263" s="171"/>
      <c r="F263" s="171"/>
      <c r="G263" s="169" t="s">
        <v>293</v>
      </c>
      <c r="H263" s="202" t="s">
        <v>92</v>
      </c>
      <c r="I263" s="203">
        <v>31</v>
      </c>
      <c r="J263" s="202">
        <v>11203.8</v>
      </c>
      <c r="K263" s="188">
        <f t="shared" si="39"/>
        <v>347318</v>
      </c>
      <c r="L263" s="9"/>
      <c r="M263" s="4"/>
    </row>
    <row r="264" spans="1:13" ht="30" customHeight="1">
      <c r="A264" s="4"/>
      <c r="B264" s="8"/>
      <c r="C264" s="193">
        <f t="shared" si="38"/>
        <v>7.0699999999999985</v>
      </c>
      <c r="D264" s="171"/>
      <c r="E264" s="171"/>
      <c r="F264" s="171"/>
      <c r="G264" s="169" t="s">
        <v>294</v>
      </c>
      <c r="H264" s="202" t="s">
        <v>86</v>
      </c>
      <c r="I264" s="203">
        <v>52</v>
      </c>
      <c r="J264" s="202">
        <v>17066.98</v>
      </c>
      <c r="K264" s="188">
        <f t="shared" si="39"/>
        <v>887483</v>
      </c>
      <c r="L264" s="9"/>
      <c r="M264" s="4"/>
    </row>
    <row r="265" spans="1:13" ht="30" customHeight="1">
      <c r="A265" s="4"/>
      <c r="B265" s="8"/>
      <c r="C265" s="193">
        <f t="shared" si="38"/>
        <v>7.0799999999999983</v>
      </c>
      <c r="D265" s="171"/>
      <c r="E265" s="171"/>
      <c r="F265" s="171"/>
      <c r="G265" s="169" t="s">
        <v>295</v>
      </c>
      <c r="H265" s="202" t="s">
        <v>86</v>
      </c>
      <c r="I265" s="203">
        <v>52</v>
      </c>
      <c r="J265" s="202">
        <v>33252.14</v>
      </c>
      <c r="K265" s="188">
        <f t="shared" si="39"/>
        <v>1729111</v>
      </c>
      <c r="L265" s="9"/>
      <c r="M265" s="4"/>
    </row>
    <row r="266" spans="1:13" ht="30" customHeight="1" thickBot="1">
      <c r="A266" s="4"/>
      <c r="B266" s="8"/>
      <c r="C266" s="126" t="s">
        <v>13</v>
      </c>
      <c r="D266" s="137"/>
      <c r="E266" s="137"/>
      <c r="F266" s="137"/>
      <c r="G266" s="138"/>
      <c r="H266" s="139"/>
      <c r="I266" s="304"/>
      <c r="J266" s="129"/>
      <c r="K266" s="204">
        <f>SUM(K258:K265)</f>
        <v>20393000</v>
      </c>
      <c r="L266" s="9"/>
      <c r="M266" s="4"/>
    </row>
    <row r="267" spans="1:13" ht="30" customHeight="1" thickBot="1">
      <c r="A267" s="4"/>
      <c r="B267" s="8"/>
      <c r="C267" s="195"/>
      <c r="D267" s="196"/>
      <c r="E267" s="196"/>
      <c r="F267" s="196"/>
      <c r="G267" s="196"/>
      <c r="H267" s="196"/>
      <c r="I267" s="301"/>
      <c r="J267" s="196"/>
      <c r="K267" s="197"/>
      <c r="L267" s="9"/>
      <c r="M267" s="4"/>
    </row>
    <row r="268" spans="1:13" ht="30" customHeight="1">
      <c r="A268" s="4"/>
      <c r="B268" s="8"/>
      <c r="C268" s="211" t="s">
        <v>178</v>
      </c>
      <c r="D268" s="212"/>
      <c r="E268" s="212"/>
      <c r="F268" s="212"/>
      <c r="G268" s="213" t="s">
        <v>107</v>
      </c>
      <c r="H268" s="214"/>
      <c r="I268" s="303"/>
      <c r="J268" s="217"/>
      <c r="K268" s="216"/>
      <c r="L268" s="9"/>
      <c r="M268" s="4"/>
    </row>
    <row r="269" spans="1:13" ht="30" customHeight="1">
      <c r="A269" s="4"/>
      <c r="B269" s="8"/>
      <c r="C269" s="193">
        <f>C268+0.01</f>
        <v>8.01</v>
      </c>
      <c r="D269" s="171"/>
      <c r="E269" s="171"/>
      <c r="F269" s="171"/>
      <c r="G269" s="169" t="s">
        <v>296</v>
      </c>
      <c r="H269" s="202" t="s">
        <v>86</v>
      </c>
      <c r="I269" s="203">
        <v>42</v>
      </c>
      <c r="J269" s="202">
        <v>53315.32</v>
      </c>
      <c r="K269" s="188">
        <f>IFERROR(ROUND(J269*I269,0),"")</f>
        <v>2239243</v>
      </c>
      <c r="L269" s="9"/>
      <c r="M269" s="4"/>
    </row>
    <row r="270" spans="1:13" ht="30" customHeight="1">
      <c r="A270" s="4"/>
      <c r="B270" s="8"/>
      <c r="C270" s="193">
        <f t="shared" ref="C270:C272" si="40">C269+0.01</f>
        <v>8.02</v>
      </c>
      <c r="D270" s="171"/>
      <c r="E270" s="171"/>
      <c r="F270" s="171"/>
      <c r="G270" s="169" t="s">
        <v>297</v>
      </c>
      <c r="H270" s="202" t="s">
        <v>86</v>
      </c>
      <c r="I270" s="203">
        <v>42</v>
      </c>
      <c r="J270" s="202">
        <v>139936.74</v>
      </c>
      <c r="K270" s="188">
        <f t="shared" ref="K270:K272" si="41">IFERROR(ROUND(J270*I270,0),"")</f>
        <v>5877343</v>
      </c>
      <c r="L270" s="9"/>
      <c r="M270" s="4"/>
    </row>
    <row r="271" spans="1:13" ht="30" customHeight="1">
      <c r="A271" s="4"/>
      <c r="B271" s="8"/>
      <c r="C271" s="193">
        <f t="shared" si="40"/>
        <v>8.0299999999999994</v>
      </c>
      <c r="D271" s="171"/>
      <c r="E271" s="171"/>
      <c r="F271" s="171"/>
      <c r="G271" s="169" t="s">
        <v>298</v>
      </c>
      <c r="H271" s="202" t="s">
        <v>92</v>
      </c>
      <c r="I271" s="203">
        <v>21</v>
      </c>
      <c r="J271" s="202">
        <v>89363.44</v>
      </c>
      <c r="K271" s="188">
        <f t="shared" si="41"/>
        <v>1876632</v>
      </c>
      <c r="L271" s="9"/>
      <c r="M271" s="4"/>
    </row>
    <row r="272" spans="1:13" ht="30" customHeight="1">
      <c r="A272" s="4"/>
      <c r="B272" s="8"/>
      <c r="C272" s="193">
        <f t="shared" si="40"/>
        <v>8.0399999999999991</v>
      </c>
      <c r="D272" s="171"/>
      <c r="E272" s="171"/>
      <c r="F272" s="171"/>
      <c r="G272" s="169" t="s">
        <v>299</v>
      </c>
      <c r="H272" s="202" t="s">
        <v>92</v>
      </c>
      <c r="I272" s="203">
        <v>39</v>
      </c>
      <c r="J272" s="202">
        <v>27485.52</v>
      </c>
      <c r="K272" s="188">
        <f t="shared" si="41"/>
        <v>1071935</v>
      </c>
      <c r="L272" s="9"/>
      <c r="M272" s="4"/>
    </row>
    <row r="273" spans="1:13" ht="30" customHeight="1" thickBot="1">
      <c r="A273" s="4"/>
      <c r="B273" s="8"/>
      <c r="C273" s="126" t="s">
        <v>13</v>
      </c>
      <c r="D273" s="137"/>
      <c r="E273" s="137"/>
      <c r="F273" s="137"/>
      <c r="G273" s="138"/>
      <c r="H273" s="139"/>
      <c r="I273" s="304"/>
      <c r="J273" s="129"/>
      <c r="K273" s="204">
        <f>SUM(K269:K272)</f>
        <v>11065153</v>
      </c>
      <c r="L273" s="9"/>
      <c r="M273" s="4"/>
    </row>
    <row r="274" spans="1:13" ht="30" customHeight="1" thickBot="1">
      <c r="A274" s="4"/>
      <c r="B274" s="8"/>
      <c r="C274" s="195"/>
      <c r="D274" s="196"/>
      <c r="E274" s="196"/>
      <c r="F274" s="196"/>
      <c r="G274" s="196"/>
      <c r="H274" s="196"/>
      <c r="I274" s="301"/>
      <c r="J274" s="196"/>
      <c r="K274" s="197"/>
      <c r="L274" s="9"/>
      <c r="M274" s="4"/>
    </row>
    <row r="275" spans="1:13" ht="30" customHeight="1">
      <c r="A275" s="4"/>
      <c r="B275" s="8"/>
      <c r="C275" s="211" t="s">
        <v>182</v>
      </c>
      <c r="D275" s="212"/>
      <c r="E275" s="212"/>
      <c r="F275" s="212"/>
      <c r="G275" s="213" t="s">
        <v>201</v>
      </c>
      <c r="H275" s="214"/>
      <c r="I275" s="303"/>
      <c r="J275" s="217"/>
      <c r="K275" s="216"/>
      <c r="L275" s="9"/>
      <c r="M275" s="4"/>
    </row>
    <row r="276" spans="1:13" ht="30" customHeight="1">
      <c r="A276" s="4"/>
      <c r="B276" s="8"/>
      <c r="C276" s="193">
        <f>C275+0.01</f>
        <v>9.01</v>
      </c>
      <c r="D276" s="171"/>
      <c r="E276" s="171"/>
      <c r="F276" s="171"/>
      <c r="G276" s="169" t="s">
        <v>300</v>
      </c>
      <c r="H276" s="202" t="s">
        <v>86</v>
      </c>
      <c r="I276" s="203">
        <v>3</v>
      </c>
      <c r="J276" s="202">
        <v>476343.25999999995</v>
      </c>
      <c r="K276" s="188">
        <f>IFERROR(ROUND(J276*I276,0),"")</f>
        <v>1429030</v>
      </c>
      <c r="L276" s="9"/>
      <c r="M276" s="4"/>
    </row>
    <row r="277" spans="1:13" ht="30" customHeight="1">
      <c r="A277" s="4"/>
      <c r="B277" s="8"/>
      <c r="C277" s="193">
        <f t="shared" ref="C277:C281" si="42">C276+0.01</f>
        <v>9.02</v>
      </c>
      <c r="D277" s="171"/>
      <c r="E277" s="171"/>
      <c r="F277" s="171"/>
      <c r="G277" s="169" t="s">
        <v>301</v>
      </c>
      <c r="H277" s="202" t="s">
        <v>115</v>
      </c>
      <c r="I277" s="203">
        <v>1</v>
      </c>
      <c r="J277" s="202">
        <v>198271.75999999998</v>
      </c>
      <c r="K277" s="188">
        <f t="shared" ref="K277:K281" si="43">IFERROR(ROUND(J277*I277,0),"")</f>
        <v>198272</v>
      </c>
      <c r="L277" s="9"/>
      <c r="M277" s="4"/>
    </row>
    <row r="278" spans="1:13" ht="30" customHeight="1">
      <c r="A278" s="4"/>
      <c r="B278" s="8"/>
      <c r="C278" s="193">
        <f t="shared" si="42"/>
        <v>9.0299999999999994</v>
      </c>
      <c r="D278" s="171"/>
      <c r="E278" s="171"/>
      <c r="F278" s="171"/>
      <c r="G278" s="169" t="s">
        <v>302</v>
      </c>
      <c r="H278" s="202" t="s">
        <v>92</v>
      </c>
      <c r="I278" s="203">
        <v>2</v>
      </c>
      <c r="J278" s="202">
        <v>191340.74</v>
      </c>
      <c r="K278" s="188">
        <f t="shared" si="43"/>
        <v>382681</v>
      </c>
      <c r="L278" s="9"/>
      <c r="M278" s="4"/>
    </row>
    <row r="279" spans="1:13" ht="30" customHeight="1">
      <c r="A279" s="4"/>
      <c r="B279" s="8"/>
      <c r="C279" s="193">
        <f t="shared" si="42"/>
        <v>9.0399999999999991</v>
      </c>
      <c r="D279" s="171"/>
      <c r="E279" s="171"/>
      <c r="F279" s="171"/>
      <c r="G279" s="169" t="s">
        <v>303</v>
      </c>
      <c r="H279" s="202" t="s">
        <v>115</v>
      </c>
      <c r="I279" s="203">
        <v>2</v>
      </c>
      <c r="J279" s="202">
        <v>925763.32</v>
      </c>
      <c r="K279" s="188">
        <f t="shared" si="43"/>
        <v>1851527</v>
      </c>
      <c r="L279" s="9"/>
      <c r="M279" s="4"/>
    </row>
    <row r="280" spans="1:13" ht="30" customHeight="1">
      <c r="A280" s="4"/>
      <c r="B280" s="8"/>
      <c r="C280" s="193">
        <f t="shared" si="42"/>
        <v>9.0499999999999989</v>
      </c>
      <c r="D280" s="171"/>
      <c r="E280" s="171"/>
      <c r="F280" s="171"/>
      <c r="G280" s="169" t="s">
        <v>304</v>
      </c>
      <c r="H280" s="202" t="s">
        <v>115</v>
      </c>
      <c r="I280" s="203">
        <v>5</v>
      </c>
      <c r="J280" s="202">
        <v>1496313.64</v>
      </c>
      <c r="K280" s="188">
        <f t="shared" si="43"/>
        <v>7481568</v>
      </c>
      <c r="L280" s="9"/>
      <c r="M280" s="4"/>
    </row>
    <row r="281" spans="1:13" ht="30" customHeight="1">
      <c r="A281" s="4"/>
      <c r="B281" s="8"/>
      <c r="C281" s="193">
        <f t="shared" si="42"/>
        <v>9.0599999999999987</v>
      </c>
      <c r="D281" s="171"/>
      <c r="E281" s="171"/>
      <c r="F281" s="171"/>
      <c r="G281" s="169" t="s">
        <v>305</v>
      </c>
      <c r="H281" s="202" t="s">
        <v>115</v>
      </c>
      <c r="I281" s="203">
        <v>1</v>
      </c>
      <c r="J281" s="202">
        <v>275248.53999999998</v>
      </c>
      <c r="K281" s="188">
        <f t="shared" si="43"/>
        <v>275249</v>
      </c>
      <c r="L281" s="9"/>
      <c r="M281" s="4"/>
    </row>
    <row r="282" spans="1:13" ht="30" customHeight="1" thickBot="1">
      <c r="A282" s="4"/>
      <c r="B282" s="8"/>
      <c r="C282" s="126" t="s">
        <v>13</v>
      </c>
      <c r="D282" s="137"/>
      <c r="E282" s="137"/>
      <c r="F282" s="137"/>
      <c r="G282" s="138"/>
      <c r="H282" s="139"/>
      <c r="I282" s="304"/>
      <c r="J282" s="129"/>
      <c r="K282" s="204">
        <f>SUM(K276:K281)</f>
        <v>11618327</v>
      </c>
      <c r="L282" s="9"/>
      <c r="M282" s="4"/>
    </row>
    <row r="283" spans="1:13" ht="30" customHeight="1" thickBot="1">
      <c r="A283" s="4"/>
      <c r="B283" s="8"/>
      <c r="C283" s="195"/>
      <c r="D283" s="196"/>
      <c r="E283" s="196"/>
      <c r="F283" s="196"/>
      <c r="G283" s="196"/>
      <c r="H283" s="196"/>
      <c r="I283" s="301"/>
      <c r="J283" s="196"/>
      <c r="K283" s="197"/>
      <c r="L283" s="9"/>
      <c r="M283" s="4"/>
    </row>
    <row r="284" spans="1:13" ht="30" customHeight="1">
      <c r="A284" s="4"/>
      <c r="B284" s="8"/>
      <c r="C284" s="211" t="s">
        <v>200</v>
      </c>
      <c r="D284" s="212"/>
      <c r="E284" s="212"/>
      <c r="F284" s="212"/>
      <c r="G284" s="213" t="s">
        <v>203</v>
      </c>
      <c r="H284" s="214"/>
      <c r="I284" s="303"/>
      <c r="J284" s="217"/>
      <c r="K284" s="216"/>
      <c r="L284" s="9"/>
      <c r="M284" s="4"/>
    </row>
    <row r="285" spans="1:13" ht="30" customHeight="1">
      <c r="A285" s="4"/>
      <c r="B285" s="8"/>
      <c r="C285" s="193">
        <f>C284+0.01</f>
        <v>10.01</v>
      </c>
      <c r="D285" s="171"/>
      <c r="E285" s="171"/>
      <c r="F285" s="171"/>
      <c r="G285" s="169" t="s">
        <v>179</v>
      </c>
      <c r="H285" s="202" t="s">
        <v>86</v>
      </c>
      <c r="I285" s="203">
        <v>242.64</v>
      </c>
      <c r="J285" s="202">
        <v>1452.6558778093074</v>
      </c>
      <c r="K285" s="188">
        <f>IFERROR(ROUND(J285*I285,0),"")</f>
        <v>352472</v>
      </c>
      <c r="L285" s="9"/>
      <c r="M285" s="4"/>
    </row>
    <row r="286" spans="1:13" ht="30" customHeight="1" thickBot="1">
      <c r="A286" s="4"/>
      <c r="B286" s="8"/>
      <c r="C286" s="126" t="s">
        <v>13</v>
      </c>
      <c r="D286" s="137"/>
      <c r="E286" s="137"/>
      <c r="F286" s="137"/>
      <c r="G286" s="138"/>
      <c r="H286" s="139"/>
      <c r="I286" s="304"/>
      <c r="J286" s="129"/>
      <c r="K286" s="204">
        <f>SUM(K285)</f>
        <v>352472</v>
      </c>
      <c r="L286" s="9"/>
      <c r="M286" s="4"/>
    </row>
    <row r="287" spans="1:13" s="3" customFormat="1" ht="30" customHeight="1" thickBot="1">
      <c r="A287" s="10"/>
      <c r="B287" s="11"/>
      <c r="C287" s="327" t="s">
        <v>14</v>
      </c>
      <c r="D287" s="328"/>
      <c r="E287" s="328"/>
      <c r="F287" s="328"/>
      <c r="G287" s="328"/>
      <c r="H287" s="328"/>
      <c r="I287" s="328"/>
      <c r="J287" s="329"/>
      <c r="K287" s="201">
        <f>SUM(K191:K286)/2</f>
        <v>118180910</v>
      </c>
      <c r="L287" s="12"/>
      <c r="M287" s="10"/>
    </row>
    <row r="288" spans="1:13" s="3" customFormat="1" ht="30" customHeight="1" thickBot="1">
      <c r="A288" s="10"/>
      <c r="B288" s="11"/>
      <c r="C288" s="179"/>
      <c r="D288" s="179"/>
      <c r="E288" s="179"/>
      <c r="F288" s="179"/>
      <c r="G288" s="179"/>
      <c r="H288" s="179"/>
      <c r="I288" s="308"/>
      <c r="J288" s="179"/>
      <c r="K288" s="180"/>
      <c r="L288" s="12"/>
      <c r="M288" s="10"/>
    </row>
    <row r="289" spans="1:13" s="3" customFormat="1" ht="35.450000000000003" customHeight="1">
      <c r="A289" s="10"/>
      <c r="B289" s="11"/>
      <c r="C289" s="342" t="s">
        <v>354</v>
      </c>
      <c r="D289" s="343"/>
      <c r="E289" s="343"/>
      <c r="F289" s="343"/>
      <c r="G289" s="343"/>
      <c r="H289" s="343"/>
      <c r="I289" s="343"/>
      <c r="J289" s="343"/>
      <c r="K289" s="344"/>
      <c r="L289" s="12"/>
      <c r="M289" s="10"/>
    </row>
    <row r="290" spans="1:13" s="3" customFormat="1" ht="30" customHeight="1" thickBot="1">
      <c r="A290" s="10"/>
      <c r="B290" s="11"/>
      <c r="C290" s="345" t="s">
        <v>349</v>
      </c>
      <c r="D290" s="346"/>
      <c r="E290" s="346"/>
      <c r="F290" s="346"/>
      <c r="G290" s="346"/>
      <c r="H290" s="346"/>
      <c r="I290" s="346"/>
      <c r="J290" s="346"/>
      <c r="K290" s="347"/>
      <c r="L290" s="12"/>
      <c r="M290" s="10"/>
    </row>
    <row r="291" spans="1:13" s="3" customFormat="1" ht="30" customHeight="1">
      <c r="A291" s="10"/>
      <c r="B291" s="11"/>
      <c r="C291" s="351" t="s">
        <v>3</v>
      </c>
      <c r="D291" s="353" t="s">
        <v>4</v>
      </c>
      <c r="E291" s="356" t="s">
        <v>5</v>
      </c>
      <c r="F291" s="356"/>
      <c r="G291" s="351" t="s">
        <v>6</v>
      </c>
      <c r="H291" s="353" t="s">
        <v>7</v>
      </c>
      <c r="I291" s="338" t="s">
        <v>8</v>
      </c>
      <c r="J291" s="349" t="s">
        <v>9</v>
      </c>
      <c r="K291" s="340" t="s">
        <v>10</v>
      </c>
      <c r="L291" s="12"/>
      <c r="M291" s="10"/>
    </row>
    <row r="292" spans="1:13" s="3" customFormat="1" ht="30" customHeight="1">
      <c r="A292" s="10"/>
      <c r="B292" s="11"/>
      <c r="C292" s="352"/>
      <c r="D292" s="354"/>
      <c r="E292" s="168" t="s">
        <v>11</v>
      </c>
      <c r="F292" s="168" t="s">
        <v>12</v>
      </c>
      <c r="G292" s="352"/>
      <c r="H292" s="354"/>
      <c r="I292" s="339"/>
      <c r="J292" s="350"/>
      <c r="K292" s="341"/>
      <c r="L292" s="12"/>
      <c r="M292" s="10"/>
    </row>
    <row r="293" spans="1:13" s="3" customFormat="1" ht="30" customHeight="1">
      <c r="A293" s="10"/>
      <c r="B293" s="11"/>
      <c r="C293" s="186">
        <v>1</v>
      </c>
      <c r="D293" s="171"/>
      <c r="E293" s="171"/>
      <c r="F293" s="171"/>
      <c r="G293" s="172" t="s">
        <v>184</v>
      </c>
      <c r="H293" s="173"/>
      <c r="I293" s="299"/>
      <c r="J293" s="175"/>
      <c r="K293" s="187"/>
      <c r="L293" s="12"/>
      <c r="M293" s="10"/>
    </row>
    <row r="294" spans="1:13" s="3" customFormat="1" ht="30" customHeight="1">
      <c r="A294" s="10"/>
      <c r="B294" s="11"/>
      <c r="C294" s="193">
        <f>C293+0.01</f>
        <v>1.01</v>
      </c>
      <c r="D294" s="167"/>
      <c r="E294" s="167"/>
      <c r="F294" s="167"/>
      <c r="G294" s="177" t="s">
        <v>185</v>
      </c>
      <c r="H294" s="202" t="s">
        <v>86</v>
      </c>
      <c r="I294" s="203">
        <v>25</v>
      </c>
      <c r="J294" s="202">
        <v>8191.98</v>
      </c>
      <c r="K294" s="188">
        <f t="shared" ref="K294:K304" si="44">IFERROR(ROUND(J294*I294,0),"")</f>
        <v>204800</v>
      </c>
      <c r="L294" s="12"/>
      <c r="M294" s="10"/>
    </row>
    <row r="295" spans="1:13" s="3" customFormat="1" ht="30" customHeight="1">
      <c r="A295" s="10"/>
      <c r="B295" s="11"/>
      <c r="C295" s="193">
        <f t="shared" ref="C295:C304" si="45">C294+0.01</f>
        <v>1.02</v>
      </c>
      <c r="D295" s="167"/>
      <c r="E295" s="167"/>
      <c r="F295" s="167"/>
      <c r="G295" s="177" t="s">
        <v>180</v>
      </c>
      <c r="H295" s="202" t="s">
        <v>88</v>
      </c>
      <c r="I295" s="203">
        <v>73</v>
      </c>
      <c r="J295" s="202">
        <v>15470.9</v>
      </c>
      <c r="K295" s="188">
        <f t="shared" si="44"/>
        <v>1129376</v>
      </c>
      <c r="L295" s="12"/>
      <c r="M295" s="10"/>
    </row>
    <row r="296" spans="1:13" s="3" customFormat="1" ht="30" customHeight="1">
      <c r="A296" s="10"/>
      <c r="B296" s="11"/>
      <c r="C296" s="193">
        <f t="shared" si="45"/>
        <v>1.03</v>
      </c>
      <c r="D296" s="167"/>
      <c r="E296" s="167"/>
      <c r="F296" s="167"/>
      <c r="G296" s="177" t="s">
        <v>188</v>
      </c>
      <c r="H296" s="202" t="s">
        <v>88</v>
      </c>
      <c r="I296" s="203">
        <v>5</v>
      </c>
      <c r="J296" s="202">
        <v>189338.53999999998</v>
      </c>
      <c r="K296" s="188">
        <f t="shared" si="44"/>
        <v>946693</v>
      </c>
      <c r="L296" s="12"/>
      <c r="M296" s="10"/>
    </row>
    <row r="297" spans="1:13" s="3" customFormat="1" ht="30" customHeight="1">
      <c r="A297" s="10"/>
      <c r="B297" s="11"/>
      <c r="C297" s="193">
        <f t="shared" si="45"/>
        <v>1.04</v>
      </c>
      <c r="D297" s="167"/>
      <c r="E297" s="167"/>
      <c r="F297" s="167"/>
      <c r="G297" s="177" t="s">
        <v>307</v>
      </c>
      <c r="H297" s="202" t="s">
        <v>86</v>
      </c>
      <c r="I297" s="203">
        <v>14</v>
      </c>
      <c r="J297" s="202">
        <v>28260.84</v>
      </c>
      <c r="K297" s="188">
        <f t="shared" si="44"/>
        <v>395652</v>
      </c>
      <c r="L297" s="12"/>
      <c r="M297" s="10"/>
    </row>
    <row r="298" spans="1:13" s="3" customFormat="1" ht="30" customHeight="1">
      <c r="A298" s="10"/>
      <c r="B298" s="11"/>
      <c r="C298" s="193">
        <f t="shared" si="45"/>
        <v>1.05</v>
      </c>
      <c r="D298" s="167"/>
      <c r="E298" s="167"/>
      <c r="F298" s="167"/>
      <c r="G298" s="177" t="s">
        <v>258</v>
      </c>
      <c r="H298" s="202" t="s">
        <v>115</v>
      </c>
      <c r="I298" s="203">
        <v>8</v>
      </c>
      <c r="J298" s="202">
        <v>61088.399999999994</v>
      </c>
      <c r="K298" s="188">
        <f t="shared" si="44"/>
        <v>488707</v>
      </c>
      <c r="L298" s="13"/>
      <c r="M298" s="10"/>
    </row>
    <row r="299" spans="1:13" s="3" customFormat="1" ht="30" customHeight="1">
      <c r="A299" s="10"/>
      <c r="B299" s="11"/>
      <c r="C299" s="193">
        <f t="shared" si="45"/>
        <v>1.06</v>
      </c>
      <c r="D299" s="167"/>
      <c r="E299" s="167"/>
      <c r="F299" s="167"/>
      <c r="G299" s="177" t="s">
        <v>308</v>
      </c>
      <c r="H299" s="202" t="s">
        <v>92</v>
      </c>
      <c r="I299" s="203">
        <v>7</v>
      </c>
      <c r="J299" s="202">
        <v>41951.06</v>
      </c>
      <c r="K299" s="188">
        <f t="shared" si="44"/>
        <v>293657</v>
      </c>
      <c r="L299" s="14"/>
      <c r="M299" s="10"/>
    </row>
    <row r="300" spans="1:13" s="3" customFormat="1" ht="30" customHeight="1">
      <c r="A300" s="10"/>
      <c r="B300" s="11"/>
      <c r="C300" s="193">
        <f t="shared" si="45"/>
        <v>1.07</v>
      </c>
      <c r="D300" s="167"/>
      <c r="E300" s="167"/>
      <c r="F300" s="167"/>
      <c r="G300" s="177" t="s">
        <v>90</v>
      </c>
      <c r="H300" s="202" t="s">
        <v>86</v>
      </c>
      <c r="I300" s="203">
        <v>12.7</v>
      </c>
      <c r="J300" s="202">
        <v>11428.16</v>
      </c>
      <c r="K300" s="188">
        <f t="shared" si="44"/>
        <v>145138</v>
      </c>
      <c r="L300" s="14"/>
      <c r="M300" s="10"/>
    </row>
    <row r="301" spans="1:13" s="3" customFormat="1" ht="30" customHeight="1">
      <c r="A301" s="10"/>
      <c r="B301" s="11"/>
      <c r="C301" s="193">
        <f t="shared" si="45"/>
        <v>1.08</v>
      </c>
      <c r="D301" s="167"/>
      <c r="E301" s="167"/>
      <c r="F301" s="167"/>
      <c r="G301" s="177" t="s">
        <v>309</v>
      </c>
      <c r="H301" s="202" t="s">
        <v>86</v>
      </c>
      <c r="I301" s="203">
        <v>4.3</v>
      </c>
      <c r="J301" s="202">
        <v>74246.12</v>
      </c>
      <c r="K301" s="188">
        <f t="shared" si="44"/>
        <v>319258</v>
      </c>
      <c r="L301" s="14"/>
      <c r="M301" s="10"/>
    </row>
    <row r="302" spans="1:13" ht="30" customHeight="1">
      <c r="A302" s="4"/>
      <c r="B302" s="8"/>
      <c r="C302" s="193">
        <f t="shared" si="45"/>
        <v>1.0900000000000001</v>
      </c>
      <c r="D302" s="167"/>
      <c r="E302" s="167"/>
      <c r="F302" s="167"/>
      <c r="G302" s="177" t="s">
        <v>310</v>
      </c>
      <c r="H302" s="202" t="s">
        <v>115</v>
      </c>
      <c r="I302" s="203">
        <v>6</v>
      </c>
      <c r="J302" s="202">
        <v>33328.82</v>
      </c>
      <c r="K302" s="188">
        <f t="shared" si="44"/>
        <v>199973</v>
      </c>
      <c r="L302" s="9"/>
      <c r="M302" s="4"/>
    </row>
    <row r="303" spans="1:13" ht="30" customHeight="1">
      <c r="A303" s="4"/>
      <c r="B303" s="8"/>
      <c r="C303" s="193">
        <f t="shared" si="45"/>
        <v>1.1000000000000001</v>
      </c>
      <c r="D303" s="167"/>
      <c r="E303" s="167"/>
      <c r="F303" s="167"/>
      <c r="G303" s="177" t="s">
        <v>311</v>
      </c>
      <c r="H303" s="202" t="s">
        <v>86</v>
      </c>
      <c r="I303" s="203">
        <v>24.3</v>
      </c>
      <c r="J303" s="202">
        <v>21382.36</v>
      </c>
      <c r="K303" s="188">
        <f t="shared" si="44"/>
        <v>519591</v>
      </c>
      <c r="L303" s="9"/>
      <c r="M303" s="4"/>
    </row>
    <row r="304" spans="1:13" ht="30" customHeight="1">
      <c r="A304" s="4"/>
      <c r="B304" s="266"/>
      <c r="C304" s="193">
        <f t="shared" si="45"/>
        <v>1.1100000000000001</v>
      </c>
      <c r="D304" s="167"/>
      <c r="E304" s="167"/>
      <c r="F304" s="167"/>
      <c r="G304" s="178" t="s">
        <v>85</v>
      </c>
      <c r="H304" s="202" t="s">
        <v>86</v>
      </c>
      <c r="I304" s="203">
        <v>8</v>
      </c>
      <c r="J304" s="202">
        <v>10488.119999999999</v>
      </c>
      <c r="K304" s="188">
        <f t="shared" si="44"/>
        <v>83905</v>
      </c>
      <c r="L304" s="265"/>
      <c r="M304" s="4"/>
    </row>
    <row r="305" spans="1:13" ht="30" customHeight="1" thickBot="1">
      <c r="A305" s="4"/>
      <c r="B305" s="8"/>
      <c r="C305" s="126" t="s">
        <v>13</v>
      </c>
      <c r="D305" s="137"/>
      <c r="E305" s="137"/>
      <c r="F305" s="137"/>
      <c r="G305" s="138"/>
      <c r="H305" s="139"/>
      <c r="I305" s="304"/>
      <c r="J305" s="129"/>
      <c r="K305" s="244">
        <f>SUM(K294:K304)</f>
        <v>4726750</v>
      </c>
      <c r="L305" s="9"/>
      <c r="M305" s="4"/>
    </row>
    <row r="306" spans="1:13" s="3" customFormat="1" ht="30" customHeight="1" thickBot="1">
      <c r="A306" s="10"/>
      <c r="B306" s="11"/>
      <c r="C306" s="327"/>
      <c r="D306" s="328"/>
      <c r="E306" s="328"/>
      <c r="F306" s="328"/>
      <c r="G306" s="328"/>
      <c r="H306" s="328"/>
      <c r="I306" s="328"/>
      <c r="J306" s="329"/>
      <c r="K306" s="201"/>
      <c r="L306" s="12"/>
      <c r="M306" s="10"/>
    </row>
    <row r="307" spans="1:13" ht="30" customHeight="1">
      <c r="B307" s="232"/>
      <c r="C307" s="211" t="s">
        <v>96</v>
      </c>
      <c r="D307" s="212"/>
      <c r="E307" s="212"/>
      <c r="F307" s="212"/>
      <c r="G307" s="213" t="s">
        <v>95</v>
      </c>
      <c r="H307" s="214"/>
      <c r="I307" s="303"/>
      <c r="J307" s="217"/>
      <c r="K307" s="216"/>
      <c r="L307" s="233"/>
    </row>
    <row r="308" spans="1:13" ht="30" customHeight="1">
      <c r="B308" s="232"/>
      <c r="C308" s="193">
        <f>C307+0.01</f>
        <v>2.0099999999999998</v>
      </c>
      <c r="D308" s="167"/>
      <c r="E308" s="167"/>
      <c r="F308" s="167"/>
      <c r="G308" s="177" t="s">
        <v>87</v>
      </c>
      <c r="H308" s="202" t="s">
        <v>88</v>
      </c>
      <c r="I308" s="203">
        <v>20</v>
      </c>
      <c r="J308" s="202">
        <v>31177.519999999997</v>
      </c>
      <c r="K308" s="188">
        <f t="shared" ref="K308:K312" si="46">IFERROR(ROUND(J308*I308,0),"")</f>
        <v>623550</v>
      </c>
      <c r="L308" s="233"/>
    </row>
    <row r="309" spans="1:13" ht="30" customHeight="1" thickBot="1">
      <c r="B309" s="269"/>
      <c r="C309" s="193">
        <f>C308+0.01</f>
        <v>2.0199999999999996</v>
      </c>
      <c r="D309" s="167"/>
      <c r="E309" s="167"/>
      <c r="F309" s="167"/>
      <c r="G309" s="177" t="s">
        <v>312</v>
      </c>
      <c r="H309" s="202" t="s">
        <v>86</v>
      </c>
      <c r="I309" s="203">
        <v>70</v>
      </c>
      <c r="J309" s="202">
        <v>2240.7599999999998</v>
      </c>
      <c r="K309" s="188">
        <f t="shared" si="46"/>
        <v>156853</v>
      </c>
      <c r="L309" s="270"/>
    </row>
    <row r="310" spans="1:13" ht="30" customHeight="1">
      <c r="B310" s="232"/>
      <c r="C310" s="193">
        <f>C309+0.01</f>
        <v>2.0299999999999994</v>
      </c>
      <c r="D310" s="167"/>
      <c r="E310" s="167"/>
      <c r="F310" s="167"/>
      <c r="G310" s="177" t="s">
        <v>189</v>
      </c>
      <c r="H310" s="202" t="s">
        <v>88</v>
      </c>
      <c r="I310" s="203">
        <v>30</v>
      </c>
      <c r="J310" s="202">
        <v>111742.64</v>
      </c>
      <c r="K310" s="188">
        <f t="shared" si="46"/>
        <v>3352279</v>
      </c>
      <c r="L310" s="233"/>
    </row>
    <row r="311" spans="1:13" ht="41.25" customHeight="1">
      <c r="B311" s="232"/>
      <c r="C311" s="193">
        <f t="shared" ref="C311:C312" si="47">C310+0.01</f>
        <v>2.0399999999999991</v>
      </c>
      <c r="D311" s="167"/>
      <c r="E311" s="167"/>
      <c r="F311" s="167"/>
      <c r="G311" s="178" t="s">
        <v>181</v>
      </c>
      <c r="H311" s="202" t="s">
        <v>88</v>
      </c>
      <c r="I311" s="203">
        <v>7</v>
      </c>
      <c r="J311" s="202">
        <v>64246.479999999996</v>
      </c>
      <c r="K311" s="188">
        <f t="shared" si="46"/>
        <v>449725</v>
      </c>
      <c r="L311" s="233"/>
    </row>
    <row r="312" spans="1:13" ht="30" customHeight="1">
      <c r="B312" s="232"/>
      <c r="C312" s="193">
        <f t="shared" si="47"/>
        <v>2.0499999999999989</v>
      </c>
      <c r="D312" s="167"/>
      <c r="E312" s="167"/>
      <c r="F312" s="167"/>
      <c r="G312" s="178" t="s">
        <v>180</v>
      </c>
      <c r="H312" s="202" t="s">
        <v>88</v>
      </c>
      <c r="I312" s="203">
        <v>7</v>
      </c>
      <c r="J312" s="202">
        <v>15470.9</v>
      </c>
      <c r="K312" s="188">
        <f t="shared" si="46"/>
        <v>108296</v>
      </c>
      <c r="L312" s="233"/>
    </row>
    <row r="313" spans="1:13" ht="30" customHeight="1" thickBot="1">
      <c r="A313" s="4"/>
      <c r="B313" s="8"/>
      <c r="C313" s="126" t="s">
        <v>13</v>
      </c>
      <c r="D313" s="137"/>
      <c r="E313" s="137"/>
      <c r="F313" s="137"/>
      <c r="G313" s="138"/>
      <c r="H313" s="139"/>
      <c r="I313" s="304"/>
      <c r="J313" s="129"/>
      <c r="K313" s="243">
        <f>SUM(K308:K312)</f>
        <v>4690703</v>
      </c>
      <c r="L313" s="9"/>
      <c r="M313" s="4"/>
    </row>
    <row r="314" spans="1:13" s="3" customFormat="1" ht="30" customHeight="1" thickBot="1">
      <c r="A314" s="10"/>
      <c r="B314" s="11"/>
      <c r="C314" s="327"/>
      <c r="D314" s="328"/>
      <c r="E314" s="328"/>
      <c r="F314" s="328"/>
      <c r="G314" s="328"/>
      <c r="H314" s="328"/>
      <c r="I314" s="328"/>
      <c r="J314" s="329"/>
      <c r="K314" s="201"/>
      <c r="L314" s="12"/>
      <c r="M314" s="10"/>
    </row>
    <row r="315" spans="1:13" ht="30" customHeight="1">
      <c r="B315" s="232"/>
      <c r="C315" s="211" t="s">
        <v>102</v>
      </c>
      <c r="D315" s="212"/>
      <c r="E315" s="212"/>
      <c r="F315" s="212"/>
      <c r="G315" s="213" t="s">
        <v>97</v>
      </c>
      <c r="H315" s="214"/>
      <c r="I315" s="303"/>
      <c r="J315" s="217"/>
      <c r="K315" s="216"/>
      <c r="L315" s="233"/>
    </row>
    <row r="316" spans="1:13" ht="30" customHeight="1">
      <c r="B316" s="232"/>
      <c r="C316" s="193">
        <f>C315+0.01</f>
        <v>3.01</v>
      </c>
      <c r="D316" s="171"/>
      <c r="E316" s="171"/>
      <c r="F316" s="171"/>
      <c r="G316" s="177" t="s">
        <v>99</v>
      </c>
      <c r="H316" s="202" t="s">
        <v>88</v>
      </c>
      <c r="I316" s="203">
        <v>3</v>
      </c>
      <c r="J316" s="202">
        <v>1307585.7</v>
      </c>
      <c r="K316" s="188">
        <f>IFERROR(ROUND(J316*I316,0),"")</f>
        <v>3922757</v>
      </c>
      <c r="L316" s="233"/>
    </row>
    <row r="317" spans="1:13" ht="30" customHeight="1" thickBot="1">
      <c r="A317" s="4"/>
      <c r="B317" s="8"/>
      <c r="C317" s="126" t="s">
        <v>13</v>
      </c>
      <c r="D317" s="137"/>
      <c r="E317" s="137"/>
      <c r="F317" s="137"/>
      <c r="G317" s="138"/>
      <c r="H317" s="139"/>
      <c r="I317" s="304"/>
      <c r="J317" s="129"/>
      <c r="K317" s="204">
        <f>SUM(K316)</f>
        <v>3922757</v>
      </c>
      <c r="L317" s="9"/>
      <c r="M317" s="4"/>
    </row>
    <row r="318" spans="1:13" s="3" customFormat="1" ht="30" customHeight="1" thickBot="1">
      <c r="A318" s="10"/>
      <c r="B318" s="11"/>
      <c r="C318" s="327"/>
      <c r="D318" s="328"/>
      <c r="E318" s="328"/>
      <c r="F318" s="328"/>
      <c r="G318" s="328"/>
      <c r="H318" s="328"/>
      <c r="I318" s="328"/>
      <c r="J318" s="329"/>
      <c r="K318" s="201"/>
      <c r="L318" s="12"/>
      <c r="M318" s="10"/>
    </row>
    <row r="319" spans="1:13" ht="30" customHeight="1">
      <c r="B319" s="232"/>
      <c r="C319" s="211" t="s">
        <v>104</v>
      </c>
      <c r="D319" s="212"/>
      <c r="E319" s="212"/>
      <c r="F319" s="212"/>
      <c r="G319" s="213" t="s">
        <v>103</v>
      </c>
      <c r="H319" s="214"/>
      <c r="I319" s="303"/>
      <c r="J319" s="217"/>
      <c r="K319" s="216"/>
      <c r="L319" s="233"/>
    </row>
    <row r="320" spans="1:13" ht="30" customHeight="1">
      <c r="B320" s="232"/>
      <c r="C320" s="193">
        <f>C319+0.01</f>
        <v>4.01</v>
      </c>
      <c r="D320" s="171"/>
      <c r="E320" s="171"/>
      <c r="F320" s="171"/>
      <c r="G320" s="177" t="s">
        <v>100</v>
      </c>
      <c r="H320" s="202" t="s">
        <v>101</v>
      </c>
      <c r="I320" s="203">
        <v>330</v>
      </c>
      <c r="J320" s="202">
        <v>8048.5539393373492</v>
      </c>
      <c r="K320" s="188">
        <f>IFERROR(ROUND(J320*I320,0),"")</f>
        <v>2656023</v>
      </c>
      <c r="L320" s="233"/>
    </row>
    <row r="321" spans="1:13" ht="30" customHeight="1">
      <c r="B321" s="232"/>
      <c r="C321" s="193">
        <f t="shared" ref="C321:C325" si="48">C320+0.01</f>
        <v>4.0199999999999996</v>
      </c>
      <c r="D321" s="130"/>
      <c r="E321" s="130"/>
      <c r="F321" s="130"/>
      <c r="G321" s="177" t="s">
        <v>109</v>
      </c>
      <c r="H321" s="202" t="s">
        <v>101</v>
      </c>
      <c r="I321" s="203">
        <v>123</v>
      </c>
      <c r="J321" s="202">
        <v>11707.9</v>
      </c>
      <c r="K321" s="188">
        <f t="shared" ref="K321:K325" si="49">IFERROR(ROUND(J321*I321,0),"")</f>
        <v>1440072</v>
      </c>
      <c r="L321" s="233"/>
    </row>
    <row r="322" spans="1:13" ht="30" customHeight="1">
      <c r="B322" s="232"/>
      <c r="C322" s="193">
        <f t="shared" si="48"/>
        <v>4.0299999999999994</v>
      </c>
      <c r="D322" s="171"/>
      <c r="E322" s="171"/>
      <c r="F322" s="171"/>
      <c r="G322" s="177" t="s">
        <v>313</v>
      </c>
      <c r="H322" s="202" t="s">
        <v>86</v>
      </c>
      <c r="I322" s="203">
        <v>49</v>
      </c>
      <c r="J322" s="202">
        <v>112043.68</v>
      </c>
      <c r="K322" s="188">
        <f t="shared" si="49"/>
        <v>5490140</v>
      </c>
      <c r="L322" s="233"/>
    </row>
    <row r="323" spans="1:13" ht="30" customHeight="1">
      <c r="B323" s="232"/>
      <c r="C323" s="193">
        <f t="shared" si="48"/>
        <v>4.0399999999999991</v>
      </c>
      <c r="D323" s="130"/>
      <c r="E323" s="130"/>
      <c r="F323" s="130"/>
      <c r="G323" s="177" t="s">
        <v>314</v>
      </c>
      <c r="H323" s="202" t="s">
        <v>86</v>
      </c>
      <c r="I323" s="203">
        <v>60</v>
      </c>
      <c r="J323" s="202">
        <v>130735.14</v>
      </c>
      <c r="K323" s="188">
        <f t="shared" si="49"/>
        <v>7844108</v>
      </c>
      <c r="L323" s="233"/>
    </row>
    <row r="324" spans="1:13" ht="30" customHeight="1">
      <c r="B324" s="232"/>
      <c r="C324" s="193">
        <f t="shared" si="48"/>
        <v>4.0499999999999989</v>
      </c>
      <c r="D324" s="171"/>
      <c r="E324" s="171"/>
      <c r="F324" s="171"/>
      <c r="G324" s="177" t="s">
        <v>315</v>
      </c>
      <c r="H324" s="202" t="s">
        <v>88</v>
      </c>
      <c r="I324" s="203">
        <v>2.6</v>
      </c>
      <c r="J324" s="202">
        <v>1688527.68</v>
      </c>
      <c r="K324" s="188">
        <f t="shared" si="49"/>
        <v>4390172</v>
      </c>
      <c r="L324" s="233"/>
    </row>
    <row r="325" spans="1:13" ht="30" customHeight="1">
      <c r="B325" s="232"/>
      <c r="C325" s="193">
        <f t="shared" si="48"/>
        <v>4.0599999999999987</v>
      </c>
      <c r="D325" s="130"/>
      <c r="E325" s="130"/>
      <c r="F325" s="130"/>
      <c r="G325" s="177" t="s">
        <v>316</v>
      </c>
      <c r="H325" s="202" t="s">
        <v>88</v>
      </c>
      <c r="I325" s="203">
        <v>6</v>
      </c>
      <c r="J325" s="202">
        <v>1439902.72</v>
      </c>
      <c r="K325" s="188">
        <f t="shared" si="49"/>
        <v>8639416</v>
      </c>
      <c r="L325" s="233"/>
    </row>
    <row r="326" spans="1:13" ht="30" customHeight="1" thickBot="1">
      <c r="A326" s="4"/>
      <c r="B326" s="8"/>
      <c r="C326" s="126" t="s">
        <v>13</v>
      </c>
      <c r="D326" s="137"/>
      <c r="E326" s="137"/>
      <c r="F326" s="137"/>
      <c r="G326" s="138"/>
      <c r="H326" s="139"/>
      <c r="I326" s="304"/>
      <c r="J326" s="129"/>
      <c r="K326" s="243">
        <f>SUM(K320:K325)</f>
        <v>30459931</v>
      </c>
      <c r="L326" s="9"/>
      <c r="M326" s="4"/>
    </row>
    <row r="327" spans="1:13" s="3" customFormat="1" ht="30" customHeight="1" thickBot="1">
      <c r="A327" s="10"/>
      <c r="B327" s="11"/>
      <c r="C327" s="327"/>
      <c r="D327" s="328"/>
      <c r="E327" s="328"/>
      <c r="F327" s="328"/>
      <c r="G327" s="328"/>
      <c r="H327" s="328"/>
      <c r="I327" s="328"/>
      <c r="J327" s="329"/>
      <c r="K327" s="201"/>
      <c r="L327" s="12"/>
      <c r="M327" s="10"/>
    </row>
    <row r="328" spans="1:13" ht="37.5" customHeight="1">
      <c r="B328" s="232"/>
      <c r="C328" s="211" t="s">
        <v>106</v>
      </c>
      <c r="D328" s="212"/>
      <c r="E328" s="212"/>
      <c r="F328" s="212"/>
      <c r="G328" s="213" t="s">
        <v>193</v>
      </c>
      <c r="H328" s="214"/>
      <c r="I328" s="303"/>
      <c r="J328" s="217"/>
      <c r="K328" s="216"/>
      <c r="L328" s="233"/>
    </row>
    <row r="329" spans="1:13" ht="55.5" customHeight="1">
      <c r="B329" s="232"/>
      <c r="C329" s="193">
        <f>C328+0.01</f>
        <v>5.01</v>
      </c>
      <c r="D329" s="133"/>
      <c r="E329" s="133"/>
      <c r="F329" s="133"/>
      <c r="G329" s="178" t="s">
        <v>177</v>
      </c>
      <c r="H329" s="202" t="s">
        <v>101</v>
      </c>
      <c r="I329" s="203">
        <v>381</v>
      </c>
      <c r="J329" s="202">
        <v>24797.46</v>
      </c>
      <c r="K329" s="188">
        <f t="shared" ref="K329:K330" si="50">IFERROR(ROUND(J329*I329,0),"")</f>
        <v>9447832</v>
      </c>
      <c r="L329" s="233"/>
    </row>
    <row r="330" spans="1:13" ht="30" customHeight="1">
      <c r="B330" s="232"/>
      <c r="C330" s="193">
        <f t="shared" ref="C330" si="51">C329+0.01</f>
        <v>5.0199999999999996</v>
      </c>
      <c r="D330" s="130"/>
      <c r="E330" s="130"/>
      <c r="F330" s="130"/>
      <c r="G330" s="177" t="s">
        <v>194</v>
      </c>
      <c r="H330" s="202" t="s">
        <v>92</v>
      </c>
      <c r="I330" s="203">
        <v>33</v>
      </c>
      <c r="J330" s="202">
        <v>172869.38</v>
      </c>
      <c r="K330" s="188">
        <f t="shared" si="50"/>
        <v>5704690</v>
      </c>
      <c r="L330" s="233"/>
    </row>
    <row r="331" spans="1:13" ht="30" customHeight="1" thickBot="1">
      <c r="A331" s="4"/>
      <c r="B331" s="8"/>
      <c r="C331" s="126" t="s">
        <v>13</v>
      </c>
      <c r="D331" s="137"/>
      <c r="E331" s="137"/>
      <c r="F331" s="137"/>
      <c r="G331" s="138"/>
      <c r="H331" s="139"/>
      <c r="I331" s="304"/>
      <c r="J331" s="129"/>
      <c r="K331" s="243">
        <f>SUM(K329:K330)</f>
        <v>15152522</v>
      </c>
      <c r="L331" s="9"/>
      <c r="M331" s="4"/>
    </row>
    <row r="332" spans="1:13" s="3" customFormat="1" ht="30" customHeight="1" thickBot="1">
      <c r="A332" s="10"/>
      <c r="B332" s="11"/>
      <c r="C332" s="327"/>
      <c r="D332" s="328"/>
      <c r="E332" s="328"/>
      <c r="F332" s="328"/>
      <c r="G332" s="328"/>
      <c r="H332" s="328"/>
      <c r="I332" s="328"/>
      <c r="J332" s="329"/>
      <c r="K332" s="201"/>
      <c r="L332" s="12"/>
      <c r="M332" s="10"/>
    </row>
    <row r="333" spans="1:13" ht="30" customHeight="1">
      <c r="B333" s="232"/>
      <c r="C333" s="211" t="s">
        <v>110</v>
      </c>
      <c r="D333" s="250"/>
      <c r="E333" s="250"/>
      <c r="F333" s="250"/>
      <c r="G333" s="213" t="s">
        <v>111</v>
      </c>
      <c r="H333" s="214"/>
      <c r="I333" s="303"/>
      <c r="J333" s="217"/>
      <c r="K333" s="216"/>
      <c r="L333" s="233"/>
    </row>
    <row r="334" spans="1:13" ht="30" customHeight="1">
      <c r="B334" s="232"/>
      <c r="C334" s="193">
        <f>C333+0.01</f>
        <v>6.01</v>
      </c>
      <c r="D334" s="133"/>
      <c r="E334" s="133"/>
      <c r="F334" s="133"/>
      <c r="G334" s="178" t="s">
        <v>130</v>
      </c>
      <c r="H334" s="202" t="s">
        <v>92</v>
      </c>
      <c r="I334" s="203">
        <v>3</v>
      </c>
      <c r="J334" s="202">
        <v>6576.0199999999995</v>
      </c>
      <c r="K334" s="188">
        <f>IFERROR(ROUND(J334*I334,0),"")</f>
        <v>19728</v>
      </c>
      <c r="L334" s="233"/>
    </row>
    <row r="335" spans="1:13" ht="30" customHeight="1">
      <c r="B335" s="232"/>
      <c r="C335" s="193">
        <f t="shared" ref="C335:C347" si="52">C334+0.01</f>
        <v>6.02</v>
      </c>
      <c r="D335" s="133"/>
      <c r="E335" s="133"/>
      <c r="F335" s="133"/>
      <c r="G335" s="178" t="s">
        <v>113</v>
      </c>
      <c r="H335" s="202" t="s">
        <v>92</v>
      </c>
      <c r="I335" s="203">
        <v>30</v>
      </c>
      <c r="J335" s="202">
        <v>2720.72</v>
      </c>
      <c r="K335" s="188">
        <f>IFERROR(ROUND(J335*I335,0),"")</f>
        <v>81622</v>
      </c>
      <c r="L335" s="233"/>
    </row>
    <row r="336" spans="1:13" ht="39" customHeight="1">
      <c r="B336" s="232"/>
      <c r="C336" s="193">
        <f t="shared" si="52"/>
        <v>6.0299999999999994</v>
      </c>
      <c r="D336" s="133"/>
      <c r="E336" s="133"/>
      <c r="F336" s="133"/>
      <c r="G336" s="178" t="s">
        <v>123</v>
      </c>
      <c r="H336" s="202" t="s">
        <v>92</v>
      </c>
      <c r="I336" s="203">
        <v>36</v>
      </c>
      <c r="J336" s="202">
        <v>15324.64</v>
      </c>
      <c r="K336" s="188">
        <f>IFERROR(ROUND(J336*I336,0),"")</f>
        <v>551687</v>
      </c>
      <c r="L336" s="233"/>
    </row>
    <row r="337" spans="1:13" ht="30" customHeight="1">
      <c r="B337" s="232"/>
      <c r="C337" s="193">
        <f t="shared" si="52"/>
        <v>6.0399999999999991</v>
      </c>
      <c r="D337" s="133"/>
      <c r="E337" s="133"/>
      <c r="F337" s="133"/>
      <c r="G337" s="178" t="s">
        <v>317</v>
      </c>
      <c r="H337" s="202" t="s">
        <v>92</v>
      </c>
      <c r="I337" s="203">
        <v>20</v>
      </c>
      <c r="J337" s="202">
        <v>80597.78</v>
      </c>
      <c r="K337" s="188">
        <f>IFERROR(ROUND(J337*I337,0),"")</f>
        <v>1611956</v>
      </c>
      <c r="L337" s="233"/>
    </row>
    <row r="338" spans="1:13" ht="30" customHeight="1">
      <c r="B338" s="232"/>
      <c r="C338" s="193">
        <f t="shared" si="52"/>
        <v>6.0499999999999989</v>
      </c>
      <c r="D338" s="133"/>
      <c r="E338" s="133"/>
      <c r="F338" s="133"/>
      <c r="G338" s="178" t="s">
        <v>164</v>
      </c>
      <c r="H338" s="202" t="s">
        <v>115</v>
      </c>
      <c r="I338" s="203">
        <v>2</v>
      </c>
      <c r="J338" s="202">
        <v>94381.72</v>
      </c>
      <c r="K338" s="188">
        <f t="shared" ref="K338:K347" si="53">IFERROR(ROUND(J338*I338,0),"")</f>
        <v>188763</v>
      </c>
      <c r="L338" s="233"/>
    </row>
    <row r="339" spans="1:13" ht="30" customHeight="1">
      <c r="B339" s="232"/>
      <c r="C339" s="193">
        <f t="shared" si="52"/>
        <v>6.0599999999999987</v>
      </c>
      <c r="D339" s="133"/>
      <c r="E339" s="133"/>
      <c r="F339" s="133"/>
      <c r="G339" s="178" t="s">
        <v>154</v>
      </c>
      <c r="H339" s="202" t="s">
        <v>115</v>
      </c>
      <c r="I339" s="203">
        <v>2</v>
      </c>
      <c r="J339" s="202">
        <v>199749.97999999998</v>
      </c>
      <c r="K339" s="188">
        <f t="shared" si="53"/>
        <v>399500</v>
      </c>
      <c r="L339" s="233"/>
    </row>
    <row r="340" spans="1:13" ht="30" customHeight="1">
      <c r="B340" s="232"/>
      <c r="C340" s="193">
        <f t="shared" si="52"/>
        <v>6.0699999999999985</v>
      </c>
      <c r="D340" s="133"/>
      <c r="E340" s="133"/>
      <c r="F340" s="133"/>
      <c r="G340" s="178" t="s">
        <v>153</v>
      </c>
      <c r="H340" s="202" t="s">
        <v>115</v>
      </c>
      <c r="I340" s="203">
        <v>2</v>
      </c>
      <c r="J340" s="202">
        <v>109835.58</v>
      </c>
      <c r="K340" s="188">
        <f t="shared" si="53"/>
        <v>219671</v>
      </c>
      <c r="L340" s="233"/>
    </row>
    <row r="341" spans="1:13" ht="30" customHeight="1">
      <c r="B341" s="232"/>
      <c r="C341" s="193">
        <f t="shared" si="52"/>
        <v>6.0799999999999983</v>
      </c>
      <c r="D341" s="133"/>
      <c r="E341" s="133"/>
      <c r="F341" s="133"/>
      <c r="G341" s="178" t="s">
        <v>152</v>
      </c>
      <c r="H341" s="202" t="s">
        <v>115</v>
      </c>
      <c r="I341" s="203">
        <v>1</v>
      </c>
      <c r="J341" s="202">
        <v>459347.27999999997</v>
      </c>
      <c r="K341" s="188">
        <f t="shared" si="53"/>
        <v>459347</v>
      </c>
      <c r="L341" s="233"/>
    </row>
    <row r="342" spans="1:13" ht="30" customHeight="1">
      <c r="B342" s="232"/>
      <c r="C342" s="193">
        <f t="shared" si="52"/>
        <v>6.0899999999999981</v>
      </c>
      <c r="D342" s="133"/>
      <c r="E342" s="133"/>
      <c r="F342" s="133"/>
      <c r="G342" s="177" t="s">
        <v>318</v>
      </c>
      <c r="H342" s="202" t="s">
        <v>115</v>
      </c>
      <c r="I342" s="203">
        <v>3</v>
      </c>
      <c r="J342" s="202">
        <v>305254.56</v>
      </c>
      <c r="K342" s="188">
        <f t="shared" si="53"/>
        <v>915764</v>
      </c>
      <c r="L342" s="233"/>
    </row>
    <row r="343" spans="1:13" ht="30" customHeight="1">
      <c r="B343" s="232"/>
      <c r="C343" s="193">
        <f t="shared" si="52"/>
        <v>6.0999999999999979</v>
      </c>
      <c r="D343" s="133"/>
      <c r="E343" s="133"/>
      <c r="F343" s="133"/>
      <c r="G343" s="177" t="s">
        <v>319</v>
      </c>
      <c r="H343" s="202" t="s">
        <v>115</v>
      </c>
      <c r="I343" s="203">
        <v>4</v>
      </c>
      <c r="J343" s="202">
        <v>308814.5</v>
      </c>
      <c r="K343" s="188">
        <f t="shared" si="53"/>
        <v>1235258</v>
      </c>
      <c r="L343" s="233"/>
    </row>
    <row r="344" spans="1:13" ht="30" customHeight="1">
      <c r="B344" s="232"/>
      <c r="C344" s="193">
        <f t="shared" si="52"/>
        <v>6.1099999999999977</v>
      </c>
      <c r="D344" s="133"/>
      <c r="E344" s="133"/>
      <c r="F344" s="133"/>
      <c r="G344" s="177" t="s">
        <v>159</v>
      </c>
      <c r="H344" s="202" t="s">
        <v>115</v>
      </c>
      <c r="I344" s="203">
        <v>1</v>
      </c>
      <c r="J344" s="202">
        <v>318306.71720000001</v>
      </c>
      <c r="K344" s="188">
        <f t="shared" si="53"/>
        <v>318307</v>
      </c>
      <c r="L344" s="233"/>
    </row>
    <row r="345" spans="1:13" ht="44.25" customHeight="1">
      <c r="B345" s="232"/>
      <c r="C345" s="193">
        <f t="shared" si="52"/>
        <v>6.1199999999999974</v>
      </c>
      <c r="D345" s="133"/>
      <c r="E345" s="133"/>
      <c r="F345" s="133"/>
      <c r="G345" s="178" t="s">
        <v>320</v>
      </c>
      <c r="H345" s="202" t="s">
        <v>115</v>
      </c>
      <c r="I345" s="203">
        <v>2</v>
      </c>
      <c r="J345" s="202">
        <v>218924.24</v>
      </c>
      <c r="K345" s="188">
        <f t="shared" si="53"/>
        <v>437848</v>
      </c>
      <c r="L345" s="233"/>
    </row>
    <row r="346" spans="1:13" ht="44.25" customHeight="1">
      <c r="B346" s="232"/>
      <c r="C346" s="193">
        <f t="shared" si="52"/>
        <v>6.1299999999999972</v>
      </c>
      <c r="D346" s="133"/>
      <c r="E346" s="133"/>
      <c r="F346" s="133"/>
      <c r="G346" s="178" t="s">
        <v>163</v>
      </c>
      <c r="H346" s="202" t="s">
        <v>115</v>
      </c>
      <c r="I346" s="203">
        <v>4</v>
      </c>
      <c r="J346" s="202">
        <v>260486.22</v>
      </c>
      <c r="K346" s="188">
        <f t="shared" si="53"/>
        <v>1041945</v>
      </c>
      <c r="L346" s="233"/>
    </row>
    <row r="347" spans="1:13" ht="30" customHeight="1">
      <c r="B347" s="232"/>
      <c r="C347" s="193">
        <f t="shared" si="52"/>
        <v>6.139999999999997</v>
      </c>
      <c r="D347" s="133"/>
      <c r="E347" s="133"/>
      <c r="F347" s="133"/>
      <c r="G347" s="178" t="s">
        <v>321</v>
      </c>
      <c r="H347" s="202" t="s">
        <v>115</v>
      </c>
      <c r="I347" s="203">
        <v>2</v>
      </c>
      <c r="J347" s="202">
        <v>499642.62</v>
      </c>
      <c r="K347" s="188">
        <f t="shared" si="53"/>
        <v>999285</v>
      </c>
      <c r="L347" s="233"/>
    </row>
    <row r="348" spans="1:13" ht="30" customHeight="1" thickBot="1">
      <c r="A348" s="4"/>
      <c r="B348" s="8"/>
      <c r="C348" s="126" t="s">
        <v>13</v>
      </c>
      <c r="D348" s="137"/>
      <c r="E348" s="137"/>
      <c r="F348" s="137"/>
      <c r="G348" s="138"/>
      <c r="H348" s="139"/>
      <c r="I348" s="304"/>
      <c r="J348" s="129"/>
      <c r="K348" s="243">
        <f>SUM(K334:K347)</f>
        <v>8480681</v>
      </c>
      <c r="L348" s="9"/>
      <c r="M348" s="4"/>
    </row>
    <row r="349" spans="1:13" s="3" customFormat="1" ht="30" customHeight="1" thickBot="1">
      <c r="A349" s="10"/>
      <c r="B349" s="11"/>
      <c r="C349" s="327"/>
      <c r="D349" s="328"/>
      <c r="E349" s="328"/>
      <c r="F349" s="328"/>
      <c r="G349" s="328"/>
      <c r="H349" s="328"/>
      <c r="I349" s="328"/>
      <c r="J349" s="329"/>
      <c r="K349" s="201"/>
      <c r="L349" s="12"/>
      <c r="M349" s="10"/>
    </row>
    <row r="350" spans="1:13" ht="30" customHeight="1">
      <c r="B350" s="232"/>
      <c r="C350" s="211" t="s">
        <v>131</v>
      </c>
      <c r="D350" s="250"/>
      <c r="E350" s="250"/>
      <c r="F350" s="250"/>
      <c r="G350" s="213" t="s">
        <v>195</v>
      </c>
      <c r="H350" s="214"/>
      <c r="I350" s="303"/>
      <c r="J350" s="217"/>
      <c r="K350" s="216"/>
      <c r="L350" s="233"/>
    </row>
    <row r="351" spans="1:13" ht="30" customHeight="1">
      <c r="B351" s="232"/>
      <c r="C351" s="193">
        <f>C350+0.01</f>
        <v>7.01</v>
      </c>
      <c r="D351" s="171"/>
      <c r="E351" s="171"/>
      <c r="F351" s="171"/>
      <c r="G351" s="177" t="s">
        <v>270</v>
      </c>
      <c r="H351" s="202" t="s">
        <v>115</v>
      </c>
      <c r="I351" s="203">
        <v>3</v>
      </c>
      <c r="J351" s="202">
        <v>496170.72</v>
      </c>
      <c r="K351" s="188">
        <f>IFERROR(ROUND(J351*I351,0),"")</f>
        <v>1488512</v>
      </c>
      <c r="L351" s="233"/>
    </row>
    <row r="352" spans="1:13" ht="30" customHeight="1">
      <c r="B352" s="232"/>
      <c r="C352" s="193">
        <f t="shared" ref="C352:C357" si="54">C351+0.01</f>
        <v>7.02</v>
      </c>
      <c r="D352" s="171"/>
      <c r="E352" s="171"/>
      <c r="F352" s="171"/>
      <c r="G352" s="177" t="s">
        <v>196</v>
      </c>
      <c r="H352" s="202" t="s">
        <v>92</v>
      </c>
      <c r="I352" s="203">
        <v>7</v>
      </c>
      <c r="J352" s="202">
        <v>127700.59999999999</v>
      </c>
      <c r="K352" s="188">
        <f t="shared" ref="K352:K357" si="55">IFERROR(ROUND(J352*I352,0),"")</f>
        <v>893904</v>
      </c>
      <c r="L352" s="233"/>
    </row>
    <row r="353" spans="1:13" ht="30" customHeight="1">
      <c r="B353" s="232"/>
      <c r="C353" s="193">
        <f t="shared" si="54"/>
        <v>7.0299999999999994</v>
      </c>
      <c r="D353" s="171"/>
      <c r="E353" s="171"/>
      <c r="F353" s="171"/>
      <c r="G353" s="177" t="s">
        <v>322</v>
      </c>
      <c r="H353" s="202" t="s">
        <v>115</v>
      </c>
      <c r="I353" s="203">
        <v>64</v>
      </c>
      <c r="J353" s="202">
        <v>84241.5</v>
      </c>
      <c r="K353" s="188">
        <f t="shared" si="55"/>
        <v>5391456</v>
      </c>
      <c r="L353" s="233"/>
    </row>
    <row r="354" spans="1:13" ht="30" customHeight="1">
      <c r="B354" s="232"/>
      <c r="C354" s="193">
        <f t="shared" si="54"/>
        <v>7.0399999999999991</v>
      </c>
      <c r="D354" s="171"/>
      <c r="E354" s="171"/>
      <c r="F354" s="171"/>
      <c r="G354" s="177" t="s">
        <v>197</v>
      </c>
      <c r="H354" s="202" t="s">
        <v>92</v>
      </c>
      <c r="I354" s="203">
        <v>17</v>
      </c>
      <c r="J354" s="202">
        <v>121472.48</v>
      </c>
      <c r="K354" s="188">
        <f t="shared" si="55"/>
        <v>2065032</v>
      </c>
      <c r="L354" s="233"/>
    </row>
    <row r="355" spans="1:13" ht="30" customHeight="1">
      <c r="B355" s="232"/>
      <c r="C355" s="193">
        <f t="shared" si="54"/>
        <v>7.0499999999999989</v>
      </c>
      <c r="D355" s="171"/>
      <c r="E355" s="171"/>
      <c r="F355" s="171"/>
      <c r="G355" s="177" t="s">
        <v>323</v>
      </c>
      <c r="H355" s="202" t="s">
        <v>115</v>
      </c>
      <c r="I355" s="203">
        <v>3</v>
      </c>
      <c r="J355" s="202">
        <v>214273.74</v>
      </c>
      <c r="K355" s="188">
        <f t="shared" si="55"/>
        <v>642821</v>
      </c>
      <c r="L355" s="233"/>
    </row>
    <row r="356" spans="1:13" ht="30" customHeight="1">
      <c r="B356" s="232"/>
      <c r="C356" s="193">
        <f t="shared" si="54"/>
        <v>7.0599999999999987</v>
      </c>
      <c r="D356" s="171"/>
      <c r="E356" s="171"/>
      <c r="F356" s="171"/>
      <c r="G356" s="177" t="s">
        <v>324</v>
      </c>
      <c r="H356" s="202" t="s">
        <v>115</v>
      </c>
      <c r="I356" s="203">
        <v>3</v>
      </c>
      <c r="J356" s="202">
        <v>386840.66</v>
      </c>
      <c r="K356" s="188">
        <f t="shared" si="55"/>
        <v>1160522</v>
      </c>
      <c r="L356" s="233"/>
    </row>
    <row r="357" spans="1:13" ht="30" customHeight="1">
      <c r="B357" s="232"/>
      <c r="C357" s="193">
        <f t="shared" si="54"/>
        <v>7.0699999999999985</v>
      </c>
      <c r="D357" s="171"/>
      <c r="E357" s="171"/>
      <c r="F357" s="171"/>
      <c r="G357" s="177" t="s">
        <v>325</v>
      </c>
      <c r="H357" s="202" t="s">
        <v>115</v>
      </c>
      <c r="I357" s="203">
        <v>3</v>
      </c>
      <c r="J357" s="202">
        <v>103757.98</v>
      </c>
      <c r="K357" s="188">
        <f t="shared" si="55"/>
        <v>311274</v>
      </c>
      <c r="L357" s="233"/>
    </row>
    <row r="358" spans="1:13" ht="30" customHeight="1" thickBot="1">
      <c r="A358" s="4"/>
      <c r="B358" s="8"/>
      <c r="C358" s="126" t="s">
        <v>13</v>
      </c>
      <c r="D358" s="137"/>
      <c r="E358" s="137"/>
      <c r="F358" s="137"/>
      <c r="G358" s="138"/>
      <c r="H358" s="139"/>
      <c r="I358" s="304"/>
      <c r="J358" s="129"/>
      <c r="K358" s="243">
        <f>SUM(K351:K357)</f>
        <v>11953521</v>
      </c>
      <c r="L358" s="9"/>
      <c r="M358" s="4"/>
    </row>
    <row r="359" spans="1:13" s="3" customFormat="1" ht="30" customHeight="1" thickBot="1">
      <c r="A359" s="10"/>
      <c r="B359" s="11"/>
      <c r="C359" s="327"/>
      <c r="D359" s="328"/>
      <c r="E359" s="328"/>
      <c r="F359" s="328"/>
      <c r="G359" s="328"/>
      <c r="H359" s="328"/>
      <c r="I359" s="328"/>
      <c r="J359" s="329"/>
      <c r="K359" s="201"/>
      <c r="L359" s="12"/>
      <c r="M359" s="10"/>
    </row>
    <row r="360" spans="1:13" ht="30" customHeight="1">
      <c r="B360" s="232"/>
      <c r="C360" s="211" t="s">
        <v>178</v>
      </c>
      <c r="D360" s="212"/>
      <c r="E360" s="212"/>
      <c r="F360" s="212"/>
      <c r="G360" s="213" t="s">
        <v>198</v>
      </c>
      <c r="H360" s="214"/>
      <c r="I360" s="303"/>
      <c r="J360" s="217"/>
      <c r="K360" s="216"/>
      <c r="L360" s="233"/>
    </row>
    <row r="361" spans="1:13" ht="30" customHeight="1">
      <c r="B361" s="232"/>
      <c r="C361" s="193">
        <f>C360+0.01</f>
        <v>8.01</v>
      </c>
      <c r="D361" s="171"/>
      <c r="E361" s="171"/>
      <c r="F361" s="171"/>
      <c r="G361" s="177" t="s">
        <v>326</v>
      </c>
      <c r="H361" s="202" t="s">
        <v>86</v>
      </c>
      <c r="I361" s="203">
        <v>27</v>
      </c>
      <c r="J361" s="202">
        <v>30062.82</v>
      </c>
      <c r="K361" s="188">
        <f t="shared" ref="K361:K366" si="56">IFERROR(ROUND(J361*I361,0),"")</f>
        <v>811696</v>
      </c>
      <c r="L361" s="233"/>
    </row>
    <row r="362" spans="1:13" ht="30" customHeight="1" thickBot="1">
      <c r="B362" s="269"/>
      <c r="C362" s="193">
        <f t="shared" ref="C362:C366" si="57">C361+0.01</f>
        <v>8.02</v>
      </c>
      <c r="D362" s="171"/>
      <c r="E362" s="171"/>
      <c r="F362" s="171"/>
      <c r="G362" s="177" t="s">
        <v>327</v>
      </c>
      <c r="H362" s="202" t="s">
        <v>86</v>
      </c>
      <c r="I362" s="203">
        <v>190</v>
      </c>
      <c r="J362" s="202">
        <v>25378.239999999998</v>
      </c>
      <c r="K362" s="188">
        <f t="shared" si="56"/>
        <v>4821866</v>
      </c>
      <c r="L362" s="270"/>
    </row>
    <row r="363" spans="1:13" ht="30" customHeight="1">
      <c r="B363" s="232"/>
      <c r="C363" s="193">
        <f t="shared" si="57"/>
        <v>8.0299999999999994</v>
      </c>
      <c r="D363" s="171"/>
      <c r="E363" s="171"/>
      <c r="F363" s="171"/>
      <c r="G363" s="177" t="s">
        <v>328</v>
      </c>
      <c r="H363" s="202" t="s">
        <v>86</v>
      </c>
      <c r="I363" s="203">
        <v>30</v>
      </c>
      <c r="J363" s="202">
        <v>23323.5</v>
      </c>
      <c r="K363" s="188">
        <f t="shared" si="56"/>
        <v>699705</v>
      </c>
      <c r="L363" s="233"/>
    </row>
    <row r="364" spans="1:13" ht="30" customHeight="1">
      <c r="B364" s="232"/>
      <c r="C364" s="193">
        <f t="shared" si="57"/>
        <v>8.0399999999999991</v>
      </c>
      <c r="D364" s="171"/>
      <c r="E364" s="171"/>
      <c r="F364" s="171"/>
      <c r="G364" s="177" t="s">
        <v>329</v>
      </c>
      <c r="H364" s="202" t="s">
        <v>92</v>
      </c>
      <c r="I364" s="203">
        <v>33</v>
      </c>
      <c r="J364" s="202">
        <v>36837.64</v>
      </c>
      <c r="K364" s="188">
        <f t="shared" si="56"/>
        <v>1215642</v>
      </c>
      <c r="L364" s="233"/>
    </row>
    <row r="365" spans="1:13" ht="30" customHeight="1">
      <c r="B365" s="232"/>
      <c r="C365" s="193">
        <f t="shared" si="57"/>
        <v>8.0499999999999989</v>
      </c>
      <c r="D365" s="171"/>
      <c r="E365" s="171"/>
      <c r="F365" s="171"/>
      <c r="G365" s="177" t="s">
        <v>259</v>
      </c>
      <c r="H365" s="202" t="s">
        <v>86</v>
      </c>
      <c r="I365" s="203">
        <v>60</v>
      </c>
      <c r="J365" s="202">
        <v>6540.5199999999995</v>
      </c>
      <c r="K365" s="188">
        <f t="shared" si="56"/>
        <v>392431</v>
      </c>
      <c r="L365" s="233"/>
    </row>
    <row r="366" spans="1:13" ht="30" customHeight="1">
      <c r="B366" s="232"/>
      <c r="C366" s="193">
        <f t="shared" si="57"/>
        <v>8.0599999999999987</v>
      </c>
      <c r="D366" s="171"/>
      <c r="E366" s="171"/>
      <c r="F366" s="171"/>
      <c r="G366" s="177" t="s">
        <v>290</v>
      </c>
      <c r="H366" s="202" t="s">
        <v>92</v>
      </c>
      <c r="I366" s="203">
        <v>12</v>
      </c>
      <c r="J366" s="202">
        <v>13883.34</v>
      </c>
      <c r="K366" s="188">
        <f t="shared" si="56"/>
        <v>166600</v>
      </c>
      <c r="L366" s="233"/>
    </row>
    <row r="367" spans="1:13" ht="30" customHeight="1" thickBot="1">
      <c r="A367" s="4"/>
      <c r="B367" s="8"/>
      <c r="C367" s="126" t="s">
        <v>13</v>
      </c>
      <c r="D367" s="137"/>
      <c r="E367" s="137"/>
      <c r="F367" s="137"/>
      <c r="G367" s="138"/>
      <c r="H367" s="139"/>
      <c r="I367" s="304"/>
      <c r="J367" s="129"/>
      <c r="K367" s="243">
        <f>SUM(K361:K366)</f>
        <v>8107940</v>
      </c>
      <c r="L367" s="9"/>
      <c r="M367" s="4"/>
    </row>
    <row r="368" spans="1:13" s="3" customFormat="1" ht="30" customHeight="1" thickBot="1">
      <c r="A368" s="10"/>
      <c r="B368" s="11"/>
      <c r="C368" s="327"/>
      <c r="D368" s="328"/>
      <c r="E368" s="328"/>
      <c r="F368" s="328"/>
      <c r="G368" s="328"/>
      <c r="H368" s="328"/>
      <c r="I368" s="328"/>
      <c r="J368" s="329"/>
      <c r="K368" s="201"/>
      <c r="L368" s="12"/>
      <c r="M368" s="10"/>
    </row>
    <row r="369" spans="1:13" ht="30" customHeight="1">
      <c r="B369" s="232"/>
      <c r="C369" s="211" t="s">
        <v>182</v>
      </c>
      <c r="D369" s="212"/>
      <c r="E369" s="212"/>
      <c r="F369" s="212"/>
      <c r="G369" s="213" t="s">
        <v>201</v>
      </c>
      <c r="H369" s="214"/>
      <c r="I369" s="303"/>
      <c r="J369" s="217"/>
      <c r="K369" s="216"/>
      <c r="L369" s="233"/>
    </row>
    <row r="370" spans="1:13" ht="30" customHeight="1">
      <c r="B370" s="232"/>
      <c r="C370" s="193">
        <f>C369+0.01</f>
        <v>9.01</v>
      </c>
      <c r="D370" s="171"/>
      <c r="E370" s="171"/>
      <c r="F370" s="171"/>
      <c r="G370" s="177" t="s">
        <v>330</v>
      </c>
      <c r="H370" s="202" t="s">
        <v>115</v>
      </c>
      <c r="I370" s="203">
        <v>1</v>
      </c>
      <c r="J370" s="202">
        <v>228689.58</v>
      </c>
      <c r="K370" s="188">
        <f t="shared" ref="K370:K372" si="58">IFERROR(ROUND(J370*I370,0),"")</f>
        <v>228690</v>
      </c>
      <c r="L370" s="233"/>
    </row>
    <row r="371" spans="1:13" ht="30" customHeight="1">
      <c r="B371" s="232"/>
      <c r="C371" s="193">
        <f t="shared" ref="C371:C372" si="59">C370+0.01</f>
        <v>9.02</v>
      </c>
      <c r="D371" s="171"/>
      <c r="E371" s="171"/>
      <c r="F371" s="171"/>
      <c r="G371" s="177" t="s">
        <v>331</v>
      </c>
      <c r="H371" s="202" t="s">
        <v>86</v>
      </c>
      <c r="I371" s="203">
        <v>40.96</v>
      </c>
      <c r="J371" s="202">
        <v>75348.039999999994</v>
      </c>
      <c r="K371" s="188">
        <f t="shared" si="58"/>
        <v>3086256</v>
      </c>
      <c r="L371" s="233"/>
    </row>
    <row r="372" spans="1:13" ht="30" customHeight="1">
      <c r="B372" s="232"/>
      <c r="C372" s="193">
        <f t="shared" si="59"/>
        <v>9.0299999999999994</v>
      </c>
      <c r="D372" s="171"/>
      <c r="E372" s="171"/>
      <c r="F372" s="171"/>
      <c r="G372" s="177" t="s">
        <v>332</v>
      </c>
      <c r="H372" s="202" t="s">
        <v>92</v>
      </c>
      <c r="I372" s="203">
        <v>21</v>
      </c>
      <c r="J372" s="202">
        <v>5623.2</v>
      </c>
      <c r="K372" s="188">
        <f t="shared" si="58"/>
        <v>118087</v>
      </c>
      <c r="L372" s="233"/>
    </row>
    <row r="373" spans="1:13" ht="30" customHeight="1" thickBot="1">
      <c r="A373" s="4"/>
      <c r="B373" s="8"/>
      <c r="C373" s="126" t="s">
        <v>13</v>
      </c>
      <c r="D373" s="137"/>
      <c r="E373" s="137"/>
      <c r="F373" s="137"/>
      <c r="G373" s="138"/>
      <c r="H373" s="139"/>
      <c r="I373" s="304"/>
      <c r="J373" s="129"/>
      <c r="K373" s="243">
        <f>SUM(K370:K372)</f>
        <v>3433033</v>
      </c>
      <c r="L373" s="9"/>
      <c r="M373" s="4"/>
    </row>
    <row r="374" spans="1:13" s="3" customFormat="1" ht="30" customHeight="1" thickBot="1">
      <c r="A374" s="10"/>
      <c r="B374" s="11"/>
      <c r="C374" s="327"/>
      <c r="D374" s="328"/>
      <c r="E374" s="328"/>
      <c r="F374" s="328"/>
      <c r="G374" s="328"/>
      <c r="H374" s="328"/>
      <c r="I374" s="328"/>
      <c r="J374" s="329"/>
      <c r="K374" s="201"/>
      <c r="L374" s="12"/>
      <c r="M374" s="10"/>
    </row>
    <row r="375" spans="1:13" ht="30" customHeight="1">
      <c r="B375" s="232"/>
      <c r="C375" s="211" t="s">
        <v>200</v>
      </c>
      <c r="D375" s="212"/>
      <c r="E375" s="212"/>
      <c r="F375" s="212"/>
      <c r="G375" s="213" t="s">
        <v>333</v>
      </c>
      <c r="H375" s="214"/>
      <c r="I375" s="303"/>
      <c r="J375" s="217"/>
      <c r="K375" s="216"/>
      <c r="L375" s="233"/>
    </row>
    <row r="376" spans="1:13" ht="30" customHeight="1">
      <c r="B376" s="232"/>
      <c r="C376" s="249">
        <f>C375+0.01</f>
        <v>10.01</v>
      </c>
      <c r="D376" s="171"/>
      <c r="E376" s="171"/>
      <c r="F376" s="171"/>
      <c r="G376" s="231" t="s">
        <v>334</v>
      </c>
      <c r="H376" s="202" t="s">
        <v>115</v>
      </c>
      <c r="I376" s="203">
        <v>1</v>
      </c>
      <c r="J376" s="202">
        <v>5793296.1200000001</v>
      </c>
      <c r="K376" s="188">
        <f t="shared" ref="K376:K379" si="60">IFERROR(ROUND(J376*I376,0),"")</f>
        <v>5793296</v>
      </c>
      <c r="L376" s="233"/>
    </row>
    <row r="377" spans="1:13" ht="30" customHeight="1">
      <c r="B377" s="232"/>
      <c r="C377" s="249">
        <f t="shared" ref="C377:C379" si="61">C376+0.01</f>
        <v>10.02</v>
      </c>
      <c r="D377" s="171"/>
      <c r="E377" s="171"/>
      <c r="F377" s="171"/>
      <c r="G377" s="231" t="s">
        <v>335</v>
      </c>
      <c r="H377" s="202" t="s">
        <v>115</v>
      </c>
      <c r="I377" s="203">
        <v>3</v>
      </c>
      <c r="J377" s="202">
        <v>712009.29999999993</v>
      </c>
      <c r="K377" s="188">
        <f t="shared" si="60"/>
        <v>2136028</v>
      </c>
      <c r="L377" s="233"/>
    </row>
    <row r="378" spans="1:13" ht="30" customHeight="1">
      <c r="B378" s="232"/>
      <c r="C378" s="249">
        <f t="shared" si="61"/>
        <v>10.029999999999999</v>
      </c>
      <c r="D378" s="171"/>
      <c r="E378" s="171"/>
      <c r="F378" s="171"/>
      <c r="G378" s="231" t="s">
        <v>336</v>
      </c>
      <c r="H378" s="202" t="s">
        <v>86</v>
      </c>
      <c r="I378" s="203">
        <v>50</v>
      </c>
      <c r="J378" s="202">
        <v>3196.4199999999996</v>
      </c>
      <c r="K378" s="188">
        <f t="shared" si="60"/>
        <v>159821</v>
      </c>
      <c r="L378" s="233"/>
    </row>
    <row r="379" spans="1:13" ht="30" customHeight="1">
      <c r="B379" s="232"/>
      <c r="C379" s="249">
        <f t="shared" si="61"/>
        <v>10.039999999999999</v>
      </c>
      <c r="D379" s="171"/>
      <c r="E379" s="171"/>
      <c r="F379" s="171"/>
      <c r="G379" s="231" t="s">
        <v>337</v>
      </c>
      <c r="H379" s="202" t="s">
        <v>88</v>
      </c>
      <c r="I379" s="203">
        <v>10</v>
      </c>
      <c r="J379" s="202">
        <v>154700.47999999998</v>
      </c>
      <c r="K379" s="188">
        <f t="shared" si="60"/>
        <v>1547005</v>
      </c>
      <c r="L379" s="233"/>
    </row>
    <row r="380" spans="1:13" ht="30" customHeight="1" thickBot="1">
      <c r="A380" s="4"/>
      <c r="B380" s="8"/>
      <c r="C380" s="126" t="s">
        <v>13</v>
      </c>
      <c r="D380" s="137"/>
      <c r="E380" s="137"/>
      <c r="F380" s="137"/>
      <c r="G380" s="138"/>
      <c r="H380" s="139"/>
      <c r="I380" s="304"/>
      <c r="J380" s="129"/>
      <c r="K380" s="243">
        <f>SUM(K376:K379)</f>
        <v>9636150</v>
      </c>
      <c r="L380" s="9"/>
      <c r="M380" s="4"/>
    </row>
    <row r="381" spans="1:13" s="3" customFormat="1" ht="30" customHeight="1" thickBot="1">
      <c r="A381" s="10"/>
      <c r="B381" s="11"/>
      <c r="C381" s="327"/>
      <c r="D381" s="328"/>
      <c r="E381" s="328"/>
      <c r="F381" s="328"/>
      <c r="G381" s="328"/>
      <c r="H381" s="328"/>
      <c r="I381" s="328"/>
      <c r="J381" s="329"/>
      <c r="K381" s="201"/>
      <c r="L381" s="12"/>
      <c r="M381" s="10"/>
    </row>
    <row r="382" spans="1:13" ht="30" customHeight="1">
      <c r="B382" s="232"/>
      <c r="C382" s="211" t="s">
        <v>202</v>
      </c>
      <c r="D382" s="212"/>
      <c r="E382" s="212"/>
      <c r="F382" s="212"/>
      <c r="G382" s="213" t="s">
        <v>203</v>
      </c>
      <c r="H382" s="214"/>
      <c r="I382" s="303"/>
      <c r="J382" s="217"/>
      <c r="K382" s="216"/>
      <c r="L382" s="233"/>
    </row>
    <row r="383" spans="1:13" ht="30" customHeight="1">
      <c r="B383" s="232"/>
      <c r="C383" s="248">
        <f>C382+0.01</f>
        <v>11.01</v>
      </c>
      <c r="D383" s="171"/>
      <c r="E383" s="171"/>
      <c r="F383" s="171"/>
      <c r="G383" s="185" t="s">
        <v>179</v>
      </c>
      <c r="H383" s="245" t="s">
        <v>86</v>
      </c>
      <c r="I383" s="309">
        <v>199.17</v>
      </c>
      <c r="J383" s="245">
        <v>1452.6599999999999</v>
      </c>
      <c r="K383" s="190">
        <f>IFERROR(ROUND(J383*I383,0),"")</f>
        <v>289326</v>
      </c>
      <c r="L383" s="233"/>
    </row>
    <row r="384" spans="1:13" ht="30" customHeight="1" thickBot="1">
      <c r="A384" s="4"/>
      <c r="B384" s="8"/>
      <c r="C384" s="126" t="s">
        <v>13</v>
      </c>
      <c r="D384" s="137"/>
      <c r="E384" s="137"/>
      <c r="F384" s="137"/>
      <c r="G384" s="138"/>
      <c r="H384" s="139"/>
      <c r="I384" s="304"/>
      <c r="J384" s="129"/>
      <c r="K384" s="243">
        <f>SUM(K383)</f>
        <v>289326</v>
      </c>
      <c r="L384" s="9"/>
      <c r="M384" s="4"/>
    </row>
    <row r="385" spans="2:12" ht="30" customHeight="1" thickBot="1">
      <c r="B385" s="232"/>
      <c r="C385" s="327" t="s">
        <v>14</v>
      </c>
      <c r="D385" s="328"/>
      <c r="E385" s="328"/>
      <c r="F385" s="328"/>
      <c r="G385" s="328"/>
      <c r="H385" s="328"/>
      <c r="I385" s="328"/>
      <c r="J385" s="329"/>
      <c r="K385" s="201">
        <f>SUM(K293:K384)/2</f>
        <v>100853314</v>
      </c>
      <c r="L385" s="233"/>
    </row>
    <row r="386" spans="2:12" ht="30" customHeight="1" thickBot="1">
      <c r="B386" s="232"/>
      <c r="C386" s="179"/>
      <c r="D386" s="179"/>
      <c r="E386" s="179"/>
      <c r="F386" s="179"/>
      <c r="G386" s="179"/>
      <c r="H386" s="179"/>
      <c r="I386" s="308"/>
      <c r="J386" s="179"/>
      <c r="K386" s="180"/>
      <c r="L386" s="233"/>
    </row>
    <row r="387" spans="2:12" ht="30" customHeight="1">
      <c r="B387" s="232"/>
      <c r="C387" s="342" t="s">
        <v>355</v>
      </c>
      <c r="D387" s="343"/>
      <c r="E387" s="343"/>
      <c r="F387" s="343"/>
      <c r="G387" s="343"/>
      <c r="H387" s="343"/>
      <c r="I387" s="343"/>
      <c r="J387" s="343"/>
      <c r="K387" s="344"/>
      <c r="L387" s="233"/>
    </row>
    <row r="388" spans="2:12" ht="30" customHeight="1" thickBot="1">
      <c r="B388" s="232"/>
      <c r="C388" s="345" t="s">
        <v>351</v>
      </c>
      <c r="D388" s="346"/>
      <c r="E388" s="346"/>
      <c r="F388" s="346"/>
      <c r="G388" s="346"/>
      <c r="H388" s="346"/>
      <c r="I388" s="346"/>
      <c r="J388" s="346"/>
      <c r="K388" s="347"/>
      <c r="L388" s="233"/>
    </row>
    <row r="389" spans="2:12" ht="30" customHeight="1">
      <c r="B389" s="232"/>
      <c r="C389" s="351" t="s">
        <v>3</v>
      </c>
      <c r="D389" s="353" t="s">
        <v>4</v>
      </c>
      <c r="E389" s="356" t="s">
        <v>5</v>
      </c>
      <c r="F389" s="356"/>
      <c r="G389" s="351" t="s">
        <v>6</v>
      </c>
      <c r="H389" s="353" t="s">
        <v>7</v>
      </c>
      <c r="I389" s="338" t="s">
        <v>8</v>
      </c>
      <c r="J389" s="349" t="s">
        <v>9</v>
      </c>
      <c r="K389" s="340" t="s">
        <v>10</v>
      </c>
      <c r="L389" s="233"/>
    </row>
    <row r="390" spans="2:12" ht="30" customHeight="1">
      <c r="B390" s="232"/>
      <c r="C390" s="352"/>
      <c r="D390" s="354"/>
      <c r="E390" s="168" t="s">
        <v>11</v>
      </c>
      <c r="F390" s="168" t="s">
        <v>12</v>
      </c>
      <c r="G390" s="352"/>
      <c r="H390" s="354"/>
      <c r="I390" s="339"/>
      <c r="J390" s="350"/>
      <c r="K390" s="341"/>
      <c r="L390" s="233"/>
    </row>
    <row r="391" spans="2:12" ht="30" customHeight="1">
      <c r="B391" s="232"/>
      <c r="C391" s="186">
        <v>1</v>
      </c>
      <c r="D391" s="171"/>
      <c r="E391" s="171"/>
      <c r="F391" s="171"/>
      <c r="G391" s="172" t="s">
        <v>184</v>
      </c>
      <c r="H391" s="173"/>
      <c r="I391" s="299"/>
      <c r="J391" s="175"/>
      <c r="K391" s="187"/>
      <c r="L391" s="233"/>
    </row>
    <row r="392" spans="2:12" ht="30" customHeight="1">
      <c r="B392" s="232"/>
      <c r="C392" s="193">
        <f>C391+0.01</f>
        <v>1.01</v>
      </c>
      <c r="D392" s="167"/>
      <c r="E392" s="167"/>
      <c r="F392" s="167"/>
      <c r="G392" s="258" t="s">
        <v>185</v>
      </c>
      <c r="H392" s="202" t="s">
        <v>86</v>
      </c>
      <c r="I392" s="203">
        <v>72</v>
      </c>
      <c r="J392" s="202">
        <v>8191.98</v>
      </c>
      <c r="K392" s="188">
        <f>IFERROR(ROUND(J392*I392,0),"")</f>
        <v>589823</v>
      </c>
      <c r="L392" s="233"/>
    </row>
    <row r="393" spans="2:12" ht="30" customHeight="1">
      <c r="B393" s="232"/>
      <c r="C393" s="193">
        <f t="shared" ref="C393:C400" si="62">C392+0.01</f>
        <v>1.02</v>
      </c>
      <c r="D393" s="167"/>
      <c r="E393" s="167"/>
      <c r="F393" s="167"/>
      <c r="G393" s="258" t="s">
        <v>121</v>
      </c>
      <c r="H393" s="202" t="s">
        <v>115</v>
      </c>
      <c r="I393" s="203">
        <v>1</v>
      </c>
      <c r="J393" s="202">
        <v>216845.36</v>
      </c>
      <c r="K393" s="188">
        <f t="shared" ref="K393:K400" si="63">IFERROR(ROUND(J393*I393,0),"")</f>
        <v>216845</v>
      </c>
      <c r="L393" s="233"/>
    </row>
    <row r="394" spans="2:12" ht="30" customHeight="1">
      <c r="B394" s="232"/>
      <c r="C394" s="193">
        <f t="shared" si="62"/>
        <v>1.03</v>
      </c>
      <c r="D394" s="167"/>
      <c r="E394" s="167"/>
      <c r="F394" s="167"/>
      <c r="G394" s="258" t="s">
        <v>186</v>
      </c>
      <c r="H394" s="202" t="s">
        <v>92</v>
      </c>
      <c r="I394" s="203">
        <v>72</v>
      </c>
      <c r="J394" s="202">
        <v>17079.759999999998</v>
      </c>
      <c r="K394" s="188">
        <f t="shared" si="63"/>
        <v>1229743</v>
      </c>
      <c r="L394" s="233"/>
    </row>
    <row r="395" spans="2:12" ht="30" customHeight="1">
      <c r="B395" s="232"/>
      <c r="C395" s="193">
        <f t="shared" si="62"/>
        <v>1.04</v>
      </c>
      <c r="D395" s="167"/>
      <c r="E395" s="167"/>
      <c r="F395" s="167"/>
      <c r="G395" s="258" t="s">
        <v>338</v>
      </c>
      <c r="H395" s="202" t="s">
        <v>86</v>
      </c>
      <c r="I395" s="203">
        <v>15</v>
      </c>
      <c r="J395" s="202">
        <v>153192.44</v>
      </c>
      <c r="K395" s="188">
        <f t="shared" si="63"/>
        <v>2297887</v>
      </c>
      <c r="L395" s="233"/>
    </row>
    <row r="396" spans="2:12" ht="30" customHeight="1">
      <c r="B396" s="232"/>
      <c r="C396" s="193">
        <f t="shared" si="62"/>
        <v>1.05</v>
      </c>
      <c r="D396" s="167"/>
      <c r="E396" s="167"/>
      <c r="F396" s="167"/>
      <c r="G396" s="258" t="s">
        <v>175</v>
      </c>
      <c r="H396" s="202" t="s">
        <v>92</v>
      </c>
      <c r="I396" s="203">
        <v>19</v>
      </c>
      <c r="J396" s="202">
        <v>25907.899999999998</v>
      </c>
      <c r="K396" s="188">
        <f t="shared" si="63"/>
        <v>492250</v>
      </c>
      <c r="L396" s="233"/>
    </row>
    <row r="397" spans="2:12" ht="30" customHeight="1">
      <c r="B397" s="232"/>
      <c r="C397" s="193">
        <f t="shared" si="62"/>
        <v>1.06</v>
      </c>
      <c r="D397" s="167"/>
      <c r="E397" s="167"/>
      <c r="F397" s="167"/>
      <c r="G397" s="258" t="s">
        <v>339</v>
      </c>
      <c r="H397" s="202" t="s">
        <v>88</v>
      </c>
      <c r="I397" s="203">
        <v>5</v>
      </c>
      <c r="J397" s="202">
        <v>189338.53999999998</v>
      </c>
      <c r="K397" s="188">
        <f t="shared" si="63"/>
        <v>946693</v>
      </c>
      <c r="L397" s="233"/>
    </row>
    <row r="398" spans="2:12" ht="30" customHeight="1">
      <c r="B398" s="232"/>
      <c r="C398" s="193">
        <f t="shared" si="62"/>
        <v>1.07</v>
      </c>
      <c r="D398" s="167"/>
      <c r="E398" s="167"/>
      <c r="F398" s="167"/>
      <c r="G398" s="258" t="s">
        <v>91</v>
      </c>
      <c r="H398" s="202" t="s">
        <v>92</v>
      </c>
      <c r="I398" s="203">
        <v>19</v>
      </c>
      <c r="J398" s="202">
        <v>10691.18</v>
      </c>
      <c r="K398" s="188">
        <f t="shared" si="63"/>
        <v>203132</v>
      </c>
      <c r="L398" s="233"/>
    </row>
    <row r="399" spans="2:12" ht="30" customHeight="1">
      <c r="B399" s="232"/>
      <c r="C399" s="193">
        <f t="shared" si="62"/>
        <v>1.08</v>
      </c>
      <c r="D399" s="167"/>
      <c r="E399" s="167"/>
      <c r="F399" s="167"/>
      <c r="G399" s="258" t="s">
        <v>93</v>
      </c>
      <c r="H399" s="202" t="s">
        <v>92</v>
      </c>
      <c r="I399" s="203">
        <v>19</v>
      </c>
      <c r="J399" s="202">
        <v>4277.04</v>
      </c>
      <c r="K399" s="188">
        <f t="shared" si="63"/>
        <v>81264</v>
      </c>
      <c r="L399" s="233"/>
    </row>
    <row r="400" spans="2:12" ht="30" customHeight="1">
      <c r="B400" s="232"/>
      <c r="C400" s="193">
        <f t="shared" si="62"/>
        <v>1.0900000000000001</v>
      </c>
      <c r="D400" s="167"/>
      <c r="E400" s="167"/>
      <c r="F400" s="167"/>
      <c r="G400" s="258" t="s">
        <v>340</v>
      </c>
      <c r="H400" s="202" t="s">
        <v>115</v>
      </c>
      <c r="I400" s="203">
        <v>8</v>
      </c>
      <c r="J400" s="202">
        <v>131068.84</v>
      </c>
      <c r="K400" s="188">
        <f t="shared" si="63"/>
        <v>1048551</v>
      </c>
      <c r="L400" s="233"/>
    </row>
    <row r="401" spans="2:12" ht="30" customHeight="1" thickBot="1">
      <c r="B401" s="232"/>
      <c r="C401" s="126" t="s">
        <v>13</v>
      </c>
      <c r="D401" s="137"/>
      <c r="E401" s="137"/>
      <c r="F401" s="137"/>
      <c r="G401" s="138"/>
      <c r="H401" s="139"/>
      <c r="I401" s="304"/>
      <c r="J401" s="129"/>
      <c r="K401" s="244">
        <f>SUM(K392:K400)</f>
        <v>7106188</v>
      </c>
      <c r="L401" s="233"/>
    </row>
    <row r="402" spans="2:12" ht="30" customHeight="1" thickBot="1">
      <c r="B402" s="232"/>
      <c r="C402" s="327"/>
      <c r="D402" s="328"/>
      <c r="E402" s="328"/>
      <c r="F402" s="328"/>
      <c r="G402" s="328"/>
      <c r="H402" s="328"/>
      <c r="I402" s="328"/>
      <c r="J402" s="329"/>
      <c r="K402" s="201"/>
      <c r="L402" s="233"/>
    </row>
    <row r="403" spans="2:12" ht="30" customHeight="1">
      <c r="B403" s="232"/>
      <c r="C403" s="211" t="s">
        <v>96</v>
      </c>
      <c r="D403" s="212"/>
      <c r="E403" s="212"/>
      <c r="F403" s="212"/>
      <c r="G403" s="213" t="s">
        <v>95</v>
      </c>
      <c r="H403" s="214"/>
      <c r="I403" s="303"/>
      <c r="J403" s="217"/>
      <c r="K403" s="216"/>
      <c r="L403" s="233"/>
    </row>
    <row r="404" spans="2:12" ht="30" customHeight="1">
      <c r="B404" s="232"/>
      <c r="C404" s="193">
        <f>C403+0.01</f>
        <v>2.0099999999999998</v>
      </c>
      <c r="D404" s="167"/>
      <c r="E404" s="167"/>
      <c r="F404" s="167"/>
      <c r="G404" s="258" t="s">
        <v>87</v>
      </c>
      <c r="H404" s="202" t="s">
        <v>88</v>
      </c>
      <c r="I404" s="203">
        <v>60</v>
      </c>
      <c r="J404" s="202">
        <v>31177.519999999997</v>
      </c>
      <c r="K404" s="188">
        <f t="shared" ref="K404:K406" si="64">IFERROR(ROUND(J404*I404,0),"")</f>
        <v>1870651</v>
      </c>
      <c r="L404" s="233"/>
    </row>
    <row r="405" spans="2:12" ht="30" customHeight="1">
      <c r="B405" s="232"/>
      <c r="C405" s="193">
        <f>C404+0.01</f>
        <v>2.0199999999999996</v>
      </c>
      <c r="D405" s="167"/>
      <c r="E405" s="167"/>
      <c r="F405" s="167"/>
      <c r="G405" s="258" t="s">
        <v>341</v>
      </c>
      <c r="H405" s="202" t="s">
        <v>92</v>
      </c>
      <c r="I405" s="203">
        <v>60</v>
      </c>
      <c r="J405" s="202">
        <v>221812.52</v>
      </c>
      <c r="K405" s="188">
        <f t="shared" si="64"/>
        <v>13308751</v>
      </c>
      <c r="L405" s="233"/>
    </row>
    <row r="406" spans="2:12" ht="30" customHeight="1">
      <c r="B406" s="232"/>
      <c r="C406" s="193">
        <f>C405+0.01</f>
        <v>2.0299999999999994</v>
      </c>
      <c r="D406" s="167"/>
      <c r="E406" s="167"/>
      <c r="F406" s="167"/>
      <c r="G406" s="258" t="s">
        <v>98</v>
      </c>
      <c r="H406" s="202" t="s">
        <v>86</v>
      </c>
      <c r="I406" s="203">
        <v>35</v>
      </c>
      <c r="J406" s="202">
        <v>48590.979999999996</v>
      </c>
      <c r="K406" s="188">
        <f t="shared" si="64"/>
        <v>1700684</v>
      </c>
      <c r="L406" s="233"/>
    </row>
    <row r="407" spans="2:12" ht="30" customHeight="1" thickBot="1">
      <c r="B407" s="232"/>
      <c r="C407" s="126" t="s">
        <v>13</v>
      </c>
      <c r="D407" s="137"/>
      <c r="E407" s="137"/>
      <c r="F407" s="137"/>
      <c r="G407" s="138"/>
      <c r="H407" s="139"/>
      <c r="I407" s="304"/>
      <c r="J407" s="129"/>
      <c r="K407" s="243">
        <f>SUM(K404:K406)</f>
        <v>16880086</v>
      </c>
      <c r="L407" s="233"/>
    </row>
    <row r="408" spans="2:12" ht="30" customHeight="1" thickBot="1">
      <c r="B408" s="232"/>
      <c r="C408" s="327"/>
      <c r="D408" s="328"/>
      <c r="E408" s="328"/>
      <c r="F408" s="328"/>
      <c r="G408" s="328"/>
      <c r="H408" s="328"/>
      <c r="I408" s="328"/>
      <c r="J408" s="329"/>
      <c r="K408" s="201"/>
      <c r="L408" s="233"/>
    </row>
    <row r="409" spans="2:12" ht="30" customHeight="1">
      <c r="B409" s="232"/>
      <c r="C409" s="211" t="s">
        <v>102</v>
      </c>
      <c r="D409" s="212"/>
      <c r="E409" s="212"/>
      <c r="F409" s="212"/>
      <c r="G409" s="213" t="s">
        <v>97</v>
      </c>
      <c r="H409" s="214"/>
      <c r="I409" s="303"/>
      <c r="J409" s="217"/>
      <c r="K409" s="216"/>
      <c r="L409" s="233"/>
    </row>
    <row r="410" spans="2:12" ht="30" customHeight="1">
      <c r="B410" s="232"/>
      <c r="C410" s="193">
        <f>C409+0.01</f>
        <v>3.01</v>
      </c>
      <c r="D410" s="252"/>
      <c r="E410" s="252"/>
      <c r="F410" s="252"/>
      <c r="G410" s="258" t="s">
        <v>190</v>
      </c>
      <c r="H410" s="202" t="s">
        <v>88</v>
      </c>
      <c r="I410" s="310">
        <v>13</v>
      </c>
      <c r="J410" s="202">
        <v>1842141.8599999999</v>
      </c>
      <c r="K410" s="188">
        <f>IFERROR(ROUND(J410*I410,0),"")</f>
        <v>23947844</v>
      </c>
      <c r="L410" s="233"/>
    </row>
    <row r="411" spans="2:12" ht="30" customHeight="1">
      <c r="B411" s="232"/>
      <c r="C411" s="193">
        <f>C410+0.01</f>
        <v>3.0199999999999996</v>
      </c>
      <c r="D411" s="171"/>
      <c r="E411" s="171"/>
      <c r="F411" s="171"/>
      <c r="G411" s="258" t="s">
        <v>215</v>
      </c>
      <c r="H411" s="202" t="s">
        <v>88</v>
      </c>
      <c r="I411" s="310">
        <v>9</v>
      </c>
      <c r="J411" s="202">
        <v>1328380.18</v>
      </c>
      <c r="K411" s="188">
        <f t="shared" ref="K411" si="65">IFERROR(ROUND(J411*I411,0),"")</f>
        <v>11955422</v>
      </c>
      <c r="L411" s="233"/>
    </row>
    <row r="412" spans="2:12" ht="30" customHeight="1" thickBot="1">
      <c r="B412" s="232"/>
      <c r="C412" s="126" t="s">
        <v>13</v>
      </c>
      <c r="D412" s="137"/>
      <c r="E412" s="137"/>
      <c r="F412" s="137"/>
      <c r="G412" s="138"/>
      <c r="H412" s="139"/>
      <c r="I412" s="304"/>
      <c r="J412" s="129"/>
      <c r="K412" s="204">
        <f>SUM(K410:K411)</f>
        <v>35903266</v>
      </c>
      <c r="L412" s="233"/>
    </row>
    <row r="413" spans="2:12" ht="30" customHeight="1" thickBot="1">
      <c r="B413" s="269"/>
      <c r="C413" s="327"/>
      <c r="D413" s="328"/>
      <c r="E413" s="328"/>
      <c r="F413" s="328"/>
      <c r="G413" s="328"/>
      <c r="H413" s="328"/>
      <c r="I413" s="328"/>
      <c r="J413" s="329"/>
      <c r="K413" s="201"/>
      <c r="L413" s="270"/>
    </row>
    <row r="414" spans="2:12" ht="30" customHeight="1">
      <c r="B414" s="232"/>
      <c r="C414" s="211" t="s">
        <v>104</v>
      </c>
      <c r="D414" s="212"/>
      <c r="E414" s="212"/>
      <c r="F414" s="212"/>
      <c r="G414" s="213" t="s">
        <v>103</v>
      </c>
      <c r="H414" s="214"/>
      <c r="I414" s="303"/>
      <c r="J414" s="217"/>
      <c r="K414" s="216"/>
      <c r="L414" s="233"/>
    </row>
    <row r="415" spans="2:12" ht="30" customHeight="1">
      <c r="B415" s="232"/>
      <c r="C415" s="193">
        <f>C414+0.01</f>
        <v>4.01</v>
      </c>
      <c r="D415" s="171"/>
      <c r="E415" s="171"/>
      <c r="F415" s="171"/>
      <c r="G415" s="258" t="s">
        <v>316</v>
      </c>
      <c r="H415" s="202" t="s">
        <v>88</v>
      </c>
      <c r="I415" s="310">
        <v>17</v>
      </c>
      <c r="J415" s="202">
        <v>1439902.72</v>
      </c>
      <c r="K415" s="188">
        <f>IFERROR(ROUND(J415*I415,0),"")</f>
        <v>24478346</v>
      </c>
      <c r="L415" s="233"/>
    </row>
    <row r="416" spans="2:12" ht="30" customHeight="1">
      <c r="B416" s="271"/>
      <c r="C416" s="193">
        <f t="shared" ref="C416" si="66">C415+0.01</f>
        <v>4.0199999999999996</v>
      </c>
      <c r="D416" s="130"/>
      <c r="E416" s="130"/>
      <c r="F416" s="130"/>
      <c r="G416" s="258" t="s">
        <v>100</v>
      </c>
      <c r="H416" s="202" t="s">
        <v>101</v>
      </c>
      <c r="I416" s="310">
        <v>4400</v>
      </c>
      <c r="J416" s="202">
        <v>8048.5591144185682</v>
      </c>
      <c r="K416" s="188">
        <f t="shared" ref="K416" si="67">IFERROR(ROUND(J416*I416,0),"")</f>
        <v>35413660</v>
      </c>
      <c r="L416" s="251"/>
    </row>
    <row r="417" spans="2:12" ht="30" customHeight="1" thickBot="1">
      <c r="B417" s="232"/>
      <c r="C417" s="126" t="s">
        <v>13</v>
      </c>
      <c r="D417" s="137"/>
      <c r="E417" s="137"/>
      <c r="F417" s="137"/>
      <c r="G417" s="138"/>
      <c r="H417" s="139"/>
      <c r="I417" s="304"/>
      <c r="J417" s="129"/>
      <c r="K417" s="204">
        <f>SUM(K415:K416)</f>
        <v>59892006</v>
      </c>
      <c r="L417" s="233"/>
    </row>
    <row r="418" spans="2:12" ht="30" customHeight="1" thickBot="1">
      <c r="B418" s="232"/>
      <c r="C418" s="327"/>
      <c r="D418" s="328"/>
      <c r="E418" s="328"/>
      <c r="F418" s="328"/>
      <c r="G418" s="328"/>
      <c r="H418" s="328"/>
      <c r="I418" s="328"/>
      <c r="J418" s="329"/>
      <c r="K418" s="201"/>
      <c r="L418" s="233"/>
    </row>
    <row r="419" spans="2:12" ht="30" customHeight="1">
      <c r="B419" s="232"/>
      <c r="C419" s="211" t="s">
        <v>106</v>
      </c>
      <c r="D419" s="212"/>
      <c r="E419" s="212"/>
      <c r="F419" s="212"/>
      <c r="G419" s="213" t="s">
        <v>201</v>
      </c>
      <c r="H419" s="214"/>
      <c r="I419" s="303"/>
      <c r="J419" s="217"/>
      <c r="K419" s="216"/>
      <c r="L419" s="233"/>
    </row>
    <row r="420" spans="2:12" ht="30" customHeight="1">
      <c r="B420" s="232"/>
      <c r="C420" s="193">
        <f>C419+0.01</f>
        <v>5.01</v>
      </c>
      <c r="D420" s="252"/>
      <c r="E420" s="252"/>
      <c r="F420" s="252"/>
      <c r="G420" s="258" t="s">
        <v>342</v>
      </c>
      <c r="H420" s="202" t="s">
        <v>92</v>
      </c>
      <c r="I420" s="203">
        <v>76</v>
      </c>
      <c r="J420" s="202">
        <v>77969.36</v>
      </c>
      <c r="K420" s="188">
        <f>IFERROR(ROUND(J420*I420,0),"")</f>
        <v>5925671</v>
      </c>
      <c r="L420" s="233"/>
    </row>
    <row r="421" spans="2:12" ht="30" customHeight="1">
      <c r="B421" s="232"/>
      <c r="C421" s="193">
        <f t="shared" ref="C421:C423" si="68">C420+0.01</f>
        <v>5.0199999999999996</v>
      </c>
      <c r="D421" s="252"/>
      <c r="E421" s="252"/>
      <c r="F421" s="252"/>
      <c r="G421" s="258" t="s">
        <v>343</v>
      </c>
      <c r="H421" s="202" t="s">
        <v>92</v>
      </c>
      <c r="I421" s="203">
        <v>111</v>
      </c>
      <c r="J421" s="202">
        <v>62430.299999999996</v>
      </c>
      <c r="K421" s="188">
        <f t="shared" ref="K421:K423" si="69">IFERROR(ROUND(J421*I421,0),"")</f>
        <v>6929763</v>
      </c>
      <c r="L421" s="233"/>
    </row>
    <row r="422" spans="2:12" ht="30" customHeight="1">
      <c r="B422" s="232"/>
      <c r="C422" s="193">
        <f t="shared" si="68"/>
        <v>5.0299999999999994</v>
      </c>
      <c r="D422" s="133"/>
      <c r="E422" s="133"/>
      <c r="F422" s="133"/>
      <c r="G422" s="258" t="s">
        <v>344</v>
      </c>
      <c r="H422" s="202" t="s">
        <v>86</v>
      </c>
      <c r="I422" s="203">
        <v>140</v>
      </c>
      <c r="J422" s="202">
        <v>56844.02</v>
      </c>
      <c r="K422" s="188">
        <f t="shared" si="69"/>
        <v>7958163</v>
      </c>
      <c r="L422" s="233"/>
    </row>
    <row r="423" spans="2:12" ht="30" customHeight="1">
      <c r="B423" s="232"/>
      <c r="C423" s="193">
        <f t="shared" si="68"/>
        <v>5.0399999999999991</v>
      </c>
      <c r="D423" s="130"/>
      <c r="E423" s="130"/>
      <c r="F423" s="130"/>
      <c r="G423" s="258" t="s">
        <v>332</v>
      </c>
      <c r="H423" s="202" t="s">
        <v>92</v>
      </c>
      <c r="I423" s="203">
        <v>72</v>
      </c>
      <c r="J423" s="202">
        <v>5623.2</v>
      </c>
      <c r="K423" s="188">
        <f t="shared" si="69"/>
        <v>404870</v>
      </c>
      <c r="L423" s="233"/>
    </row>
    <row r="424" spans="2:12" ht="30" customHeight="1" thickBot="1">
      <c r="B424" s="232"/>
      <c r="C424" s="126" t="s">
        <v>13</v>
      </c>
      <c r="D424" s="137"/>
      <c r="E424" s="137"/>
      <c r="F424" s="137"/>
      <c r="G424" s="138"/>
      <c r="H424" s="139"/>
      <c r="I424" s="304"/>
      <c r="J424" s="129"/>
      <c r="K424" s="204">
        <f>SUM(K420:K423)</f>
        <v>21218467</v>
      </c>
      <c r="L424" s="233"/>
    </row>
    <row r="425" spans="2:12" ht="30" customHeight="1" thickBot="1">
      <c r="B425" s="232"/>
      <c r="C425" s="327"/>
      <c r="D425" s="328"/>
      <c r="E425" s="328"/>
      <c r="F425" s="328"/>
      <c r="G425" s="328"/>
      <c r="H425" s="328"/>
      <c r="I425" s="328"/>
      <c r="J425" s="329"/>
      <c r="K425" s="201"/>
      <c r="L425" s="233"/>
    </row>
    <row r="426" spans="2:12" ht="32.25" customHeight="1">
      <c r="B426" s="232"/>
      <c r="C426" s="211" t="s">
        <v>110</v>
      </c>
      <c r="D426" s="212"/>
      <c r="E426" s="212"/>
      <c r="F426" s="212"/>
      <c r="G426" s="213" t="s">
        <v>203</v>
      </c>
      <c r="H426" s="214"/>
      <c r="I426" s="303"/>
      <c r="J426" s="217"/>
      <c r="K426" s="216"/>
      <c r="L426" s="233"/>
    </row>
    <row r="427" spans="2:12" ht="42" customHeight="1">
      <c r="B427" s="232"/>
      <c r="C427" s="193">
        <f>C426+0.01</f>
        <v>6.01</v>
      </c>
      <c r="D427" s="252"/>
      <c r="E427" s="252"/>
      <c r="F427" s="252"/>
      <c r="G427" s="259" t="s">
        <v>181</v>
      </c>
      <c r="H427" s="202" t="s">
        <v>88</v>
      </c>
      <c r="I427" s="307">
        <v>39</v>
      </c>
      <c r="J427" s="202">
        <v>64246.479999999996</v>
      </c>
      <c r="K427" s="188">
        <f>IFERROR(ROUND(J427*I427,0),"")</f>
        <v>2505613</v>
      </c>
      <c r="L427" s="233"/>
    </row>
    <row r="428" spans="2:12" ht="30" customHeight="1">
      <c r="B428" s="232"/>
      <c r="C428" s="193">
        <f t="shared" ref="C428:C429" si="70">C427+0.01</f>
        <v>6.02</v>
      </c>
      <c r="D428" s="252"/>
      <c r="E428" s="252"/>
      <c r="F428" s="252"/>
      <c r="G428" s="258" t="s">
        <v>180</v>
      </c>
      <c r="H428" s="202" t="s">
        <v>88</v>
      </c>
      <c r="I428" s="307">
        <v>39</v>
      </c>
      <c r="J428" s="202">
        <v>15470.9</v>
      </c>
      <c r="K428" s="188">
        <f t="shared" ref="K428:K429" si="71">IFERROR(ROUND(J428*I428,0),"")</f>
        <v>603365</v>
      </c>
      <c r="L428" s="233"/>
    </row>
    <row r="429" spans="2:12" ht="30" customHeight="1">
      <c r="B429" s="232"/>
      <c r="C429" s="193">
        <f t="shared" si="70"/>
        <v>6.0299999999999994</v>
      </c>
      <c r="D429" s="252"/>
      <c r="E429" s="252"/>
      <c r="F429" s="252"/>
      <c r="G429" s="258" t="s">
        <v>179</v>
      </c>
      <c r="H429" s="202" t="s">
        <v>86</v>
      </c>
      <c r="I429" s="307">
        <v>329.62</v>
      </c>
      <c r="J429" s="202">
        <v>1452.6599999999999</v>
      </c>
      <c r="K429" s="188">
        <f t="shared" si="71"/>
        <v>478826</v>
      </c>
      <c r="L429" s="233"/>
    </row>
    <row r="430" spans="2:12" ht="30" customHeight="1" thickBot="1">
      <c r="B430" s="232"/>
      <c r="C430" s="126" t="s">
        <v>13</v>
      </c>
      <c r="D430" s="137"/>
      <c r="E430" s="137"/>
      <c r="F430" s="137"/>
      <c r="G430" s="138"/>
      <c r="H430" s="139"/>
      <c r="I430" s="304"/>
      <c r="J430" s="129"/>
      <c r="K430" s="206">
        <f>SUM(K427:K429)</f>
        <v>3587804</v>
      </c>
      <c r="L430" s="233"/>
    </row>
    <row r="431" spans="2:12" ht="31.15" customHeight="1" thickBot="1">
      <c r="B431" s="232"/>
      <c r="C431" s="327" t="s">
        <v>14</v>
      </c>
      <c r="D431" s="328"/>
      <c r="E431" s="328"/>
      <c r="F431" s="328"/>
      <c r="G431" s="328"/>
      <c r="H431" s="328"/>
      <c r="I431" s="328"/>
      <c r="J431" s="329"/>
      <c r="K431" s="201">
        <f>SUM(K391:K430)/2</f>
        <v>144587817</v>
      </c>
      <c r="L431" s="233"/>
    </row>
    <row r="432" spans="2:12" ht="27" customHeight="1" thickBot="1">
      <c r="B432" s="232"/>
      <c r="C432" s="274"/>
      <c r="D432" s="275"/>
      <c r="E432" s="275"/>
      <c r="F432" s="275"/>
      <c r="G432" s="376" t="s">
        <v>348</v>
      </c>
      <c r="H432" s="377"/>
      <c r="I432" s="378"/>
      <c r="J432" s="276">
        <v>0.03</v>
      </c>
      <c r="K432" s="280">
        <f>IFERROR(ROUND((K431/1.42)*J432,0),"")</f>
        <v>3054672</v>
      </c>
      <c r="L432" s="233"/>
    </row>
    <row r="433" spans="2:12" ht="27" customHeight="1" thickBot="1">
      <c r="B433" s="232"/>
      <c r="C433" s="274"/>
      <c r="D433" s="275"/>
      <c r="E433" s="275"/>
      <c r="F433" s="275"/>
      <c r="G433" s="277"/>
      <c r="H433" s="277"/>
      <c r="I433" s="311"/>
      <c r="J433" s="278" t="s">
        <v>356</v>
      </c>
      <c r="K433" s="281">
        <f>+K431+K432</f>
        <v>147642489</v>
      </c>
      <c r="L433" s="233"/>
    </row>
    <row r="434" spans="2:12" ht="25.15" customHeight="1" thickBot="1">
      <c r="B434" s="232"/>
      <c r="C434" s="234"/>
      <c r="D434" s="234"/>
      <c r="E434" s="234"/>
      <c r="F434" s="234"/>
      <c r="G434" s="234"/>
      <c r="H434" s="234"/>
      <c r="I434" s="312"/>
      <c r="J434" s="234"/>
      <c r="K434" s="235"/>
      <c r="L434" s="233"/>
    </row>
    <row r="435" spans="2:12" ht="40.5" customHeight="1">
      <c r="B435" s="232"/>
      <c r="C435" s="236"/>
      <c r="D435" s="237"/>
      <c r="E435" s="236"/>
      <c r="F435" s="236"/>
      <c r="G435" s="373" t="s">
        <v>345</v>
      </c>
      <c r="H435" s="374"/>
      <c r="I435" s="374"/>
      <c r="J435" s="375"/>
      <c r="K435" s="230">
        <v>159553690</v>
      </c>
      <c r="L435" s="233"/>
    </row>
    <row r="436" spans="2:12" ht="40.5" customHeight="1">
      <c r="B436" s="232"/>
      <c r="C436" s="236"/>
      <c r="D436" s="238"/>
      <c r="E436" s="238"/>
      <c r="F436" s="238"/>
      <c r="G436" s="370" t="s">
        <v>306</v>
      </c>
      <c r="H436" s="371"/>
      <c r="I436" s="371"/>
      <c r="J436" s="372"/>
      <c r="K436" s="272">
        <v>118180910</v>
      </c>
      <c r="L436" s="233"/>
    </row>
    <row r="437" spans="2:12" ht="40.5" customHeight="1">
      <c r="B437" s="232"/>
      <c r="C437" s="236"/>
      <c r="D437" s="238"/>
      <c r="E437" s="238"/>
      <c r="F437" s="238"/>
      <c r="G437" s="370" t="s">
        <v>346</v>
      </c>
      <c r="H437" s="371"/>
      <c r="I437" s="371"/>
      <c r="J437" s="372"/>
      <c r="K437" s="272">
        <v>100853314</v>
      </c>
      <c r="L437" s="233"/>
    </row>
    <row r="438" spans="2:12" ht="40.5" customHeight="1">
      <c r="B438" s="232"/>
      <c r="C438" s="236"/>
      <c r="D438" s="238"/>
      <c r="E438" s="238"/>
      <c r="F438" s="238"/>
      <c r="G438" s="370" t="s">
        <v>347</v>
      </c>
      <c r="H438" s="371"/>
      <c r="I438" s="371"/>
      <c r="J438" s="372"/>
      <c r="K438" s="272">
        <v>147642489</v>
      </c>
      <c r="L438" s="233"/>
    </row>
    <row r="439" spans="2:12" ht="30" customHeight="1" thickBot="1">
      <c r="B439" s="232"/>
      <c r="C439" s="236"/>
      <c r="D439" s="237"/>
      <c r="E439" s="236"/>
      <c r="F439" s="236"/>
      <c r="G439" s="140" t="s">
        <v>15</v>
      </c>
      <c r="H439" s="141"/>
      <c r="I439" s="313"/>
      <c r="J439" s="142"/>
      <c r="K439" s="273">
        <f>SUM(K435:K438)</f>
        <v>526230403</v>
      </c>
      <c r="L439" s="233"/>
    </row>
    <row r="440" spans="2:12" ht="17.25" thickBot="1">
      <c r="B440" s="232"/>
      <c r="C440" s="236"/>
      <c r="D440" s="237"/>
      <c r="E440" s="237"/>
      <c r="F440" s="237"/>
      <c r="G440" s="246"/>
      <c r="H440" s="236"/>
      <c r="I440" s="314"/>
      <c r="J440" s="240"/>
      <c r="K440" s="241"/>
      <c r="L440" s="233"/>
    </row>
    <row r="441" spans="2:12">
      <c r="B441" s="232"/>
      <c r="C441" s="143"/>
      <c r="D441" s="335"/>
      <c r="E441" s="335"/>
      <c r="F441" s="335"/>
      <c r="G441" s="335"/>
      <c r="H441" s="335"/>
      <c r="I441" s="335"/>
      <c r="J441" s="335"/>
      <c r="K441" s="336"/>
      <c r="L441" s="233"/>
    </row>
    <row r="442" spans="2:12" ht="27" customHeight="1">
      <c r="B442" s="232"/>
      <c r="C442" s="321" t="s">
        <v>204</v>
      </c>
      <c r="D442" s="322"/>
      <c r="E442" s="322"/>
      <c r="F442" s="322"/>
      <c r="G442" s="323"/>
      <c r="H442" s="330" t="s">
        <v>16</v>
      </c>
      <c r="I442" s="332"/>
      <c r="J442" s="331"/>
      <c r="K442" s="318" t="s">
        <v>17</v>
      </c>
      <c r="L442" s="233"/>
    </row>
    <row r="443" spans="2:12" ht="48" customHeight="1">
      <c r="B443" s="232"/>
      <c r="C443" s="321" t="s">
        <v>18</v>
      </c>
      <c r="D443" s="322"/>
      <c r="E443" s="322"/>
      <c r="F443" s="322"/>
      <c r="G443" s="323"/>
      <c r="H443" s="333" t="s">
        <v>19</v>
      </c>
      <c r="I443" s="334"/>
      <c r="J443" s="317" t="s">
        <v>183</v>
      </c>
      <c r="K443" s="144">
        <v>0.37</v>
      </c>
      <c r="L443" s="233"/>
    </row>
    <row r="444" spans="2:12" ht="27" customHeight="1">
      <c r="B444" s="232"/>
      <c r="C444" s="321" t="s">
        <v>20</v>
      </c>
      <c r="D444" s="322"/>
      <c r="E444" s="322"/>
      <c r="F444" s="322"/>
      <c r="G444" s="323"/>
      <c r="H444" s="330" t="s">
        <v>21</v>
      </c>
      <c r="I444" s="331"/>
      <c r="J444" s="317" t="s">
        <v>22</v>
      </c>
      <c r="K444" s="144">
        <v>0.05</v>
      </c>
      <c r="L444" s="233"/>
    </row>
    <row r="445" spans="2:12" ht="27" customHeight="1">
      <c r="B445" s="232"/>
      <c r="C445" s="150"/>
      <c r="D445" s="242"/>
      <c r="E445" s="242"/>
      <c r="F445" s="242"/>
      <c r="G445" s="151"/>
      <c r="H445" s="333" t="s">
        <v>205</v>
      </c>
      <c r="I445" s="334"/>
      <c r="J445" s="317" t="s">
        <v>206</v>
      </c>
      <c r="K445" s="144">
        <v>0.42</v>
      </c>
      <c r="L445" s="233"/>
    </row>
    <row r="446" spans="2:12" ht="17.25" thickBot="1">
      <c r="B446" s="232"/>
      <c r="C446" s="154"/>
      <c r="D446" s="152"/>
      <c r="E446" s="152"/>
      <c r="F446" s="152"/>
      <c r="G446" s="153"/>
      <c r="H446" s="367"/>
      <c r="I446" s="368"/>
      <c r="J446" s="368"/>
      <c r="K446" s="369"/>
      <c r="L446" s="233"/>
    </row>
    <row r="447" spans="2:12" ht="17.25" thickBot="1">
      <c r="B447" s="264"/>
      <c r="C447" s="163"/>
      <c r="D447" s="163"/>
      <c r="E447" s="164"/>
      <c r="F447" s="163"/>
      <c r="G447" s="260"/>
      <c r="H447" s="163"/>
      <c r="I447" s="315"/>
      <c r="J447" s="163"/>
      <c r="K447" s="163"/>
      <c r="L447" s="247"/>
    </row>
    <row r="448" spans="2:12" ht="17.25" thickTop="1">
      <c r="C448" s="4"/>
      <c r="D448" s="4"/>
      <c r="E448" s="5"/>
      <c r="F448" s="4"/>
      <c r="G448" s="255"/>
      <c r="H448" s="4"/>
      <c r="I448" s="296"/>
      <c r="J448" s="4"/>
      <c r="K448" s="4"/>
    </row>
  </sheetData>
  <mergeCells count="77">
    <mergeCell ref="H446:K446"/>
    <mergeCell ref="G436:J436"/>
    <mergeCell ref="G435:J435"/>
    <mergeCell ref="G438:J438"/>
    <mergeCell ref="G432:I432"/>
    <mergeCell ref="G437:J437"/>
    <mergeCell ref="H445:I445"/>
    <mergeCell ref="C425:J425"/>
    <mergeCell ref="C431:J431"/>
    <mergeCell ref="C388:K388"/>
    <mergeCell ref="C389:C390"/>
    <mergeCell ref="D389:D390"/>
    <mergeCell ref="E389:F389"/>
    <mergeCell ref="G389:G390"/>
    <mergeCell ref="H389:H390"/>
    <mergeCell ref="I389:I390"/>
    <mergeCell ref="J389:J390"/>
    <mergeCell ref="K389:K390"/>
    <mergeCell ref="C402:J402"/>
    <mergeCell ref="C408:J408"/>
    <mergeCell ref="C413:J413"/>
    <mergeCell ref="C418:J418"/>
    <mergeCell ref="C387:K387"/>
    <mergeCell ref="C349:J349"/>
    <mergeCell ref="C359:J359"/>
    <mergeCell ref="C368:J368"/>
    <mergeCell ref="C374:J374"/>
    <mergeCell ref="C381:J381"/>
    <mergeCell ref="H291:H292"/>
    <mergeCell ref="I291:I292"/>
    <mergeCell ref="J291:J292"/>
    <mergeCell ref="K291:K292"/>
    <mergeCell ref="C385:J385"/>
    <mergeCell ref="C306:J306"/>
    <mergeCell ref="C314:J314"/>
    <mergeCell ref="C318:J318"/>
    <mergeCell ref="C327:J327"/>
    <mergeCell ref="C332:J332"/>
    <mergeCell ref="C7:K8"/>
    <mergeCell ref="C9:K9"/>
    <mergeCell ref="C289:K289"/>
    <mergeCell ref="C290:K290"/>
    <mergeCell ref="C291:C292"/>
    <mergeCell ref="D291:D292"/>
    <mergeCell ref="E291:F291"/>
    <mergeCell ref="G291:G292"/>
    <mergeCell ref="C287:J287"/>
    <mergeCell ref="C189:C190"/>
    <mergeCell ref="D189:D190"/>
    <mergeCell ref="E189:F189"/>
    <mergeCell ref="G189:G190"/>
    <mergeCell ref="H189:H190"/>
    <mergeCell ref="I189:I190"/>
    <mergeCell ref="J189:J190"/>
    <mergeCell ref="J11:J12"/>
    <mergeCell ref="K11:K12"/>
    <mergeCell ref="C11:C12"/>
    <mergeCell ref="D11:D12"/>
    <mergeCell ref="G11:G12"/>
    <mergeCell ref="H11:H12"/>
    <mergeCell ref="E11:F11"/>
    <mergeCell ref="C3:F3"/>
    <mergeCell ref="C443:G443"/>
    <mergeCell ref="C10:K10"/>
    <mergeCell ref="C185:J185"/>
    <mergeCell ref="C444:G444"/>
    <mergeCell ref="H444:I444"/>
    <mergeCell ref="C442:G442"/>
    <mergeCell ref="H442:J442"/>
    <mergeCell ref="H443:I443"/>
    <mergeCell ref="D441:K441"/>
    <mergeCell ref="C6:K6"/>
    <mergeCell ref="I11:I12"/>
    <mergeCell ref="K189:K190"/>
    <mergeCell ref="C187:K187"/>
    <mergeCell ref="C188:K188"/>
    <mergeCell ref="C5:K5"/>
  </mergeCells>
  <phoneticPr fontId="8" type="noConversion"/>
  <conditionalFormatting sqref="H28:K28">
    <cfRule type="cellIs" dxfId="359" priority="551" operator="equal">
      <formula>"ESCRIBA AQUÍ EL NOMBRE DEL CAPITULO"</formula>
    </cfRule>
  </conditionalFormatting>
  <conditionalFormatting sqref="G28">
    <cfRule type="cellIs" dxfId="358" priority="548" operator="equal">
      <formula>"ESCRIBA AQUÍ EL NOMBRE DEL CAPITULO"</formula>
    </cfRule>
  </conditionalFormatting>
  <conditionalFormatting sqref="G28">
    <cfRule type="duplicateValues" dxfId="357" priority="549"/>
  </conditionalFormatting>
  <conditionalFormatting sqref="G32:K32">
    <cfRule type="cellIs" dxfId="356" priority="545" operator="equal">
      <formula>"ESCRIBA AQUÍ EL NOMBRE DEL CAPITULO"</formula>
    </cfRule>
  </conditionalFormatting>
  <conditionalFormatting sqref="G41:K41">
    <cfRule type="cellIs" dxfId="355" priority="541" operator="equal">
      <formula>"ESCRIBA AQUÍ EL NOMBRE DEL CAPITULO"</formula>
    </cfRule>
  </conditionalFormatting>
  <conditionalFormatting sqref="G32">
    <cfRule type="duplicateValues" dxfId="354" priority="546"/>
  </conditionalFormatting>
  <conditionalFormatting sqref="G41">
    <cfRule type="duplicateValues" dxfId="353" priority="542"/>
  </conditionalFormatting>
  <conditionalFormatting sqref="H50:K50">
    <cfRule type="cellIs" dxfId="352" priority="519" operator="equal">
      <formula>"ESCRIBA AQUÍ EL NOMBRE DEL CAPITULO"</formula>
    </cfRule>
  </conditionalFormatting>
  <conditionalFormatting sqref="G46">
    <cfRule type="duplicateValues" dxfId="351" priority="524"/>
  </conditionalFormatting>
  <conditionalFormatting sqref="G46:K46">
    <cfRule type="cellIs" dxfId="350" priority="523" operator="equal">
      <formula>"ESCRIBA AQUÍ EL NOMBRE DEL CAPITULO"</formula>
    </cfRule>
  </conditionalFormatting>
  <conditionalFormatting sqref="C154:C156 C160:C166">
    <cfRule type="cellIs" dxfId="349" priority="482" operator="equal">
      <formula>"ESCRIBA AQUÍ EL NOMBRE DEL CAPITULO"</formula>
    </cfRule>
  </conditionalFormatting>
  <conditionalFormatting sqref="G66">
    <cfRule type="cellIs" dxfId="348" priority="512" operator="equal">
      <formula>"ESCRIBA AQUÍ EL NOMBRE DEL CAPITULO"</formula>
    </cfRule>
  </conditionalFormatting>
  <conditionalFormatting sqref="H57:K57">
    <cfRule type="cellIs" dxfId="347" priority="515" operator="equal">
      <formula>"ESCRIBA AQUÍ EL NOMBRE DEL CAPITULO"</formula>
    </cfRule>
  </conditionalFormatting>
  <conditionalFormatting sqref="H66:K66">
    <cfRule type="cellIs" dxfId="346" priority="511" operator="equal">
      <formula>"ESCRIBA AQUÍ EL NOMBRE DEL CAPITULO"</formula>
    </cfRule>
  </conditionalFormatting>
  <conditionalFormatting sqref="G108">
    <cfRule type="cellIs" dxfId="345" priority="505" operator="equal">
      <formula>"ESCRIBA AQUÍ EL NOMBRE DEL CAPITULO"</formula>
    </cfRule>
  </conditionalFormatting>
  <conditionalFormatting sqref="C105">
    <cfRule type="cellIs" dxfId="344" priority="502" operator="equal">
      <formula>"ESCRIBA AQUÍ EL NOMBRE DEL CAPITULO"</formula>
    </cfRule>
  </conditionalFormatting>
  <conditionalFormatting sqref="I124 I130">
    <cfRule type="cellIs" dxfId="343" priority="499" operator="equal">
      <formula>"ESCRIBA AQUÍ EL NOMBRE DEL CAPITULO"</formula>
    </cfRule>
  </conditionalFormatting>
  <conditionalFormatting sqref="G169">
    <cfRule type="cellIs" dxfId="342" priority="486" operator="equal">
      <formula>"ESCRIBA AQUÍ EL NOMBRE DEL CAPITULO"</formula>
    </cfRule>
  </conditionalFormatting>
  <conditionalFormatting sqref="H149:K149">
    <cfRule type="cellIs" dxfId="341" priority="491" operator="equal">
      <formula>"ESCRIBA AQUÍ EL NOMBRE DEL CAPITULO"</formula>
    </cfRule>
  </conditionalFormatting>
  <conditionalFormatting sqref="G181">
    <cfRule type="cellIs" dxfId="340" priority="478" operator="equal">
      <formula>"ESCRIBA AQUÍ EL NOMBRE DEL CAPITULO"</formula>
    </cfRule>
  </conditionalFormatting>
  <conditionalFormatting sqref="H177:K177">
    <cfRule type="cellIs" dxfId="339" priority="481" operator="equal">
      <formula>"ESCRIBA AQUÍ EL NOMBRE DEL CAPITULO"</formula>
    </cfRule>
  </conditionalFormatting>
  <conditionalFormatting sqref="H181:K181">
    <cfRule type="cellIs" dxfId="338" priority="480" operator="equal">
      <formula>"ESCRIBA AQUÍ EL NOMBRE DEL CAPITULO"</formula>
    </cfRule>
  </conditionalFormatting>
  <conditionalFormatting sqref="C47">
    <cfRule type="cellIs" dxfId="337" priority="246" operator="equal">
      <formula>"ESCRIBA AQUÍ EL NOMBRE DEL CAPITULO"</formula>
    </cfRule>
  </conditionalFormatting>
  <conditionalFormatting sqref="G14:G25">
    <cfRule type="cellIs" dxfId="336" priority="255" operator="equal">
      <formula>"ESCRIBA AQUÍ EL NOMBRE DEL CAPITULO"</formula>
    </cfRule>
  </conditionalFormatting>
  <conditionalFormatting sqref="G13:K13">
    <cfRule type="cellIs" dxfId="335" priority="256" operator="equal">
      <formula>"ESCRIBA AQUÍ EL NOMBRE DEL CAPITULO"</formula>
    </cfRule>
  </conditionalFormatting>
  <conditionalFormatting sqref="C33:C38">
    <cfRule type="cellIs" dxfId="334" priority="250" operator="equal">
      <formula>"ESCRIBA AQUÍ EL NOMBRE DEL CAPITULO"</formula>
    </cfRule>
  </conditionalFormatting>
  <conditionalFormatting sqref="G50">
    <cfRule type="cellIs" dxfId="333" priority="243" operator="equal">
      <formula>"ESCRIBA AQUÍ EL NOMBRE DEL CAPITULO"</formula>
    </cfRule>
  </conditionalFormatting>
  <conditionalFormatting sqref="F25">
    <cfRule type="cellIs" dxfId="332" priority="258" operator="equal">
      <formula>"ESCRIBA AQUÍ EL NOMBRE DEL CAPITULO"</formula>
    </cfRule>
  </conditionalFormatting>
  <conditionalFormatting sqref="G13">
    <cfRule type="duplicateValues" dxfId="331" priority="257"/>
  </conditionalFormatting>
  <conditionalFormatting sqref="C14:C25">
    <cfRule type="cellIs" dxfId="330" priority="254" operator="equal">
      <formula>"ESCRIBA AQUÍ EL NOMBRE DEL CAPITULO"</formula>
    </cfRule>
  </conditionalFormatting>
  <conditionalFormatting sqref="G29">
    <cfRule type="cellIs" dxfId="329" priority="253" operator="equal">
      <formula>"ESCRIBA AQUÍ EL NOMBRE DEL CAPITULO"</formula>
    </cfRule>
  </conditionalFormatting>
  <conditionalFormatting sqref="C29">
    <cfRule type="cellIs" dxfId="328" priority="252" operator="equal">
      <formula>"ESCRIBA AQUÍ EL NOMBRE DEL CAPITULO"</formula>
    </cfRule>
  </conditionalFormatting>
  <conditionalFormatting sqref="G33:G38">
    <cfRule type="cellIs" dxfId="327" priority="251" operator="equal">
      <formula>"ESCRIBA AQUÍ EL NOMBRE DEL CAPITULO"</formula>
    </cfRule>
  </conditionalFormatting>
  <conditionalFormatting sqref="G42:G43">
    <cfRule type="cellIs" dxfId="326" priority="249" operator="equal">
      <formula>"ESCRIBA AQUÍ EL NOMBRE DEL CAPITULO"</formula>
    </cfRule>
  </conditionalFormatting>
  <conditionalFormatting sqref="C42:C43">
    <cfRule type="cellIs" dxfId="325" priority="248" operator="equal">
      <formula>"ESCRIBA AQUÍ EL NOMBRE DEL CAPITULO"</formula>
    </cfRule>
  </conditionalFormatting>
  <conditionalFormatting sqref="G47">
    <cfRule type="cellIs" dxfId="324" priority="247" operator="equal">
      <formula>"ESCRIBA AQUÍ EL NOMBRE DEL CAPITULO"</formula>
    </cfRule>
  </conditionalFormatting>
  <conditionalFormatting sqref="G50">
    <cfRule type="duplicateValues" dxfId="323" priority="244"/>
  </conditionalFormatting>
  <conditionalFormatting sqref="G51:G54">
    <cfRule type="cellIs" dxfId="322" priority="242" operator="equal">
      <formula>"ESCRIBA AQUÍ EL NOMBRE DEL CAPITULO"</formula>
    </cfRule>
  </conditionalFormatting>
  <conditionalFormatting sqref="C51:C54">
    <cfRule type="cellIs" dxfId="321" priority="241" operator="equal">
      <formula>"ESCRIBA AQUÍ EL NOMBRE DEL CAPITULO"</formula>
    </cfRule>
  </conditionalFormatting>
  <conditionalFormatting sqref="G57">
    <cfRule type="duplicateValues" dxfId="320" priority="240"/>
  </conditionalFormatting>
  <conditionalFormatting sqref="G57">
    <cfRule type="cellIs" dxfId="319" priority="239" operator="equal">
      <formula>"ESCRIBA AQUÍ EL NOMBRE DEL CAPITULO"</formula>
    </cfRule>
  </conditionalFormatting>
  <conditionalFormatting sqref="C58:C63">
    <cfRule type="cellIs" dxfId="318" priority="237" operator="equal">
      <formula>"ESCRIBA AQUÍ EL NOMBRE DEL CAPITULO"</formula>
    </cfRule>
  </conditionalFormatting>
  <conditionalFormatting sqref="G58:G63">
    <cfRule type="cellIs" dxfId="317" priority="236" operator="equal">
      <formula>"ESCRIBA AQUÍ EL NOMBRE DEL CAPITULO"</formula>
    </cfRule>
  </conditionalFormatting>
  <conditionalFormatting sqref="C67:C76">
    <cfRule type="cellIs" dxfId="316" priority="235" operator="equal">
      <formula>"ESCRIBA AQUÍ EL NOMBRE DEL CAPITULO"</formula>
    </cfRule>
  </conditionalFormatting>
  <conditionalFormatting sqref="G67:G76">
    <cfRule type="cellIs" dxfId="315" priority="233" operator="equal">
      <formula>"ESCRIBA AQUÍ EL NOMBRE DEL CAPITULO"</formula>
    </cfRule>
  </conditionalFormatting>
  <conditionalFormatting sqref="G79">
    <cfRule type="cellIs" dxfId="314" priority="232" operator="equal">
      <formula>"ESCRIBA AQUÍ EL NOMBRE DEL CAPITULO"</formula>
    </cfRule>
  </conditionalFormatting>
  <conditionalFormatting sqref="H79:K79">
    <cfRule type="cellIs" dxfId="313" priority="231" operator="equal">
      <formula>"ESCRIBA AQUÍ EL NOMBRE DEL CAPITULO"</formula>
    </cfRule>
  </conditionalFormatting>
  <conditionalFormatting sqref="C80:C87">
    <cfRule type="cellIs" dxfId="312" priority="230" operator="equal">
      <formula>"ESCRIBA AQUÍ EL NOMBRE DEL CAPITULO"</formula>
    </cfRule>
  </conditionalFormatting>
  <conditionalFormatting sqref="G80:G87">
    <cfRule type="cellIs" dxfId="311" priority="229" operator="equal">
      <formula>"ESCRIBA AQUÍ EL NOMBRE DEL CAPITULO"</formula>
    </cfRule>
  </conditionalFormatting>
  <conditionalFormatting sqref="I84:I85">
    <cfRule type="cellIs" dxfId="310" priority="228" operator="equal">
      <formula>"ESCRIBA AQUÍ EL NOMBRE DEL CAPITULO"</formula>
    </cfRule>
  </conditionalFormatting>
  <conditionalFormatting sqref="G90">
    <cfRule type="cellIs" dxfId="309" priority="227" operator="equal">
      <formula>"ESCRIBA AQUÍ EL NOMBRE DEL CAPITULO"</formula>
    </cfRule>
  </conditionalFormatting>
  <conditionalFormatting sqref="C90:C104">
    <cfRule type="cellIs" dxfId="308" priority="226" operator="equal">
      <formula>"ESCRIBA AQUÍ EL NOMBRE DEL CAPITULO"</formula>
    </cfRule>
  </conditionalFormatting>
  <conditionalFormatting sqref="G91:G105">
    <cfRule type="cellIs" dxfId="307" priority="225" operator="equal">
      <formula>"ESCRIBA AQUÍ EL NOMBRE DEL CAPITULO"</formula>
    </cfRule>
  </conditionalFormatting>
  <conditionalFormatting sqref="I91:I105">
    <cfRule type="cellIs" dxfId="306" priority="224" operator="equal">
      <formula>"ESCRIBA AQUÍ EL NOMBRE DEL CAPITULO"</formula>
    </cfRule>
  </conditionalFormatting>
  <conditionalFormatting sqref="C108">
    <cfRule type="cellIs" dxfId="305" priority="223" operator="equal">
      <formula>"ESCRIBA AQUÍ EL NOMBRE DEL CAPITULO"</formula>
    </cfRule>
  </conditionalFormatting>
  <conditionalFormatting sqref="C109:C114">
    <cfRule type="cellIs" dxfId="304" priority="222" operator="equal">
      <formula>"ESCRIBA AQUÍ EL NOMBRE DEL CAPITULO"</formula>
    </cfRule>
  </conditionalFormatting>
  <conditionalFormatting sqref="G109:G114">
    <cfRule type="cellIs" dxfId="303" priority="221" operator="equal">
      <formula>"ESCRIBA AQUÍ EL NOMBRE DEL CAPITULO"</formula>
    </cfRule>
  </conditionalFormatting>
  <conditionalFormatting sqref="G160:G166">
    <cfRule type="cellIs" dxfId="302" priority="187" operator="equal">
      <formula>"ESCRIBA AQUÍ EL NOMBRE DEL CAPITULO"</formula>
    </cfRule>
  </conditionalFormatting>
  <conditionalFormatting sqref="G117">
    <cfRule type="cellIs" dxfId="301" priority="218" operator="equal">
      <formula>"ESCRIBA AQUÍ EL NOMBRE DEL CAPITULO"</formula>
    </cfRule>
  </conditionalFormatting>
  <conditionalFormatting sqref="C117">
    <cfRule type="cellIs" dxfId="300" priority="217" operator="equal">
      <formula>"ESCRIBA AQUÍ EL NOMBRE DEL CAPITULO"</formula>
    </cfRule>
  </conditionalFormatting>
  <conditionalFormatting sqref="C118:C121">
    <cfRule type="cellIs" dxfId="299" priority="216" operator="equal">
      <formula>"ESCRIBA AQUÍ EL NOMBRE DEL CAPITULO"</formula>
    </cfRule>
  </conditionalFormatting>
  <conditionalFormatting sqref="G118:G121">
    <cfRule type="cellIs" dxfId="298" priority="215" operator="equal">
      <formula>"ESCRIBA AQUÍ EL NOMBRE DEL CAPITULO"</formula>
    </cfRule>
  </conditionalFormatting>
  <conditionalFormatting sqref="G124">
    <cfRule type="duplicateValues" dxfId="297" priority="214"/>
  </conditionalFormatting>
  <conditionalFormatting sqref="G124">
    <cfRule type="cellIs" dxfId="296" priority="213" operator="equal">
      <formula>"ESCRIBA AQUÍ EL NOMBRE DEL CAPITULO"</formula>
    </cfRule>
  </conditionalFormatting>
  <conditionalFormatting sqref="C124">
    <cfRule type="cellIs" dxfId="295" priority="212" operator="equal">
      <formula>"ESCRIBA AQUÍ EL NOMBRE DEL CAPITULO"</formula>
    </cfRule>
  </conditionalFormatting>
  <conditionalFormatting sqref="C125:C127">
    <cfRule type="cellIs" dxfId="294" priority="211" operator="equal">
      <formula>"ESCRIBA AQUÍ EL NOMBRE DEL CAPITULO"</formula>
    </cfRule>
  </conditionalFormatting>
  <conditionalFormatting sqref="G125:G127">
    <cfRule type="cellIs" dxfId="293" priority="210" operator="equal">
      <formula>"ESCRIBA AQUÍ EL NOMBRE DEL CAPITULO"</formula>
    </cfRule>
  </conditionalFormatting>
  <conditionalFormatting sqref="G130">
    <cfRule type="duplicateValues" dxfId="292" priority="209"/>
  </conditionalFormatting>
  <conditionalFormatting sqref="G130">
    <cfRule type="cellIs" dxfId="291" priority="208" operator="equal">
      <formula>"ESCRIBA AQUÍ EL NOMBRE DEL CAPITULO"</formula>
    </cfRule>
  </conditionalFormatting>
  <conditionalFormatting sqref="C130">
    <cfRule type="cellIs" dxfId="290" priority="207" operator="equal">
      <formula>"ESCRIBA AQUÍ EL NOMBRE DEL CAPITULO"</formula>
    </cfRule>
  </conditionalFormatting>
  <conditionalFormatting sqref="C159">
    <cfRule type="cellIs" dxfId="289" priority="188" operator="equal">
      <formula>"ESCRIBA AQUÍ EL NOMBRE DEL CAPITULO"</formula>
    </cfRule>
  </conditionalFormatting>
  <conditionalFormatting sqref="C131:C146">
    <cfRule type="cellIs" dxfId="288" priority="205" operator="equal">
      <formula>"ESCRIBA AQUÍ EL NOMBRE DEL CAPITULO"</formula>
    </cfRule>
  </conditionalFormatting>
  <conditionalFormatting sqref="G131:G146">
    <cfRule type="cellIs" dxfId="287" priority="204" operator="equal">
      <formula>"ESCRIBA AQUÍ EL NOMBRE DEL CAPITULO"</formula>
    </cfRule>
  </conditionalFormatting>
  <conditionalFormatting sqref="G149">
    <cfRule type="duplicateValues" dxfId="286" priority="203"/>
  </conditionalFormatting>
  <conditionalFormatting sqref="G149">
    <cfRule type="cellIs" dxfId="285" priority="202" operator="equal">
      <formula>"ESCRIBA AQUÍ EL NOMBRE DEL CAPITULO"</formula>
    </cfRule>
  </conditionalFormatting>
  <conditionalFormatting sqref="C149">
    <cfRule type="cellIs" dxfId="284" priority="201" operator="equal">
      <formula>"ESCRIBA AQUÍ EL NOMBRE DEL CAPITULO"</formula>
    </cfRule>
  </conditionalFormatting>
  <conditionalFormatting sqref="C150">
    <cfRule type="cellIs" dxfId="283" priority="200" operator="equal">
      <formula>"ESCRIBA AQUÍ EL NOMBRE DEL CAPITULO"</formula>
    </cfRule>
  </conditionalFormatting>
  <conditionalFormatting sqref="G150">
    <cfRule type="cellIs" dxfId="282" priority="199" operator="equal">
      <formula>"ESCRIBA AQUÍ EL NOMBRE DEL CAPITULO"</formula>
    </cfRule>
  </conditionalFormatting>
  <conditionalFormatting sqref="G153">
    <cfRule type="duplicateValues" dxfId="281" priority="196"/>
  </conditionalFormatting>
  <conditionalFormatting sqref="G153">
    <cfRule type="cellIs" dxfId="280" priority="195" operator="equal">
      <formula>"ESCRIBA AQUÍ EL NOMBRE DEL CAPITULO"</formula>
    </cfRule>
  </conditionalFormatting>
  <conditionalFormatting sqref="C153">
    <cfRule type="cellIs" dxfId="279" priority="194" operator="equal">
      <formula>"ESCRIBA AQUÍ EL NOMBRE DEL CAPITULO"</formula>
    </cfRule>
  </conditionalFormatting>
  <conditionalFormatting sqref="G155:G156">
    <cfRule type="cellIs" dxfId="278" priority="193" operator="equal">
      <formula>"ESCRIBA AQUÍ EL NOMBRE DEL CAPITULO"</formula>
    </cfRule>
  </conditionalFormatting>
  <conditionalFormatting sqref="G159">
    <cfRule type="duplicateValues" dxfId="277" priority="190"/>
  </conditionalFormatting>
  <conditionalFormatting sqref="G159">
    <cfRule type="cellIs" dxfId="276" priority="189" operator="equal">
      <formula>"ESCRIBA AQUÍ EL NOMBRE DEL CAPITULO"</formula>
    </cfRule>
  </conditionalFormatting>
  <conditionalFormatting sqref="C169">
    <cfRule type="cellIs" dxfId="275" priority="186" operator="equal">
      <formula>"ESCRIBA AQUÍ EL NOMBRE DEL CAPITULO"</formula>
    </cfRule>
  </conditionalFormatting>
  <conditionalFormatting sqref="C170:C174">
    <cfRule type="cellIs" dxfId="274" priority="185" operator="equal">
      <formula>"ESCRIBA AQUÍ EL NOMBRE DEL CAPITULO"</formula>
    </cfRule>
  </conditionalFormatting>
  <conditionalFormatting sqref="G170:G174">
    <cfRule type="cellIs" dxfId="273" priority="184" operator="equal">
      <formula>"ESCRIBA AQUÍ EL NOMBRE DEL CAPITULO"</formula>
    </cfRule>
  </conditionalFormatting>
  <conditionalFormatting sqref="G178">
    <cfRule type="cellIs" dxfId="272" priority="179" operator="equal">
      <formula>"ESCRIBA AQUÍ EL NOMBRE DEL CAPITULO"</formula>
    </cfRule>
  </conditionalFormatting>
  <conditionalFormatting sqref="G177">
    <cfRule type="duplicateValues" dxfId="271" priority="183"/>
  </conditionalFormatting>
  <conditionalFormatting sqref="G177">
    <cfRule type="cellIs" dxfId="270" priority="182" operator="equal">
      <formula>"ESCRIBA AQUÍ EL NOMBRE DEL CAPITULO"</formula>
    </cfRule>
  </conditionalFormatting>
  <conditionalFormatting sqref="C177">
    <cfRule type="cellIs" dxfId="269" priority="181" operator="equal">
      <formula>"ESCRIBA AQUÍ EL NOMBRE DEL CAPITULO"</formula>
    </cfRule>
  </conditionalFormatting>
  <conditionalFormatting sqref="C178">
    <cfRule type="cellIs" dxfId="268" priority="180" operator="equal">
      <formula>"ESCRIBA AQUÍ EL NOMBRE DEL CAPITULO"</formula>
    </cfRule>
  </conditionalFormatting>
  <conditionalFormatting sqref="C181">
    <cfRule type="cellIs" dxfId="267" priority="178" operator="equal">
      <formula>"ESCRIBA AQUÍ EL NOMBRE DEL CAPITULO"</formula>
    </cfRule>
  </conditionalFormatting>
  <conditionalFormatting sqref="C182">
    <cfRule type="cellIs" dxfId="266" priority="177" operator="equal">
      <formula>"ESCRIBA AQUÍ EL NOMBRE DEL CAPITULO"</formula>
    </cfRule>
  </conditionalFormatting>
  <conditionalFormatting sqref="C183">
    <cfRule type="cellIs" dxfId="265" priority="176" operator="equal">
      <formula>"ESCRIBA AQUÍ EL NOMBRE DEL CAPITULO"</formula>
    </cfRule>
  </conditionalFormatting>
  <conditionalFormatting sqref="G182:G183">
    <cfRule type="cellIs" dxfId="264" priority="175" operator="equal">
      <formula>"ESCRIBA AQUÍ EL NOMBRE DEL CAPITULO"</formula>
    </cfRule>
  </conditionalFormatting>
  <conditionalFormatting sqref="I182:I183">
    <cfRule type="cellIs" dxfId="263" priority="174" operator="equal">
      <formula>"ESCRIBA AQUÍ EL NOMBRE DEL CAPITULO"</formula>
    </cfRule>
  </conditionalFormatting>
  <conditionalFormatting sqref="G236:K236">
    <cfRule type="cellIs" dxfId="262" priority="163" operator="equal">
      <formula>"ESCRIBA AQUÍ EL NOMBRE DEL CAPITULO"</formula>
    </cfRule>
  </conditionalFormatting>
  <conditionalFormatting sqref="G209:G211">
    <cfRule type="cellIs" dxfId="261" priority="154" operator="equal">
      <formula>"ESCRIBA AQUÍ EL NOMBRE DEL CAPITULO"</formula>
    </cfRule>
  </conditionalFormatting>
  <conditionalFormatting sqref="G215">
    <cfRule type="cellIs" dxfId="260" priority="150" operator="equal">
      <formula>"ESCRIBA AQUÍ EL NOMBRE DEL CAPITULO"</formula>
    </cfRule>
  </conditionalFormatting>
  <conditionalFormatting sqref="G219">
    <cfRule type="cellIs" dxfId="259" priority="148" operator="equal">
      <formula>"ESCRIBA AQUÍ EL NOMBRE DEL CAPITULO"</formula>
    </cfRule>
  </conditionalFormatting>
  <conditionalFormatting sqref="G191:K191">
    <cfRule type="cellIs" dxfId="258" priority="169" operator="equal">
      <formula>"ESCRIBA AQUÍ EL NOMBRE DEL CAPITULO"</formula>
    </cfRule>
  </conditionalFormatting>
  <conditionalFormatting sqref="G236">
    <cfRule type="cellIs" dxfId="257" priority="170" stopIfTrue="1" operator="equal">
      <formula>"ESCRIBA AQUÍ EL NOMBRE DEL CAPITULO"</formula>
    </cfRule>
  </conditionalFormatting>
  <conditionalFormatting sqref="G237:G254">
    <cfRule type="cellIs" dxfId="256" priority="145" operator="equal">
      <formula>"ESCRIBA AQUÍ EL NOMBRE DEL CAPITULO"</formula>
    </cfRule>
  </conditionalFormatting>
  <conditionalFormatting sqref="G258:G265">
    <cfRule type="cellIs" dxfId="255" priority="143" operator="equal">
      <formula>"ESCRIBA AQUÍ EL NOMBRE DEL CAPITULO"</formula>
    </cfRule>
  </conditionalFormatting>
  <conditionalFormatting sqref="G285">
    <cfRule type="cellIs" dxfId="254" priority="134" operator="equal">
      <formula>"ESCRIBA AQUÍ EL NOMBRE DEL CAPITULO"</formula>
    </cfRule>
  </conditionalFormatting>
  <conditionalFormatting sqref="G209:G211">
    <cfRule type="duplicateValues" dxfId="253" priority="155"/>
  </conditionalFormatting>
  <conditionalFormatting sqref="G214">
    <cfRule type="duplicateValues" dxfId="252" priority="153"/>
  </conditionalFormatting>
  <conditionalFormatting sqref="G215">
    <cfRule type="duplicateValues" dxfId="251" priority="151"/>
  </conditionalFormatting>
  <conditionalFormatting sqref="G219">
    <cfRule type="duplicateValues" dxfId="250" priority="149"/>
  </conditionalFormatting>
  <conditionalFormatting sqref="G230">
    <cfRule type="cellIs" dxfId="249" priority="147" operator="equal">
      <formula>"ESCRIBA AQUÍ EL NOMBRE DEL CAPITULO"</formula>
    </cfRule>
  </conditionalFormatting>
  <conditionalFormatting sqref="G237:G254">
    <cfRule type="duplicateValues" dxfId="248" priority="146"/>
  </conditionalFormatting>
  <conditionalFormatting sqref="G258:G265">
    <cfRule type="duplicateValues" dxfId="247" priority="144"/>
  </conditionalFormatting>
  <conditionalFormatting sqref="G268">
    <cfRule type="duplicateValues" dxfId="246" priority="141"/>
  </conditionalFormatting>
  <conditionalFormatting sqref="G268:G272">
    <cfRule type="cellIs" dxfId="245" priority="139" operator="equal">
      <formula>"ESCRIBA AQUÍ EL NOMBRE DEL CAPITULO"</formula>
    </cfRule>
  </conditionalFormatting>
  <conditionalFormatting sqref="G269:G272">
    <cfRule type="duplicateValues" dxfId="244" priority="140"/>
  </conditionalFormatting>
  <conditionalFormatting sqref="G275">
    <cfRule type="duplicateValues" dxfId="243" priority="136"/>
  </conditionalFormatting>
  <conditionalFormatting sqref="G275:G281">
    <cfRule type="cellIs" dxfId="242" priority="135" operator="equal">
      <formula>"ESCRIBA AQUÍ EL NOMBRE DEL CAPITULO"</formula>
    </cfRule>
  </conditionalFormatting>
  <conditionalFormatting sqref="G276:G281">
    <cfRule type="duplicateValues" dxfId="241" priority="137"/>
  </conditionalFormatting>
  <conditionalFormatting sqref="G191 G208 G218 G236 G257">
    <cfRule type="duplicateValues" dxfId="240" priority="173"/>
  </conditionalFormatting>
  <conditionalFormatting sqref="G284:G285">
    <cfRule type="duplicateValues" dxfId="239" priority="158"/>
  </conditionalFormatting>
  <conditionalFormatting sqref="G285">
    <cfRule type="duplicateValues" dxfId="238" priority="156"/>
  </conditionalFormatting>
  <conditionalFormatting sqref="G208:K208">
    <cfRule type="cellIs" dxfId="237" priority="167" operator="equal">
      <formula>"ESCRIBA AQUÍ EL NOMBRE DEL CAPITULO"</formula>
    </cfRule>
  </conditionalFormatting>
  <conditionalFormatting sqref="G214:K214">
    <cfRule type="cellIs" dxfId="236" priority="152" operator="equal">
      <formula>"ESCRIBA AQUÍ EL NOMBRE DEL CAPITULO"</formula>
    </cfRule>
  </conditionalFormatting>
  <conditionalFormatting sqref="G218:K218">
    <cfRule type="cellIs" dxfId="235" priority="168" operator="equal">
      <formula>"ESCRIBA AQUÍ EL NOMBRE DEL CAPITULO"</formula>
    </cfRule>
  </conditionalFormatting>
  <conditionalFormatting sqref="G257:K257">
    <cfRule type="cellIs" dxfId="234" priority="162" operator="equal">
      <formula>"ESCRIBA AQUÍ EL NOMBRE DEL CAPITULO"</formula>
    </cfRule>
  </conditionalFormatting>
  <conditionalFormatting sqref="G284:K284">
    <cfRule type="cellIs" dxfId="233" priority="157" operator="equal">
      <formula>"ESCRIBA AQUÍ EL NOMBRE DEL CAPITULO"</formula>
    </cfRule>
  </conditionalFormatting>
  <conditionalFormatting sqref="H268:K268">
    <cfRule type="cellIs" dxfId="232" priority="142" operator="equal">
      <formula>"ESCRIBA AQUÍ EL NOMBRE DEL CAPITULO"</formula>
    </cfRule>
  </conditionalFormatting>
  <conditionalFormatting sqref="H275:K275">
    <cfRule type="cellIs" dxfId="231" priority="138" operator="equal">
      <formula>"ESCRIBA AQUÍ EL NOMBRE DEL CAPITULO"</formula>
    </cfRule>
  </conditionalFormatting>
  <conditionalFormatting sqref="C192:C205">
    <cfRule type="cellIs" dxfId="230" priority="124" operator="equal">
      <formula>"ESCRIBA AQUÍ EL NOMBRE DEL CAPITULO"</formula>
    </cfRule>
  </conditionalFormatting>
  <conditionalFormatting sqref="C223:C233">
    <cfRule type="cellIs" dxfId="229" priority="123" operator="equal">
      <formula>"ESCRIBA AQUÍ EL NOMBRE DEL CAPITULO"</formula>
    </cfRule>
  </conditionalFormatting>
  <conditionalFormatting sqref="C269:C272">
    <cfRule type="cellIs" dxfId="228" priority="117" operator="equal">
      <formula>"ESCRIBA AQUÍ EL NOMBRE DEL CAPITULO"</formula>
    </cfRule>
  </conditionalFormatting>
  <conditionalFormatting sqref="C276:C281">
    <cfRule type="cellIs" dxfId="227" priority="116" operator="equal">
      <formula>"ESCRIBA AQUÍ EL NOMBRE DEL CAPITULO"</formula>
    </cfRule>
  </conditionalFormatting>
  <conditionalFormatting sqref="C236">
    <cfRule type="cellIs" dxfId="226" priority="126" operator="equal">
      <formula>"ESCRIBA AQUÍ EL NOMBRE DEL CAPITULO"</formula>
    </cfRule>
  </conditionalFormatting>
  <conditionalFormatting sqref="C209:C211">
    <cfRule type="cellIs" dxfId="225" priority="122" operator="equal">
      <formula>"ESCRIBA AQUÍ EL NOMBRE DEL CAPITULO"</formula>
    </cfRule>
  </conditionalFormatting>
  <conditionalFormatting sqref="C215">
    <cfRule type="cellIs" dxfId="224" priority="121" operator="equal">
      <formula>"ESCRIBA AQUÍ EL NOMBRE DEL CAPITULO"</formula>
    </cfRule>
  </conditionalFormatting>
  <conditionalFormatting sqref="C219">
    <cfRule type="cellIs" dxfId="223" priority="120" operator="equal">
      <formula>"ESCRIBA AQUÍ EL NOMBRE DEL CAPITULO"</formula>
    </cfRule>
  </conditionalFormatting>
  <conditionalFormatting sqref="C236">
    <cfRule type="cellIs" dxfId="222" priority="130" stopIfTrue="1" operator="equal">
      <formula>"ESCRIBA AQUÍ EL NOMBRE DEL CAPITULO"</formula>
    </cfRule>
  </conditionalFormatting>
  <conditionalFormatting sqref="C237:C254">
    <cfRule type="cellIs" dxfId="221" priority="119" operator="equal">
      <formula>"ESCRIBA AQUÍ EL NOMBRE DEL CAPITULO"</formula>
    </cfRule>
  </conditionalFormatting>
  <conditionalFormatting sqref="C258:C265">
    <cfRule type="cellIs" dxfId="220" priority="118" operator="equal">
      <formula>"ESCRIBA AQUÍ EL NOMBRE DEL CAPITULO"</formula>
    </cfRule>
  </conditionalFormatting>
  <conditionalFormatting sqref="C285">
    <cfRule type="cellIs" dxfId="219" priority="115" operator="equal">
      <formula>"ESCRIBA AQUÍ EL NOMBRE DEL CAPITULO"</formula>
    </cfRule>
  </conditionalFormatting>
  <conditionalFormatting sqref="G222">
    <cfRule type="duplicateValues" dxfId="218" priority="114"/>
  </conditionalFormatting>
  <conditionalFormatting sqref="G222:K222">
    <cfRule type="cellIs" dxfId="217" priority="113" operator="equal">
      <formula>"ESCRIBA AQUÍ EL NOMBRE DEL CAPITULO"</formula>
    </cfRule>
  </conditionalFormatting>
  <conditionalFormatting sqref="G293:K293">
    <cfRule type="cellIs" dxfId="216" priority="62" operator="equal">
      <formula>"ESCRIBA AQUÍ EL NOMBRE DEL CAPITULO"</formula>
    </cfRule>
  </conditionalFormatting>
  <conditionalFormatting sqref="G350:K350">
    <cfRule type="cellIs" dxfId="215" priority="58" operator="equal">
      <formula>"ESCRIBA AQUÍ EL NOMBRE DEL CAPITULO"</formula>
    </cfRule>
  </conditionalFormatting>
  <conditionalFormatting sqref="G376:G379">
    <cfRule type="cellIs" dxfId="214" priority="47" operator="equal">
      <formula>"ESCRIBA AQUÍ EL NOMBRE DEL CAPITULO"</formula>
    </cfRule>
  </conditionalFormatting>
  <conditionalFormatting sqref="G382:K382">
    <cfRule type="cellIs" dxfId="213" priority="60" operator="equal">
      <formula>"ESCRIBA AQUÍ EL NOMBRE DEL CAPITULO"</formula>
    </cfRule>
  </conditionalFormatting>
  <conditionalFormatting sqref="G369:K369">
    <cfRule type="cellIs" dxfId="212" priority="46" operator="equal">
      <formula>"ESCRIBA AQUÍ EL NOMBRE DEL CAPITULO"</formula>
    </cfRule>
  </conditionalFormatting>
  <conditionalFormatting sqref="G360:K360">
    <cfRule type="cellIs" dxfId="211" priority="61" operator="equal">
      <formula>"ESCRIBA AQUÍ EL NOMBRE DEL CAPITULO"</formula>
    </cfRule>
  </conditionalFormatting>
  <conditionalFormatting sqref="G319:K319">
    <cfRule type="cellIs" dxfId="210" priority="59" operator="equal">
      <formula>"ESCRIBA AQUÍ EL NOMBRE DEL CAPITULO"</formula>
    </cfRule>
  </conditionalFormatting>
  <conditionalFormatting sqref="G307:K307">
    <cfRule type="cellIs" dxfId="209" priority="57" operator="equal">
      <formula>"ESCRIBA AQUÍ EL NOMBRE DEL CAPITULO"</formula>
    </cfRule>
  </conditionalFormatting>
  <conditionalFormatting sqref="G376:G379">
    <cfRule type="cellIs" dxfId="208" priority="63" stopIfTrue="1" operator="equal">
      <formula>"ESCRIBA AQUÍ EL NOMBRE DEL CAPITULO"</formula>
    </cfRule>
  </conditionalFormatting>
  <conditionalFormatting sqref="C320">
    <cfRule type="cellIs" dxfId="207" priority="28" operator="equal">
      <formula>"ESCRIBA AQUÍ EL NOMBRE DEL CAPITULO"</formula>
    </cfRule>
  </conditionalFormatting>
  <conditionalFormatting sqref="G375:G379 G369 G360 G293 G307 G319 G333 G315 G350 G382">
    <cfRule type="duplicateValues" dxfId="206" priority="66"/>
  </conditionalFormatting>
  <conditionalFormatting sqref="G315:K315">
    <cfRule type="cellIs" dxfId="205" priority="49" operator="equal">
      <formula>"ESCRIBA AQUÍ EL NOMBRE DEL CAPITULO"</formula>
    </cfRule>
  </conditionalFormatting>
  <conditionalFormatting sqref="G333:K333">
    <cfRule type="cellIs" dxfId="204" priority="52" operator="equal">
      <formula>"ESCRIBA AQUÍ EL NOMBRE DEL CAPITULO"</formula>
    </cfRule>
  </conditionalFormatting>
  <conditionalFormatting sqref="G375:K375">
    <cfRule type="cellIs" dxfId="203" priority="45" operator="equal">
      <formula>"ESCRIBA AQUÍ EL NOMBRE DEL CAPITULO"</formula>
    </cfRule>
  </conditionalFormatting>
  <conditionalFormatting sqref="C294:C304 C321:C325 C334:C347 C361:C366 C370:C372 C376:C379">
    <cfRule type="cellIs" dxfId="202" priority="33" operator="equal">
      <formula>"ESCRIBA AQUÍ EL NOMBRE DEL CAPITULO"</formula>
    </cfRule>
  </conditionalFormatting>
  <conditionalFormatting sqref="C308:C312">
    <cfRule type="cellIs" dxfId="201" priority="34" operator="equal">
      <formula>"ESCRIBA AQUÍ EL NOMBRE DEL CAPITULO"</formula>
    </cfRule>
  </conditionalFormatting>
  <conditionalFormatting sqref="C316">
    <cfRule type="cellIs" dxfId="200" priority="32" operator="equal">
      <formula>"ESCRIBA AQUÍ EL NOMBRE DEL CAPITULO"</formula>
    </cfRule>
  </conditionalFormatting>
  <conditionalFormatting sqref="C329:C330">
    <cfRule type="cellIs" dxfId="199" priority="31" operator="equal">
      <formula>"ESCRIBA AQUÍ EL NOMBRE DEL CAPITULO"</formula>
    </cfRule>
  </conditionalFormatting>
  <conditionalFormatting sqref="C351:C357">
    <cfRule type="cellIs" dxfId="198" priority="30" operator="equal">
      <formula>"ESCRIBA AQUÍ EL NOMBRE DEL CAPITULO"</formula>
    </cfRule>
  </conditionalFormatting>
  <conditionalFormatting sqref="C383">
    <cfRule type="cellIs" dxfId="197" priority="29" operator="equal">
      <formula>"ESCRIBA AQUÍ EL NOMBRE DEL CAPITULO"</formula>
    </cfRule>
  </conditionalFormatting>
  <conditionalFormatting sqref="C376:C379">
    <cfRule type="cellIs" dxfId="196" priority="42" stopIfTrue="1" operator="equal">
      <formula>"ESCRIBA AQUÍ EL NOMBRE DEL CAPITULO"</formula>
    </cfRule>
  </conditionalFormatting>
  <conditionalFormatting sqref="G328:K328">
    <cfRule type="cellIs" dxfId="195" priority="26" operator="equal">
      <formula>"ESCRIBA AQUÍ EL NOMBRE DEL CAPITULO"</formula>
    </cfRule>
  </conditionalFormatting>
  <conditionalFormatting sqref="G328">
    <cfRule type="duplicateValues" dxfId="194" priority="27"/>
  </conditionalFormatting>
  <conditionalFormatting sqref="G391:K391">
    <cfRule type="cellIs" dxfId="193" priority="23" operator="equal">
      <formula>"ESCRIBA AQUÍ EL NOMBRE DEL CAPITULO"</formula>
    </cfRule>
  </conditionalFormatting>
  <conditionalFormatting sqref="G426:K426">
    <cfRule type="cellIs" dxfId="192" priority="21" operator="equal">
      <formula>"ESCRIBA AQUÍ EL NOMBRE DEL CAPITULO"</formula>
    </cfRule>
  </conditionalFormatting>
  <conditionalFormatting sqref="G414:K414">
    <cfRule type="cellIs" dxfId="191" priority="20" operator="equal">
      <formula>"ESCRIBA AQUÍ EL NOMBRE DEL CAPITULO"</formula>
    </cfRule>
  </conditionalFormatting>
  <conditionalFormatting sqref="G403:K403">
    <cfRule type="cellIs" dxfId="190" priority="18" operator="equal">
      <formula>"ESCRIBA AQUÍ EL NOMBRE DEL CAPITULO"</formula>
    </cfRule>
  </conditionalFormatting>
  <conditionalFormatting sqref="C415">
    <cfRule type="cellIs" dxfId="189" priority="5" operator="equal">
      <formula>"ESCRIBA AQUÍ EL NOMBRE DEL CAPITULO"</formula>
    </cfRule>
  </conditionalFormatting>
  <conditionalFormatting sqref="G409:K409">
    <cfRule type="cellIs" dxfId="188" priority="16" operator="equal">
      <formula>"ESCRIBA AQUÍ EL NOMBRE DEL CAPITULO"</formula>
    </cfRule>
  </conditionalFormatting>
  <conditionalFormatting sqref="C392:C400 C416">
    <cfRule type="cellIs" dxfId="187" priority="10" operator="equal">
      <formula>"ESCRIBA AQUÍ EL NOMBRE DEL CAPITULO"</formula>
    </cfRule>
  </conditionalFormatting>
  <conditionalFormatting sqref="C404:C406">
    <cfRule type="cellIs" dxfId="186" priority="11" operator="equal">
      <formula>"ESCRIBA AQUÍ EL NOMBRE DEL CAPITULO"</formula>
    </cfRule>
  </conditionalFormatting>
  <conditionalFormatting sqref="C410:C411">
    <cfRule type="cellIs" dxfId="185" priority="9" operator="equal">
      <formula>"ESCRIBA AQUÍ EL NOMBRE DEL CAPITULO"</formula>
    </cfRule>
  </conditionalFormatting>
  <conditionalFormatting sqref="G419:K419">
    <cfRule type="cellIs" dxfId="184" priority="3" operator="equal">
      <formula>"ESCRIBA AQUÍ EL NOMBRE DEL CAPITULO"</formula>
    </cfRule>
  </conditionalFormatting>
  <conditionalFormatting sqref="G419">
    <cfRule type="duplicateValues" dxfId="183" priority="4"/>
  </conditionalFormatting>
  <conditionalFormatting sqref="C420:C423">
    <cfRule type="cellIs" dxfId="182" priority="2" operator="equal">
      <formula>"ESCRIBA AQUÍ EL NOMBRE DEL CAPITULO"</formula>
    </cfRule>
  </conditionalFormatting>
  <conditionalFormatting sqref="C427:C429">
    <cfRule type="cellIs" dxfId="181" priority="1" operator="equal">
      <formula>"ESCRIBA AQUÍ EL NOMBRE DEL CAPITULO"</formula>
    </cfRule>
  </conditionalFormatting>
  <conditionalFormatting sqref="G426 G391 G403 G414 G409">
    <cfRule type="duplicateValues" dxfId="180" priority="552"/>
  </conditionalFormatting>
  <printOptions horizontalCentered="1" verticalCentered="1"/>
  <pageMargins left="0.11811023622047245" right="0.11811023622047245" top="0.39370078740157483" bottom="0.39370078740157483" header="0.31496062992125984" footer="0.31496062992125984"/>
  <pageSetup scale="45" orientation="portrait" r:id="rId1"/>
  <rowBreaks count="8" manualBreakCount="8">
    <brk id="55" max="12" man="1"/>
    <brk id="103" max="12" man="1"/>
    <brk id="151" max="12" man="1"/>
    <brk id="203" max="12" man="1"/>
    <brk id="256" max="12" man="1"/>
    <brk id="309" max="12" man="1"/>
    <brk id="362" max="12" man="1"/>
    <brk id="413"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48"/>
  <sheetViews>
    <sheetView showGridLines="0" view="pageBreakPreview" topLeftCell="A85" zoomScale="64" zoomScaleNormal="79" zoomScaleSheetLayoutView="64" zoomScalePageLayoutView="55" workbookViewId="0">
      <selection activeCell="H94" sqref="H94"/>
    </sheetView>
  </sheetViews>
  <sheetFormatPr baseColWidth="10" defaultColWidth="11.42578125" defaultRowHeight="16.5"/>
  <cols>
    <col min="1" max="2" width="3.42578125" style="1" customWidth="1"/>
    <col min="3" max="3" width="10.85546875" style="1" customWidth="1"/>
    <col min="4" max="4" width="15.42578125" style="1" customWidth="1"/>
    <col min="5" max="5" width="16.140625" style="2" customWidth="1"/>
    <col min="6" max="6" width="17.42578125" style="1" customWidth="1"/>
    <col min="7" max="7" width="73.42578125" style="261" customWidth="1"/>
    <col min="8" max="8" width="8.5703125" style="1" customWidth="1"/>
    <col min="9" max="9" width="18.5703125" style="295"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4"/>
      <c r="B1" s="4"/>
      <c r="C1" s="4"/>
      <c r="D1" s="4"/>
      <c r="E1" s="5"/>
      <c r="F1" s="4"/>
      <c r="G1" s="255"/>
      <c r="H1" s="4"/>
      <c r="I1" s="282"/>
      <c r="J1" s="4"/>
      <c r="K1" s="4"/>
      <c r="L1" s="4"/>
      <c r="M1" s="4"/>
    </row>
    <row r="2" spans="1:13" ht="17.25" thickTop="1">
      <c r="A2" s="4"/>
      <c r="B2" s="6"/>
      <c r="C2" s="161"/>
      <c r="D2" s="161"/>
      <c r="E2" s="162"/>
      <c r="F2" s="161"/>
      <c r="G2" s="256"/>
      <c r="H2" s="161"/>
      <c r="I2" s="283"/>
      <c r="J2" s="161"/>
      <c r="K2" s="161"/>
      <c r="L2" s="7"/>
      <c r="M2" s="4"/>
    </row>
    <row r="3" spans="1:13" ht="27" customHeight="1">
      <c r="A3" s="4"/>
      <c r="B3" s="8"/>
      <c r="C3" s="319" t="s">
        <v>81</v>
      </c>
      <c r="D3" s="320"/>
      <c r="E3" s="320"/>
      <c r="F3" s="320"/>
      <c r="G3" s="262"/>
      <c r="H3" s="263"/>
      <c r="I3" s="284"/>
      <c r="J3" s="263"/>
      <c r="K3" s="263"/>
      <c r="L3" s="9"/>
      <c r="M3" s="4"/>
    </row>
    <row r="4" spans="1:13">
      <c r="A4" s="4"/>
      <c r="B4" s="8"/>
      <c r="C4" s="146" t="s">
        <v>0</v>
      </c>
      <c r="D4" s="145" t="s">
        <v>83</v>
      </c>
      <c r="E4" s="146" t="s">
        <v>1</v>
      </c>
      <c r="F4" s="147">
        <v>1</v>
      </c>
      <c r="G4" s="262"/>
      <c r="H4" s="263"/>
      <c r="I4" s="284"/>
      <c r="J4" s="263"/>
      <c r="K4" s="263"/>
      <c r="L4" s="9"/>
      <c r="M4" s="4"/>
    </row>
    <row r="5" spans="1:13">
      <c r="A5" s="4"/>
      <c r="B5" s="8"/>
      <c r="C5" s="379" t="s">
        <v>23</v>
      </c>
      <c r="D5" s="379"/>
      <c r="E5" s="379"/>
      <c r="F5" s="379"/>
      <c r="G5" s="379"/>
      <c r="H5" s="379"/>
      <c r="I5" s="379"/>
      <c r="J5" s="379"/>
      <c r="K5" s="379"/>
      <c r="L5" s="9"/>
      <c r="M5" s="4"/>
    </row>
    <row r="6" spans="1:13" ht="17.25" thickBot="1">
      <c r="A6" s="4"/>
      <c r="B6" s="8"/>
      <c r="C6" s="337" t="s">
        <v>24</v>
      </c>
      <c r="D6" s="337"/>
      <c r="E6" s="337"/>
      <c r="F6" s="337"/>
      <c r="G6" s="337"/>
      <c r="H6" s="337"/>
      <c r="I6" s="337"/>
      <c r="J6" s="337"/>
      <c r="K6" s="337"/>
      <c r="L6" s="9"/>
      <c r="M6" s="4"/>
    </row>
    <row r="7" spans="1:13" s="17" customFormat="1">
      <c r="A7" s="16"/>
      <c r="B7" s="194"/>
      <c r="C7" s="358" t="s">
        <v>84</v>
      </c>
      <c r="D7" s="359"/>
      <c r="E7" s="359"/>
      <c r="F7" s="359"/>
      <c r="G7" s="359"/>
      <c r="H7" s="359"/>
      <c r="I7" s="359"/>
      <c r="J7" s="359"/>
      <c r="K7" s="360"/>
      <c r="L7" s="18"/>
      <c r="M7" s="16"/>
    </row>
    <row r="8" spans="1:13" ht="33.75" customHeight="1">
      <c r="A8" s="4"/>
      <c r="B8" s="8"/>
      <c r="C8" s="361"/>
      <c r="D8" s="362"/>
      <c r="E8" s="362"/>
      <c r="F8" s="362"/>
      <c r="G8" s="362"/>
      <c r="H8" s="362"/>
      <c r="I8" s="362"/>
      <c r="J8" s="362"/>
      <c r="K8" s="363"/>
      <c r="L8" s="9"/>
      <c r="M8" s="4"/>
    </row>
    <row r="9" spans="1:13" ht="40.9" customHeight="1">
      <c r="A9" s="4"/>
      <c r="B9" s="8"/>
      <c r="C9" s="364" t="s">
        <v>352</v>
      </c>
      <c r="D9" s="365"/>
      <c r="E9" s="365"/>
      <c r="F9" s="365"/>
      <c r="G9" s="365"/>
      <c r="H9" s="365"/>
      <c r="I9" s="365"/>
      <c r="J9" s="365"/>
      <c r="K9" s="366"/>
      <c r="L9" s="9"/>
      <c r="M9" s="4"/>
    </row>
    <row r="10" spans="1:13" ht="51.6" customHeight="1" thickBot="1">
      <c r="A10" s="4"/>
      <c r="B10" s="8"/>
      <c r="C10" s="324" t="s">
        <v>350</v>
      </c>
      <c r="D10" s="325"/>
      <c r="E10" s="325"/>
      <c r="F10" s="325"/>
      <c r="G10" s="325"/>
      <c r="H10" s="325"/>
      <c r="I10" s="325"/>
      <c r="J10" s="325"/>
      <c r="K10" s="326"/>
      <c r="L10" s="9"/>
      <c r="M10" s="4"/>
    </row>
    <row r="11" spans="1:13" ht="30" customHeight="1">
      <c r="A11" s="4"/>
      <c r="B11" s="8"/>
      <c r="C11" s="351" t="s">
        <v>3</v>
      </c>
      <c r="D11" s="353" t="s">
        <v>4</v>
      </c>
      <c r="E11" s="356" t="s">
        <v>5</v>
      </c>
      <c r="F11" s="357"/>
      <c r="G11" s="353" t="s">
        <v>6</v>
      </c>
      <c r="H11" s="353" t="s">
        <v>7</v>
      </c>
      <c r="I11" s="338" t="s">
        <v>8</v>
      </c>
      <c r="J11" s="349" t="s">
        <v>9</v>
      </c>
      <c r="K11" s="340" t="s">
        <v>10</v>
      </c>
      <c r="L11" s="9"/>
      <c r="M11" s="4"/>
    </row>
    <row r="12" spans="1:13" ht="30" customHeight="1">
      <c r="A12" s="4"/>
      <c r="B12" s="8"/>
      <c r="C12" s="352"/>
      <c r="D12" s="354"/>
      <c r="E12" s="168" t="s">
        <v>11</v>
      </c>
      <c r="F12" s="227" t="s">
        <v>12</v>
      </c>
      <c r="G12" s="355"/>
      <c r="H12" s="354"/>
      <c r="I12" s="339"/>
      <c r="J12" s="350"/>
      <c r="K12" s="341"/>
      <c r="L12" s="9"/>
      <c r="M12" s="4"/>
    </row>
    <row r="13" spans="1:13" ht="30" customHeight="1">
      <c r="A13" s="4"/>
      <c r="B13" s="8"/>
      <c r="C13" s="186">
        <v>1</v>
      </c>
      <c r="D13" s="171"/>
      <c r="E13" s="171"/>
      <c r="F13" s="171"/>
      <c r="G13" s="172" t="s">
        <v>184</v>
      </c>
      <c r="H13" s="173"/>
      <c r="I13" s="174"/>
      <c r="J13" s="175"/>
      <c r="K13" s="187"/>
      <c r="L13" s="9"/>
      <c r="M13" s="4"/>
    </row>
    <row r="14" spans="1:13" ht="30" customHeight="1">
      <c r="A14" s="4"/>
      <c r="B14" s="8"/>
      <c r="C14" s="193">
        <f>C13+0.01</f>
        <v>1.01</v>
      </c>
      <c r="D14" s="167"/>
      <c r="E14" s="167"/>
      <c r="F14" s="167"/>
      <c r="G14" s="169" t="s">
        <v>207</v>
      </c>
      <c r="H14" s="202" t="s">
        <v>86</v>
      </c>
      <c r="I14" s="203">
        <v>60</v>
      </c>
      <c r="J14" s="202"/>
      <c r="K14" s="188"/>
      <c r="L14" s="9"/>
      <c r="M14" s="4"/>
    </row>
    <row r="15" spans="1:13" ht="30" customHeight="1">
      <c r="A15" s="4"/>
      <c r="B15" s="8"/>
      <c r="C15" s="193">
        <f t="shared" ref="C15:C25" si="0">C14+0.01</f>
        <v>1.02</v>
      </c>
      <c r="D15" s="167"/>
      <c r="E15" s="167"/>
      <c r="F15" s="167"/>
      <c r="G15" s="169" t="s">
        <v>180</v>
      </c>
      <c r="H15" s="202" t="s">
        <v>88</v>
      </c>
      <c r="I15" s="203">
        <v>8</v>
      </c>
      <c r="J15" s="202"/>
      <c r="K15" s="188"/>
      <c r="L15" s="9"/>
      <c r="M15" s="4"/>
    </row>
    <row r="16" spans="1:13" ht="30" customHeight="1">
      <c r="A16" s="4"/>
      <c r="B16" s="8"/>
      <c r="C16" s="193">
        <f t="shared" si="0"/>
        <v>1.03</v>
      </c>
      <c r="D16" s="167"/>
      <c r="E16" s="167"/>
      <c r="F16" s="167"/>
      <c r="G16" s="169" t="s">
        <v>208</v>
      </c>
      <c r="H16" s="202" t="s">
        <v>209</v>
      </c>
      <c r="I16" s="203">
        <v>1</v>
      </c>
      <c r="J16" s="202"/>
      <c r="K16" s="188"/>
      <c r="L16" s="9"/>
      <c r="M16" s="4"/>
    </row>
    <row r="17" spans="1:13" ht="30" customHeight="1">
      <c r="A17" s="4"/>
      <c r="B17" s="8"/>
      <c r="C17" s="193">
        <f t="shared" si="0"/>
        <v>1.04</v>
      </c>
      <c r="D17" s="167"/>
      <c r="E17" s="167"/>
      <c r="F17" s="167"/>
      <c r="G17" s="169" t="s">
        <v>210</v>
      </c>
      <c r="H17" s="202" t="s">
        <v>92</v>
      </c>
      <c r="I17" s="285">
        <v>75</v>
      </c>
      <c r="J17" s="202"/>
      <c r="K17" s="188"/>
      <c r="L17" s="9"/>
      <c r="M17" s="4"/>
    </row>
    <row r="18" spans="1:13" ht="30" customHeight="1">
      <c r="A18" s="4"/>
      <c r="B18" s="8"/>
      <c r="C18" s="193">
        <f t="shared" si="0"/>
        <v>1.05</v>
      </c>
      <c r="D18" s="167"/>
      <c r="E18" s="167"/>
      <c r="F18" s="167"/>
      <c r="G18" s="169" t="s">
        <v>211</v>
      </c>
      <c r="H18" s="202" t="s">
        <v>86</v>
      </c>
      <c r="I18" s="285">
        <v>50</v>
      </c>
      <c r="J18" s="202"/>
      <c r="K18" s="188"/>
      <c r="L18" s="9"/>
      <c r="M18" s="4"/>
    </row>
    <row r="19" spans="1:13" ht="30" customHeight="1">
      <c r="A19" s="4"/>
      <c r="B19" s="8"/>
      <c r="C19" s="193">
        <f t="shared" si="0"/>
        <v>1.06</v>
      </c>
      <c r="D19" s="167"/>
      <c r="E19" s="167"/>
      <c r="F19" s="167"/>
      <c r="G19" s="169" t="s">
        <v>186</v>
      </c>
      <c r="H19" s="202" t="s">
        <v>92</v>
      </c>
      <c r="I19" s="285">
        <v>50</v>
      </c>
      <c r="J19" s="202"/>
      <c r="K19" s="188"/>
      <c r="L19" s="9"/>
      <c r="M19" s="4"/>
    </row>
    <row r="20" spans="1:13" ht="30" customHeight="1">
      <c r="A20" s="4"/>
      <c r="B20" s="8"/>
      <c r="C20" s="193">
        <f t="shared" si="0"/>
        <v>1.07</v>
      </c>
      <c r="D20" s="167"/>
      <c r="E20" s="167"/>
      <c r="F20" s="167"/>
      <c r="G20" s="169" t="s">
        <v>188</v>
      </c>
      <c r="H20" s="202" t="s">
        <v>88</v>
      </c>
      <c r="I20" s="285">
        <v>4</v>
      </c>
      <c r="J20" s="202"/>
      <c r="K20" s="188"/>
      <c r="L20" s="9"/>
      <c r="M20" s="4"/>
    </row>
    <row r="21" spans="1:13" ht="30" customHeight="1">
      <c r="A21" s="4"/>
      <c r="B21" s="8"/>
      <c r="C21" s="193">
        <f t="shared" si="0"/>
        <v>1.08</v>
      </c>
      <c r="D21" s="167"/>
      <c r="E21" s="167"/>
      <c r="F21" s="167"/>
      <c r="G21" s="169" t="s">
        <v>187</v>
      </c>
      <c r="H21" s="202" t="s">
        <v>88</v>
      </c>
      <c r="I21" s="285">
        <v>3</v>
      </c>
      <c r="J21" s="202"/>
      <c r="K21" s="188"/>
      <c r="L21" s="9"/>
      <c r="M21" s="4"/>
    </row>
    <row r="22" spans="1:13" ht="30" customHeight="1">
      <c r="A22" s="4"/>
      <c r="B22" s="8"/>
      <c r="C22" s="193">
        <f t="shared" si="0"/>
        <v>1.0900000000000001</v>
      </c>
      <c r="D22" s="167"/>
      <c r="E22" s="167"/>
      <c r="F22" s="167"/>
      <c r="G22" s="169" t="s">
        <v>94</v>
      </c>
      <c r="H22" s="202" t="s">
        <v>92</v>
      </c>
      <c r="I22" s="285">
        <v>18</v>
      </c>
      <c r="J22" s="202"/>
      <c r="K22" s="188"/>
      <c r="L22" s="9"/>
      <c r="M22" s="4"/>
    </row>
    <row r="23" spans="1:13" ht="30" customHeight="1">
      <c r="A23" s="4"/>
      <c r="B23" s="8"/>
      <c r="C23" s="193">
        <f t="shared" si="0"/>
        <v>1.1000000000000001</v>
      </c>
      <c r="D23" s="167"/>
      <c r="E23" s="167"/>
      <c r="F23" s="167"/>
      <c r="G23" s="169" t="s">
        <v>90</v>
      </c>
      <c r="H23" s="202" t="s">
        <v>86</v>
      </c>
      <c r="I23" s="285">
        <v>45</v>
      </c>
      <c r="J23" s="202"/>
      <c r="K23" s="188"/>
      <c r="L23" s="9"/>
      <c r="M23" s="4"/>
    </row>
    <row r="24" spans="1:13" ht="54" customHeight="1">
      <c r="A24" s="4"/>
      <c r="B24" s="8"/>
      <c r="C24" s="193">
        <f t="shared" si="0"/>
        <v>1.1100000000000001</v>
      </c>
      <c r="D24" s="167"/>
      <c r="E24" s="167"/>
      <c r="F24" s="167"/>
      <c r="G24" s="169" t="s">
        <v>181</v>
      </c>
      <c r="H24" s="202" t="s">
        <v>88</v>
      </c>
      <c r="I24" s="285">
        <v>8</v>
      </c>
      <c r="J24" s="202"/>
      <c r="K24" s="188"/>
      <c r="L24" s="9"/>
      <c r="M24" s="4"/>
    </row>
    <row r="25" spans="1:13" ht="30" customHeight="1">
      <c r="A25" s="4"/>
      <c r="B25" s="8"/>
      <c r="C25" s="193">
        <f t="shared" si="0"/>
        <v>1.1200000000000001</v>
      </c>
      <c r="D25" s="167"/>
      <c r="E25" s="167"/>
      <c r="F25" s="169"/>
      <c r="G25" s="169" t="s">
        <v>121</v>
      </c>
      <c r="H25" s="202" t="s">
        <v>115</v>
      </c>
      <c r="I25" s="285">
        <v>1</v>
      </c>
      <c r="J25" s="202"/>
      <c r="K25" s="188"/>
      <c r="L25" s="9"/>
      <c r="M25" s="4"/>
    </row>
    <row r="26" spans="1:13" ht="30" customHeight="1" thickBot="1">
      <c r="A26" s="4"/>
      <c r="B26" s="8"/>
      <c r="C26" s="126" t="s">
        <v>13</v>
      </c>
      <c r="D26" s="127"/>
      <c r="E26" s="127"/>
      <c r="F26" s="127"/>
      <c r="G26" s="128"/>
      <c r="H26" s="127"/>
      <c r="I26" s="286"/>
      <c r="J26" s="129"/>
      <c r="K26" s="204">
        <f>SUM(K14:K25)</f>
        <v>0</v>
      </c>
      <c r="L26" s="9"/>
      <c r="M26" s="4"/>
    </row>
    <row r="27" spans="1:13" ht="30" customHeight="1" thickBot="1">
      <c r="A27" s="4"/>
      <c r="B27" s="8"/>
      <c r="C27" s="195"/>
      <c r="D27" s="196"/>
      <c r="E27" s="196"/>
      <c r="F27" s="196"/>
      <c r="G27" s="196"/>
      <c r="H27" s="196"/>
      <c r="I27" s="287"/>
      <c r="J27" s="196"/>
      <c r="K27" s="197"/>
      <c r="L27" s="9"/>
      <c r="M27" s="4"/>
    </row>
    <row r="28" spans="1:13" ht="30" customHeight="1">
      <c r="A28" s="4"/>
      <c r="B28" s="8"/>
      <c r="C28" s="189" t="s">
        <v>96</v>
      </c>
      <c r="D28" s="181"/>
      <c r="E28" s="181"/>
      <c r="F28" s="181"/>
      <c r="G28" s="172" t="s">
        <v>212</v>
      </c>
      <c r="H28" s="173"/>
      <c r="I28" s="174"/>
      <c r="J28" s="174"/>
      <c r="K28" s="187"/>
      <c r="L28" s="9"/>
      <c r="M28" s="4"/>
    </row>
    <row r="29" spans="1:13" ht="30" customHeight="1">
      <c r="A29" s="4"/>
      <c r="B29" s="8"/>
      <c r="C29" s="193">
        <f>C28+0.01</f>
        <v>2.0099999999999998</v>
      </c>
      <c r="D29" s="125"/>
      <c r="E29" s="125"/>
      <c r="F29" s="125"/>
      <c r="G29" s="169" t="s">
        <v>105</v>
      </c>
      <c r="H29" s="202" t="s">
        <v>86</v>
      </c>
      <c r="I29" s="285">
        <v>54</v>
      </c>
      <c r="J29" s="202"/>
      <c r="K29" s="188"/>
      <c r="L29" s="9"/>
      <c r="M29" s="4"/>
    </row>
    <row r="30" spans="1:13" ht="30" customHeight="1" thickBot="1">
      <c r="A30" s="4"/>
      <c r="B30" s="8"/>
      <c r="C30" s="126" t="s">
        <v>13</v>
      </c>
      <c r="D30" s="131"/>
      <c r="E30" s="132"/>
      <c r="F30" s="131"/>
      <c r="G30" s="257"/>
      <c r="H30" s="131"/>
      <c r="I30" s="286"/>
      <c r="J30" s="131"/>
      <c r="K30" s="204">
        <f>SUM(K29:K29)</f>
        <v>0</v>
      </c>
      <c r="L30" s="9"/>
      <c r="M30" s="4"/>
    </row>
    <row r="31" spans="1:13" ht="30" customHeight="1" thickBot="1">
      <c r="A31" s="4"/>
      <c r="B31" s="8"/>
      <c r="C31" s="195"/>
      <c r="D31" s="196"/>
      <c r="E31" s="196"/>
      <c r="F31" s="196"/>
      <c r="G31" s="196"/>
      <c r="H31" s="196"/>
      <c r="I31" s="287"/>
      <c r="J31" s="196"/>
      <c r="K31" s="197"/>
      <c r="L31" s="9"/>
      <c r="M31" s="4"/>
    </row>
    <row r="32" spans="1:13" ht="30" customHeight="1">
      <c r="A32" s="4"/>
      <c r="B32" s="8"/>
      <c r="C32" s="189" t="s">
        <v>102</v>
      </c>
      <c r="D32" s="182"/>
      <c r="E32" s="182"/>
      <c r="F32" s="182"/>
      <c r="G32" s="172" t="s">
        <v>103</v>
      </c>
      <c r="H32" s="173"/>
      <c r="I32" s="174"/>
      <c r="J32" s="174"/>
      <c r="K32" s="187"/>
      <c r="L32" s="9"/>
      <c r="M32" s="4"/>
    </row>
    <row r="33" spans="1:13" ht="30" customHeight="1">
      <c r="A33" s="4"/>
      <c r="B33" s="8"/>
      <c r="C33" s="193">
        <f>C32+0.01</f>
        <v>3.01</v>
      </c>
      <c r="D33" s="184"/>
      <c r="E33" s="184"/>
      <c r="F33" s="184"/>
      <c r="G33" s="169" t="s">
        <v>213</v>
      </c>
      <c r="H33" s="202" t="s">
        <v>88</v>
      </c>
      <c r="I33" s="285">
        <v>2.16</v>
      </c>
      <c r="J33" s="202"/>
      <c r="K33" s="188"/>
      <c r="L33" s="9"/>
      <c r="M33" s="4"/>
    </row>
    <row r="34" spans="1:13" ht="30" customHeight="1">
      <c r="A34" s="4"/>
      <c r="B34" s="8"/>
      <c r="C34" s="193">
        <f t="shared" ref="C34:C38" si="1">C33+0.01</f>
        <v>3.0199999999999996</v>
      </c>
      <c r="D34" s="133"/>
      <c r="E34" s="133"/>
      <c r="F34" s="133"/>
      <c r="G34" s="169" t="s">
        <v>176</v>
      </c>
      <c r="H34" s="202" t="s">
        <v>92</v>
      </c>
      <c r="I34" s="285">
        <v>18</v>
      </c>
      <c r="J34" s="202"/>
      <c r="K34" s="188"/>
      <c r="L34" s="9"/>
      <c r="M34" s="4"/>
    </row>
    <row r="35" spans="1:13" s="4" customFormat="1" ht="30" customHeight="1">
      <c r="B35" s="8"/>
      <c r="C35" s="193">
        <f t="shared" si="1"/>
        <v>3.0299999999999994</v>
      </c>
      <c r="D35" s="130"/>
      <c r="E35" s="130"/>
      <c r="F35" s="130"/>
      <c r="G35" s="169" t="s">
        <v>214</v>
      </c>
      <c r="H35" s="202" t="s">
        <v>88</v>
      </c>
      <c r="I35" s="285">
        <v>2</v>
      </c>
      <c r="J35" s="202"/>
      <c r="K35" s="188"/>
      <c r="L35" s="9"/>
    </row>
    <row r="36" spans="1:13" ht="30" customHeight="1">
      <c r="A36" s="4"/>
      <c r="B36" s="8"/>
      <c r="C36" s="193">
        <f t="shared" si="1"/>
        <v>3.0399999999999991</v>
      </c>
      <c r="D36" s="133"/>
      <c r="E36" s="133"/>
      <c r="F36" s="133"/>
      <c r="G36" s="169" t="s">
        <v>215</v>
      </c>
      <c r="H36" s="202" t="s">
        <v>88</v>
      </c>
      <c r="I36" s="285">
        <v>10</v>
      </c>
      <c r="J36" s="202"/>
      <c r="K36" s="188"/>
      <c r="L36" s="9"/>
      <c r="M36" s="4"/>
    </row>
    <row r="37" spans="1:13" s="4" customFormat="1" ht="30" customHeight="1">
      <c r="B37" s="8"/>
      <c r="C37" s="193">
        <f t="shared" si="1"/>
        <v>3.0499999999999989</v>
      </c>
      <c r="D37" s="130"/>
      <c r="E37" s="130"/>
      <c r="F37" s="130"/>
      <c r="G37" s="169" t="s">
        <v>216</v>
      </c>
      <c r="H37" s="202" t="s">
        <v>92</v>
      </c>
      <c r="I37" s="285">
        <v>17</v>
      </c>
      <c r="J37" s="202"/>
      <c r="K37" s="188"/>
      <c r="L37" s="9"/>
    </row>
    <row r="38" spans="1:13" ht="30" customHeight="1">
      <c r="A38" s="4"/>
      <c r="B38" s="8"/>
      <c r="C38" s="193">
        <f t="shared" si="1"/>
        <v>3.0599999999999987</v>
      </c>
      <c r="D38" s="133"/>
      <c r="E38" s="125"/>
      <c r="F38" s="133"/>
      <c r="G38" s="169" t="s">
        <v>99</v>
      </c>
      <c r="H38" s="202" t="s">
        <v>88</v>
      </c>
      <c r="I38" s="285">
        <v>4.5</v>
      </c>
      <c r="J38" s="202"/>
      <c r="K38" s="188"/>
      <c r="L38" s="9"/>
      <c r="M38" s="4"/>
    </row>
    <row r="39" spans="1:13" ht="30" customHeight="1" thickBot="1">
      <c r="A39" s="4"/>
      <c r="B39" s="8"/>
      <c r="C39" s="135" t="s">
        <v>13</v>
      </c>
      <c r="D39" s="191"/>
      <c r="E39" s="191"/>
      <c r="F39" s="191"/>
      <c r="G39" s="192"/>
      <c r="H39" s="191"/>
      <c r="I39" s="286"/>
      <c r="J39" s="136"/>
      <c r="K39" s="204">
        <f>SUM(K32:K38)</f>
        <v>0</v>
      </c>
      <c r="L39" s="9"/>
      <c r="M39" s="4"/>
    </row>
    <row r="40" spans="1:13" ht="30" customHeight="1" thickBot="1">
      <c r="A40" s="4"/>
      <c r="B40" s="8"/>
      <c r="C40" s="195"/>
      <c r="D40" s="196"/>
      <c r="E40" s="196"/>
      <c r="F40" s="196"/>
      <c r="G40" s="196"/>
      <c r="H40" s="196"/>
      <c r="I40" s="287"/>
      <c r="J40" s="196"/>
      <c r="K40" s="197"/>
      <c r="L40" s="9"/>
      <c r="M40" s="4"/>
    </row>
    <row r="41" spans="1:13" ht="30" customHeight="1">
      <c r="A41" s="4"/>
      <c r="B41" s="8"/>
      <c r="C41" s="189" t="s">
        <v>104</v>
      </c>
      <c r="D41" s="182"/>
      <c r="E41" s="182"/>
      <c r="F41" s="182"/>
      <c r="G41" s="172" t="s">
        <v>217</v>
      </c>
      <c r="H41" s="173"/>
      <c r="I41" s="174"/>
      <c r="J41" s="175"/>
      <c r="K41" s="187"/>
      <c r="L41" s="9"/>
      <c r="M41" s="4"/>
    </row>
    <row r="42" spans="1:13" ht="30" customHeight="1">
      <c r="A42" s="4"/>
      <c r="B42" s="8"/>
      <c r="C42" s="193">
        <f>C41+0.01</f>
        <v>4.01</v>
      </c>
      <c r="D42" s="182"/>
      <c r="E42" s="182"/>
      <c r="F42" s="182"/>
      <c r="G42" s="169" t="s">
        <v>100</v>
      </c>
      <c r="H42" s="202" t="s">
        <v>101</v>
      </c>
      <c r="I42" s="285">
        <v>1000</v>
      </c>
      <c r="J42" s="202"/>
      <c r="K42" s="188"/>
      <c r="L42" s="9"/>
      <c r="M42" s="4"/>
    </row>
    <row r="43" spans="1:13" ht="30" customHeight="1">
      <c r="A43" s="4"/>
      <c r="B43" s="8"/>
      <c r="C43" s="193">
        <f>C42+0.01</f>
        <v>4.0199999999999996</v>
      </c>
      <c r="D43" s="133"/>
      <c r="E43" s="133"/>
      <c r="F43" s="133"/>
      <c r="G43" s="169" t="s">
        <v>218</v>
      </c>
      <c r="H43" s="202" t="s">
        <v>101</v>
      </c>
      <c r="I43" s="285">
        <v>1000</v>
      </c>
      <c r="J43" s="202"/>
      <c r="K43" s="188"/>
      <c r="L43" s="9"/>
      <c r="M43" s="4"/>
    </row>
    <row r="44" spans="1:13" ht="30" customHeight="1" thickBot="1">
      <c r="A44" s="4"/>
      <c r="B44" s="8"/>
      <c r="C44" s="126" t="s">
        <v>13</v>
      </c>
      <c r="D44" s="137"/>
      <c r="E44" s="137"/>
      <c r="F44" s="137"/>
      <c r="G44" s="138"/>
      <c r="H44" s="139"/>
      <c r="I44" s="286"/>
      <c r="J44" s="129"/>
      <c r="K44" s="204">
        <f>SUM(K41:K43)</f>
        <v>0</v>
      </c>
      <c r="L44" s="9"/>
      <c r="M44" s="4"/>
    </row>
    <row r="45" spans="1:13" ht="30" customHeight="1" thickBot="1">
      <c r="A45" s="4"/>
      <c r="B45" s="8"/>
      <c r="C45" s="195"/>
      <c r="D45" s="196"/>
      <c r="E45" s="196"/>
      <c r="F45" s="196"/>
      <c r="G45" s="196"/>
      <c r="H45" s="196"/>
      <c r="I45" s="287"/>
      <c r="J45" s="196"/>
      <c r="K45" s="197"/>
      <c r="L45" s="9"/>
      <c r="M45" s="4"/>
    </row>
    <row r="46" spans="1:13" ht="39" customHeight="1">
      <c r="A46" s="4"/>
      <c r="B46" s="8"/>
      <c r="C46" s="189" t="s">
        <v>106</v>
      </c>
      <c r="D46" s="182"/>
      <c r="E46" s="182"/>
      <c r="F46" s="182"/>
      <c r="G46" s="172" t="s">
        <v>193</v>
      </c>
      <c r="H46" s="173"/>
      <c r="I46" s="174"/>
      <c r="J46" s="174"/>
      <c r="K46" s="187"/>
      <c r="L46" s="9"/>
      <c r="M46" s="4"/>
    </row>
    <row r="47" spans="1:13" ht="30" customHeight="1">
      <c r="A47" s="4"/>
      <c r="B47" s="8"/>
      <c r="C47" s="193">
        <f>C46+0.01</f>
        <v>5.01</v>
      </c>
      <c r="D47" s="182"/>
      <c r="E47" s="182"/>
      <c r="F47" s="182"/>
      <c r="G47" s="178" t="s">
        <v>219</v>
      </c>
      <c r="H47" s="202" t="s">
        <v>86</v>
      </c>
      <c r="I47" s="170">
        <v>60</v>
      </c>
      <c r="J47" s="202"/>
      <c r="K47" s="188"/>
      <c r="L47" s="9"/>
      <c r="M47" s="4"/>
    </row>
    <row r="48" spans="1:13" ht="30" customHeight="1" thickBot="1">
      <c r="A48" s="4"/>
      <c r="B48" s="8"/>
      <c r="C48" s="126" t="s">
        <v>13</v>
      </c>
      <c r="D48" s="137"/>
      <c r="E48" s="137"/>
      <c r="F48" s="137"/>
      <c r="G48" s="138"/>
      <c r="H48" s="139"/>
      <c r="I48" s="286"/>
      <c r="J48" s="129"/>
      <c r="K48" s="204">
        <f>SUM(K46:K47)</f>
        <v>0</v>
      </c>
      <c r="L48" s="9"/>
      <c r="M48" s="4"/>
    </row>
    <row r="49" spans="1:13" ht="30" customHeight="1" thickBot="1">
      <c r="A49" s="4"/>
      <c r="B49" s="8"/>
      <c r="C49" s="195"/>
      <c r="D49" s="196"/>
      <c r="E49" s="196"/>
      <c r="F49" s="196"/>
      <c r="G49" s="196"/>
      <c r="H49" s="196"/>
      <c r="I49" s="287"/>
      <c r="J49" s="196"/>
      <c r="K49" s="197"/>
      <c r="L49" s="9"/>
      <c r="M49" s="4"/>
    </row>
    <row r="50" spans="1:13" ht="30" customHeight="1">
      <c r="A50" s="4"/>
      <c r="B50" s="8"/>
      <c r="C50" s="189" t="s">
        <v>110</v>
      </c>
      <c r="D50" s="182"/>
      <c r="E50" s="182"/>
      <c r="F50" s="182"/>
      <c r="G50" s="172" t="s">
        <v>111</v>
      </c>
      <c r="H50" s="173"/>
      <c r="I50" s="174"/>
      <c r="J50" s="174"/>
      <c r="K50" s="187"/>
      <c r="L50" s="9"/>
      <c r="M50" s="4"/>
    </row>
    <row r="51" spans="1:13" ht="30" customHeight="1">
      <c r="A51" s="4"/>
      <c r="B51" s="8"/>
      <c r="C51" s="193">
        <f>C50+0.01</f>
        <v>6.01</v>
      </c>
      <c r="D51" s="182"/>
      <c r="E51" s="182"/>
      <c r="F51" s="182"/>
      <c r="G51" s="176" t="s">
        <v>117</v>
      </c>
      <c r="H51" s="202" t="s">
        <v>115</v>
      </c>
      <c r="I51" s="170">
        <v>4</v>
      </c>
      <c r="J51" s="202"/>
      <c r="K51" s="188"/>
      <c r="L51" s="9"/>
      <c r="M51" s="4"/>
    </row>
    <row r="52" spans="1:13" ht="30" customHeight="1">
      <c r="A52" s="4"/>
      <c r="B52" s="8"/>
      <c r="C52" s="193">
        <f t="shared" ref="C52:C54" si="2">C51+0.01</f>
        <v>6.02</v>
      </c>
      <c r="D52" s="182"/>
      <c r="E52" s="182"/>
      <c r="F52" s="182"/>
      <c r="G52" s="207" t="s">
        <v>130</v>
      </c>
      <c r="H52" s="202" t="s">
        <v>92</v>
      </c>
      <c r="I52" s="170">
        <v>20</v>
      </c>
      <c r="J52" s="202"/>
      <c r="K52" s="188"/>
      <c r="L52" s="9"/>
      <c r="M52" s="4"/>
    </row>
    <row r="53" spans="1:13" ht="54" customHeight="1">
      <c r="A53" s="4"/>
      <c r="B53" s="8"/>
      <c r="C53" s="193">
        <f t="shared" si="2"/>
        <v>6.0299999999999994</v>
      </c>
      <c r="D53" s="182"/>
      <c r="E53" s="182"/>
      <c r="F53" s="182"/>
      <c r="G53" s="205" t="s">
        <v>161</v>
      </c>
      <c r="H53" s="202" t="s">
        <v>115</v>
      </c>
      <c r="I53" s="170">
        <v>4</v>
      </c>
      <c r="J53" s="202"/>
      <c r="K53" s="188"/>
      <c r="L53" s="9"/>
      <c r="M53" s="4"/>
    </row>
    <row r="54" spans="1:13" ht="30" customHeight="1">
      <c r="A54" s="4"/>
      <c r="B54" s="8"/>
      <c r="C54" s="193">
        <f t="shared" si="2"/>
        <v>6.0399999999999991</v>
      </c>
      <c r="D54" s="133"/>
      <c r="E54" s="133"/>
      <c r="F54" s="133"/>
      <c r="G54" s="207" t="s">
        <v>156</v>
      </c>
      <c r="H54" s="202" t="s">
        <v>115</v>
      </c>
      <c r="I54" s="170">
        <v>4</v>
      </c>
      <c r="J54" s="202"/>
      <c r="K54" s="188"/>
      <c r="L54" s="9"/>
      <c r="M54" s="4"/>
    </row>
    <row r="55" spans="1:13" ht="30" customHeight="1" thickBot="1">
      <c r="A55" s="4"/>
      <c r="B55" s="267"/>
      <c r="C55" s="126" t="s">
        <v>13</v>
      </c>
      <c r="D55" s="137"/>
      <c r="E55" s="137"/>
      <c r="F55" s="137"/>
      <c r="G55" s="138"/>
      <c r="H55" s="139"/>
      <c r="I55" s="286"/>
      <c r="J55" s="129"/>
      <c r="K55" s="204">
        <f>SUM(K50:K54)</f>
        <v>0</v>
      </c>
      <c r="L55" s="268"/>
      <c r="M55" s="4"/>
    </row>
    <row r="56" spans="1:13" ht="30" customHeight="1" thickBot="1">
      <c r="A56" s="4"/>
      <c r="B56" s="8"/>
      <c r="C56" s="198"/>
      <c r="D56" s="199"/>
      <c r="E56" s="199"/>
      <c r="F56" s="199"/>
      <c r="G56" s="199"/>
      <c r="H56" s="199"/>
      <c r="I56" s="288"/>
      <c r="J56" s="199"/>
      <c r="K56" s="200"/>
      <c r="L56" s="9"/>
      <c r="M56" s="4"/>
    </row>
    <row r="57" spans="1:13" ht="30" customHeight="1">
      <c r="A57" s="4"/>
      <c r="B57" s="8"/>
      <c r="C57" s="211" t="s">
        <v>131</v>
      </c>
      <c r="D57" s="212"/>
      <c r="E57" s="212"/>
      <c r="F57" s="212"/>
      <c r="G57" s="213" t="s">
        <v>112</v>
      </c>
      <c r="H57" s="214"/>
      <c r="I57" s="215"/>
      <c r="J57" s="215"/>
      <c r="K57" s="216"/>
      <c r="L57" s="9"/>
      <c r="M57" s="4"/>
    </row>
    <row r="58" spans="1:13" ht="30" customHeight="1">
      <c r="A58" s="4"/>
      <c r="B58" s="8"/>
      <c r="C58" s="193">
        <f>C57+0.01</f>
        <v>7.01</v>
      </c>
      <c r="D58" s="171"/>
      <c r="E58" s="171"/>
      <c r="F58" s="171"/>
      <c r="G58" s="169" t="s">
        <v>113</v>
      </c>
      <c r="H58" s="202" t="s">
        <v>92</v>
      </c>
      <c r="I58" s="203">
        <v>50</v>
      </c>
      <c r="J58" s="202"/>
      <c r="K58" s="188"/>
      <c r="L58" s="9"/>
      <c r="M58" s="4"/>
    </row>
    <row r="59" spans="1:13" ht="30" customHeight="1">
      <c r="A59" s="4"/>
      <c r="B59" s="8"/>
      <c r="C59" s="193">
        <f t="shared" ref="C59:C62" si="3">C58+0.01</f>
        <v>7.02</v>
      </c>
      <c r="D59" s="171"/>
      <c r="E59" s="171"/>
      <c r="F59" s="171"/>
      <c r="G59" s="169" t="s">
        <v>114</v>
      </c>
      <c r="H59" s="202" t="s">
        <v>115</v>
      </c>
      <c r="I59" s="203">
        <v>2</v>
      </c>
      <c r="J59" s="202"/>
      <c r="K59" s="188"/>
      <c r="L59" s="9"/>
      <c r="M59" s="4"/>
    </row>
    <row r="60" spans="1:13" ht="30" customHeight="1">
      <c r="A60" s="4"/>
      <c r="B60" s="8"/>
      <c r="C60" s="193">
        <f t="shared" si="3"/>
        <v>7.0299999999999994</v>
      </c>
      <c r="D60" s="171"/>
      <c r="E60" s="171"/>
      <c r="F60" s="171"/>
      <c r="G60" s="169" t="s">
        <v>116</v>
      </c>
      <c r="H60" s="202" t="s">
        <v>115</v>
      </c>
      <c r="I60" s="203">
        <v>10</v>
      </c>
      <c r="J60" s="202"/>
      <c r="K60" s="188"/>
      <c r="L60" s="9"/>
      <c r="M60" s="4"/>
    </row>
    <row r="61" spans="1:13" ht="30" customHeight="1">
      <c r="A61" s="4"/>
      <c r="B61" s="8"/>
      <c r="C61" s="193">
        <f t="shared" si="3"/>
        <v>7.0399999999999991</v>
      </c>
      <c r="D61" s="171"/>
      <c r="E61" s="171"/>
      <c r="F61" s="171"/>
      <c r="G61" s="169" t="s">
        <v>120</v>
      </c>
      <c r="H61" s="202" t="s">
        <v>115</v>
      </c>
      <c r="I61" s="203">
        <v>1</v>
      </c>
      <c r="J61" s="202"/>
      <c r="K61" s="188"/>
      <c r="L61" s="9"/>
      <c r="M61" s="4"/>
    </row>
    <row r="62" spans="1:13" ht="30" customHeight="1">
      <c r="A62" s="4"/>
      <c r="B62" s="8"/>
      <c r="C62" s="193">
        <f t="shared" si="3"/>
        <v>7.0499999999999989</v>
      </c>
      <c r="D62" s="171"/>
      <c r="E62" s="171"/>
      <c r="F62" s="171"/>
      <c r="G62" s="169" t="s">
        <v>119</v>
      </c>
      <c r="H62" s="202" t="s">
        <v>115</v>
      </c>
      <c r="I62" s="203">
        <v>1</v>
      </c>
      <c r="J62" s="202"/>
      <c r="K62" s="188"/>
      <c r="L62" s="9"/>
      <c r="M62" s="4"/>
    </row>
    <row r="63" spans="1:13" ht="30" customHeight="1">
      <c r="A63" s="4"/>
      <c r="B63" s="8"/>
      <c r="C63" s="193">
        <f>C62+0.01</f>
        <v>7.0599999999999987</v>
      </c>
      <c r="D63" s="171"/>
      <c r="E63" s="171"/>
      <c r="F63" s="171"/>
      <c r="G63" s="169" t="s">
        <v>118</v>
      </c>
      <c r="H63" s="202" t="s">
        <v>92</v>
      </c>
      <c r="I63" s="203">
        <v>30</v>
      </c>
      <c r="J63" s="202"/>
      <c r="K63" s="188"/>
      <c r="L63" s="9"/>
      <c r="M63" s="4"/>
    </row>
    <row r="64" spans="1:13" ht="30" customHeight="1" thickBot="1">
      <c r="A64" s="4"/>
      <c r="B64" s="8"/>
      <c r="C64" s="126" t="s">
        <v>13</v>
      </c>
      <c r="D64" s="137"/>
      <c r="E64" s="137"/>
      <c r="F64" s="137"/>
      <c r="G64" s="138"/>
      <c r="H64" s="139"/>
      <c r="I64" s="289"/>
      <c r="J64" s="129"/>
      <c r="K64" s="204">
        <f>SUM(K58:K63)</f>
        <v>0</v>
      </c>
      <c r="L64" s="9"/>
      <c r="M64" s="4"/>
    </row>
    <row r="65" spans="1:13" ht="30" customHeight="1" thickBot="1">
      <c r="A65" s="4"/>
      <c r="B65" s="8"/>
      <c r="C65" s="198"/>
      <c r="D65" s="199"/>
      <c r="E65" s="199"/>
      <c r="F65" s="199"/>
      <c r="G65" s="199"/>
      <c r="H65" s="199"/>
      <c r="I65" s="288"/>
      <c r="J65" s="199"/>
      <c r="K65" s="200"/>
      <c r="L65" s="9"/>
      <c r="M65" s="4"/>
    </row>
    <row r="66" spans="1:13" ht="30" customHeight="1">
      <c r="A66" s="4"/>
      <c r="B66" s="8"/>
      <c r="C66" s="211" t="s">
        <v>178</v>
      </c>
      <c r="D66" s="212"/>
      <c r="E66" s="212"/>
      <c r="F66" s="212"/>
      <c r="G66" s="213" t="s">
        <v>122</v>
      </c>
      <c r="H66" s="214"/>
      <c r="I66" s="215"/>
      <c r="J66" s="217"/>
      <c r="K66" s="216"/>
      <c r="L66" s="9"/>
      <c r="M66" s="4"/>
    </row>
    <row r="67" spans="1:13" ht="30" customHeight="1">
      <c r="A67" s="4"/>
      <c r="B67" s="8"/>
      <c r="C67" s="193">
        <f>C66+0.01</f>
        <v>8.01</v>
      </c>
      <c r="D67" s="171"/>
      <c r="E67" s="171"/>
      <c r="F67" s="171"/>
      <c r="G67" s="169" t="s">
        <v>222</v>
      </c>
      <c r="H67" s="202" t="s">
        <v>92</v>
      </c>
      <c r="I67" s="203">
        <v>120</v>
      </c>
      <c r="J67" s="202"/>
      <c r="K67" s="188"/>
      <c r="L67" s="9"/>
      <c r="M67" s="4"/>
    </row>
    <row r="68" spans="1:13" ht="30" customHeight="1">
      <c r="A68" s="4"/>
      <c r="B68" s="8"/>
      <c r="C68" s="193">
        <f t="shared" ref="C68:C76" si="4">C67+0.01</f>
        <v>8.02</v>
      </c>
      <c r="D68" s="171"/>
      <c r="E68" s="171"/>
      <c r="F68" s="171"/>
      <c r="G68" s="169" t="s">
        <v>128</v>
      </c>
      <c r="H68" s="202" t="s">
        <v>92</v>
      </c>
      <c r="I68" s="203">
        <v>30</v>
      </c>
      <c r="J68" s="202"/>
      <c r="K68" s="188"/>
      <c r="L68" s="9"/>
      <c r="M68" s="4"/>
    </row>
    <row r="69" spans="1:13" ht="39" customHeight="1">
      <c r="A69" s="4"/>
      <c r="B69" s="8"/>
      <c r="C69" s="193">
        <f t="shared" si="4"/>
        <v>8.0299999999999994</v>
      </c>
      <c r="D69" s="171"/>
      <c r="E69" s="171"/>
      <c r="F69" s="171"/>
      <c r="G69" s="169" t="s">
        <v>220</v>
      </c>
      <c r="H69" s="202" t="s">
        <v>115</v>
      </c>
      <c r="I69" s="203">
        <v>1</v>
      </c>
      <c r="J69" s="202"/>
      <c r="K69" s="188"/>
      <c r="L69" s="9"/>
      <c r="M69" s="4"/>
    </row>
    <row r="70" spans="1:13" ht="39" customHeight="1">
      <c r="A70" s="4"/>
      <c r="B70" s="8"/>
      <c r="C70" s="193">
        <f t="shared" si="4"/>
        <v>8.0399999999999991</v>
      </c>
      <c r="D70" s="171"/>
      <c r="E70" s="171"/>
      <c r="F70" s="171"/>
      <c r="G70" s="169" t="s">
        <v>221</v>
      </c>
      <c r="H70" s="202" t="s">
        <v>92</v>
      </c>
      <c r="I70" s="203">
        <v>40</v>
      </c>
      <c r="J70" s="202"/>
      <c r="K70" s="188"/>
      <c r="L70" s="9"/>
      <c r="M70" s="4"/>
    </row>
    <row r="71" spans="1:13" ht="39" customHeight="1">
      <c r="A71" s="4"/>
      <c r="B71" s="8"/>
      <c r="C71" s="193">
        <f t="shared" si="4"/>
        <v>8.0499999999999989</v>
      </c>
      <c r="D71" s="171"/>
      <c r="E71" s="171"/>
      <c r="F71" s="171"/>
      <c r="G71" s="169" t="s">
        <v>125</v>
      </c>
      <c r="H71" s="202" t="s">
        <v>92</v>
      </c>
      <c r="I71" s="203">
        <v>30</v>
      </c>
      <c r="J71" s="202"/>
      <c r="K71" s="188"/>
      <c r="L71" s="9"/>
      <c r="M71" s="4"/>
    </row>
    <row r="72" spans="1:13" ht="39" customHeight="1">
      <c r="A72" s="4"/>
      <c r="B72" s="8"/>
      <c r="C72" s="193">
        <f t="shared" si="4"/>
        <v>8.0599999999999987</v>
      </c>
      <c r="D72" s="171"/>
      <c r="E72" s="171"/>
      <c r="F72" s="171"/>
      <c r="G72" s="169" t="s">
        <v>126</v>
      </c>
      <c r="H72" s="202" t="s">
        <v>92</v>
      </c>
      <c r="I72" s="203">
        <v>50</v>
      </c>
      <c r="J72" s="202"/>
      <c r="K72" s="188"/>
      <c r="L72" s="9"/>
      <c r="M72" s="4"/>
    </row>
    <row r="73" spans="1:13" ht="39" customHeight="1">
      <c r="A73" s="4"/>
      <c r="B73" s="8"/>
      <c r="C73" s="193">
        <f t="shared" si="4"/>
        <v>8.0699999999999985</v>
      </c>
      <c r="D73" s="171"/>
      <c r="E73" s="171"/>
      <c r="F73" s="171"/>
      <c r="G73" s="169" t="s">
        <v>123</v>
      </c>
      <c r="H73" s="202" t="s">
        <v>92</v>
      </c>
      <c r="I73" s="203">
        <v>50</v>
      </c>
      <c r="J73" s="202"/>
      <c r="K73" s="188"/>
      <c r="L73" s="9"/>
      <c r="M73" s="4"/>
    </row>
    <row r="74" spans="1:13" ht="39" customHeight="1">
      <c r="A74" s="4"/>
      <c r="B74" s="8"/>
      <c r="C74" s="193">
        <f t="shared" si="4"/>
        <v>8.0799999999999983</v>
      </c>
      <c r="D74" s="171"/>
      <c r="E74" s="171"/>
      <c r="F74" s="171"/>
      <c r="G74" s="169" t="s">
        <v>129</v>
      </c>
      <c r="H74" s="202" t="s">
        <v>92</v>
      </c>
      <c r="I74" s="203">
        <v>22</v>
      </c>
      <c r="J74" s="202"/>
      <c r="K74" s="188"/>
      <c r="L74" s="9"/>
      <c r="M74" s="4"/>
    </row>
    <row r="75" spans="1:13" ht="39.75" customHeight="1">
      <c r="A75" s="4"/>
      <c r="B75" s="8"/>
      <c r="C75" s="193">
        <f t="shared" si="4"/>
        <v>8.0899999999999981</v>
      </c>
      <c r="D75" s="171"/>
      <c r="E75" s="171"/>
      <c r="F75" s="171"/>
      <c r="G75" s="169" t="s">
        <v>130</v>
      </c>
      <c r="H75" s="202" t="s">
        <v>92</v>
      </c>
      <c r="I75" s="203">
        <v>20</v>
      </c>
      <c r="J75" s="202"/>
      <c r="K75" s="188"/>
      <c r="L75" s="9"/>
      <c r="M75" s="4"/>
    </row>
    <row r="76" spans="1:13" ht="41.25" customHeight="1">
      <c r="A76" s="4"/>
      <c r="B76" s="8"/>
      <c r="C76" s="193">
        <f t="shared" si="4"/>
        <v>8.0999999999999979</v>
      </c>
      <c r="D76" s="171"/>
      <c r="E76" s="171"/>
      <c r="F76" s="171"/>
      <c r="G76" s="169" t="s">
        <v>124</v>
      </c>
      <c r="H76" s="202" t="s">
        <v>92</v>
      </c>
      <c r="I76" s="203">
        <v>25</v>
      </c>
      <c r="J76" s="202"/>
      <c r="K76" s="188"/>
      <c r="L76" s="9"/>
      <c r="M76" s="4"/>
    </row>
    <row r="77" spans="1:13" ht="30" customHeight="1" thickBot="1">
      <c r="A77" s="4"/>
      <c r="B77" s="8"/>
      <c r="C77" s="126" t="s">
        <v>13</v>
      </c>
      <c r="D77" s="137"/>
      <c r="E77" s="137"/>
      <c r="F77" s="137"/>
      <c r="G77" s="138"/>
      <c r="H77" s="139"/>
      <c r="I77" s="289"/>
      <c r="J77" s="129"/>
      <c r="K77" s="204">
        <f>SUM(K67:K76)</f>
        <v>0</v>
      </c>
      <c r="L77" s="9"/>
      <c r="M77" s="4"/>
    </row>
    <row r="78" spans="1:13" ht="30" customHeight="1" thickBot="1">
      <c r="A78" s="4"/>
      <c r="B78" s="8"/>
      <c r="C78" s="198"/>
      <c r="D78" s="199"/>
      <c r="E78" s="199"/>
      <c r="F78" s="199"/>
      <c r="G78" s="199"/>
      <c r="H78" s="199"/>
      <c r="I78" s="288"/>
      <c r="J78" s="199"/>
      <c r="K78" s="200"/>
      <c r="L78" s="9"/>
      <c r="M78" s="4"/>
    </row>
    <row r="79" spans="1:13" ht="30" customHeight="1">
      <c r="A79" s="4"/>
      <c r="B79" s="8"/>
      <c r="C79" s="211" t="s">
        <v>182</v>
      </c>
      <c r="D79" s="212"/>
      <c r="E79" s="212"/>
      <c r="F79" s="212"/>
      <c r="G79" s="213" t="s">
        <v>230</v>
      </c>
      <c r="H79" s="214"/>
      <c r="I79" s="215"/>
      <c r="J79" s="217"/>
      <c r="K79" s="216"/>
      <c r="L79" s="9"/>
      <c r="M79" s="4"/>
    </row>
    <row r="80" spans="1:13" ht="30" customHeight="1">
      <c r="A80" s="4"/>
      <c r="B80" s="8"/>
      <c r="C80" s="193">
        <f>C79+0.01</f>
        <v>9.01</v>
      </c>
      <c r="D80" s="171"/>
      <c r="E80" s="171"/>
      <c r="F80" s="171"/>
      <c r="G80" s="169" t="s">
        <v>132</v>
      </c>
      <c r="H80" s="202" t="s">
        <v>115</v>
      </c>
      <c r="I80" s="203">
        <v>1</v>
      </c>
      <c r="J80" s="202"/>
      <c r="K80" s="188"/>
      <c r="L80" s="9"/>
      <c r="M80" s="4"/>
    </row>
    <row r="81" spans="1:13" ht="39" customHeight="1">
      <c r="A81" s="4"/>
      <c r="B81" s="8"/>
      <c r="C81" s="193">
        <f t="shared" ref="C81:C87" si="5">C80+0.01</f>
        <v>9.02</v>
      </c>
      <c r="D81" s="171"/>
      <c r="E81" s="171"/>
      <c r="F81" s="171"/>
      <c r="G81" s="169" t="s">
        <v>223</v>
      </c>
      <c r="H81" s="202" t="s">
        <v>115</v>
      </c>
      <c r="I81" s="203">
        <v>1</v>
      </c>
      <c r="J81" s="202"/>
      <c r="K81" s="188"/>
      <c r="L81" s="9"/>
      <c r="M81" s="4"/>
    </row>
    <row r="82" spans="1:13" ht="70.900000000000006" customHeight="1">
      <c r="A82" s="4"/>
      <c r="B82" s="8"/>
      <c r="C82" s="193">
        <f t="shared" si="5"/>
        <v>9.0299999999999994</v>
      </c>
      <c r="D82" s="171"/>
      <c r="E82" s="171"/>
      <c r="F82" s="171"/>
      <c r="G82" s="169" t="s">
        <v>229</v>
      </c>
      <c r="H82" s="202" t="s">
        <v>115</v>
      </c>
      <c r="I82" s="203">
        <v>1</v>
      </c>
      <c r="J82" s="202"/>
      <c r="K82" s="188"/>
      <c r="L82" s="9"/>
      <c r="M82" s="4"/>
    </row>
    <row r="83" spans="1:13" ht="45.6" customHeight="1">
      <c r="A83" s="4"/>
      <c r="B83" s="8"/>
      <c r="C83" s="193">
        <f t="shared" si="5"/>
        <v>9.0399999999999991</v>
      </c>
      <c r="D83" s="171"/>
      <c r="E83" s="171"/>
      <c r="F83" s="171"/>
      <c r="G83" s="169" t="s">
        <v>133</v>
      </c>
      <c r="H83" s="202" t="s">
        <v>115</v>
      </c>
      <c r="I83" s="203">
        <v>1</v>
      </c>
      <c r="J83" s="202"/>
      <c r="K83" s="188"/>
      <c r="L83" s="9"/>
      <c r="M83" s="4"/>
    </row>
    <row r="84" spans="1:13" ht="30" customHeight="1">
      <c r="A84" s="4"/>
      <c r="B84" s="8"/>
      <c r="C84" s="193">
        <f t="shared" si="5"/>
        <v>9.0499999999999989</v>
      </c>
      <c r="D84" s="171"/>
      <c r="E84" s="171"/>
      <c r="F84" s="171"/>
      <c r="G84" s="169" t="s">
        <v>224</v>
      </c>
      <c r="H84" s="202" t="s">
        <v>92</v>
      </c>
      <c r="I84" s="203">
        <v>3</v>
      </c>
      <c r="J84" s="202"/>
      <c r="K84" s="188"/>
      <c r="L84" s="9"/>
      <c r="M84" s="4"/>
    </row>
    <row r="85" spans="1:13" ht="30" customHeight="1">
      <c r="A85" s="4"/>
      <c r="B85" s="8"/>
      <c r="C85" s="193">
        <f t="shared" si="5"/>
        <v>9.0599999999999987</v>
      </c>
      <c r="D85" s="171"/>
      <c r="E85" s="171"/>
      <c r="F85" s="171"/>
      <c r="G85" s="169" t="s">
        <v>225</v>
      </c>
      <c r="H85" s="202" t="s">
        <v>115</v>
      </c>
      <c r="I85" s="203">
        <v>1</v>
      </c>
      <c r="J85" s="202"/>
      <c r="K85" s="188"/>
      <c r="L85" s="9"/>
      <c r="M85" s="4"/>
    </row>
    <row r="86" spans="1:13" ht="49.15" customHeight="1">
      <c r="A86" s="4"/>
      <c r="B86" s="8"/>
      <c r="C86" s="193">
        <f t="shared" si="5"/>
        <v>9.0699999999999985</v>
      </c>
      <c r="D86" s="171"/>
      <c r="E86" s="171"/>
      <c r="F86" s="171"/>
      <c r="G86" s="169" t="s">
        <v>134</v>
      </c>
      <c r="H86" s="202" t="s">
        <v>115</v>
      </c>
      <c r="I86" s="203">
        <v>1</v>
      </c>
      <c r="J86" s="202"/>
      <c r="K86" s="188"/>
      <c r="L86" s="9"/>
      <c r="M86" s="4"/>
    </row>
    <row r="87" spans="1:13" ht="30" customHeight="1">
      <c r="A87" s="4"/>
      <c r="B87" s="8"/>
      <c r="C87" s="193">
        <f t="shared" si="5"/>
        <v>9.0799999999999983</v>
      </c>
      <c r="D87" s="171"/>
      <c r="E87" s="171"/>
      <c r="F87" s="171"/>
      <c r="G87" s="169" t="s">
        <v>135</v>
      </c>
      <c r="H87" s="202" t="s">
        <v>115</v>
      </c>
      <c r="I87" s="203">
        <v>1</v>
      </c>
      <c r="J87" s="202"/>
      <c r="K87" s="188"/>
      <c r="L87" s="9"/>
      <c r="M87" s="4"/>
    </row>
    <row r="88" spans="1:13" ht="30" customHeight="1" thickBot="1">
      <c r="A88" s="4"/>
      <c r="B88" s="8"/>
      <c r="C88" s="126" t="s">
        <v>13</v>
      </c>
      <c r="D88" s="137"/>
      <c r="E88" s="137"/>
      <c r="F88" s="137"/>
      <c r="G88" s="138"/>
      <c r="H88" s="139"/>
      <c r="I88" s="289"/>
      <c r="J88" s="129"/>
      <c r="K88" s="206">
        <f>SUM(K80:K87)</f>
        <v>0</v>
      </c>
      <c r="L88" s="9"/>
      <c r="M88" s="4"/>
    </row>
    <row r="89" spans="1:13" ht="30" customHeight="1" thickBot="1">
      <c r="A89" s="4"/>
      <c r="B89" s="8"/>
      <c r="C89" s="198"/>
      <c r="D89" s="199"/>
      <c r="E89" s="199"/>
      <c r="F89" s="199"/>
      <c r="G89" s="199"/>
      <c r="H89" s="199"/>
      <c r="I89" s="288"/>
      <c r="J89" s="199"/>
      <c r="K89" s="200"/>
      <c r="L89" s="9"/>
      <c r="M89" s="4"/>
    </row>
    <row r="90" spans="1:13" ht="30" customHeight="1">
      <c r="A90" s="4"/>
      <c r="B90" s="8"/>
      <c r="C90" s="218">
        <v>10</v>
      </c>
      <c r="D90" s="212"/>
      <c r="E90" s="212"/>
      <c r="F90" s="212"/>
      <c r="G90" s="213" t="s">
        <v>226</v>
      </c>
      <c r="H90" s="219"/>
      <c r="I90" s="220"/>
      <c r="J90" s="221"/>
      <c r="K90" s="222"/>
      <c r="L90" s="9"/>
      <c r="M90" s="4"/>
    </row>
    <row r="91" spans="1:13" ht="30" customHeight="1">
      <c r="A91" s="4"/>
      <c r="B91" s="8"/>
      <c r="C91" s="193">
        <f t="shared" ref="C91:C104" si="6">C90+0.01</f>
        <v>10.01</v>
      </c>
      <c r="D91" s="171"/>
      <c r="E91" s="171"/>
      <c r="F91" s="171"/>
      <c r="G91" s="169" t="s">
        <v>227</v>
      </c>
      <c r="H91" s="202" t="s">
        <v>115</v>
      </c>
      <c r="I91" s="203">
        <v>8</v>
      </c>
      <c r="J91" s="202"/>
      <c r="K91" s="188"/>
      <c r="L91" s="9"/>
      <c r="M91" s="4"/>
    </row>
    <row r="92" spans="1:13" ht="36.6" customHeight="1">
      <c r="A92" s="4"/>
      <c r="B92" s="8"/>
      <c r="C92" s="193">
        <f t="shared" si="6"/>
        <v>10.02</v>
      </c>
      <c r="D92" s="171"/>
      <c r="E92" s="171"/>
      <c r="F92" s="171"/>
      <c r="G92" s="169" t="s">
        <v>140</v>
      </c>
      <c r="H92" s="202" t="s">
        <v>115</v>
      </c>
      <c r="I92" s="203">
        <v>2</v>
      </c>
      <c r="J92" s="202"/>
      <c r="K92" s="188"/>
      <c r="L92" s="9"/>
      <c r="M92" s="4"/>
    </row>
    <row r="93" spans="1:13" ht="30" customHeight="1">
      <c r="A93" s="4"/>
      <c r="B93" s="8"/>
      <c r="C93" s="193">
        <f t="shared" si="6"/>
        <v>10.029999999999999</v>
      </c>
      <c r="D93" s="171"/>
      <c r="E93" s="171"/>
      <c r="F93" s="171"/>
      <c r="G93" s="169" t="s">
        <v>137</v>
      </c>
      <c r="H93" s="202" t="s">
        <v>115</v>
      </c>
      <c r="I93" s="203">
        <v>4</v>
      </c>
      <c r="J93" s="202"/>
      <c r="K93" s="188"/>
      <c r="L93" s="9"/>
      <c r="M93" s="4"/>
    </row>
    <row r="94" spans="1:13" ht="30" customHeight="1">
      <c r="A94" s="4"/>
      <c r="B94" s="8"/>
      <c r="C94" s="193">
        <f t="shared" si="6"/>
        <v>10.039999999999999</v>
      </c>
      <c r="D94" s="171"/>
      <c r="E94" s="171"/>
      <c r="F94" s="171"/>
      <c r="G94" s="169" t="s">
        <v>136</v>
      </c>
      <c r="H94" s="202" t="s">
        <v>92</v>
      </c>
      <c r="I94" s="203">
        <v>20</v>
      </c>
      <c r="J94" s="202"/>
      <c r="K94" s="188"/>
      <c r="L94" s="9"/>
      <c r="M94" s="4"/>
    </row>
    <row r="95" spans="1:13" ht="30" customHeight="1">
      <c r="A95" s="4"/>
      <c r="B95" s="8"/>
      <c r="C95" s="193">
        <f t="shared" si="6"/>
        <v>10.049999999999999</v>
      </c>
      <c r="D95" s="171"/>
      <c r="E95" s="171"/>
      <c r="F95" s="171"/>
      <c r="G95" s="169" t="s">
        <v>139</v>
      </c>
      <c r="H95" s="202" t="s">
        <v>115</v>
      </c>
      <c r="I95" s="203">
        <v>6</v>
      </c>
      <c r="J95" s="202"/>
      <c r="K95" s="188"/>
      <c r="L95" s="9"/>
      <c r="M95" s="4"/>
    </row>
    <row r="96" spans="1:13" ht="30" customHeight="1">
      <c r="A96" s="4"/>
      <c r="B96" s="8"/>
      <c r="C96" s="193">
        <f t="shared" si="6"/>
        <v>10.059999999999999</v>
      </c>
      <c r="D96" s="171"/>
      <c r="E96" s="171"/>
      <c r="F96" s="171"/>
      <c r="G96" s="169" t="s">
        <v>138</v>
      </c>
      <c r="H96" s="202" t="s">
        <v>115</v>
      </c>
      <c r="I96" s="203">
        <v>8</v>
      </c>
      <c r="J96" s="202"/>
      <c r="K96" s="188"/>
      <c r="L96" s="9"/>
      <c r="M96" s="4"/>
    </row>
    <row r="97" spans="1:13" ht="30" customHeight="1">
      <c r="A97" s="4"/>
      <c r="B97" s="8"/>
      <c r="C97" s="193">
        <f t="shared" si="6"/>
        <v>10.069999999999999</v>
      </c>
      <c r="D97" s="171"/>
      <c r="E97" s="171"/>
      <c r="F97" s="171"/>
      <c r="G97" s="169" t="s">
        <v>228</v>
      </c>
      <c r="H97" s="202" t="s">
        <v>115</v>
      </c>
      <c r="I97" s="203">
        <v>6</v>
      </c>
      <c r="J97" s="202"/>
      <c r="K97" s="188"/>
      <c r="L97" s="9"/>
      <c r="M97" s="4"/>
    </row>
    <row r="98" spans="1:13" ht="30" customHeight="1">
      <c r="A98" s="4"/>
      <c r="B98" s="8"/>
      <c r="C98" s="193">
        <f t="shared" si="6"/>
        <v>10.079999999999998</v>
      </c>
      <c r="D98" s="171"/>
      <c r="E98" s="171"/>
      <c r="F98" s="171"/>
      <c r="G98" s="169" t="s">
        <v>146</v>
      </c>
      <c r="H98" s="202" t="s">
        <v>115</v>
      </c>
      <c r="I98" s="203">
        <v>4</v>
      </c>
      <c r="J98" s="202"/>
      <c r="K98" s="188"/>
      <c r="L98" s="9"/>
      <c r="M98" s="4"/>
    </row>
    <row r="99" spans="1:13" ht="30" customHeight="1">
      <c r="A99" s="4"/>
      <c r="B99" s="8"/>
      <c r="C99" s="193">
        <f t="shared" si="6"/>
        <v>10.089999999999998</v>
      </c>
      <c r="D99" s="171"/>
      <c r="E99" s="171"/>
      <c r="F99" s="171"/>
      <c r="G99" s="169" t="s">
        <v>141</v>
      </c>
      <c r="H99" s="202" t="s">
        <v>92</v>
      </c>
      <c r="I99" s="203">
        <v>24</v>
      </c>
      <c r="J99" s="202"/>
      <c r="K99" s="188"/>
      <c r="L99" s="9"/>
      <c r="M99" s="4"/>
    </row>
    <row r="100" spans="1:13" ht="30" customHeight="1">
      <c r="A100" s="4"/>
      <c r="B100" s="8"/>
      <c r="C100" s="193">
        <f t="shared" si="6"/>
        <v>10.099999999999998</v>
      </c>
      <c r="D100" s="171"/>
      <c r="E100" s="171"/>
      <c r="F100" s="171"/>
      <c r="G100" s="169" t="s">
        <v>143</v>
      </c>
      <c r="H100" s="202" t="s">
        <v>115</v>
      </c>
      <c r="I100" s="203">
        <v>10</v>
      </c>
      <c r="J100" s="202"/>
      <c r="K100" s="188"/>
      <c r="L100" s="9"/>
      <c r="M100" s="4"/>
    </row>
    <row r="101" spans="1:13" ht="30" customHeight="1">
      <c r="A101" s="4"/>
      <c r="B101" s="8"/>
      <c r="C101" s="193">
        <f t="shared" si="6"/>
        <v>10.109999999999998</v>
      </c>
      <c r="D101" s="171"/>
      <c r="E101" s="171"/>
      <c r="F101" s="171"/>
      <c r="G101" s="169" t="s">
        <v>144</v>
      </c>
      <c r="H101" s="202" t="s">
        <v>115</v>
      </c>
      <c r="I101" s="203">
        <v>3</v>
      </c>
      <c r="J101" s="202"/>
      <c r="K101" s="188"/>
      <c r="L101" s="9"/>
      <c r="M101" s="4"/>
    </row>
    <row r="102" spans="1:13" ht="30" customHeight="1">
      <c r="A102" s="4"/>
      <c r="B102" s="8"/>
      <c r="C102" s="193">
        <f t="shared" si="6"/>
        <v>10.119999999999997</v>
      </c>
      <c r="D102" s="171"/>
      <c r="E102" s="171"/>
      <c r="F102" s="171"/>
      <c r="G102" s="169" t="s">
        <v>142</v>
      </c>
      <c r="H102" s="202" t="s">
        <v>92</v>
      </c>
      <c r="I102" s="203">
        <v>20</v>
      </c>
      <c r="J102" s="202"/>
      <c r="K102" s="188"/>
      <c r="L102" s="9"/>
      <c r="M102" s="4"/>
    </row>
    <row r="103" spans="1:13" ht="30" customHeight="1" thickBot="1">
      <c r="A103" s="4"/>
      <c r="B103" s="267"/>
      <c r="C103" s="193">
        <f t="shared" si="6"/>
        <v>10.129999999999997</v>
      </c>
      <c r="D103" s="171"/>
      <c r="E103" s="171"/>
      <c r="F103" s="171"/>
      <c r="G103" s="169" t="s">
        <v>145</v>
      </c>
      <c r="H103" s="202" t="s">
        <v>115</v>
      </c>
      <c r="I103" s="203">
        <v>5</v>
      </c>
      <c r="J103" s="202"/>
      <c r="K103" s="188"/>
      <c r="L103" s="268"/>
      <c r="M103" s="4"/>
    </row>
    <row r="104" spans="1:13" ht="37.15" customHeight="1">
      <c r="A104" s="4"/>
      <c r="B104" s="8"/>
      <c r="C104" s="193">
        <f t="shared" si="6"/>
        <v>10.139999999999997</v>
      </c>
      <c r="D104" s="171"/>
      <c r="E104" s="171"/>
      <c r="F104" s="171"/>
      <c r="G104" s="169" t="s">
        <v>147</v>
      </c>
      <c r="H104" s="202" t="s">
        <v>115</v>
      </c>
      <c r="I104" s="203">
        <v>5</v>
      </c>
      <c r="J104" s="202"/>
      <c r="K104" s="188"/>
      <c r="L104" s="9"/>
      <c r="M104" s="4"/>
    </row>
    <row r="105" spans="1:13" ht="36.75" customHeight="1">
      <c r="A105" s="4"/>
      <c r="B105" s="8"/>
      <c r="C105" s="193">
        <f t="shared" ref="C105" si="7">+C104+0.01</f>
        <v>10.149999999999997</v>
      </c>
      <c r="D105" s="171"/>
      <c r="E105" s="171"/>
      <c r="F105" s="171"/>
      <c r="G105" s="169" t="s">
        <v>148</v>
      </c>
      <c r="H105" s="202" t="s">
        <v>115</v>
      </c>
      <c r="I105" s="203">
        <v>30</v>
      </c>
      <c r="J105" s="202"/>
      <c r="K105" s="188"/>
      <c r="L105" s="9"/>
      <c r="M105" s="4"/>
    </row>
    <row r="106" spans="1:13" ht="30" customHeight="1" thickBot="1">
      <c r="A106" s="4"/>
      <c r="B106" s="8"/>
      <c r="C106" s="126" t="s">
        <v>13</v>
      </c>
      <c r="D106" s="137"/>
      <c r="E106" s="137"/>
      <c r="F106" s="137"/>
      <c r="G106" s="138"/>
      <c r="H106" s="139"/>
      <c r="I106" s="289"/>
      <c r="J106" s="129"/>
      <c r="K106" s="204">
        <f>SUM(K91:K105)</f>
        <v>0</v>
      </c>
      <c r="L106" s="9"/>
      <c r="M106" s="4"/>
    </row>
    <row r="107" spans="1:13" ht="30" customHeight="1" thickBot="1">
      <c r="A107" s="4"/>
      <c r="B107" s="8"/>
      <c r="C107" s="198"/>
      <c r="D107" s="199"/>
      <c r="E107" s="199"/>
      <c r="F107" s="199"/>
      <c r="G107" s="199"/>
      <c r="H107" s="199"/>
      <c r="I107" s="288"/>
      <c r="J107" s="199"/>
      <c r="K107" s="200"/>
      <c r="L107" s="9"/>
      <c r="M107" s="4"/>
    </row>
    <row r="108" spans="1:13" ht="30" customHeight="1">
      <c r="A108" s="4"/>
      <c r="B108" s="8"/>
      <c r="C108" s="218">
        <v>11</v>
      </c>
      <c r="D108" s="212"/>
      <c r="E108" s="212"/>
      <c r="F108" s="212"/>
      <c r="G108" s="223" t="s">
        <v>149</v>
      </c>
      <c r="H108" s="219"/>
      <c r="I108" s="220"/>
      <c r="J108" s="221"/>
      <c r="K108" s="222"/>
      <c r="L108" s="9"/>
      <c r="M108" s="4"/>
    </row>
    <row r="109" spans="1:13" ht="30" customHeight="1">
      <c r="A109" s="4"/>
      <c r="B109" s="8"/>
      <c r="C109" s="193">
        <f>C108+0.01</f>
        <v>11.01</v>
      </c>
      <c r="D109" s="171"/>
      <c r="E109" s="171"/>
      <c r="F109" s="171"/>
      <c r="G109" s="169" t="s">
        <v>231</v>
      </c>
      <c r="H109" s="202" t="s">
        <v>115</v>
      </c>
      <c r="I109" s="203">
        <v>1</v>
      </c>
      <c r="J109" s="202"/>
      <c r="K109" s="188"/>
      <c r="L109" s="9"/>
      <c r="M109" s="4"/>
    </row>
    <row r="110" spans="1:13" ht="30" customHeight="1">
      <c r="A110" s="4"/>
      <c r="B110" s="8"/>
      <c r="C110" s="193">
        <f t="shared" ref="C110:C114" si="8">C109+0.01</f>
        <v>11.02</v>
      </c>
      <c r="D110" s="171"/>
      <c r="E110" s="171"/>
      <c r="F110" s="171"/>
      <c r="G110" s="169" t="s">
        <v>232</v>
      </c>
      <c r="H110" s="202" t="s">
        <v>115</v>
      </c>
      <c r="I110" s="203">
        <v>2</v>
      </c>
      <c r="J110" s="202"/>
      <c r="K110" s="188"/>
      <c r="L110" s="9"/>
      <c r="M110" s="4"/>
    </row>
    <row r="111" spans="1:13" ht="30" customHeight="1">
      <c r="A111" s="4"/>
      <c r="B111" s="8"/>
      <c r="C111" s="193">
        <f t="shared" si="8"/>
        <v>11.03</v>
      </c>
      <c r="D111" s="171"/>
      <c r="E111" s="171"/>
      <c r="F111" s="171"/>
      <c r="G111" s="169" t="s">
        <v>152</v>
      </c>
      <c r="H111" s="202" t="s">
        <v>115</v>
      </c>
      <c r="I111" s="203">
        <v>2</v>
      </c>
      <c r="J111" s="202"/>
      <c r="K111" s="188"/>
      <c r="L111" s="9"/>
      <c r="M111" s="4"/>
    </row>
    <row r="112" spans="1:13" ht="30" customHeight="1">
      <c r="A112" s="4"/>
      <c r="B112" s="8"/>
      <c r="C112" s="193">
        <f t="shared" si="8"/>
        <v>11.04</v>
      </c>
      <c r="D112" s="171"/>
      <c r="E112" s="171"/>
      <c r="F112" s="171"/>
      <c r="G112" s="169" t="s">
        <v>153</v>
      </c>
      <c r="H112" s="202" t="s">
        <v>115</v>
      </c>
      <c r="I112" s="203">
        <v>8</v>
      </c>
      <c r="J112" s="202"/>
      <c r="K112" s="188"/>
      <c r="L112" s="9"/>
      <c r="M112" s="4"/>
    </row>
    <row r="113" spans="1:13" ht="30" customHeight="1">
      <c r="A113" s="4"/>
      <c r="B113" s="8"/>
      <c r="C113" s="193">
        <f t="shared" si="8"/>
        <v>11.049999999999999</v>
      </c>
      <c r="D113" s="171"/>
      <c r="E113" s="171"/>
      <c r="F113" s="171"/>
      <c r="G113" s="169" t="s">
        <v>154</v>
      </c>
      <c r="H113" s="202" t="s">
        <v>115</v>
      </c>
      <c r="I113" s="203">
        <v>4</v>
      </c>
      <c r="J113" s="202"/>
      <c r="K113" s="188"/>
      <c r="L113" s="9"/>
      <c r="M113" s="4"/>
    </row>
    <row r="114" spans="1:13" ht="30" customHeight="1">
      <c r="A114" s="4"/>
      <c r="B114" s="8"/>
      <c r="C114" s="193">
        <f t="shared" si="8"/>
        <v>11.059999999999999</v>
      </c>
      <c r="D114" s="171"/>
      <c r="E114" s="171"/>
      <c r="F114" s="171"/>
      <c r="G114" s="169" t="s">
        <v>150</v>
      </c>
      <c r="H114" s="202" t="s">
        <v>115</v>
      </c>
      <c r="I114" s="203">
        <v>2</v>
      </c>
      <c r="J114" s="202"/>
      <c r="K114" s="188"/>
      <c r="L114" s="9"/>
      <c r="M114" s="4"/>
    </row>
    <row r="115" spans="1:13" ht="30" customHeight="1" thickBot="1">
      <c r="A115" s="4"/>
      <c r="B115" s="8"/>
      <c r="C115" s="126" t="s">
        <v>13</v>
      </c>
      <c r="D115" s="137"/>
      <c r="E115" s="137"/>
      <c r="F115" s="137"/>
      <c r="G115" s="138"/>
      <c r="H115" s="139"/>
      <c r="I115" s="289"/>
      <c r="J115" s="129"/>
      <c r="K115" s="206">
        <f>SUM(K109:K114)</f>
        <v>0</v>
      </c>
      <c r="L115" s="9"/>
      <c r="M115" s="4"/>
    </row>
    <row r="116" spans="1:13" ht="30" customHeight="1" thickBot="1">
      <c r="A116" s="4"/>
      <c r="B116" s="8"/>
      <c r="C116" s="198"/>
      <c r="D116" s="199"/>
      <c r="E116" s="199"/>
      <c r="F116" s="199"/>
      <c r="G116" s="199"/>
      <c r="H116" s="199"/>
      <c r="I116" s="288"/>
      <c r="J116" s="199"/>
      <c r="K116" s="200"/>
      <c r="L116" s="9"/>
      <c r="M116" s="4"/>
    </row>
    <row r="117" spans="1:13" ht="30" customHeight="1">
      <c r="A117" s="4"/>
      <c r="B117" s="8"/>
      <c r="C117" s="218">
        <v>12</v>
      </c>
      <c r="D117" s="212"/>
      <c r="E117" s="212"/>
      <c r="F117" s="212"/>
      <c r="G117" s="223" t="s">
        <v>155</v>
      </c>
      <c r="H117" s="219"/>
      <c r="I117" s="220"/>
      <c r="J117" s="221"/>
      <c r="K117" s="222"/>
      <c r="L117" s="9"/>
      <c r="M117" s="4"/>
    </row>
    <row r="118" spans="1:13" ht="30" customHeight="1">
      <c r="A118" s="4"/>
      <c r="B118" s="8"/>
      <c r="C118" s="193">
        <f>C117+0.01</f>
        <v>12.01</v>
      </c>
      <c r="D118" s="171"/>
      <c r="E118" s="171"/>
      <c r="F118" s="171"/>
      <c r="G118" s="169" t="s">
        <v>157</v>
      </c>
      <c r="H118" s="202" t="s">
        <v>115</v>
      </c>
      <c r="I118" s="203">
        <v>3</v>
      </c>
      <c r="J118" s="202"/>
      <c r="K118" s="188"/>
      <c r="L118" s="9"/>
      <c r="M118" s="4"/>
    </row>
    <row r="119" spans="1:13" ht="30" customHeight="1">
      <c r="A119" s="4"/>
      <c r="B119" s="8"/>
      <c r="C119" s="193">
        <f t="shared" ref="C119:C121" si="9">C118+0.01</f>
        <v>12.02</v>
      </c>
      <c r="D119" s="171"/>
      <c r="E119" s="171"/>
      <c r="F119" s="171"/>
      <c r="G119" s="169" t="s">
        <v>158</v>
      </c>
      <c r="H119" s="202" t="s">
        <v>115</v>
      </c>
      <c r="I119" s="203">
        <v>2</v>
      </c>
      <c r="J119" s="202"/>
      <c r="K119" s="188"/>
      <c r="L119" s="9"/>
      <c r="M119" s="4"/>
    </row>
    <row r="120" spans="1:13" ht="30" customHeight="1">
      <c r="A120" s="4"/>
      <c r="B120" s="8"/>
      <c r="C120" s="193">
        <f t="shared" si="9"/>
        <v>12.03</v>
      </c>
      <c r="D120" s="171"/>
      <c r="E120" s="171"/>
      <c r="F120" s="171"/>
      <c r="G120" s="169" t="s">
        <v>156</v>
      </c>
      <c r="H120" s="202" t="s">
        <v>115</v>
      </c>
      <c r="I120" s="203">
        <v>3</v>
      </c>
      <c r="J120" s="202"/>
      <c r="K120" s="188"/>
      <c r="L120" s="9"/>
      <c r="M120" s="4"/>
    </row>
    <row r="121" spans="1:13" ht="30" customHeight="1">
      <c r="A121" s="4"/>
      <c r="B121" s="8"/>
      <c r="C121" s="193">
        <f t="shared" si="9"/>
        <v>12.04</v>
      </c>
      <c r="D121" s="171"/>
      <c r="E121" s="171"/>
      <c r="F121" s="171"/>
      <c r="G121" s="169" t="s">
        <v>159</v>
      </c>
      <c r="H121" s="202" t="s">
        <v>115</v>
      </c>
      <c r="I121" s="203">
        <v>2</v>
      </c>
      <c r="J121" s="202"/>
      <c r="K121" s="188"/>
      <c r="L121" s="9"/>
      <c r="M121" s="4"/>
    </row>
    <row r="122" spans="1:13" ht="30" customHeight="1" thickBot="1">
      <c r="A122" s="4"/>
      <c r="B122" s="8"/>
      <c r="C122" s="126" t="s">
        <v>13</v>
      </c>
      <c r="D122" s="137"/>
      <c r="E122" s="137"/>
      <c r="F122" s="137"/>
      <c r="G122" s="138"/>
      <c r="H122" s="139"/>
      <c r="I122" s="289"/>
      <c r="J122" s="129"/>
      <c r="K122" s="206">
        <f>SUM(K118:K121)</f>
        <v>0</v>
      </c>
      <c r="L122" s="9"/>
      <c r="M122" s="4"/>
    </row>
    <row r="123" spans="1:13" ht="30" customHeight="1" thickBot="1">
      <c r="A123" s="4"/>
      <c r="B123" s="8"/>
      <c r="C123" s="198"/>
      <c r="D123" s="199"/>
      <c r="E123" s="199"/>
      <c r="F123" s="199"/>
      <c r="G123" s="199"/>
      <c r="H123" s="199"/>
      <c r="I123" s="288"/>
      <c r="J123" s="199"/>
      <c r="K123" s="200"/>
      <c r="L123" s="9"/>
      <c r="M123" s="4"/>
    </row>
    <row r="124" spans="1:13" ht="30" customHeight="1">
      <c r="A124" s="4"/>
      <c r="B124" s="8"/>
      <c r="C124" s="218">
        <v>13</v>
      </c>
      <c r="D124" s="212"/>
      <c r="E124" s="212"/>
      <c r="F124" s="212"/>
      <c r="G124" s="213" t="s">
        <v>160</v>
      </c>
      <c r="H124" s="224"/>
      <c r="I124" s="225"/>
      <c r="J124" s="226"/>
      <c r="K124" s="222"/>
      <c r="L124" s="9"/>
      <c r="M124" s="4"/>
    </row>
    <row r="125" spans="1:13" ht="51.6" customHeight="1">
      <c r="A125" s="4"/>
      <c r="B125" s="8"/>
      <c r="C125" s="193">
        <f>C124+0.01</f>
        <v>13.01</v>
      </c>
      <c r="D125" s="171"/>
      <c r="E125" s="171"/>
      <c r="F125" s="171"/>
      <c r="G125" s="169" t="s">
        <v>163</v>
      </c>
      <c r="H125" s="202" t="s">
        <v>115</v>
      </c>
      <c r="I125" s="203">
        <v>2</v>
      </c>
      <c r="J125" s="202"/>
      <c r="K125" s="188"/>
      <c r="L125" s="9"/>
      <c r="M125" s="4"/>
    </row>
    <row r="126" spans="1:13" ht="30" customHeight="1">
      <c r="A126" s="4"/>
      <c r="B126" s="8"/>
      <c r="C126" s="193">
        <f t="shared" ref="C126:C127" si="10">C125+0.01</f>
        <v>13.02</v>
      </c>
      <c r="D126" s="171"/>
      <c r="E126" s="171"/>
      <c r="F126" s="171"/>
      <c r="G126" s="169" t="s">
        <v>164</v>
      </c>
      <c r="H126" s="202" t="s">
        <v>115</v>
      </c>
      <c r="I126" s="203">
        <v>2</v>
      </c>
      <c r="J126" s="202"/>
      <c r="K126" s="188"/>
      <c r="L126" s="9"/>
      <c r="M126" s="4"/>
    </row>
    <row r="127" spans="1:13" ht="46.9" customHeight="1">
      <c r="A127" s="4"/>
      <c r="B127" s="8"/>
      <c r="C127" s="193">
        <f t="shared" si="10"/>
        <v>13.03</v>
      </c>
      <c r="D127" s="171"/>
      <c r="E127" s="171"/>
      <c r="F127" s="171"/>
      <c r="G127" s="169" t="s">
        <v>162</v>
      </c>
      <c r="H127" s="202" t="s">
        <v>115</v>
      </c>
      <c r="I127" s="203">
        <v>1</v>
      </c>
      <c r="J127" s="202"/>
      <c r="K127" s="188"/>
      <c r="L127" s="9"/>
      <c r="M127" s="4"/>
    </row>
    <row r="128" spans="1:13" ht="30" customHeight="1" thickBot="1">
      <c r="A128" s="4"/>
      <c r="B128" s="8"/>
      <c r="C128" s="126" t="s">
        <v>13</v>
      </c>
      <c r="D128" s="137"/>
      <c r="E128" s="137"/>
      <c r="F128" s="137"/>
      <c r="G128" s="138"/>
      <c r="H128" s="139"/>
      <c r="I128" s="289"/>
      <c r="J128" s="129"/>
      <c r="K128" s="206">
        <f>SUM(K124:K127)</f>
        <v>0</v>
      </c>
      <c r="L128" s="9"/>
      <c r="M128" s="4"/>
    </row>
    <row r="129" spans="1:13" ht="30" customHeight="1" thickBot="1">
      <c r="A129" s="4"/>
      <c r="B129" s="8"/>
      <c r="C129" s="198"/>
      <c r="D129" s="199"/>
      <c r="E129" s="199"/>
      <c r="F129" s="199"/>
      <c r="G129" s="199"/>
      <c r="H129" s="199"/>
      <c r="I129" s="288"/>
      <c r="J129" s="199"/>
      <c r="K129" s="200"/>
      <c r="L129" s="9"/>
      <c r="M129" s="4"/>
    </row>
    <row r="130" spans="1:13" ht="30" customHeight="1">
      <c r="A130" s="4"/>
      <c r="B130" s="8"/>
      <c r="C130" s="218">
        <v>14</v>
      </c>
      <c r="D130" s="212"/>
      <c r="E130" s="212"/>
      <c r="F130" s="212"/>
      <c r="G130" s="213" t="s">
        <v>165</v>
      </c>
      <c r="H130" s="224"/>
      <c r="I130" s="225"/>
      <c r="J130" s="226"/>
      <c r="K130" s="222"/>
      <c r="L130" s="9"/>
      <c r="M130" s="4"/>
    </row>
    <row r="131" spans="1:13" ht="30" customHeight="1">
      <c r="A131" s="4"/>
      <c r="B131" s="8"/>
      <c r="C131" s="193">
        <f>C130+0.01</f>
        <v>14.01</v>
      </c>
      <c r="D131" s="171"/>
      <c r="E131" s="171"/>
      <c r="F131" s="171"/>
      <c r="G131" s="169" t="s">
        <v>157</v>
      </c>
      <c r="H131" s="202" t="s">
        <v>115</v>
      </c>
      <c r="I131" s="203">
        <v>1</v>
      </c>
      <c r="J131" s="202"/>
      <c r="K131" s="188"/>
      <c r="L131" s="9"/>
      <c r="M131" s="4"/>
    </row>
    <row r="132" spans="1:13" ht="30" customHeight="1">
      <c r="A132" s="4"/>
      <c r="B132" s="8"/>
      <c r="C132" s="193">
        <f t="shared" ref="C132:C146" si="11">C131+0.01</f>
        <v>14.02</v>
      </c>
      <c r="D132" s="171"/>
      <c r="E132" s="171"/>
      <c r="F132" s="171"/>
      <c r="G132" s="169" t="s">
        <v>166</v>
      </c>
      <c r="H132" s="202" t="s">
        <v>115</v>
      </c>
      <c r="I132" s="203">
        <v>15</v>
      </c>
      <c r="J132" s="202"/>
      <c r="K132" s="188"/>
      <c r="L132" s="9"/>
      <c r="M132" s="4"/>
    </row>
    <row r="133" spans="1:13" ht="30" customHeight="1">
      <c r="A133" s="4"/>
      <c r="B133" s="8"/>
      <c r="C133" s="193">
        <f t="shared" si="11"/>
        <v>14.03</v>
      </c>
      <c r="D133" s="171"/>
      <c r="E133" s="171"/>
      <c r="F133" s="171"/>
      <c r="G133" s="169" t="s">
        <v>167</v>
      </c>
      <c r="H133" s="202" t="s">
        <v>115</v>
      </c>
      <c r="I133" s="203">
        <v>12</v>
      </c>
      <c r="J133" s="202"/>
      <c r="K133" s="188"/>
      <c r="L133" s="9"/>
      <c r="M133" s="4"/>
    </row>
    <row r="134" spans="1:13" ht="48" customHeight="1">
      <c r="A134" s="4"/>
      <c r="B134" s="8"/>
      <c r="C134" s="193">
        <f t="shared" si="11"/>
        <v>14.04</v>
      </c>
      <c r="D134" s="171"/>
      <c r="E134" s="171"/>
      <c r="F134" s="171"/>
      <c r="G134" s="169" t="s">
        <v>233</v>
      </c>
      <c r="H134" s="202" t="s">
        <v>115</v>
      </c>
      <c r="I134" s="203">
        <v>1</v>
      </c>
      <c r="J134" s="202"/>
      <c r="K134" s="188"/>
      <c r="L134" s="9"/>
      <c r="M134" s="4"/>
    </row>
    <row r="135" spans="1:13" ht="30" customHeight="1">
      <c r="A135" s="4"/>
      <c r="B135" s="8"/>
      <c r="C135" s="193">
        <f t="shared" si="11"/>
        <v>14.049999999999999</v>
      </c>
      <c r="D135" s="171"/>
      <c r="E135" s="171"/>
      <c r="F135" s="171"/>
      <c r="G135" s="169" t="s">
        <v>234</v>
      </c>
      <c r="H135" s="202" t="s">
        <v>115</v>
      </c>
      <c r="I135" s="203">
        <v>1</v>
      </c>
      <c r="J135" s="202"/>
      <c r="K135" s="188"/>
      <c r="L135" s="9"/>
      <c r="M135" s="4"/>
    </row>
    <row r="136" spans="1:13" ht="108" customHeight="1">
      <c r="A136" s="4"/>
      <c r="B136" s="8"/>
      <c r="C136" s="193">
        <f t="shared" si="11"/>
        <v>14.059999999999999</v>
      </c>
      <c r="D136" s="171"/>
      <c r="E136" s="171"/>
      <c r="F136" s="171"/>
      <c r="G136" s="169" t="s">
        <v>235</v>
      </c>
      <c r="H136" s="202" t="s">
        <v>115</v>
      </c>
      <c r="I136" s="203">
        <v>1</v>
      </c>
      <c r="J136" s="202"/>
      <c r="K136" s="188"/>
      <c r="L136" s="9"/>
      <c r="M136" s="4"/>
    </row>
    <row r="137" spans="1:13" ht="30" customHeight="1">
      <c r="A137" s="4"/>
      <c r="B137" s="8"/>
      <c r="C137" s="193">
        <f t="shared" si="11"/>
        <v>14.069999999999999</v>
      </c>
      <c r="D137" s="171"/>
      <c r="E137" s="171"/>
      <c r="F137" s="171"/>
      <c r="G137" s="169" t="s">
        <v>236</v>
      </c>
      <c r="H137" s="202" t="s">
        <v>115</v>
      </c>
      <c r="I137" s="203">
        <v>1</v>
      </c>
      <c r="J137" s="202"/>
      <c r="K137" s="188"/>
      <c r="L137" s="9"/>
      <c r="M137" s="4"/>
    </row>
    <row r="138" spans="1:13" ht="30" customHeight="1">
      <c r="A138" s="4"/>
      <c r="B138" s="8"/>
      <c r="C138" s="193">
        <f t="shared" si="11"/>
        <v>14.079999999999998</v>
      </c>
      <c r="D138" s="171"/>
      <c r="E138" s="171"/>
      <c r="F138" s="171"/>
      <c r="G138" s="169" t="s">
        <v>237</v>
      </c>
      <c r="H138" s="202" t="s">
        <v>115</v>
      </c>
      <c r="I138" s="203">
        <v>1</v>
      </c>
      <c r="J138" s="202"/>
      <c r="K138" s="188"/>
      <c r="L138" s="9"/>
      <c r="M138" s="4"/>
    </row>
    <row r="139" spans="1:13" ht="30" customHeight="1">
      <c r="A139" s="4"/>
      <c r="B139" s="8"/>
      <c r="C139" s="193">
        <f t="shared" si="11"/>
        <v>14.089999999999998</v>
      </c>
      <c r="D139" s="171"/>
      <c r="E139" s="171"/>
      <c r="F139" s="171"/>
      <c r="G139" s="169" t="s">
        <v>238</v>
      </c>
      <c r="H139" s="202" t="s">
        <v>115</v>
      </c>
      <c r="I139" s="203">
        <v>1</v>
      </c>
      <c r="J139" s="202"/>
      <c r="K139" s="188"/>
      <c r="L139" s="9"/>
      <c r="M139" s="4"/>
    </row>
    <row r="140" spans="1:13" ht="30" customHeight="1">
      <c r="A140" s="4"/>
      <c r="B140" s="8"/>
      <c r="C140" s="193">
        <f t="shared" si="11"/>
        <v>14.099999999999998</v>
      </c>
      <c r="D140" s="171"/>
      <c r="E140" s="171"/>
      <c r="F140" s="171"/>
      <c r="G140" s="169" t="s">
        <v>169</v>
      </c>
      <c r="H140" s="202" t="s">
        <v>115</v>
      </c>
      <c r="I140" s="203">
        <v>4</v>
      </c>
      <c r="J140" s="202"/>
      <c r="K140" s="188"/>
      <c r="L140" s="9"/>
      <c r="M140" s="4"/>
    </row>
    <row r="141" spans="1:13" ht="30" customHeight="1">
      <c r="A141" s="4"/>
      <c r="B141" s="8"/>
      <c r="C141" s="193">
        <f t="shared" si="11"/>
        <v>14.109999999999998</v>
      </c>
      <c r="D141" s="171"/>
      <c r="E141" s="171"/>
      <c r="F141" s="171"/>
      <c r="G141" s="169" t="s">
        <v>168</v>
      </c>
      <c r="H141" s="202" t="s">
        <v>92</v>
      </c>
      <c r="I141" s="203">
        <v>120</v>
      </c>
      <c r="J141" s="202"/>
      <c r="K141" s="188"/>
      <c r="L141" s="9"/>
      <c r="M141" s="4"/>
    </row>
    <row r="142" spans="1:13" ht="30" customHeight="1">
      <c r="A142" s="4"/>
      <c r="B142" s="8"/>
      <c r="C142" s="193">
        <f t="shared" si="11"/>
        <v>14.119999999999997</v>
      </c>
      <c r="D142" s="171"/>
      <c r="E142" s="171"/>
      <c r="F142" s="171"/>
      <c r="G142" s="169" t="s">
        <v>239</v>
      </c>
      <c r="H142" s="202" t="s">
        <v>171</v>
      </c>
      <c r="I142" s="203">
        <v>4</v>
      </c>
      <c r="J142" s="202"/>
      <c r="K142" s="188"/>
      <c r="L142" s="9"/>
      <c r="M142" s="4"/>
    </row>
    <row r="143" spans="1:13" ht="30" customHeight="1">
      <c r="A143" s="4"/>
      <c r="B143" s="8"/>
      <c r="C143" s="193">
        <f t="shared" si="11"/>
        <v>14.129999999999997</v>
      </c>
      <c r="D143" s="171"/>
      <c r="E143" s="171"/>
      <c r="F143" s="171"/>
      <c r="G143" s="169" t="s">
        <v>240</v>
      </c>
      <c r="H143" s="202" t="s">
        <v>115</v>
      </c>
      <c r="I143" s="203">
        <v>4</v>
      </c>
      <c r="J143" s="202"/>
      <c r="K143" s="188"/>
      <c r="L143" s="9"/>
      <c r="M143" s="4"/>
    </row>
    <row r="144" spans="1:13" ht="30" customHeight="1">
      <c r="A144" s="4"/>
      <c r="B144" s="8"/>
      <c r="C144" s="193">
        <f t="shared" si="11"/>
        <v>14.139999999999997</v>
      </c>
      <c r="D144" s="171"/>
      <c r="E144" s="171"/>
      <c r="F144" s="171"/>
      <c r="G144" s="169" t="s">
        <v>172</v>
      </c>
      <c r="H144" s="202" t="s">
        <v>115</v>
      </c>
      <c r="I144" s="203">
        <v>4</v>
      </c>
      <c r="J144" s="202"/>
      <c r="K144" s="188"/>
      <c r="L144" s="9"/>
      <c r="M144" s="4"/>
    </row>
    <row r="145" spans="1:13" ht="30" customHeight="1">
      <c r="A145" s="4"/>
      <c r="B145" s="8"/>
      <c r="C145" s="193">
        <f t="shared" si="11"/>
        <v>14.149999999999997</v>
      </c>
      <c r="D145" s="171"/>
      <c r="E145" s="171"/>
      <c r="F145" s="171"/>
      <c r="G145" s="169" t="s">
        <v>170</v>
      </c>
      <c r="H145" s="202" t="s">
        <v>171</v>
      </c>
      <c r="I145" s="203">
        <v>4</v>
      </c>
      <c r="J145" s="202"/>
      <c r="K145" s="188"/>
      <c r="L145" s="9"/>
      <c r="M145" s="4"/>
    </row>
    <row r="146" spans="1:13" ht="46.15" customHeight="1">
      <c r="A146" s="4"/>
      <c r="B146" s="8"/>
      <c r="C146" s="193">
        <f t="shared" si="11"/>
        <v>14.159999999999997</v>
      </c>
      <c r="D146" s="171"/>
      <c r="E146" s="171"/>
      <c r="F146" s="171"/>
      <c r="G146" s="169" t="s">
        <v>241</v>
      </c>
      <c r="H146" s="202" t="s">
        <v>115</v>
      </c>
      <c r="I146" s="203">
        <v>2</v>
      </c>
      <c r="J146" s="202"/>
      <c r="K146" s="188"/>
      <c r="L146" s="9"/>
      <c r="M146" s="4"/>
    </row>
    <row r="147" spans="1:13" ht="30" customHeight="1" thickBot="1">
      <c r="A147" s="4"/>
      <c r="B147" s="8"/>
      <c r="C147" s="126" t="s">
        <v>13</v>
      </c>
      <c r="D147" s="137"/>
      <c r="E147" s="137"/>
      <c r="F147" s="137"/>
      <c r="G147" s="138"/>
      <c r="H147" s="139"/>
      <c r="I147" s="289"/>
      <c r="J147" s="129"/>
      <c r="K147" s="204">
        <f>SUM(K131:K146)</f>
        <v>0</v>
      </c>
      <c r="L147" s="9"/>
      <c r="M147" s="4"/>
    </row>
    <row r="148" spans="1:13" ht="30" customHeight="1" thickBot="1">
      <c r="A148" s="4"/>
      <c r="B148" s="8"/>
      <c r="C148" s="198"/>
      <c r="D148" s="199"/>
      <c r="E148" s="199"/>
      <c r="F148" s="199"/>
      <c r="G148" s="199"/>
      <c r="H148" s="199"/>
      <c r="I148" s="288"/>
      <c r="J148" s="199"/>
      <c r="K148" s="200"/>
      <c r="L148" s="9"/>
      <c r="M148" s="4"/>
    </row>
    <row r="149" spans="1:13" ht="41.45" customHeight="1">
      <c r="A149" s="4"/>
      <c r="B149" s="8"/>
      <c r="C149" s="218">
        <v>15</v>
      </c>
      <c r="D149" s="212"/>
      <c r="E149" s="212"/>
      <c r="F149" s="212"/>
      <c r="G149" s="213" t="s">
        <v>242</v>
      </c>
      <c r="H149" s="214"/>
      <c r="I149" s="215"/>
      <c r="J149" s="217"/>
      <c r="K149" s="216"/>
      <c r="L149" s="9"/>
      <c r="M149" s="4"/>
    </row>
    <row r="150" spans="1:13" ht="81.599999999999994" customHeight="1">
      <c r="A150" s="4"/>
      <c r="B150" s="8"/>
      <c r="C150" s="193">
        <f>C149+0.01</f>
        <v>15.01</v>
      </c>
      <c r="D150" s="171"/>
      <c r="E150" s="171"/>
      <c r="F150" s="171"/>
      <c r="G150" s="169" t="s">
        <v>243</v>
      </c>
      <c r="H150" s="202" t="s">
        <v>115</v>
      </c>
      <c r="I150" s="203">
        <v>1</v>
      </c>
      <c r="J150" s="202"/>
      <c r="K150" s="188"/>
      <c r="L150" s="9"/>
      <c r="M150" s="4"/>
    </row>
    <row r="151" spans="1:13" ht="30" customHeight="1" thickBot="1">
      <c r="A151" s="4"/>
      <c r="B151" s="267"/>
      <c r="C151" s="126" t="s">
        <v>13</v>
      </c>
      <c r="D151" s="137"/>
      <c r="E151" s="137"/>
      <c r="F151" s="137"/>
      <c r="G151" s="138"/>
      <c r="H151" s="139"/>
      <c r="I151" s="289"/>
      <c r="J151" s="129"/>
      <c r="K151" s="206">
        <f>SUM(K150:K150)</f>
        <v>0</v>
      </c>
      <c r="L151" s="268"/>
      <c r="M151" s="4"/>
    </row>
    <row r="152" spans="1:13" ht="30" customHeight="1" thickBot="1">
      <c r="A152" s="4"/>
      <c r="B152" s="8"/>
      <c r="C152" s="198"/>
      <c r="D152" s="199"/>
      <c r="E152" s="199"/>
      <c r="F152" s="199"/>
      <c r="G152" s="199"/>
      <c r="H152" s="199"/>
      <c r="I152" s="288"/>
      <c r="J152" s="199"/>
      <c r="K152" s="200"/>
      <c r="L152" s="9"/>
      <c r="M152" s="4"/>
    </row>
    <row r="153" spans="1:13" ht="30" customHeight="1">
      <c r="A153" s="4"/>
      <c r="B153" s="8"/>
      <c r="C153" s="218">
        <v>16</v>
      </c>
      <c r="D153" s="212"/>
      <c r="E153" s="212"/>
      <c r="F153" s="212"/>
      <c r="G153" s="213" t="s">
        <v>244</v>
      </c>
      <c r="H153" s="219"/>
      <c r="I153" s="220"/>
      <c r="J153" s="221"/>
      <c r="K153" s="222"/>
      <c r="L153" s="9"/>
      <c r="M153" s="4"/>
    </row>
    <row r="154" spans="1:13" ht="57" customHeight="1">
      <c r="A154" s="4"/>
      <c r="B154" s="8"/>
      <c r="C154" s="193">
        <f t="shared" ref="C154:C166" si="12">+C153+0.01</f>
        <v>16.010000000000002</v>
      </c>
      <c r="D154" s="171"/>
      <c r="E154" s="171"/>
      <c r="F154" s="171"/>
      <c r="G154" s="208" t="s">
        <v>245</v>
      </c>
      <c r="H154" s="202" t="s">
        <v>115</v>
      </c>
      <c r="I154" s="203">
        <v>1</v>
      </c>
      <c r="J154" s="202"/>
      <c r="K154" s="188"/>
      <c r="L154" s="9"/>
      <c r="M154" s="4"/>
    </row>
    <row r="155" spans="1:13" ht="30" customHeight="1">
      <c r="A155" s="4"/>
      <c r="B155" s="8"/>
      <c r="C155" s="193">
        <f t="shared" si="12"/>
        <v>16.020000000000003</v>
      </c>
      <c r="D155" s="171"/>
      <c r="E155" s="171"/>
      <c r="F155" s="171"/>
      <c r="G155" s="169" t="s">
        <v>158</v>
      </c>
      <c r="H155" s="202" t="s">
        <v>115</v>
      </c>
      <c r="I155" s="203">
        <v>1</v>
      </c>
      <c r="J155" s="202"/>
      <c r="K155" s="188"/>
      <c r="L155" s="9"/>
      <c r="M155" s="4"/>
    </row>
    <row r="156" spans="1:13" ht="30" customHeight="1">
      <c r="A156" s="4"/>
      <c r="B156" s="8"/>
      <c r="C156" s="193">
        <f t="shared" si="12"/>
        <v>16.030000000000005</v>
      </c>
      <c r="D156" s="171"/>
      <c r="E156" s="171"/>
      <c r="F156" s="171"/>
      <c r="G156" s="169" t="s">
        <v>246</v>
      </c>
      <c r="H156" s="202" t="s">
        <v>92</v>
      </c>
      <c r="I156" s="203">
        <v>12</v>
      </c>
      <c r="J156" s="202"/>
      <c r="K156" s="188"/>
      <c r="L156" s="9"/>
      <c r="M156" s="4"/>
    </row>
    <row r="157" spans="1:13" ht="30" customHeight="1" thickBot="1">
      <c r="A157" s="4"/>
      <c r="B157" s="8"/>
      <c r="C157" s="126" t="s">
        <v>13</v>
      </c>
      <c r="D157" s="137"/>
      <c r="E157" s="137"/>
      <c r="F157" s="137"/>
      <c r="G157" s="138"/>
      <c r="H157" s="139"/>
      <c r="I157" s="289"/>
      <c r="J157" s="129"/>
      <c r="K157" s="206">
        <f>SUM(K153:K156)</f>
        <v>0</v>
      </c>
      <c r="L157" s="9"/>
      <c r="M157" s="4"/>
    </row>
    <row r="158" spans="1:13" ht="30" customHeight="1" thickBot="1">
      <c r="A158" s="4"/>
      <c r="B158" s="8"/>
      <c r="C158" s="198"/>
      <c r="D158" s="199"/>
      <c r="E158" s="199"/>
      <c r="F158" s="199"/>
      <c r="G158" s="199"/>
      <c r="H158" s="199"/>
      <c r="I158" s="288"/>
      <c r="J158" s="199"/>
      <c r="K158" s="200"/>
      <c r="L158" s="9"/>
      <c r="M158" s="4"/>
    </row>
    <row r="159" spans="1:13" ht="30" customHeight="1">
      <c r="A159" s="4"/>
      <c r="B159" s="8"/>
      <c r="C159" s="218">
        <v>17</v>
      </c>
      <c r="D159" s="212"/>
      <c r="E159" s="212"/>
      <c r="F159" s="212"/>
      <c r="G159" s="213" t="s">
        <v>247</v>
      </c>
      <c r="H159" s="219"/>
      <c r="I159" s="220"/>
      <c r="J159" s="221"/>
      <c r="K159" s="222"/>
      <c r="L159" s="9"/>
      <c r="M159" s="4"/>
    </row>
    <row r="160" spans="1:13" ht="30" customHeight="1">
      <c r="A160" s="4"/>
      <c r="B160" s="8"/>
      <c r="C160" s="193">
        <f t="shared" si="12"/>
        <v>17.010000000000002</v>
      </c>
      <c r="D160" s="171"/>
      <c r="E160" s="171"/>
      <c r="F160" s="171"/>
      <c r="G160" s="169" t="s">
        <v>174</v>
      </c>
      <c r="H160" s="202" t="s">
        <v>92</v>
      </c>
      <c r="I160" s="203">
        <v>30</v>
      </c>
      <c r="J160" s="202"/>
      <c r="K160" s="188"/>
      <c r="L160" s="9"/>
      <c r="M160" s="4"/>
    </row>
    <row r="161" spans="1:13" ht="30" customHeight="1">
      <c r="A161" s="4"/>
      <c r="B161" s="8"/>
      <c r="C161" s="193">
        <f t="shared" si="12"/>
        <v>17.020000000000003</v>
      </c>
      <c r="D161" s="171"/>
      <c r="E161" s="171"/>
      <c r="F161" s="171"/>
      <c r="G161" s="169" t="s">
        <v>248</v>
      </c>
      <c r="H161" s="202" t="s">
        <v>86</v>
      </c>
      <c r="I161" s="203">
        <v>6</v>
      </c>
      <c r="J161" s="202"/>
      <c r="K161" s="188"/>
      <c r="L161" s="9"/>
      <c r="M161" s="4"/>
    </row>
    <row r="162" spans="1:13" ht="30" customHeight="1">
      <c r="A162" s="4"/>
      <c r="B162" s="8"/>
      <c r="C162" s="193">
        <f t="shared" si="12"/>
        <v>17.030000000000005</v>
      </c>
      <c r="D162" s="171"/>
      <c r="E162" s="171"/>
      <c r="F162" s="171"/>
      <c r="G162" s="169" t="s">
        <v>87</v>
      </c>
      <c r="H162" s="202" t="s">
        <v>88</v>
      </c>
      <c r="I162" s="203">
        <v>12</v>
      </c>
      <c r="J162" s="202"/>
      <c r="K162" s="188"/>
      <c r="L162" s="9"/>
      <c r="M162" s="4"/>
    </row>
    <row r="163" spans="1:13" ht="30" customHeight="1">
      <c r="A163" s="4"/>
      <c r="B163" s="8"/>
      <c r="C163" s="193">
        <f t="shared" si="12"/>
        <v>17.040000000000006</v>
      </c>
      <c r="D163" s="171"/>
      <c r="E163" s="171"/>
      <c r="F163" s="171"/>
      <c r="G163" s="169" t="s">
        <v>89</v>
      </c>
      <c r="H163" s="202" t="s">
        <v>88</v>
      </c>
      <c r="I163" s="203">
        <v>12</v>
      </c>
      <c r="J163" s="202"/>
      <c r="K163" s="188"/>
      <c r="L163" s="9"/>
      <c r="M163" s="4"/>
    </row>
    <row r="164" spans="1:13" ht="30" customHeight="1">
      <c r="A164" s="4"/>
      <c r="B164" s="8"/>
      <c r="C164" s="193">
        <f t="shared" si="12"/>
        <v>17.050000000000008</v>
      </c>
      <c r="D164" s="171"/>
      <c r="E164" s="171"/>
      <c r="F164" s="171"/>
      <c r="G164" s="169" t="s">
        <v>108</v>
      </c>
      <c r="H164" s="202" t="s">
        <v>86</v>
      </c>
      <c r="I164" s="203">
        <v>6</v>
      </c>
      <c r="J164" s="202"/>
      <c r="K164" s="188"/>
      <c r="L164" s="9"/>
      <c r="M164" s="4"/>
    </row>
    <row r="165" spans="1:13" ht="30" customHeight="1">
      <c r="A165" s="4"/>
      <c r="B165" s="8"/>
      <c r="C165" s="193">
        <f t="shared" si="12"/>
        <v>17.060000000000009</v>
      </c>
      <c r="D165" s="171"/>
      <c r="E165" s="171"/>
      <c r="F165" s="171"/>
      <c r="G165" s="169" t="s">
        <v>180</v>
      </c>
      <c r="H165" s="202" t="s">
        <v>88</v>
      </c>
      <c r="I165" s="203">
        <v>8</v>
      </c>
      <c r="J165" s="202"/>
      <c r="K165" s="188"/>
      <c r="L165" s="9"/>
      <c r="M165" s="4"/>
    </row>
    <row r="166" spans="1:13" ht="67.150000000000006" customHeight="1">
      <c r="A166" s="4"/>
      <c r="B166" s="8"/>
      <c r="C166" s="193">
        <f t="shared" si="12"/>
        <v>17.070000000000011</v>
      </c>
      <c r="D166" s="171"/>
      <c r="E166" s="171"/>
      <c r="F166" s="171"/>
      <c r="G166" s="169" t="s">
        <v>181</v>
      </c>
      <c r="H166" s="202" t="s">
        <v>88</v>
      </c>
      <c r="I166" s="203">
        <v>8</v>
      </c>
      <c r="J166" s="202"/>
      <c r="K166" s="188"/>
      <c r="L166" s="9"/>
      <c r="M166" s="4"/>
    </row>
    <row r="167" spans="1:13" ht="30" customHeight="1" thickBot="1">
      <c r="A167" s="4"/>
      <c r="B167" s="8"/>
      <c r="C167" s="126" t="s">
        <v>13</v>
      </c>
      <c r="D167" s="137"/>
      <c r="E167" s="137"/>
      <c r="F167" s="137"/>
      <c r="G167" s="138"/>
      <c r="H167" s="139"/>
      <c r="I167" s="289"/>
      <c r="J167" s="129"/>
      <c r="K167" s="206">
        <f>SUM(K159:K166)</f>
        <v>0</v>
      </c>
      <c r="L167" s="9"/>
      <c r="M167" s="4"/>
    </row>
    <row r="168" spans="1:13" ht="30" customHeight="1" thickBot="1">
      <c r="A168" s="4"/>
      <c r="B168" s="8"/>
      <c r="C168" s="198"/>
      <c r="D168" s="199"/>
      <c r="E168" s="199"/>
      <c r="F168" s="199"/>
      <c r="G168" s="199"/>
      <c r="H168" s="199"/>
      <c r="I168" s="288"/>
      <c r="J168" s="199"/>
      <c r="K168" s="200"/>
      <c r="L168" s="9"/>
      <c r="M168" s="4"/>
    </row>
    <row r="169" spans="1:13" ht="43.9" customHeight="1">
      <c r="A169" s="4"/>
      <c r="B169" s="8"/>
      <c r="C169" s="218">
        <v>18</v>
      </c>
      <c r="D169" s="212"/>
      <c r="E169" s="212"/>
      <c r="F169" s="212"/>
      <c r="G169" s="223" t="s">
        <v>198</v>
      </c>
      <c r="H169" s="219"/>
      <c r="I169" s="220"/>
      <c r="J169" s="221"/>
      <c r="K169" s="222"/>
      <c r="L169" s="9"/>
      <c r="M169" s="4"/>
    </row>
    <row r="170" spans="1:13" ht="30" customHeight="1">
      <c r="A170" s="4"/>
      <c r="B170" s="8"/>
      <c r="C170" s="193">
        <f>C169+0.01</f>
        <v>18.010000000000002</v>
      </c>
      <c r="D170" s="171"/>
      <c r="E170" s="171"/>
      <c r="F170" s="171"/>
      <c r="G170" s="169" t="s">
        <v>199</v>
      </c>
      <c r="H170" s="202" t="s">
        <v>86</v>
      </c>
      <c r="I170" s="203">
        <v>75</v>
      </c>
      <c r="J170" s="202"/>
      <c r="K170" s="188"/>
      <c r="L170" s="9"/>
      <c r="M170" s="4"/>
    </row>
    <row r="171" spans="1:13" ht="30" customHeight="1">
      <c r="A171" s="4"/>
      <c r="B171" s="8"/>
      <c r="C171" s="193">
        <f t="shared" ref="C171:C174" si="13">C170+0.01</f>
        <v>18.020000000000003</v>
      </c>
      <c r="D171" s="171"/>
      <c r="E171" s="171"/>
      <c r="F171" s="171"/>
      <c r="G171" s="169" t="s">
        <v>249</v>
      </c>
      <c r="H171" s="202" t="s">
        <v>115</v>
      </c>
      <c r="I171" s="203">
        <v>1</v>
      </c>
      <c r="J171" s="202"/>
      <c r="K171" s="188"/>
      <c r="L171" s="9"/>
      <c r="M171" s="4"/>
    </row>
    <row r="172" spans="1:13" ht="30" customHeight="1">
      <c r="A172" s="4"/>
      <c r="B172" s="8"/>
      <c r="C172" s="193">
        <f t="shared" si="13"/>
        <v>18.030000000000005</v>
      </c>
      <c r="D172" s="171"/>
      <c r="E172" s="171"/>
      <c r="F172" s="171"/>
      <c r="G172" s="169" t="s">
        <v>250</v>
      </c>
      <c r="H172" s="202" t="s">
        <v>115</v>
      </c>
      <c r="I172" s="203">
        <v>1</v>
      </c>
      <c r="J172" s="202"/>
      <c r="K172" s="188"/>
      <c r="L172" s="9"/>
      <c r="M172" s="4"/>
    </row>
    <row r="173" spans="1:13" ht="30" customHeight="1">
      <c r="A173" s="4"/>
      <c r="B173" s="8"/>
      <c r="C173" s="193">
        <f t="shared" si="13"/>
        <v>18.040000000000006</v>
      </c>
      <c r="D173" s="171"/>
      <c r="E173" s="171"/>
      <c r="F173" s="171"/>
      <c r="G173" s="169" t="s">
        <v>251</v>
      </c>
      <c r="H173" s="202" t="s">
        <v>86</v>
      </c>
      <c r="I173" s="203">
        <v>11</v>
      </c>
      <c r="J173" s="202"/>
      <c r="K173" s="188"/>
      <c r="L173" s="9"/>
      <c r="M173" s="4"/>
    </row>
    <row r="174" spans="1:13" ht="30" customHeight="1">
      <c r="A174" s="4"/>
      <c r="B174" s="8"/>
      <c r="C174" s="193">
        <f t="shared" si="13"/>
        <v>18.050000000000008</v>
      </c>
      <c r="D174" s="171"/>
      <c r="E174" s="171"/>
      <c r="F174" s="171"/>
      <c r="G174" s="169" t="s">
        <v>252</v>
      </c>
      <c r="H174" s="202" t="s">
        <v>86</v>
      </c>
      <c r="I174" s="203">
        <v>152</v>
      </c>
      <c r="J174" s="202"/>
      <c r="K174" s="188"/>
      <c r="L174" s="9"/>
      <c r="M174" s="4"/>
    </row>
    <row r="175" spans="1:13" ht="30" customHeight="1" thickBot="1">
      <c r="A175" s="4"/>
      <c r="B175" s="8"/>
      <c r="C175" s="126" t="s">
        <v>13</v>
      </c>
      <c r="D175" s="137"/>
      <c r="E175" s="137"/>
      <c r="F175" s="137"/>
      <c r="G175" s="138"/>
      <c r="H175" s="139"/>
      <c r="I175" s="289"/>
      <c r="J175" s="129"/>
      <c r="K175" s="206">
        <f>SUM(K170:K174)</f>
        <v>0</v>
      </c>
      <c r="L175" s="9"/>
      <c r="M175" s="4"/>
    </row>
    <row r="176" spans="1:13" ht="30" customHeight="1" thickBot="1">
      <c r="A176" s="4"/>
      <c r="B176" s="8"/>
      <c r="C176" s="198"/>
      <c r="D176" s="199"/>
      <c r="E176" s="199"/>
      <c r="F176" s="199"/>
      <c r="G176" s="199"/>
      <c r="H176" s="199"/>
      <c r="I176" s="288"/>
      <c r="J176" s="199"/>
      <c r="K176" s="200"/>
      <c r="L176" s="9"/>
      <c r="M176" s="4"/>
    </row>
    <row r="177" spans="1:13" ht="30" customHeight="1">
      <c r="A177" s="4"/>
      <c r="B177" s="8"/>
      <c r="C177" s="218">
        <v>19</v>
      </c>
      <c r="D177" s="212"/>
      <c r="E177" s="212"/>
      <c r="F177" s="212"/>
      <c r="G177" s="213" t="s">
        <v>201</v>
      </c>
      <c r="H177" s="214"/>
      <c r="I177" s="215"/>
      <c r="J177" s="217"/>
      <c r="K177" s="216"/>
      <c r="L177" s="9"/>
      <c r="M177" s="4"/>
    </row>
    <row r="178" spans="1:13" ht="30" customHeight="1">
      <c r="A178" s="4"/>
      <c r="B178" s="8"/>
      <c r="C178" s="193">
        <f>C177+0.01</f>
        <v>19.010000000000002</v>
      </c>
      <c r="D178" s="171"/>
      <c r="E178" s="171"/>
      <c r="F178" s="171"/>
      <c r="G178" s="169" t="s">
        <v>253</v>
      </c>
      <c r="H178" s="202" t="s">
        <v>115</v>
      </c>
      <c r="I178" s="170">
        <v>1</v>
      </c>
      <c r="J178" s="202"/>
      <c r="K178" s="188"/>
      <c r="L178" s="9"/>
      <c r="M178" s="4"/>
    </row>
    <row r="179" spans="1:13" ht="30" customHeight="1" thickBot="1">
      <c r="A179" s="4"/>
      <c r="B179" s="8"/>
      <c r="C179" s="126" t="s">
        <v>13</v>
      </c>
      <c r="D179" s="137"/>
      <c r="E179" s="137"/>
      <c r="F179" s="137"/>
      <c r="G179" s="138"/>
      <c r="H179" s="139"/>
      <c r="I179" s="289"/>
      <c r="J179" s="129"/>
      <c r="K179" s="204">
        <f>SUM(K178:K178)</f>
        <v>0</v>
      </c>
      <c r="L179" s="9"/>
      <c r="M179" s="4"/>
    </row>
    <row r="180" spans="1:13" ht="30" customHeight="1" thickBot="1">
      <c r="A180" s="4"/>
      <c r="B180" s="8"/>
      <c r="C180" s="198"/>
      <c r="D180" s="199"/>
      <c r="E180" s="199"/>
      <c r="F180" s="199"/>
      <c r="G180" s="199"/>
      <c r="H180" s="199"/>
      <c r="I180" s="288"/>
      <c r="J180" s="199"/>
      <c r="K180" s="200"/>
      <c r="L180" s="9"/>
      <c r="M180" s="4"/>
    </row>
    <row r="181" spans="1:13" ht="30" customHeight="1">
      <c r="A181" s="4"/>
      <c r="B181" s="8"/>
      <c r="C181" s="218">
        <v>20</v>
      </c>
      <c r="D181" s="212"/>
      <c r="E181" s="212"/>
      <c r="F181" s="212"/>
      <c r="G181" s="213" t="s">
        <v>203</v>
      </c>
      <c r="H181" s="214"/>
      <c r="I181" s="215"/>
      <c r="J181" s="217"/>
      <c r="K181" s="216"/>
      <c r="L181" s="9"/>
      <c r="M181" s="4"/>
    </row>
    <row r="182" spans="1:13" ht="30" customHeight="1">
      <c r="A182" s="4"/>
      <c r="B182" s="8"/>
      <c r="C182" s="193">
        <f>C181+0.01</f>
        <v>20.010000000000002</v>
      </c>
      <c r="D182" s="171"/>
      <c r="E182" s="171"/>
      <c r="F182" s="171"/>
      <c r="G182" s="169" t="s">
        <v>179</v>
      </c>
      <c r="H182" s="202" t="s">
        <v>86</v>
      </c>
      <c r="I182" s="209">
        <v>245.9</v>
      </c>
      <c r="J182" s="202"/>
      <c r="K182" s="188"/>
      <c r="L182" s="9"/>
      <c r="M182" s="4"/>
    </row>
    <row r="183" spans="1:13" ht="30" customHeight="1">
      <c r="A183" s="4"/>
      <c r="B183" s="8"/>
      <c r="C183" s="193">
        <f t="shared" ref="C183" si="14">C182+0.01</f>
        <v>20.020000000000003</v>
      </c>
      <c r="D183" s="171"/>
      <c r="E183" s="171"/>
      <c r="F183" s="171"/>
      <c r="G183" s="169" t="s">
        <v>254</v>
      </c>
      <c r="H183" s="202" t="s">
        <v>86</v>
      </c>
      <c r="I183" s="209">
        <v>150</v>
      </c>
      <c r="J183" s="202"/>
      <c r="K183" s="188"/>
      <c r="L183" s="9"/>
      <c r="M183" s="4"/>
    </row>
    <row r="184" spans="1:13" ht="30" customHeight="1" thickBot="1">
      <c r="A184" s="4"/>
      <c r="B184" s="8"/>
      <c r="C184" s="126" t="s">
        <v>13</v>
      </c>
      <c r="D184" s="137"/>
      <c r="E184" s="137"/>
      <c r="F184" s="137"/>
      <c r="G184" s="138"/>
      <c r="H184" s="139"/>
      <c r="I184" s="289"/>
      <c r="J184" s="129"/>
      <c r="K184" s="204">
        <f>SUM(K182:K183)</f>
        <v>0</v>
      </c>
      <c r="L184" s="9"/>
      <c r="M184" s="4"/>
    </row>
    <row r="185" spans="1:13" s="3" customFormat="1" ht="30" customHeight="1" thickBot="1">
      <c r="A185" s="10"/>
      <c r="B185" s="11"/>
      <c r="C185" s="327" t="s">
        <v>14</v>
      </c>
      <c r="D185" s="328"/>
      <c r="E185" s="328"/>
      <c r="F185" s="328"/>
      <c r="G185" s="328"/>
      <c r="H185" s="328"/>
      <c r="I185" s="328"/>
      <c r="J185" s="329"/>
      <c r="K185" s="210">
        <f xml:space="preserve"> SUM(K14:K184)/2</f>
        <v>0</v>
      </c>
      <c r="L185" s="12"/>
      <c r="M185" s="10"/>
    </row>
    <row r="186" spans="1:13" s="3" customFormat="1" ht="30" customHeight="1" thickBot="1">
      <c r="A186" s="10"/>
      <c r="B186" s="11"/>
      <c r="C186" s="179"/>
      <c r="D186" s="179"/>
      <c r="E186" s="179"/>
      <c r="F186" s="179"/>
      <c r="G186" s="179"/>
      <c r="H186" s="179"/>
      <c r="I186" s="290"/>
      <c r="J186" s="179"/>
      <c r="K186" s="180"/>
      <c r="L186" s="12"/>
      <c r="M186" s="10"/>
    </row>
    <row r="187" spans="1:13" ht="50.45" customHeight="1">
      <c r="A187" s="4"/>
      <c r="B187" s="8"/>
      <c r="C187" s="342" t="s">
        <v>353</v>
      </c>
      <c r="D187" s="343"/>
      <c r="E187" s="343"/>
      <c r="F187" s="343"/>
      <c r="G187" s="343"/>
      <c r="H187" s="343"/>
      <c r="I187" s="343"/>
      <c r="J187" s="343"/>
      <c r="K187" s="344"/>
      <c r="L187" s="9"/>
      <c r="M187" s="4"/>
    </row>
    <row r="188" spans="1:13" ht="30" customHeight="1" thickBot="1">
      <c r="A188" s="4"/>
      <c r="B188" s="8"/>
      <c r="C188" s="345" t="s">
        <v>255</v>
      </c>
      <c r="D188" s="346"/>
      <c r="E188" s="346"/>
      <c r="F188" s="346"/>
      <c r="G188" s="346"/>
      <c r="H188" s="346"/>
      <c r="I188" s="346"/>
      <c r="J188" s="346"/>
      <c r="K188" s="347"/>
      <c r="L188" s="9"/>
      <c r="M188" s="4"/>
    </row>
    <row r="189" spans="1:13" ht="30" customHeight="1">
      <c r="A189" s="4"/>
      <c r="B189" s="8"/>
      <c r="C189" s="351" t="s">
        <v>3</v>
      </c>
      <c r="D189" s="353" t="s">
        <v>4</v>
      </c>
      <c r="E189" s="356" t="s">
        <v>5</v>
      </c>
      <c r="F189" s="356"/>
      <c r="G189" s="351" t="s">
        <v>6</v>
      </c>
      <c r="H189" s="353" t="s">
        <v>7</v>
      </c>
      <c r="I189" s="338" t="s">
        <v>8</v>
      </c>
      <c r="J189" s="349" t="s">
        <v>9</v>
      </c>
      <c r="K189" s="340" t="s">
        <v>10</v>
      </c>
      <c r="L189" s="9"/>
      <c r="M189" s="4"/>
    </row>
    <row r="190" spans="1:13" ht="30" customHeight="1">
      <c r="A190" s="4"/>
      <c r="B190" s="8"/>
      <c r="C190" s="352"/>
      <c r="D190" s="354"/>
      <c r="E190" s="168" t="s">
        <v>11</v>
      </c>
      <c r="F190" s="168" t="s">
        <v>12</v>
      </c>
      <c r="G190" s="352"/>
      <c r="H190" s="354"/>
      <c r="I190" s="339"/>
      <c r="J190" s="350"/>
      <c r="K190" s="341"/>
      <c r="L190" s="9"/>
      <c r="M190" s="4"/>
    </row>
    <row r="191" spans="1:13" ht="30" customHeight="1">
      <c r="A191" s="4"/>
      <c r="B191" s="8"/>
      <c r="C191" s="186">
        <v>1</v>
      </c>
      <c r="D191" s="171"/>
      <c r="E191" s="171"/>
      <c r="F191" s="171"/>
      <c r="G191" s="172" t="s">
        <v>184</v>
      </c>
      <c r="H191" s="173"/>
      <c r="I191" s="174"/>
      <c r="J191" s="175"/>
      <c r="K191" s="187"/>
      <c r="L191" s="9"/>
      <c r="M191" s="4"/>
    </row>
    <row r="192" spans="1:13" ht="30" customHeight="1">
      <c r="A192" s="4"/>
      <c r="B192" s="8"/>
      <c r="C192" s="193">
        <f>C191+0.01</f>
        <v>1.01</v>
      </c>
      <c r="D192" s="167"/>
      <c r="E192" s="167"/>
      <c r="F192" s="167"/>
      <c r="G192" s="177" t="s">
        <v>185</v>
      </c>
      <c r="H192" s="202" t="s">
        <v>86</v>
      </c>
      <c r="I192" s="170">
        <v>42</v>
      </c>
      <c r="J192" s="202"/>
      <c r="K192" s="188"/>
      <c r="L192" s="9"/>
      <c r="M192" s="4"/>
    </row>
    <row r="193" spans="1:13" ht="30" customHeight="1">
      <c r="A193" s="4"/>
      <c r="B193" s="8"/>
      <c r="C193" s="193">
        <f t="shared" ref="C193:C205" si="15">C192+0.01</f>
        <v>1.02</v>
      </c>
      <c r="D193" s="167"/>
      <c r="E193" s="167"/>
      <c r="F193" s="167"/>
      <c r="G193" s="177" t="s">
        <v>186</v>
      </c>
      <c r="H193" s="202" t="s">
        <v>92</v>
      </c>
      <c r="I193" s="170">
        <v>18</v>
      </c>
      <c r="J193" s="202"/>
      <c r="K193" s="188"/>
      <c r="L193" s="9"/>
      <c r="M193" s="4"/>
    </row>
    <row r="194" spans="1:13" ht="30" customHeight="1">
      <c r="A194" s="4"/>
      <c r="B194" s="8"/>
      <c r="C194" s="193">
        <f t="shared" si="15"/>
        <v>1.03</v>
      </c>
      <c r="D194" s="167"/>
      <c r="E194" s="167"/>
      <c r="F194" s="167"/>
      <c r="G194" s="177" t="s">
        <v>90</v>
      </c>
      <c r="H194" s="202" t="s">
        <v>86</v>
      </c>
      <c r="I194" s="170">
        <v>34</v>
      </c>
      <c r="J194" s="202"/>
      <c r="K194" s="188"/>
      <c r="L194" s="9"/>
      <c r="M194" s="4"/>
    </row>
    <row r="195" spans="1:13" ht="30" customHeight="1">
      <c r="A195" s="4"/>
      <c r="B195" s="8"/>
      <c r="C195" s="193">
        <f t="shared" si="15"/>
        <v>1.04</v>
      </c>
      <c r="D195" s="167"/>
      <c r="E195" s="167"/>
      <c r="F195" s="167"/>
      <c r="G195" s="177" t="s">
        <v>256</v>
      </c>
      <c r="H195" s="202" t="s">
        <v>86</v>
      </c>
      <c r="I195" s="170">
        <v>80</v>
      </c>
      <c r="J195" s="202"/>
      <c r="K195" s="188"/>
      <c r="L195" s="9"/>
      <c r="M195" s="4"/>
    </row>
    <row r="196" spans="1:13" ht="30" customHeight="1">
      <c r="A196" s="4"/>
      <c r="B196" s="8"/>
      <c r="C196" s="193">
        <f t="shared" si="15"/>
        <v>1.05</v>
      </c>
      <c r="D196" s="167"/>
      <c r="E196" s="167"/>
      <c r="F196" s="167"/>
      <c r="G196" s="177" t="s">
        <v>257</v>
      </c>
      <c r="H196" s="202" t="s">
        <v>86</v>
      </c>
      <c r="I196" s="170">
        <v>80</v>
      </c>
      <c r="J196" s="202"/>
      <c r="K196" s="188"/>
      <c r="L196" s="9"/>
      <c r="M196" s="4"/>
    </row>
    <row r="197" spans="1:13" ht="30" customHeight="1">
      <c r="A197" s="4"/>
      <c r="B197" s="8"/>
      <c r="C197" s="193">
        <f t="shared" si="15"/>
        <v>1.06</v>
      </c>
      <c r="D197" s="167"/>
      <c r="E197" s="167"/>
      <c r="F197" s="167"/>
      <c r="G197" s="177" t="s">
        <v>258</v>
      </c>
      <c r="H197" s="202" t="s">
        <v>115</v>
      </c>
      <c r="I197" s="170">
        <v>12</v>
      </c>
      <c r="J197" s="202"/>
      <c r="K197" s="188"/>
      <c r="L197" s="9"/>
      <c r="M197" s="4"/>
    </row>
    <row r="198" spans="1:13" ht="30" customHeight="1">
      <c r="A198" s="4"/>
      <c r="B198" s="8"/>
      <c r="C198" s="193">
        <f t="shared" si="15"/>
        <v>1.07</v>
      </c>
      <c r="D198" s="167"/>
      <c r="E198" s="167"/>
      <c r="F198" s="167"/>
      <c r="G198" s="177" t="s">
        <v>259</v>
      </c>
      <c r="H198" s="202" t="s">
        <v>86</v>
      </c>
      <c r="I198" s="170">
        <v>64</v>
      </c>
      <c r="J198" s="202"/>
      <c r="K198" s="188"/>
      <c r="L198" s="9"/>
      <c r="M198" s="4"/>
    </row>
    <row r="199" spans="1:13" ht="30" customHeight="1">
      <c r="A199" s="4"/>
      <c r="B199" s="8"/>
      <c r="C199" s="193">
        <f t="shared" si="15"/>
        <v>1.08</v>
      </c>
      <c r="D199" s="167"/>
      <c r="E199" s="167"/>
      <c r="F199" s="167"/>
      <c r="G199" s="177" t="s">
        <v>260</v>
      </c>
      <c r="H199" s="202" t="s">
        <v>86</v>
      </c>
      <c r="I199" s="170">
        <v>2</v>
      </c>
      <c r="J199" s="202"/>
      <c r="K199" s="188"/>
      <c r="L199" s="9"/>
      <c r="M199" s="4"/>
    </row>
    <row r="200" spans="1:13" ht="30" customHeight="1">
      <c r="A200" s="4"/>
      <c r="B200" s="8"/>
      <c r="C200" s="193">
        <f t="shared" si="15"/>
        <v>1.0900000000000001</v>
      </c>
      <c r="D200" s="167"/>
      <c r="E200" s="167"/>
      <c r="F200" s="167"/>
      <c r="G200" s="177" t="s">
        <v>261</v>
      </c>
      <c r="H200" s="202" t="s">
        <v>115</v>
      </c>
      <c r="I200" s="170">
        <v>2</v>
      </c>
      <c r="J200" s="202"/>
      <c r="K200" s="188"/>
      <c r="L200" s="9"/>
      <c r="M200" s="4"/>
    </row>
    <row r="201" spans="1:13" ht="30" customHeight="1">
      <c r="A201" s="4"/>
      <c r="B201" s="8"/>
      <c r="C201" s="193">
        <f t="shared" si="15"/>
        <v>1.1000000000000001</v>
      </c>
      <c r="D201" s="167"/>
      <c r="E201" s="167"/>
      <c r="F201" s="167"/>
      <c r="G201" s="177" t="s">
        <v>262</v>
      </c>
      <c r="H201" s="202" t="s">
        <v>92</v>
      </c>
      <c r="I201" s="170">
        <v>5</v>
      </c>
      <c r="J201" s="202"/>
      <c r="K201" s="188"/>
      <c r="L201" s="9"/>
      <c r="M201" s="4"/>
    </row>
    <row r="202" spans="1:13" ht="58.15" customHeight="1">
      <c r="A202" s="4"/>
      <c r="B202" s="8"/>
      <c r="C202" s="193">
        <f t="shared" si="15"/>
        <v>1.1100000000000001</v>
      </c>
      <c r="D202" s="167"/>
      <c r="E202" s="167"/>
      <c r="F202" s="167"/>
      <c r="G202" s="178" t="s">
        <v>181</v>
      </c>
      <c r="H202" s="202" t="s">
        <v>88</v>
      </c>
      <c r="I202" s="170">
        <v>35</v>
      </c>
      <c r="J202" s="202"/>
      <c r="K202" s="188"/>
      <c r="L202" s="9"/>
      <c r="M202" s="4"/>
    </row>
    <row r="203" spans="1:13" ht="41.45" customHeight="1" thickBot="1">
      <c r="A203" s="4"/>
      <c r="B203" s="267"/>
      <c r="C203" s="193">
        <f t="shared" si="15"/>
        <v>1.1200000000000001</v>
      </c>
      <c r="D203" s="167"/>
      <c r="E203" s="167"/>
      <c r="F203" s="167"/>
      <c r="G203" s="178" t="s">
        <v>263</v>
      </c>
      <c r="H203" s="202" t="s">
        <v>264</v>
      </c>
      <c r="I203" s="170">
        <v>12</v>
      </c>
      <c r="J203" s="202"/>
      <c r="K203" s="188"/>
      <c r="L203" s="268"/>
      <c r="M203" s="4"/>
    </row>
    <row r="204" spans="1:13" ht="30" customHeight="1">
      <c r="A204" s="4"/>
      <c r="B204" s="8"/>
      <c r="C204" s="193">
        <f t="shared" si="15"/>
        <v>1.1300000000000001</v>
      </c>
      <c r="D204" s="167"/>
      <c r="E204" s="167"/>
      <c r="F204" s="167"/>
      <c r="G204" s="177" t="s">
        <v>265</v>
      </c>
      <c r="H204" s="202" t="s">
        <v>115</v>
      </c>
      <c r="I204" s="170">
        <v>3</v>
      </c>
      <c r="J204" s="202"/>
      <c r="K204" s="188"/>
      <c r="L204" s="9"/>
      <c r="M204" s="4"/>
    </row>
    <row r="205" spans="1:13" ht="30" customHeight="1">
      <c r="A205" s="4"/>
      <c r="B205" s="8"/>
      <c r="C205" s="193">
        <f t="shared" si="15"/>
        <v>1.1400000000000001</v>
      </c>
      <c r="D205" s="167"/>
      <c r="E205" s="167"/>
      <c r="F205" s="167"/>
      <c r="G205" s="177" t="s">
        <v>266</v>
      </c>
      <c r="H205" s="202" t="s">
        <v>115</v>
      </c>
      <c r="I205" s="170">
        <v>3</v>
      </c>
      <c r="J205" s="202"/>
      <c r="K205" s="188"/>
      <c r="L205" s="9"/>
      <c r="M205" s="4"/>
    </row>
    <row r="206" spans="1:13" ht="30" customHeight="1" thickBot="1">
      <c r="A206" s="4"/>
      <c r="B206" s="8"/>
      <c r="C206" s="126" t="s">
        <v>13</v>
      </c>
      <c r="D206" s="137"/>
      <c r="E206" s="137"/>
      <c r="F206" s="137"/>
      <c r="G206" s="138"/>
      <c r="H206" s="139"/>
      <c r="I206" s="289"/>
      <c r="J206" s="129"/>
      <c r="K206" s="204">
        <f>SUM(K192:K205)</f>
        <v>0</v>
      </c>
      <c r="L206" s="9"/>
      <c r="M206" s="4"/>
    </row>
    <row r="207" spans="1:13" ht="30" customHeight="1" thickBot="1">
      <c r="A207" s="4"/>
      <c r="B207" s="8"/>
      <c r="C207" s="195"/>
      <c r="D207" s="196"/>
      <c r="E207" s="196"/>
      <c r="F207" s="196"/>
      <c r="G207" s="196"/>
      <c r="H207" s="196"/>
      <c r="I207" s="287"/>
      <c r="J207" s="196"/>
      <c r="K207" s="197"/>
      <c r="L207" s="9"/>
      <c r="M207" s="4"/>
    </row>
    <row r="208" spans="1:13" ht="30" customHeight="1">
      <c r="A208" s="4"/>
      <c r="B208" s="8"/>
      <c r="C208" s="211" t="s">
        <v>96</v>
      </c>
      <c r="D208" s="212"/>
      <c r="E208" s="212"/>
      <c r="F208" s="212"/>
      <c r="G208" s="213" t="s">
        <v>95</v>
      </c>
      <c r="H208" s="214"/>
      <c r="I208" s="215"/>
      <c r="J208" s="217"/>
      <c r="K208" s="216"/>
      <c r="L208" s="9"/>
      <c r="M208" s="4"/>
    </row>
    <row r="209" spans="1:13" ht="30" customHeight="1">
      <c r="A209" s="4"/>
      <c r="B209" s="8"/>
      <c r="C209" s="193">
        <f>C208+0.01</f>
        <v>2.0099999999999998</v>
      </c>
      <c r="D209" s="167"/>
      <c r="E209" s="167"/>
      <c r="F209" s="167"/>
      <c r="G209" s="169" t="s">
        <v>87</v>
      </c>
      <c r="H209" s="202" t="s">
        <v>88</v>
      </c>
      <c r="I209" s="170">
        <v>5</v>
      </c>
      <c r="J209" s="202"/>
      <c r="K209" s="188"/>
      <c r="L209" s="9"/>
      <c r="M209" s="4"/>
    </row>
    <row r="210" spans="1:13" ht="30" customHeight="1">
      <c r="A210" s="4"/>
      <c r="B210" s="8"/>
      <c r="C210" s="193">
        <f t="shared" ref="C210:C211" si="16">C209+0.01</f>
        <v>2.0199999999999996</v>
      </c>
      <c r="D210" s="167"/>
      <c r="E210" s="167"/>
      <c r="F210" s="167"/>
      <c r="G210" s="169" t="s">
        <v>89</v>
      </c>
      <c r="H210" s="202" t="s">
        <v>88</v>
      </c>
      <c r="I210" s="170">
        <v>5</v>
      </c>
      <c r="J210" s="202"/>
      <c r="K210" s="188"/>
      <c r="L210" s="9"/>
      <c r="M210" s="4"/>
    </row>
    <row r="211" spans="1:13" ht="30" customHeight="1">
      <c r="A211" s="4"/>
      <c r="B211" s="8"/>
      <c r="C211" s="193">
        <f t="shared" si="16"/>
        <v>2.0299999999999994</v>
      </c>
      <c r="D211" s="167"/>
      <c r="E211" s="167"/>
      <c r="F211" s="167"/>
      <c r="G211" s="169" t="s">
        <v>267</v>
      </c>
      <c r="H211" s="202" t="s">
        <v>88</v>
      </c>
      <c r="I211" s="170">
        <v>5</v>
      </c>
      <c r="J211" s="202"/>
      <c r="K211" s="188"/>
      <c r="L211" s="9"/>
      <c r="M211" s="4"/>
    </row>
    <row r="212" spans="1:13" ht="30" customHeight="1" thickBot="1">
      <c r="A212" s="4"/>
      <c r="B212" s="8"/>
      <c r="C212" s="126" t="s">
        <v>13</v>
      </c>
      <c r="D212" s="137"/>
      <c r="E212" s="137"/>
      <c r="F212" s="137"/>
      <c r="G212" s="138"/>
      <c r="H212" s="139"/>
      <c r="I212" s="289"/>
      <c r="J212" s="129"/>
      <c r="K212" s="204">
        <f>SUM(K209:K211)</f>
        <v>0</v>
      </c>
      <c r="L212" s="9"/>
      <c r="M212" s="4"/>
    </row>
    <row r="213" spans="1:13" ht="30" customHeight="1" thickBot="1">
      <c r="A213" s="4"/>
      <c r="B213" s="8"/>
      <c r="C213" s="195"/>
      <c r="D213" s="196"/>
      <c r="E213" s="196"/>
      <c r="F213" s="196"/>
      <c r="G213" s="196"/>
      <c r="H213" s="196"/>
      <c r="I213" s="287"/>
      <c r="J213" s="196"/>
      <c r="K213" s="197"/>
      <c r="L213" s="9"/>
      <c r="M213" s="4"/>
    </row>
    <row r="214" spans="1:13" ht="30" customHeight="1">
      <c r="A214" s="4"/>
      <c r="B214" s="8"/>
      <c r="C214" s="211" t="s">
        <v>102</v>
      </c>
      <c r="D214" s="250"/>
      <c r="E214" s="250"/>
      <c r="F214" s="250"/>
      <c r="G214" s="213" t="s">
        <v>191</v>
      </c>
      <c r="H214" s="214"/>
      <c r="I214" s="215"/>
      <c r="J214" s="217"/>
      <c r="K214" s="216"/>
      <c r="L214" s="9"/>
      <c r="M214" s="4"/>
    </row>
    <row r="215" spans="1:13" ht="30" customHeight="1">
      <c r="A215" s="4"/>
      <c r="B215" s="8"/>
      <c r="C215" s="193">
        <f>C214+0.01</f>
        <v>3.01</v>
      </c>
      <c r="D215" s="134"/>
      <c r="E215" s="134"/>
      <c r="F215" s="134"/>
      <c r="G215" s="169" t="s">
        <v>192</v>
      </c>
      <c r="H215" s="202" t="s">
        <v>86</v>
      </c>
      <c r="I215" s="170">
        <v>14</v>
      </c>
      <c r="J215" s="202"/>
      <c r="K215" s="188"/>
      <c r="L215" s="9"/>
      <c r="M215" s="4"/>
    </row>
    <row r="216" spans="1:13" ht="30" customHeight="1" thickBot="1">
      <c r="A216" s="4"/>
      <c r="B216" s="8"/>
      <c r="C216" s="126" t="s">
        <v>13</v>
      </c>
      <c r="D216" s="137"/>
      <c r="E216" s="137"/>
      <c r="F216" s="137"/>
      <c r="G216" s="138"/>
      <c r="H216" s="139"/>
      <c r="I216" s="289"/>
      <c r="J216" s="129"/>
      <c r="K216" s="204">
        <f>SUM(K215)</f>
        <v>0</v>
      </c>
      <c r="L216" s="9"/>
      <c r="M216" s="4"/>
    </row>
    <row r="217" spans="1:13" ht="30" customHeight="1" thickBot="1">
      <c r="A217" s="4"/>
      <c r="B217" s="8"/>
      <c r="C217" s="195"/>
      <c r="D217" s="196"/>
      <c r="E217" s="196"/>
      <c r="F217" s="196"/>
      <c r="G217" s="196"/>
      <c r="H217" s="196"/>
      <c r="I217" s="287"/>
      <c r="J217" s="196"/>
      <c r="K217" s="197"/>
      <c r="L217" s="9"/>
      <c r="M217" s="4"/>
    </row>
    <row r="218" spans="1:13" ht="39.75" customHeight="1">
      <c r="A218" s="4"/>
      <c r="B218" s="8"/>
      <c r="C218" s="211" t="s">
        <v>104</v>
      </c>
      <c r="D218" s="250"/>
      <c r="E218" s="250"/>
      <c r="F218" s="250"/>
      <c r="G218" s="213" t="s">
        <v>193</v>
      </c>
      <c r="H218" s="214"/>
      <c r="I218" s="215"/>
      <c r="J218" s="217"/>
      <c r="K218" s="216"/>
      <c r="L218" s="9"/>
      <c r="M218" s="4"/>
    </row>
    <row r="219" spans="1:13" s="4" customFormat="1" ht="36.75" customHeight="1">
      <c r="B219" s="8"/>
      <c r="C219" s="193">
        <f>C218+0.01</f>
        <v>4.01</v>
      </c>
      <c r="D219" s="130"/>
      <c r="E219" s="130"/>
      <c r="F219" s="130"/>
      <c r="G219" s="169" t="s">
        <v>268</v>
      </c>
      <c r="H219" s="202" t="s">
        <v>86</v>
      </c>
      <c r="I219" s="170">
        <v>42</v>
      </c>
      <c r="J219" s="202"/>
      <c r="K219" s="188"/>
      <c r="L219" s="9"/>
    </row>
    <row r="220" spans="1:13" ht="30" customHeight="1" thickBot="1">
      <c r="A220" s="4"/>
      <c r="B220" s="8"/>
      <c r="C220" s="126" t="s">
        <v>13</v>
      </c>
      <c r="D220" s="137"/>
      <c r="E220" s="137"/>
      <c r="F220" s="137"/>
      <c r="G220" s="138"/>
      <c r="H220" s="139"/>
      <c r="I220" s="289"/>
      <c r="J220" s="129"/>
      <c r="K220" s="204">
        <f>SUM(K219)</f>
        <v>0</v>
      </c>
      <c r="L220" s="9"/>
      <c r="M220" s="4"/>
    </row>
    <row r="221" spans="1:13" ht="30" customHeight="1" thickBot="1">
      <c r="A221" s="4"/>
      <c r="B221" s="8"/>
      <c r="C221" s="195"/>
      <c r="D221" s="196"/>
      <c r="E221" s="196"/>
      <c r="F221" s="196"/>
      <c r="G221" s="196"/>
      <c r="H221" s="196"/>
      <c r="I221" s="287"/>
      <c r="J221" s="196"/>
      <c r="K221" s="197"/>
      <c r="L221" s="9"/>
      <c r="M221" s="4"/>
    </row>
    <row r="222" spans="1:13" ht="30" customHeight="1">
      <c r="A222" s="4"/>
      <c r="B222" s="8"/>
      <c r="C222" s="211" t="s">
        <v>106</v>
      </c>
      <c r="D222" s="250"/>
      <c r="E222" s="250"/>
      <c r="F222" s="250"/>
      <c r="G222" s="213" t="s">
        <v>111</v>
      </c>
      <c r="H222" s="214"/>
      <c r="I222" s="215"/>
      <c r="J222" s="217"/>
      <c r="K222" s="216"/>
      <c r="L222" s="9"/>
      <c r="M222" s="4"/>
    </row>
    <row r="223" spans="1:13" ht="64.150000000000006" customHeight="1">
      <c r="A223" s="4"/>
      <c r="B223" s="8"/>
      <c r="C223" s="193">
        <f>C222+0.01</f>
        <v>5.01</v>
      </c>
      <c r="D223" s="130"/>
      <c r="E223" s="130"/>
      <c r="F223" s="130"/>
      <c r="G223" s="228" t="s">
        <v>161</v>
      </c>
      <c r="H223" s="202" t="s">
        <v>115</v>
      </c>
      <c r="I223" s="170">
        <v>5</v>
      </c>
      <c r="J223" s="202"/>
      <c r="K223" s="188"/>
      <c r="L223" s="9"/>
      <c r="M223" s="4"/>
    </row>
    <row r="224" spans="1:13" ht="30" customHeight="1">
      <c r="A224" s="4"/>
      <c r="B224" s="8"/>
      <c r="C224" s="193">
        <f t="shared" ref="C224:C233" si="17">C223+0.01</f>
        <v>5.0199999999999996</v>
      </c>
      <c r="D224" s="133"/>
      <c r="E224" s="133"/>
      <c r="F224" s="133"/>
      <c r="G224" s="229" t="s">
        <v>157</v>
      </c>
      <c r="H224" s="202" t="s">
        <v>115</v>
      </c>
      <c r="I224" s="170">
        <v>3</v>
      </c>
      <c r="J224" s="202"/>
      <c r="K224" s="188"/>
      <c r="L224" s="9"/>
      <c r="M224" s="4"/>
    </row>
    <row r="225" spans="1:13" ht="48" customHeight="1">
      <c r="A225" s="4"/>
      <c r="B225" s="8"/>
      <c r="C225" s="193">
        <f t="shared" si="17"/>
        <v>5.0299999999999994</v>
      </c>
      <c r="D225" s="130"/>
      <c r="E225" s="130"/>
      <c r="F225" s="130"/>
      <c r="G225" s="228" t="s">
        <v>159</v>
      </c>
      <c r="H225" s="202" t="s">
        <v>115</v>
      </c>
      <c r="I225" s="170">
        <v>3</v>
      </c>
      <c r="J225" s="202"/>
      <c r="K225" s="188"/>
      <c r="L225" s="9"/>
      <c r="M225" s="4"/>
    </row>
    <row r="226" spans="1:13" ht="30" customHeight="1">
      <c r="A226" s="4"/>
      <c r="B226" s="8"/>
      <c r="C226" s="193">
        <f t="shared" si="17"/>
        <v>5.0399999999999991</v>
      </c>
      <c r="D226" s="133"/>
      <c r="E226" s="133"/>
      <c r="F226" s="133"/>
      <c r="G226" s="229" t="s">
        <v>156</v>
      </c>
      <c r="H226" s="202" t="s">
        <v>115</v>
      </c>
      <c r="I226" s="170">
        <v>5</v>
      </c>
      <c r="J226" s="202"/>
      <c r="K226" s="188"/>
      <c r="L226" s="9"/>
      <c r="M226" s="4"/>
    </row>
    <row r="227" spans="1:13" ht="30" customHeight="1">
      <c r="A227" s="4"/>
      <c r="B227" s="8"/>
      <c r="C227" s="193">
        <f t="shared" si="17"/>
        <v>5.0499999999999989</v>
      </c>
      <c r="D227" s="130"/>
      <c r="E227" s="130"/>
      <c r="F227" s="130"/>
      <c r="G227" s="229" t="s">
        <v>142</v>
      </c>
      <c r="H227" s="202" t="s">
        <v>92</v>
      </c>
      <c r="I227" s="170">
        <v>25</v>
      </c>
      <c r="J227" s="202"/>
      <c r="K227" s="188"/>
      <c r="L227" s="9"/>
      <c r="M227" s="4"/>
    </row>
    <row r="228" spans="1:13" ht="30" customHeight="1">
      <c r="A228" s="4"/>
      <c r="B228" s="8"/>
      <c r="C228" s="193">
        <f t="shared" si="17"/>
        <v>5.0599999999999987</v>
      </c>
      <c r="D228" s="133"/>
      <c r="E228" s="133"/>
      <c r="F228" s="133"/>
      <c r="G228" s="229" t="s">
        <v>130</v>
      </c>
      <c r="H228" s="202" t="s">
        <v>92</v>
      </c>
      <c r="I228" s="170">
        <v>25</v>
      </c>
      <c r="J228" s="202"/>
      <c r="K228" s="188"/>
      <c r="L228" s="9"/>
      <c r="M228" s="4"/>
    </row>
    <row r="229" spans="1:13" ht="30" customHeight="1">
      <c r="A229" s="4"/>
      <c r="B229" s="8"/>
      <c r="C229" s="193">
        <f t="shared" si="17"/>
        <v>5.0699999999999985</v>
      </c>
      <c r="D229" s="130"/>
      <c r="E229" s="130"/>
      <c r="F229" s="130"/>
      <c r="G229" s="229" t="s">
        <v>246</v>
      </c>
      <c r="H229" s="202" t="s">
        <v>92</v>
      </c>
      <c r="I229" s="170">
        <v>25</v>
      </c>
      <c r="J229" s="202"/>
      <c r="K229" s="188"/>
      <c r="L229" s="9"/>
      <c r="M229" s="4"/>
    </row>
    <row r="230" spans="1:13" ht="30" customHeight="1">
      <c r="A230" s="4"/>
      <c r="B230" s="8"/>
      <c r="C230" s="193">
        <f t="shared" si="17"/>
        <v>5.0799999999999983</v>
      </c>
      <c r="D230" s="133"/>
      <c r="E230" s="133"/>
      <c r="F230" s="133"/>
      <c r="G230" s="169" t="s">
        <v>127</v>
      </c>
      <c r="H230" s="202" t="s">
        <v>92</v>
      </c>
      <c r="I230" s="170">
        <v>2</v>
      </c>
      <c r="J230" s="202"/>
      <c r="K230" s="188"/>
      <c r="L230" s="9"/>
      <c r="M230" s="4"/>
    </row>
    <row r="231" spans="1:13" ht="30" customHeight="1">
      <c r="A231" s="4"/>
      <c r="B231" s="8"/>
      <c r="C231" s="193">
        <f t="shared" si="17"/>
        <v>5.0899999999999981</v>
      </c>
      <c r="D231" s="133"/>
      <c r="E231" s="133"/>
      <c r="F231" s="133"/>
      <c r="G231" s="228" t="s">
        <v>153</v>
      </c>
      <c r="H231" s="202" t="s">
        <v>115</v>
      </c>
      <c r="I231" s="170">
        <v>2</v>
      </c>
      <c r="J231" s="202"/>
      <c r="K231" s="188"/>
      <c r="L231" s="9"/>
      <c r="M231" s="4"/>
    </row>
    <row r="232" spans="1:13" ht="39" customHeight="1">
      <c r="A232" s="4"/>
      <c r="B232" s="8"/>
      <c r="C232" s="193">
        <f t="shared" si="17"/>
        <v>5.0999999999999979</v>
      </c>
      <c r="D232" s="133"/>
      <c r="E232" s="133"/>
      <c r="F232" s="133"/>
      <c r="G232" s="229" t="s">
        <v>151</v>
      </c>
      <c r="H232" s="202" t="s">
        <v>115</v>
      </c>
      <c r="I232" s="170">
        <v>1</v>
      </c>
      <c r="J232" s="202"/>
      <c r="K232" s="188"/>
      <c r="L232" s="9"/>
      <c r="M232" s="4"/>
    </row>
    <row r="233" spans="1:13" ht="40.15" customHeight="1">
      <c r="A233" s="4"/>
      <c r="B233" s="8"/>
      <c r="C233" s="193">
        <f t="shared" si="17"/>
        <v>5.1099999999999977</v>
      </c>
      <c r="D233" s="133"/>
      <c r="E233" s="133"/>
      <c r="F233" s="133"/>
      <c r="G233" s="228" t="s">
        <v>269</v>
      </c>
      <c r="H233" s="202" t="s">
        <v>115</v>
      </c>
      <c r="I233" s="170">
        <v>2</v>
      </c>
      <c r="J233" s="202"/>
      <c r="K233" s="188"/>
      <c r="L233" s="9"/>
      <c r="M233" s="4"/>
    </row>
    <row r="234" spans="1:13" ht="30" customHeight="1" thickBot="1">
      <c r="A234" s="4"/>
      <c r="B234" s="8"/>
      <c r="C234" s="126" t="s">
        <v>13</v>
      </c>
      <c r="D234" s="137"/>
      <c r="E234" s="137"/>
      <c r="F234" s="137"/>
      <c r="G234" s="138"/>
      <c r="H234" s="139"/>
      <c r="I234" s="289"/>
      <c r="J234" s="129"/>
      <c r="K234" s="204">
        <f>SUM(K223:K233)</f>
        <v>0</v>
      </c>
      <c r="L234" s="9"/>
      <c r="M234" s="4"/>
    </row>
    <row r="235" spans="1:13" ht="30" customHeight="1" thickBot="1">
      <c r="A235" s="4"/>
      <c r="B235" s="8"/>
      <c r="C235" s="195"/>
      <c r="D235" s="196"/>
      <c r="E235" s="196"/>
      <c r="F235" s="196"/>
      <c r="G235" s="196"/>
      <c r="H235" s="196"/>
      <c r="I235" s="287"/>
      <c r="J235" s="196"/>
      <c r="K235" s="197"/>
      <c r="L235" s="9"/>
      <c r="M235" s="4"/>
    </row>
    <row r="236" spans="1:13" ht="30" customHeight="1">
      <c r="A236" s="4"/>
      <c r="B236" s="8"/>
      <c r="C236" s="211" t="s">
        <v>110</v>
      </c>
      <c r="D236" s="250"/>
      <c r="E236" s="250"/>
      <c r="F236" s="250"/>
      <c r="G236" s="213" t="s">
        <v>195</v>
      </c>
      <c r="H236" s="214"/>
      <c r="I236" s="215"/>
      <c r="J236" s="217"/>
      <c r="K236" s="216"/>
      <c r="L236" s="9"/>
      <c r="M236" s="4"/>
    </row>
    <row r="237" spans="1:13" ht="30" customHeight="1">
      <c r="A237" s="4"/>
      <c r="B237" s="8"/>
      <c r="C237" s="193">
        <f>C236+0.01</f>
        <v>6.01</v>
      </c>
      <c r="D237" s="133"/>
      <c r="E237" s="133"/>
      <c r="F237" s="133"/>
      <c r="G237" s="169" t="s">
        <v>270</v>
      </c>
      <c r="H237" s="202" t="s">
        <v>115</v>
      </c>
      <c r="I237" s="170">
        <v>2</v>
      </c>
      <c r="J237" s="202"/>
      <c r="K237" s="188"/>
      <c r="L237" s="9"/>
      <c r="M237" s="4"/>
    </row>
    <row r="238" spans="1:13" ht="30" customHeight="1">
      <c r="A238" s="4"/>
      <c r="B238" s="8"/>
      <c r="C238" s="193">
        <f t="shared" ref="C238:C254" si="18">C237+0.01</f>
        <v>6.02</v>
      </c>
      <c r="D238" s="133"/>
      <c r="E238" s="133"/>
      <c r="F238" s="133"/>
      <c r="G238" s="169" t="s">
        <v>271</v>
      </c>
      <c r="H238" s="202" t="s">
        <v>92</v>
      </c>
      <c r="I238" s="170">
        <v>5</v>
      </c>
      <c r="J238" s="202"/>
      <c r="K238" s="188"/>
      <c r="L238" s="9"/>
      <c r="M238" s="4"/>
    </row>
    <row r="239" spans="1:13" ht="30" customHeight="1">
      <c r="A239" s="4"/>
      <c r="B239" s="8"/>
      <c r="C239" s="193">
        <f t="shared" si="18"/>
        <v>6.0299999999999994</v>
      </c>
      <c r="D239" s="133"/>
      <c r="E239" s="133"/>
      <c r="F239" s="133"/>
      <c r="G239" s="169" t="s">
        <v>272</v>
      </c>
      <c r="H239" s="202" t="s">
        <v>171</v>
      </c>
      <c r="I239" s="170">
        <v>2</v>
      </c>
      <c r="J239" s="202"/>
      <c r="K239" s="188"/>
      <c r="L239" s="9"/>
      <c r="M239" s="4"/>
    </row>
    <row r="240" spans="1:13" ht="30" customHeight="1">
      <c r="A240" s="4"/>
      <c r="B240" s="8"/>
      <c r="C240" s="193">
        <f t="shared" si="18"/>
        <v>6.0399999999999991</v>
      </c>
      <c r="D240" s="133"/>
      <c r="E240" s="133"/>
      <c r="F240" s="133"/>
      <c r="G240" s="169" t="s">
        <v>273</v>
      </c>
      <c r="H240" s="202" t="s">
        <v>92</v>
      </c>
      <c r="I240" s="170">
        <v>54</v>
      </c>
      <c r="J240" s="202"/>
      <c r="K240" s="188"/>
      <c r="L240" s="9"/>
      <c r="M240" s="4"/>
    </row>
    <row r="241" spans="1:13" ht="30" customHeight="1">
      <c r="A241" s="4"/>
      <c r="B241" s="8"/>
      <c r="C241" s="193">
        <f t="shared" si="18"/>
        <v>6.0499999999999989</v>
      </c>
      <c r="D241" s="133"/>
      <c r="E241" s="133"/>
      <c r="F241" s="133"/>
      <c r="G241" s="169" t="s">
        <v>274</v>
      </c>
      <c r="H241" s="202" t="s">
        <v>115</v>
      </c>
      <c r="I241" s="170">
        <v>3</v>
      </c>
      <c r="J241" s="202"/>
      <c r="K241" s="188"/>
      <c r="L241" s="9"/>
      <c r="M241" s="4"/>
    </row>
    <row r="242" spans="1:13" ht="30" customHeight="1">
      <c r="A242" s="4"/>
      <c r="B242" s="8"/>
      <c r="C242" s="193">
        <f t="shared" si="18"/>
        <v>6.0599999999999987</v>
      </c>
      <c r="D242" s="133"/>
      <c r="E242" s="133"/>
      <c r="F242" s="133"/>
      <c r="G242" s="169" t="s">
        <v>275</v>
      </c>
      <c r="H242" s="202" t="s">
        <v>171</v>
      </c>
      <c r="I242" s="170">
        <v>17</v>
      </c>
      <c r="J242" s="202"/>
      <c r="K242" s="188"/>
      <c r="L242" s="9"/>
      <c r="M242" s="4"/>
    </row>
    <row r="243" spans="1:13" ht="30" customHeight="1">
      <c r="A243" s="4"/>
      <c r="B243" s="8"/>
      <c r="C243" s="193">
        <f t="shared" si="18"/>
        <v>6.0699999999999985</v>
      </c>
      <c r="D243" s="133"/>
      <c r="E243" s="133"/>
      <c r="F243" s="133"/>
      <c r="G243" s="169" t="s">
        <v>276</v>
      </c>
      <c r="H243" s="202" t="s">
        <v>173</v>
      </c>
      <c r="I243" s="170">
        <v>8</v>
      </c>
      <c r="J243" s="202"/>
      <c r="K243" s="188"/>
      <c r="L243" s="9"/>
      <c r="M243" s="4"/>
    </row>
    <row r="244" spans="1:13" ht="30" customHeight="1">
      <c r="A244" s="4"/>
      <c r="B244" s="8"/>
      <c r="C244" s="193">
        <f t="shared" si="18"/>
        <v>6.0799999999999983</v>
      </c>
      <c r="D244" s="133"/>
      <c r="E244" s="133"/>
      <c r="F244" s="133"/>
      <c r="G244" s="169" t="s">
        <v>277</v>
      </c>
      <c r="H244" s="202" t="s">
        <v>173</v>
      </c>
      <c r="I244" s="170">
        <v>1</v>
      </c>
      <c r="J244" s="202"/>
      <c r="K244" s="188"/>
      <c r="L244" s="9"/>
      <c r="M244" s="4"/>
    </row>
    <row r="245" spans="1:13" ht="30" customHeight="1">
      <c r="A245" s="4"/>
      <c r="B245" s="8"/>
      <c r="C245" s="193">
        <f t="shared" si="18"/>
        <v>6.0899999999999981</v>
      </c>
      <c r="D245" s="133"/>
      <c r="E245" s="133"/>
      <c r="F245" s="133"/>
      <c r="G245" s="169" t="s">
        <v>278</v>
      </c>
      <c r="H245" s="202" t="s">
        <v>115</v>
      </c>
      <c r="I245" s="170">
        <v>3</v>
      </c>
      <c r="J245" s="202"/>
      <c r="K245" s="188"/>
      <c r="L245" s="9"/>
      <c r="M245" s="4"/>
    </row>
    <row r="246" spans="1:13" ht="30" customHeight="1">
      <c r="A246" s="4"/>
      <c r="B246" s="8"/>
      <c r="C246" s="193">
        <f t="shared" si="18"/>
        <v>6.0999999999999979</v>
      </c>
      <c r="D246" s="133"/>
      <c r="E246" s="133"/>
      <c r="F246" s="133"/>
      <c r="G246" s="169" t="s">
        <v>279</v>
      </c>
      <c r="H246" s="202" t="s">
        <v>115</v>
      </c>
      <c r="I246" s="170">
        <v>7</v>
      </c>
      <c r="J246" s="202"/>
      <c r="K246" s="188"/>
      <c r="L246" s="9"/>
      <c r="M246" s="4"/>
    </row>
    <row r="247" spans="1:13" ht="30" customHeight="1">
      <c r="A247" s="4"/>
      <c r="B247" s="8"/>
      <c r="C247" s="193">
        <f t="shared" si="18"/>
        <v>6.1099999999999977</v>
      </c>
      <c r="D247" s="133"/>
      <c r="E247" s="133"/>
      <c r="F247" s="133"/>
      <c r="G247" s="169" t="s">
        <v>280</v>
      </c>
      <c r="H247" s="202" t="s">
        <v>115</v>
      </c>
      <c r="I247" s="170">
        <v>7</v>
      </c>
      <c r="J247" s="202"/>
      <c r="K247" s="188"/>
      <c r="L247" s="9"/>
      <c r="M247" s="4"/>
    </row>
    <row r="248" spans="1:13" ht="30" customHeight="1">
      <c r="A248" s="4"/>
      <c r="B248" s="8"/>
      <c r="C248" s="193">
        <f t="shared" si="18"/>
        <v>6.1199999999999974</v>
      </c>
      <c r="D248" s="133"/>
      <c r="E248" s="133"/>
      <c r="F248" s="133"/>
      <c r="G248" s="169" t="s">
        <v>281</v>
      </c>
      <c r="H248" s="202" t="s">
        <v>115</v>
      </c>
      <c r="I248" s="170">
        <v>3</v>
      </c>
      <c r="J248" s="202"/>
      <c r="K248" s="188"/>
      <c r="L248" s="9"/>
      <c r="M248" s="4"/>
    </row>
    <row r="249" spans="1:13" ht="30" customHeight="1">
      <c r="A249" s="4"/>
      <c r="B249" s="8"/>
      <c r="C249" s="193">
        <f t="shared" si="18"/>
        <v>6.1299999999999972</v>
      </c>
      <c r="D249" s="133"/>
      <c r="E249" s="133"/>
      <c r="F249" s="133"/>
      <c r="G249" s="169" t="s">
        <v>282</v>
      </c>
      <c r="H249" s="202" t="s">
        <v>115</v>
      </c>
      <c r="I249" s="170">
        <v>9</v>
      </c>
      <c r="J249" s="202"/>
      <c r="K249" s="188"/>
      <c r="L249" s="9"/>
      <c r="M249" s="4"/>
    </row>
    <row r="250" spans="1:13" ht="30" customHeight="1">
      <c r="A250" s="4"/>
      <c r="B250" s="8"/>
      <c r="C250" s="193">
        <f t="shared" si="18"/>
        <v>6.139999999999997</v>
      </c>
      <c r="D250" s="171"/>
      <c r="E250" s="171"/>
      <c r="F250" s="171"/>
      <c r="G250" s="169" t="s">
        <v>283</v>
      </c>
      <c r="H250" s="202" t="s">
        <v>115</v>
      </c>
      <c r="I250" s="170">
        <v>11</v>
      </c>
      <c r="J250" s="202"/>
      <c r="K250" s="188"/>
      <c r="L250" s="9"/>
      <c r="M250" s="4"/>
    </row>
    <row r="251" spans="1:13" ht="30" customHeight="1">
      <c r="A251" s="4"/>
      <c r="B251" s="8"/>
      <c r="C251" s="193">
        <f t="shared" si="18"/>
        <v>6.1499999999999968</v>
      </c>
      <c r="D251" s="171"/>
      <c r="E251" s="171"/>
      <c r="F251" s="171"/>
      <c r="G251" s="169" t="s">
        <v>284</v>
      </c>
      <c r="H251" s="202" t="s">
        <v>115</v>
      </c>
      <c r="I251" s="170">
        <v>1</v>
      </c>
      <c r="J251" s="202"/>
      <c r="K251" s="188"/>
      <c r="L251" s="9"/>
      <c r="M251" s="4"/>
    </row>
    <row r="252" spans="1:13" ht="30" customHeight="1">
      <c r="A252" s="4"/>
      <c r="B252" s="8"/>
      <c r="C252" s="193">
        <f t="shared" si="18"/>
        <v>6.1599999999999966</v>
      </c>
      <c r="D252" s="171"/>
      <c r="E252" s="171"/>
      <c r="F252" s="171"/>
      <c r="G252" s="169" t="s">
        <v>285</v>
      </c>
      <c r="H252" s="202" t="s">
        <v>115</v>
      </c>
      <c r="I252" s="170">
        <v>3</v>
      </c>
      <c r="J252" s="202"/>
      <c r="K252" s="188"/>
      <c r="L252" s="9"/>
      <c r="M252" s="4"/>
    </row>
    <row r="253" spans="1:13" ht="30" customHeight="1">
      <c r="A253" s="4"/>
      <c r="B253" s="8"/>
      <c r="C253" s="193">
        <f t="shared" si="18"/>
        <v>6.1699999999999964</v>
      </c>
      <c r="D253" s="171"/>
      <c r="E253" s="171"/>
      <c r="F253" s="171"/>
      <c r="G253" s="169" t="s">
        <v>286</v>
      </c>
      <c r="H253" s="202" t="s">
        <v>115</v>
      </c>
      <c r="I253" s="170">
        <v>3</v>
      </c>
      <c r="J253" s="202"/>
      <c r="K253" s="188"/>
      <c r="L253" s="9"/>
      <c r="M253" s="4"/>
    </row>
    <row r="254" spans="1:13" ht="30" customHeight="1">
      <c r="A254" s="4"/>
      <c r="B254" s="8"/>
      <c r="C254" s="193">
        <f t="shared" si="18"/>
        <v>6.1799999999999962</v>
      </c>
      <c r="D254" s="171"/>
      <c r="E254" s="171"/>
      <c r="F254" s="171"/>
      <c r="G254" s="169" t="s">
        <v>287</v>
      </c>
      <c r="H254" s="202" t="s">
        <v>115</v>
      </c>
      <c r="I254" s="170">
        <v>1</v>
      </c>
      <c r="J254" s="202"/>
      <c r="K254" s="188"/>
      <c r="L254" s="9"/>
      <c r="M254" s="4"/>
    </row>
    <row r="255" spans="1:13" ht="30" customHeight="1" thickBot="1">
      <c r="A255" s="4"/>
      <c r="B255" s="8"/>
      <c r="C255" s="126" t="s">
        <v>13</v>
      </c>
      <c r="D255" s="137"/>
      <c r="E255" s="137"/>
      <c r="F255" s="137"/>
      <c r="G255" s="138"/>
      <c r="H255" s="139"/>
      <c r="I255" s="289"/>
      <c r="J255" s="129"/>
      <c r="K255" s="204">
        <f>SUM(K237:K254)</f>
        <v>0</v>
      </c>
      <c r="L255" s="265"/>
      <c r="M255" s="4"/>
    </row>
    <row r="256" spans="1:13" ht="30" customHeight="1" thickBot="1">
      <c r="A256" s="4"/>
      <c r="B256" s="267"/>
      <c r="C256" s="195"/>
      <c r="D256" s="196"/>
      <c r="E256" s="196"/>
      <c r="F256" s="196"/>
      <c r="G256" s="196"/>
      <c r="H256" s="196"/>
      <c r="I256" s="287"/>
      <c r="J256" s="196"/>
      <c r="K256" s="197"/>
      <c r="L256" s="268"/>
      <c r="M256" s="4"/>
    </row>
    <row r="257" spans="1:13" ht="40.15" customHeight="1">
      <c r="A257" s="4"/>
      <c r="B257" s="8"/>
      <c r="C257" s="211" t="s">
        <v>131</v>
      </c>
      <c r="D257" s="212"/>
      <c r="E257" s="212"/>
      <c r="F257" s="212"/>
      <c r="G257" s="213" t="s">
        <v>198</v>
      </c>
      <c r="H257" s="214"/>
      <c r="I257" s="215"/>
      <c r="J257" s="217"/>
      <c r="K257" s="216"/>
      <c r="L257" s="9"/>
      <c r="M257" s="4"/>
    </row>
    <row r="258" spans="1:13" ht="30" customHeight="1">
      <c r="A258" s="4"/>
      <c r="B258" s="8"/>
      <c r="C258" s="193">
        <f>C257+0.01</f>
        <v>7.01</v>
      </c>
      <c r="D258" s="171"/>
      <c r="E258" s="171"/>
      <c r="F258" s="171"/>
      <c r="G258" s="169" t="s">
        <v>288</v>
      </c>
      <c r="H258" s="202" t="s">
        <v>86</v>
      </c>
      <c r="I258" s="170">
        <v>107</v>
      </c>
      <c r="J258" s="202"/>
      <c r="K258" s="188"/>
      <c r="L258" s="9"/>
      <c r="M258" s="4"/>
    </row>
    <row r="259" spans="1:13" ht="30" customHeight="1">
      <c r="A259" s="4"/>
      <c r="B259" s="8"/>
      <c r="C259" s="193">
        <f t="shared" ref="C259:C265" si="19">C258+0.01</f>
        <v>7.02</v>
      </c>
      <c r="D259" s="171"/>
      <c r="E259" s="171"/>
      <c r="F259" s="171"/>
      <c r="G259" s="169" t="s">
        <v>289</v>
      </c>
      <c r="H259" s="202" t="s">
        <v>86</v>
      </c>
      <c r="I259" s="170">
        <v>83</v>
      </c>
      <c r="J259" s="202"/>
      <c r="K259" s="188"/>
      <c r="L259" s="9"/>
      <c r="M259" s="4"/>
    </row>
    <row r="260" spans="1:13" ht="30" customHeight="1">
      <c r="A260" s="4"/>
      <c r="B260" s="8"/>
      <c r="C260" s="193">
        <f t="shared" si="19"/>
        <v>7.0299999999999994</v>
      </c>
      <c r="D260" s="171"/>
      <c r="E260" s="171"/>
      <c r="F260" s="171"/>
      <c r="G260" s="169" t="s">
        <v>290</v>
      </c>
      <c r="H260" s="202" t="s">
        <v>92</v>
      </c>
      <c r="I260" s="170">
        <v>25</v>
      </c>
      <c r="J260" s="202"/>
      <c r="K260" s="188"/>
      <c r="L260" s="9"/>
      <c r="M260" s="4"/>
    </row>
    <row r="261" spans="1:13" ht="30" customHeight="1">
      <c r="A261" s="4"/>
      <c r="B261" s="8"/>
      <c r="C261" s="193">
        <f t="shared" si="19"/>
        <v>7.0399999999999991</v>
      </c>
      <c r="D261" s="171"/>
      <c r="E261" s="171"/>
      <c r="F261" s="171"/>
      <c r="G261" s="169" t="s">
        <v>291</v>
      </c>
      <c r="H261" s="202" t="s">
        <v>92</v>
      </c>
      <c r="I261" s="170">
        <v>25</v>
      </c>
      <c r="J261" s="202"/>
      <c r="K261" s="188"/>
      <c r="L261" s="9"/>
      <c r="M261" s="4"/>
    </row>
    <row r="262" spans="1:13" ht="30" customHeight="1">
      <c r="A262" s="4"/>
      <c r="B262" s="8"/>
      <c r="C262" s="193">
        <f t="shared" si="19"/>
        <v>7.0499999999999989</v>
      </c>
      <c r="D262" s="171"/>
      <c r="E262" s="171"/>
      <c r="F262" s="171"/>
      <c r="G262" s="169" t="s">
        <v>292</v>
      </c>
      <c r="H262" s="202" t="s">
        <v>92</v>
      </c>
      <c r="I262" s="170">
        <v>25</v>
      </c>
      <c r="J262" s="202"/>
      <c r="K262" s="188"/>
      <c r="L262" s="9"/>
      <c r="M262" s="4"/>
    </row>
    <row r="263" spans="1:13" ht="30" customHeight="1">
      <c r="A263" s="4"/>
      <c r="B263" s="8"/>
      <c r="C263" s="193">
        <f t="shared" si="19"/>
        <v>7.0599999999999987</v>
      </c>
      <c r="D263" s="171"/>
      <c r="E263" s="171"/>
      <c r="F263" s="171"/>
      <c r="G263" s="169" t="s">
        <v>293</v>
      </c>
      <c r="H263" s="202" t="s">
        <v>92</v>
      </c>
      <c r="I263" s="170">
        <v>31</v>
      </c>
      <c r="J263" s="202"/>
      <c r="K263" s="188"/>
      <c r="L263" s="9"/>
      <c r="M263" s="4"/>
    </row>
    <row r="264" spans="1:13" ht="30" customHeight="1">
      <c r="A264" s="4"/>
      <c r="B264" s="8"/>
      <c r="C264" s="193">
        <f t="shared" si="19"/>
        <v>7.0699999999999985</v>
      </c>
      <c r="D264" s="171"/>
      <c r="E264" s="171"/>
      <c r="F264" s="171"/>
      <c r="G264" s="169" t="s">
        <v>294</v>
      </c>
      <c r="H264" s="202" t="s">
        <v>86</v>
      </c>
      <c r="I264" s="170">
        <v>52</v>
      </c>
      <c r="J264" s="202"/>
      <c r="K264" s="188"/>
      <c r="L264" s="9"/>
      <c r="M264" s="4"/>
    </row>
    <row r="265" spans="1:13" ht="30" customHeight="1">
      <c r="A265" s="4"/>
      <c r="B265" s="8"/>
      <c r="C265" s="193">
        <f t="shared" si="19"/>
        <v>7.0799999999999983</v>
      </c>
      <c r="D265" s="171"/>
      <c r="E265" s="171"/>
      <c r="F265" s="171"/>
      <c r="G265" s="169" t="s">
        <v>295</v>
      </c>
      <c r="H265" s="202" t="s">
        <v>86</v>
      </c>
      <c r="I265" s="170">
        <v>52</v>
      </c>
      <c r="J265" s="202"/>
      <c r="K265" s="188"/>
      <c r="L265" s="9"/>
      <c r="M265" s="4"/>
    </row>
    <row r="266" spans="1:13" ht="30" customHeight="1" thickBot="1">
      <c r="A266" s="4"/>
      <c r="B266" s="8"/>
      <c r="C266" s="126" t="s">
        <v>13</v>
      </c>
      <c r="D266" s="137"/>
      <c r="E266" s="137"/>
      <c r="F266" s="137"/>
      <c r="G266" s="138"/>
      <c r="H266" s="139"/>
      <c r="I266" s="289"/>
      <c r="J266" s="129"/>
      <c r="K266" s="204">
        <f>SUM(K258:K265)</f>
        <v>0</v>
      </c>
      <c r="L266" s="9"/>
      <c r="M266" s="4"/>
    </row>
    <row r="267" spans="1:13" ht="30" customHeight="1" thickBot="1">
      <c r="A267" s="4"/>
      <c r="B267" s="8"/>
      <c r="C267" s="195"/>
      <c r="D267" s="196"/>
      <c r="E267" s="196"/>
      <c r="F267" s="196"/>
      <c r="G267" s="196"/>
      <c r="H267" s="196"/>
      <c r="I267" s="287"/>
      <c r="J267" s="196"/>
      <c r="K267" s="197"/>
      <c r="L267" s="9"/>
      <c r="M267" s="4"/>
    </row>
    <row r="268" spans="1:13" ht="30" customHeight="1">
      <c r="A268" s="4"/>
      <c r="B268" s="8"/>
      <c r="C268" s="211" t="s">
        <v>178</v>
      </c>
      <c r="D268" s="212"/>
      <c r="E268" s="212"/>
      <c r="F268" s="212"/>
      <c r="G268" s="213" t="s">
        <v>107</v>
      </c>
      <c r="H268" s="214"/>
      <c r="I268" s="215"/>
      <c r="J268" s="217"/>
      <c r="K268" s="216"/>
      <c r="L268" s="9"/>
      <c r="M268" s="4"/>
    </row>
    <row r="269" spans="1:13" ht="30" customHeight="1">
      <c r="A269" s="4"/>
      <c r="B269" s="8"/>
      <c r="C269" s="193">
        <f>C268+0.01</f>
        <v>8.01</v>
      </c>
      <c r="D269" s="171"/>
      <c r="E269" s="171"/>
      <c r="F269" s="171"/>
      <c r="G269" s="169" t="s">
        <v>296</v>
      </c>
      <c r="H269" s="202" t="s">
        <v>86</v>
      </c>
      <c r="I269" s="170">
        <v>42</v>
      </c>
      <c r="J269" s="202"/>
      <c r="K269" s="188"/>
      <c r="L269" s="9"/>
      <c r="M269" s="4"/>
    </row>
    <row r="270" spans="1:13" ht="30" customHeight="1">
      <c r="A270" s="4"/>
      <c r="B270" s="8"/>
      <c r="C270" s="193">
        <f t="shared" ref="C270:C272" si="20">C269+0.01</f>
        <v>8.02</v>
      </c>
      <c r="D270" s="171"/>
      <c r="E270" s="171"/>
      <c r="F270" s="171"/>
      <c r="G270" s="169" t="s">
        <v>297</v>
      </c>
      <c r="H270" s="202" t="s">
        <v>86</v>
      </c>
      <c r="I270" s="170">
        <v>42</v>
      </c>
      <c r="J270" s="202"/>
      <c r="K270" s="188"/>
      <c r="L270" s="9"/>
      <c r="M270" s="4"/>
    </row>
    <row r="271" spans="1:13" ht="30" customHeight="1">
      <c r="A271" s="4"/>
      <c r="B271" s="8"/>
      <c r="C271" s="193">
        <f t="shared" si="20"/>
        <v>8.0299999999999994</v>
      </c>
      <c r="D271" s="171"/>
      <c r="E271" s="171"/>
      <c r="F271" s="171"/>
      <c r="G271" s="169" t="s">
        <v>298</v>
      </c>
      <c r="H271" s="202" t="s">
        <v>92</v>
      </c>
      <c r="I271" s="170">
        <v>21</v>
      </c>
      <c r="J271" s="202"/>
      <c r="K271" s="188"/>
      <c r="L271" s="9"/>
      <c r="M271" s="4"/>
    </row>
    <row r="272" spans="1:13" ht="30" customHeight="1">
      <c r="A272" s="4"/>
      <c r="B272" s="8"/>
      <c r="C272" s="193">
        <f t="shared" si="20"/>
        <v>8.0399999999999991</v>
      </c>
      <c r="D272" s="171"/>
      <c r="E272" s="171"/>
      <c r="F272" s="171"/>
      <c r="G272" s="169" t="s">
        <v>299</v>
      </c>
      <c r="H272" s="202" t="s">
        <v>92</v>
      </c>
      <c r="I272" s="170">
        <v>39</v>
      </c>
      <c r="J272" s="202"/>
      <c r="K272" s="188"/>
      <c r="L272" s="9"/>
      <c r="M272" s="4"/>
    </row>
    <row r="273" spans="1:13" ht="30" customHeight="1" thickBot="1">
      <c r="A273" s="4"/>
      <c r="B273" s="8"/>
      <c r="C273" s="126" t="s">
        <v>13</v>
      </c>
      <c r="D273" s="137"/>
      <c r="E273" s="137"/>
      <c r="F273" s="137"/>
      <c r="G273" s="138"/>
      <c r="H273" s="139"/>
      <c r="I273" s="289"/>
      <c r="J273" s="129"/>
      <c r="K273" s="204">
        <f>SUM(K269:K272)</f>
        <v>0</v>
      </c>
      <c r="L273" s="9"/>
      <c r="M273" s="4"/>
    </row>
    <row r="274" spans="1:13" ht="30" customHeight="1" thickBot="1">
      <c r="A274" s="4"/>
      <c r="B274" s="8"/>
      <c r="C274" s="195"/>
      <c r="D274" s="196"/>
      <c r="E274" s="196"/>
      <c r="F274" s="196"/>
      <c r="G274" s="196"/>
      <c r="H274" s="196"/>
      <c r="I274" s="287"/>
      <c r="J274" s="196"/>
      <c r="K274" s="197"/>
      <c r="L274" s="9"/>
      <c r="M274" s="4"/>
    </row>
    <row r="275" spans="1:13" ht="30" customHeight="1">
      <c r="A275" s="4"/>
      <c r="B275" s="8"/>
      <c r="C275" s="211" t="s">
        <v>182</v>
      </c>
      <c r="D275" s="212"/>
      <c r="E275" s="212"/>
      <c r="F275" s="212"/>
      <c r="G275" s="213" t="s">
        <v>201</v>
      </c>
      <c r="H275" s="214"/>
      <c r="I275" s="215"/>
      <c r="J275" s="217"/>
      <c r="K275" s="216"/>
      <c r="L275" s="9"/>
      <c r="M275" s="4"/>
    </row>
    <row r="276" spans="1:13" ht="30" customHeight="1">
      <c r="A276" s="4"/>
      <c r="B276" s="8"/>
      <c r="C276" s="193">
        <f>C275+0.01</f>
        <v>9.01</v>
      </c>
      <c r="D276" s="171"/>
      <c r="E276" s="171"/>
      <c r="F276" s="171"/>
      <c r="G276" s="169" t="s">
        <v>300</v>
      </c>
      <c r="H276" s="202" t="s">
        <v>86</v>
      </c>
      <c r="I276" s="170">
        <v>3</v>
      </c>
      <c r="J276" s="202"/>
      <c r="K276" s="188"/>
      <c r="L276" s="9"/>
      <c r="M276" s="4"/>
    </row>
    <row r="277" spans="1:13" ht="30" customHeight="1">
      <c r="A277" s="4"/>
      <c r="B277" s="8"/>
      <c r="C277" s="193">
        <f t="shared" ref="C277:C281" si="21">C276+0.01</f>
        <v>9.02</v>
      </c>
      <c r="D277" s="171"/>
      <c r="E277" s="171"/>
      <c r="F277" s="171"/>
      <c r="G277" s="169" t="s">
        <v>301</v>
      </c>
      <c r="H277" s="202" t="s">
        <v>115</v>
      </c>
      <c r="I277" s="170">
        <v>1</v>
      </c>
      <c r="J277" s="202"/>
      <c r="K277" s="188"/>
      <c r="L277" s="9"/>
      <c r="M277" s="4"/>
    </row>
    <row r="278" spans="1:13" ht="30" customHeight="1">
      <c r="A278" s="4"/>
      <c r="B278" s="8"/>
      <c r="C278" s="193">
        <f t="shared" si="21"/>
        <v>9.0299999999999994</v>
      </c>
      <c r="D278" s="171"/>
      <c r="E278" s="171"/>
      <c r="F278" s="171"/>
      <c r="G278" s="169" t="s">
        <v>302</v>
      </c>
      <c r="H278" s="202" t="s">
        <v>92</v>
      </c>
      <c r="I278" s="170">
        <v>2</v>
      </c>
      <c r="J278" s="202"/>
      <c r="K278" s="188"/>
      <c r="L278" s="9"/>
      <c r="M278" s="4"/>
    </row>
    <row r="279" spans="1:13" ht="30" customHeight="1">
      <c r="A279" s="4"/>
      <c r="B279" s="8"/>
      <c r="C279" s="193">
        <f t="shared" si="21"/>
        <v>9.0399999999999991</v>
      </c>
      <c r="D279" s="171"/>
      <c r="E279" s="171"/>
      <c r="F279" s="171"/>
      <c r="G279" s="169" t="s">
        <v>303</v>
      </c>
      <c r="H279" s="202" t="s">
        <v>115</v>
      </c>
      <c r="I279" s="170">
        <v>2</v>
      </c>
      <c r="J279" s="202"/>
      <c r="K279" s="188"/>
      <c r="L279" s="9"/>
      <c r="M279" s="4"/>
    </row>
    <row r="280" spans="1:13" ht="30" customHeight="1">
      <c r="A280" s="4"/>
      <c r="B280" s="8"/>
      <c r="C280" s="193">
        <f t="shared" si="21"/>
        <v>9.0499999999999989</v>
      </c>
      <c r="D280" s="171"/>
      <c r="E280" s="171"/>
      <c r="F280" s="171"/>
      <c r="G280" s="169" t="s">
        <v>304</v>
      </c>
      <c r="H280" s="202" t="s">
        <v>115</v>
      </c>
      <c r="I280" s="170">
        <v>5</v>
      </c>
      <c r="J280" s="202"/>
      <c r="K280" s="188"/>
      <c r="L280" s="9"/>
      <c r="M280" s="4"/>
    </row>
    <row r="281" spans="1:13" ht="30" customHeight="1">
      <c r="A281" s="4"/>
      <c r="B281" s="8"/>
      <c r="C281" s="193">
        <f t="shared" si="21"/>
        <v>9.0599999999999987</v>
      </c>
      <c r="D281" s="171"/>
      <c r="E281" s="171"/>
      <c r="F281" s="171"/>
      <c r="G281" s="169" t="s">
        <v>305</v>
      </c>
      <c r="H281" s="202" t="s">
        <v>115</v>
      </c>
      <c r="I281" s="170">
        <v>1</v>
      </c>
      <c r="J281" s="202"/>
      <c r="K281" s="188"/>
      <c r="L281" s="9"/>
      <c r="M281" s="4"/>
    </row>
    <row r="282" spans="1:13" ht="30" customHeight="1" thickBot="1">
      <c r="A282" s="4"/>
      <c r="B282" s="8"/>
      <c r="C282" s="126" t="s">
        <v>13</v>
      </c>
      <c r="D282" s="137"/>
      <c r="E282" s="137"/>
      <c r="F282" s="137"/>
      <c r="G282" s="138"/>
      <c r="H282" s="139"/>
      <c r="I282" s="289"/>
      <c r="J282" s="129"/>
      <c r="K282" s="204">
        <f>SUM(K276:K281)</f>
        <v>0</v>
      </c>
      <c r="L282" s="9"/>
      <c r="M282" s="4"/>
    </row>
    <row r="283" spans="1:13" ht="30" customHeight="1" thickBot="1">
      <c r="A283" s="4"/>
      <c r="B283" s="8"/>
      <c r="C283" s="195"/>
      <c r="D283" s="196"/>
      <c r="E283" s="196"/>
      <c r="F283" s="196"/>
      <c r="G283" s="196"/>
      <c r="H283" s="196"/>
      <c r="I283" s="287"/>
      <c r="J283" s="196"/>
      <c r="K283" s="197"/>
      <c r="L283" s="9"/>
      <c r="M283" s="4"/>
    </row>
    <row r="284" spans="1:13" ht="30" customHeight="1">
      <c r="A284" s="4"/>
      <c r="B284" s="8"/>
      <c r="C284" s="211" t="s">
        <v>200</v>
      </c>
      <c r="D284" s="212"/>
      <c r="E284" s="212"/>
      <c r="F284" s="212"/>
      <c r="G284" s="213" t="s">
        <v>203</v>
      </c>
      <c r="H284" s="214"/>
      <c r="I284" s="215"/>
      <c r="J284" s="217"/>
      <c r="K284" s="216"/>
      <c r="L284" s="9"/>
      <c r="M284" s="4"/>
    </row>
    <row r="285" spans="1:13" ht="30" customHeight="1">
      <c r="A285" s="4"/>
      <c r="B285" s="8"/>
      <c r="C285" s="193">
        <f>C284+0.01</f>
        <v>10.01</v>
      </c>
      <c r="D285" s="171"/>
      <c r="E285" s="171"/>
      <c r="F285" s="171"/>
      <c r="G285" s="169" t="s">
        <v>179</v>
      </c>
      <c r="H285" s="202" t="s">
        <v>86</v>
      </c>
      <c r="I285" s="170">
        <v>242.64</v>
      </c>
      <c r="J285" s="202"/>
      <c r="K285" s="188"/>
      <c r="L285" s="9"/>
      <c r="M285" s="4"/>
    </row>
    <row r="286" spans="1:13" ht="30" customHeight="1" thickBot="1">
      <c r="A286" s="4"/>
      <c r="B286" s="8"/>
      <c r="C286" s="126" t="s">
        <v>13</v>
      </c>
      <c r="D286" s="137"/>
      <c r="E286" s="137"/>
      <c r="F286" s="137"/>
      <c r="G286" s="138"/>
      <c r="H286" s="139"/>
      <c r="I286" s="289"/>
      <c r="J286" s="129"/>
      <c r="K286" s="204">
        <f>SUM(K285)</f>
        <v>0</v>
      </c>
      <c r="L286" s="9"/>
      <c r="M286" s="4"/>
    </row>
    <row r="287" spans="1:13" s="3" customFormat="1" ht="30" customHeight="1" thickBot="1">
      <c r="A287" s="10"/>
      <c r="B287" s="11"/>
      <c r="C287" s="327" t="s">
        <v>14</v>
      </c>
      <c r="D287" s="328"/>
      <c r="E287" s="328"/>
      <c r="F287" s="328"/>
      <c r="G287" s="328"/>
      <c r="H287" s="328"/>
      <c r="I287" s="328"/>
      <c r="J287" s="329"/>
      <c r="K287" s="201">
        <f>SUM(K191:K286)/2</f>
        <v>0</v>
      </c>
      <c r="L287" s="12"/>
      <c r="M287" s="10"/>
    </row>
    <row r="288" spans="1:13" s="3" customFormat="1" ht="30" customHeight="1" thickBot="1">
      <c r="A288" s="10"/>
      <c r="B288" s="11"/>
      <c r="C288" s="179"/>
      <c r="D288" s="179"/>
      <c r="E288" s="179"/>
      <c r="F288" s="179"/>
      <c r="G288" s="179"/>
      <c r="H288" s="179"/>
      <c r="I288" s="290"/>
      <c r="J288" s="179"/>
      <c r="K288" s="180"/>
      <c r="L288" s="12"/>
      <c r="M288" s="10"/>
    </row>
    <row r="289" spans="1:13" s="3" customFormat="1" ht="35.450000000000003" customHeight="1">
      <c r="A289" s="10"/>
      <c r="B289" s="11"/>
      <c r="C289" s="342" t="s">
        <v>354</v>
      </c>
      <c r="D289" s="343"/>
      <c r="E289" s="343"/>
      <c r="F289" s="343"/>
      <c r="G289" s="343"/>
      <c r="H289" s="343"/>
      <c r="I289" s="343"/>
      <c r="J289" s="343"/>
      <c r="K289" s="344"/>
      <c r="L289" s="12"/>
      <c r="M289" s="10"/>
    </row>
    <row r="290" spans="1:13" s="3" customFormat="1" ht="30" customHeight="1" thickBot="1">
      <c r="A290" s="10"/>
      <c r="B290" s="11"/>
      <c r="C290" s="345" t="s">
        <v>349</v>
      </c>
      <c r="D290" s="346"/>
      <c r="E290" s="346"/>
      <c r="F290" s="346"/>
      <c r="G290" s="346"/>
      <c r="H290" s="346"/>
      <c r="I290" s="346"/>
      <c r="J290" s="346"/>
      <c r="K290" s="347"/>
      <c r="L290" s="12"/>
      <c r="M290" s="10"/>
    </row>
    <row r="291" spans="1:13" s="3" customFormat="1" ht="30" customHeight="1">
      <c r="A291" s="10"/>
      <c r="B291" s="11"/>
      <c r="C291" s="351" t="s">
        <v>3</v>
      </c>
      <c r="D291" s="353" t="s">
        <v>4</v>
      </c>
      <c r="E291" s="356" t="s">
        <v>5</v>
      </c>
      <c r="F291" s="356"/>
      <c r="G291" s="351" t="s">
        <v>6</v>
      </c>
      <c r="H291" s="353" t="s">
        <v>7</v>
      </c>
      <c r="I291" s="338" t="s">
        <v>8</v>
      </c>
      <c r="J291" s="349" t="s">
        <v>9</v>
      </c>
      <c r="K291" s="340" t="s">
        <v>10</v>
      </c>
      <c r="L291" s="12"/>
      <c r="M291" s="10"/>
    </row>
    <row r="292" spans="1:13" s="3" customFormat="1" ht="30" customHeight="1">
      <c r="A292" s="10"/>
      <c r="B292" s="11"/>
      <c r="C292" s="352"/>
      <c r="D292" s="354"/>
      <c r="E292" s="168" t="s">
        <v>11</v>
      </c>
      <c r="F292" s="168" t="s">
        <v>12</v>
      </c>
      <c r="G292" s="352"/>
      <c r="H292" s="354"/>
      <c r="I292" s="339"/>
      <c r="J292" s="350"/>
      <c r="K292" s="341"/>
      <c r="L292" s="12"/>
      <c r="M292" s="10"/>
    </row>
    <row r="293" spans="1:13" s="3" customFormat="1" ht="30" customHeight="1">
      <c r="A293" s="10"/>
      <c r="B293" s="11"/>
      <c r="C293" s="186">
        <v>1</v>
      </c>
      <c r="D293" s="171"/>
      <c r="E293" s="171"/>
      <c r="F293" s="171"/>
      <c r="G293" s="172" t="s">
        <v>184</v>
      </c>
      <c r="H293" s="173"/>
      <c r="I293" s="174"/>
      <c r="J293" s="175"/>
      <c r="K293" s="187"/>
      <c r="L293" s="12"/>
      <c r="M293" s="10"/>
    </row>
    <row r="294" spans="1:13" s="3" customFormat="1" ht="30" customHeight="1">
      <c r="A294" s="10"/>
      <c r="B294" s="11"/>
      <c r="C294" s="193">
        <f>C293+0.01</f>
        <v>1.01</v>
      </c>
      <c r="D294" s="167"/>
      <c r="E294" s="167"/>
      <c r="F294" s="167"/>
      <c r="G294" s="177" t="s">
        <v>185</v>
      </c>
      <c r="H294" s="202" t="s">
        <v>86</v>
      </c>
      <c r="I294" s="170">
        <v>25</v>
      </c>
      <c r="J294" s="202"/>
      <c r="K294" s="188"/>
      <c r="L294" s="12"/>
      <c r="M294" s="10"/>
    </row>
    <row r="295" spans="1:13" s="3" customFormat="1" ht="30" customHeight="1">
      <c r="A295" s="10"/>
      <c r="B295" s="11"/>
      <c r="C295" s="193">
        <f t="shared" ref="C295:C304" si="22">C294+0.01</f>
        <v>1.02</v>
      </c>
      <c r="D295" s="167"/>
      <c r="E295" s="167"/>
      <c r="F295" s="167"/>
      <c r="G295" s="177" t="s">
        <v>180</v>
      </c>
      <c r="H295" s="202" t="s">
        <v>88</v>
      </c>
      <c r="I295" s="170">
        <v>73</v>
      </c>
      <c r="J295" s="202"/>
      <c r="K295" s="188"/>
      <c r="L295" s="12"/>
      <c r="M295" s="10"/>
    </row>
    <row r="296" spans="1:13" s="3" customFormat="1" ht="30" customHeight="1">
      <c r="A296" s="10"/>
      <c r="B296" s="11"/>
      <c r="C296" s="193">
        <f t="shared" si="22"/>
        <v>1.03</v>
      </c>
      <c r="D296" s="167"/>
      <c r="E296" s="167"/>
      <c r="F296" s="167"/>
      <c r="G296" s="177" t="s">
        <v>188</v>
      </c>
      <c r="H296" s="202" t="s">
        <v>88</v>
      </c>
      <c r="I296" s="170">
        <v>5</v>
      </c>
      <c r="J296" s="202"/>
      <c r="K296" s="188"/>
      <c r="L296" s="12"/>
      <c r="M296" s="10"/>
    </row>
    <row r="297" spans="1:13" s="3" customFormat="1" ht="30" customHeight="1">
      <c r="A297" s="10"/>
      <c r="B297" s="11"/>
      <c r="C297" s="193">
        <f t="shared" si="22"/>
        <v>1.04</v>
      </c>
      <c r="D297" s="167"/>
      <c r="E297" s="167"/>
      <c r="F297" s="167"/>
      <c r="G297" s="177" t="s">
        <v>307</v>
      </c>
      <c r="H297" s="202" t="s">
        <v>86</v>
      </c>
      <c r="I297" s="170">
        <v>14</v>
      </c>
      <c r="J297" s="202"/>
      <c r="K297" s="188"/>
      <c r="L297" s="12"/>
      <c r="M297" s="10"/>
    </row>
    <row r="298" spans="1:13" s="3" customFormat="1" ht="30" customHeight="1">
      <c r="A298" s="10"/>
      <c r="B298" s="11"/>
      <c r="C298" s="193">
        <f t="shared" si="22"/>
        <v>1.05</v>
      </c>
      <c r="D298" s="167"/>
      <c r="E298" s="167"/>
      <c r="F298" s="167"/>
      <c r="G298" s="177" t="s">
        <v>258</v>
      </c>
      <c r="H298" s="202" t="s">
        <v>115</v>
      </c>
      <c r="I298" s="170">
        <v>8</v>
      </c>
      <c r="J298" s="202"/>
      <c r="K298" s="188"/>
      <c r="L298" s="13"/>
      <c r="M298" s="10"/>
    </row>
    <row r="299" spans="1:13" s="3" customFormat="1" ht="30" customHeight="1">
      <c r="A299" s="10"/>
      <c r="B299" s="11"/>
      <c r="C299" s="193">
        <f t="shared" si="22"/>
        <v>1.06</v>
      </c>
      <c r="D299" s="167"/>
      <c r="E299" s="167"/>
      <c r="F299" s="167"/>
      <c r="G299" s="177" t="s">
        <v>308</v>
      </c>
      <c r="H299" s="202" t="s">
        <v>92</v>
      </c>
      <c r="I299" s="170">
        <v>7</v>
      </c>
      <c r="J299" s="202"/>
      <c r="K299" s="188"/>
      <c r="L299" s="14"/>
      <c r="M299" s="10"/>
    </row>
    <row r="300" spans="1:13" s="3" customFormat="1" ht="30" customHeight="1">
      <c r="A300" s="10"/>
      <c r="B300" s="11"/>
      <c r="C300" s="193">
        <f t="shared" si="22"/>
        <v>1.07</v>
      </c>
      <c r="D300" s="167"/>
      <c r="E300" s="167"/>
      <c r="F300" s="167"/>
      <c r="G300" s="177" t="s">
        <v>90</v>
      </c>
      <c r="H300" s="202" t="s">
        <v>86</v>
      </c>
      <c r="I300" s="170">
        <v>12.7</v>
      </c>
      <c r="J300" s="202"/>
      <c r="K300" s="188"/>
      <c r="L300" s="14"/>
      <c r="M300" s="10"/>
    </row>
    <row r="301" spans="1:13" s="3" customFormat="1" ht="30" customHeight="1">
      <c r="A301" s="10"/>
      <c r="B301" s="11"/>
      <c r="C301" s="193">
        <f t="shared" si="22"/>
        <v>1.08</v>
      </c>
      <c r="D301" s="167"/>
      <c r="E301" s="167"/>
      <c r="F301" s="167"/>
      <c r="G301" s="177" t="s">
        <v>309</v>
      </c>
      <c r="H301" s="202" t="s">
        <v>86</v>
      </c>
      <c r="I301" s="170">
        <v>4.3</v>
      </c>
      <c r="J301" s="202"/>
      <c r="K301" s="188"/>
      <c r="L301" s="14"/>
      <c r="M301" s="10"/>
    </row>
    <row r="302" spans="1:13" ht="30" customHeight="1">
      <c r="A302" s="4"/>
      <c r="B302" s="8"/>
      <c r="C302" s="193">
        <f t="shared" si="22"/>
        <v>1.0900000000000001</v>
      </c>
      <c r="D302" s="167"/>
      <c r="E302" s="167"/>
      <c r="F302" s="167"/>
      <c r="G302" s="177" t="s">
        <v>310</v>
      </c>
      <c r="H302" s="202" t="s">
        <v>115</v>
      </c>
      <c r="I302" s="170">
        <v>6</v>
      </c>
      <c r="J302" s="202"/>
      <c r="K302" s="188"/>
      <c r="L302" s="9"/>
      <c r="M302" s="4"/>
    </row>
    <row r="303" spans="1:13" ht="30" customHeight="1">
      <c r="A303" s="4"/>
      <c r="B303" s="8"/>
      <c r="C303" s="193">
        <f t="shared" si="22"/>
        <v>1.1000000000000001</v>
      </c>
      <c r="D303" s="167"/>
      <c r="E303" s="167"/>
      <c r="F303" s="167"/>
      <c r="G303" s="177" t="s">
        <v>311</v>
      </c>
      <c r="H303" s="202" t="s">
        <v>86</v>
      </c>
      <c r="I303" s="170">
        <v>24.3</v>
      </c>
      <c r="J303" s="202"/>
      <c r="K303" s="188"/>
      <c r="L303" s="9"/>
      <c r="M303" s="4"/>
    </row>
    <row r="304" spans="1:13" ht="30" customHeight="1">
      <c r="A304" s="4"/>
      <c r="B304" s="266"/>
      <c r="C304" s="193">
        <f t="shared" si="22"/>
        <v>1.1100000000000001</v>
      </c>
      <c r="D304" s="167"/>
      <c r="E304" s="167"/>
      <c r="F304" s="167"/>
      <c r="G304" s="178" t="s">
        <v>85</v>
      </c>
      <c r="H304" s="202" t="s">
        <v>86</v>
      </c>
      <c r="I304" s="170">
        <v>8</v>
      </c>
      <c r="J304" s="202"/>
      <c r="K304" s="188"/>
      <c r="L304" s="265"/>
      <c r="M304" s="4"/>
    </row>
    <row r="305" spans="1:13" ht="30" customHeight="1" thickBot="1">
      <c r="A305" s="4"/>
      <c r="B305" s="8"/>
      <c r="C305" s="126" t="s">
        <v>13</v>
      </c>
      <c r="D305" s="137"/>
      <c r="E305" s="137"/>
      <c r="F305" s="137"/>
      <c r="G305" s="138"/>
      <c r="H305" s="139"/>
      <c r="I305" s="289"/>
      <c r="J305" s="129"/>
      <c r="K305" s="244">
        <f>SUM(K294:K304)</f>
        <v>0</v>
      </c>
      <c r="L305" s="9"/>
      <c r="M305" s="4"/>
    </row>
    <row r="306" spans="1:13" s="3" customFormat="1" ht="30" customHeight="1" thickBot="1">
      <c r="A306" s="10"/>
      <c r="B306" s="11"/>
      <c r="C306" s="327"/>
      <c r="D306" s="328"/>
      <c r="E306" s="328"/>
      <c r="F306" s="328"/>
      <c r="G306" s="328"/>
      <c r="H306" s="328"/>
      <c r="I306" s="328"/>
      <c r="J306" s="329"/>
      <c r="K306" s="201"/>
      <c r="L306" s="12"/>
      <c r="M306" s="10"/>
    </row>
    <row r="307" spans="1:13" ht="30" customHeight="1">
      <c r="B307" s="232"/>
      <c r="C307" s="211" t="s">
        <v>96</v>
      </c>
      <c r="D307" s="212"/>
      <c r="E307" s="212"/>
      <c r="F307" s="212"/>
      <c r="G307" s="213" t="s">
        <v>95</v>
      </c>
      <c r="H307" s="214"/>
      <c r="I307" s="215"/>
      <c r="J307" s="217"/>
      <c r="K307" s="216"/>
      <c r="L307" s="233"/>
    </row>
    <row r="308" spans="1:13" ht="30" customHeight="1">
      <c r="B308" s="232"/>
      <c r="C308" s="193">
        <f>C307+0.01</f>
        <v>2.0099999999999998</v>
      </c>
      <c r="D308" s="167"/>
      <c r="E308" s="167"/>
      <c r="F308" s="167"/>
      <c r="G308" s="177" t="s">
        <v>87</v>
      </c>
      <c r="H308" s="202" t="s">
        <v>88</v>
      </c>
      <c r="I308" s="170">
        <v>20</v>
      </c>
      <c r="J308" s="202"/>
      <c r="K308" s="188"/>
      <c r="L308" s="233"/>
    </row>
    <row r="309" spans="1:13" ht="30" customHeight="1" thickBot="1">
      <c r="B309" s="269"/>
      <c r="C309" s="193">
        <f>C308+0.01</f>
        <v>2.0199999999999996</v>
      </c>
      <c r="D309" s="167"/>
      <c r="E309" s="167"/>
      <c r="F309" s="167"/>
      <c r="G309" s="177" t="s">
        <v>312</v>
      </c>
      <c r="H309" s="202" t="s">
        <v>86</v>
      </c>
      <c r="I309" s="170">
        <v>70</v>
      </c>
      <c r="J309" s="202"/>
      <c r="K309" s="188"/>
      <c r="L309" s="270"/>
    </row>
    <row r="310" spans="1:13" ht="30" customHeight="1">
      <c r="B310" s="232"/>
      <c r="C310" s="193">
        <f>C309+0.01</f>
        <v>2.0299999999999994</v>
      </c>
      <c r="D310" s="167"/>
      <c r="E310" s="167"/>
      <c r="F310" s="167"/>
      <c r="G310" s="177" t="s">
        <v>189</v>
      </c>
      <c r="H310" s="202" t="s">
        <v>88</v>
      </c>
      <c r="I310" s="170">
        <v>30</v>
      </c>
      <c r="J310" s="202"/>
      <c r="K310" s="188"/>
      <c r="L310" s="233"/>
    </row>
    <row r="311" spans="1:13" ht="54" customHeight="1">
      <c r="B311" s="232"/>
      <c r="C311" s="193">
        <f t="shared" ref="C311:C312" si="23">C310+0.01</f>
        <v>2.0399999999999991</v>
      </c>
      <c r="D311" s="167"/>
      <c r="E311" s="167"/>
      <c r="F311" s="167"/>
      <c r="G311" s="178" t="s">
        <v>181</v>
      </c>
      <c r="H311" s="202" t="s">
        <v>88</v>
      </c>
      <c r="I311" s="170">
        <v>7</v>
      </c>
      <c r="J311" s="202"/>
      <c r="K311" s="188"/>
      <c r="L311" s="233"/>
    </row>
    <row r="312" spans="1:13" ht="30" customHeight="1">
      <c r="B312" s="232"/>
      <c r="C312" s="193">
        <f t="shared" si="23"/>
        <v>2.0499999999999989</v>
      </c>
      <c r="D312" s="167"/>
      <c r="E312" s="167"/>
      <c r="F312" s="167"/>
      <c r="G312" s="178" t="s">
        <v>180</v>
      </c>
      <c r="H312" s="202" t="s">
        <v>88</v>
      </c>
      <c r="I312" s="170">
        <v>7</v>
      </c>
      <c r="J312" s="202"/>
      <c r="K312" s="188"/>
      <c r="L312" s="233"/>
    </row>
    <row r="313" spans="1:13" ht="30" customHeight="1" thickBot="1">
      <c r="A313" s="4"/>
      <c r="B313" s="8"/>
      <c r="C313" s="126" t="s">
        <v>13</v>
      </c>
      <c r="D313" s="137"/>
      <c r="E313" s="137"/>
      <c r="F313" s="137"/>
      <c r="G313" s="138"/>
      <c r="H313" s="139"/>
      <c r="I313" s="289"/>
      <c r="J313" s="129"/>
      <c r="K313" s="243">
        <f>SUM(K308:K312)</f>
        <v>0</v>
      </c>
      <c r="L313" s="9"/>
      <c r="M313" s="4"/>
    </row>
    <row r="314" spans="1:13" s="3" customFormat="1" ht="30" customHeight="1" thickBot="1">
      <c r="A314" s="10"/>
      <c r="B314" s="11"/>
      <c r="C314" s="327"/>
      <c r="D314" s="328"/>
      <c r="E314" s="328"/>
      <c r="F314" s="328"/>
      <c r="G314" s="328"/>
      <c r="H314" s="328"/>
      <c r="I314" s="328"/>
      <c r="J314" s="329"/>
      <c r="K314" s="201"/>
      <c r="L314" s="12"/>
      <c r="M314" s="10"/>
    </row>
    <row r="315" spans="1:13" ht="30" customHeight="1">
      <c r="B315" s="232"/>
      <c r="C315" s="211" t="s">
        <v>102</v>
      </c>
      <c r="D315" s="212"/>
      <c r="E315" s="212"/>
      <c r="F315" s="212"/>
      <c r="G315" s="213" t="s">
        <v>97</v>
      </c>
      <c r="H315" s="214"/>
      <c r="I315" s="215"/>
      <c r="J315" s="217"/>
      <c r="K315" s="216"/>
      <c r="L315" s="233"/>
    </row>
    <row r="316" spans="1:13" ht="30" customHeight="1">
      <c r="B316" s="232"/>
      <c r="C316" s="193">
        <f>C315+0.01</f>
        <v>3.01</v>
      </c>
      <c r="D316" s="171"/>
      <c r="E316" s="171"/>
      <c r="F316" s="171"/>
      <c r="G316" s="177" t="s">
        <v>99</v>
      </c>
      <c r="H316" s="202" t="s">
        <v>88</v>
      </c>
      <c r="I316" s="170">
        <v>3</v>
      </c>
      <c r="J316" s="202"/>
      <c r="K316" s="188"/>
      <c r="L316" s="233"/>
    </row>
    <row r="317" spans="1:13" ht="30" customHeight="1" thickBot="1">
      <c r="A317" s="4"/>
      <c r="B317" s="8"/>
      <c r="C317" s="126" t="s">
        <v>13</v>
      </c>
      <c r="D317" s="137"/>
      <c r="E317" s="137"/>
      <c r="F317" s="137"/>
      <c r="G317" s="138"/>
      <c r="H317" s="139"/>
      <c r="I317" s="289"/>
      <c r="J317" s="129"/>
      <c r="K317" s="204">
        <f>SUM(K316)</f>
        <v>0</v>
      </c>
      <c r="L317" s="9"/>
      <c r="M317" s="4"/>
    </row>
    <row r="318" spans="1:13" s="3" customFormat="1" ht="30" customHeight="1" thickBot="1">
      <c r="A318" s="10"/>
      <c r="B318" s="11"/>
      <c r="C318" s="327"/>
      <c r="D318" s="328"/>
      <c r="E318" s="328"/>
      <c r="F318" s="328"/>
      <c r="G318" s="328"/>
      <c r="H318" s="328"/>
      <c r="I318" s="328"/>
      <c r="J318" s="329"/>
      <c r="K318" s="201"/>
      <c r="L318" s="12"/>
      <c r="M318" s="10"/>
    </row>
    <row r="319" spans="1:13" ht="30" customHeight="1">
      <c r="B319" s="232"/>
      <c r="C319" s="211" t="s">
        <v>104</v>
      </c>
      <c r="D319" s="212"/>
      <c r="E319" s="212"/>
      <c r="F319" s="212"/>
      <c r="G319" s="213" t="s">
        <v>103</v>
      </c>
      <c r="H319" s="214"/>
      <c r="I319" s="215"/>
      <c r="J319" s="217"/>
      <c r="K319" s="216"/>
      <c r="L319" s="233"/>
    </row>
    <row r="320" spans="1:13" ht="30" customHeight="1">
      <c r="B320" s="232"/>
      <c r="C320" s="193">
        <f>C319+0.01</f>
        <v>4.01</v>
      </c>
      <c r="D320" s="171"/>
      <c r="E320" s="171"/>
      <c r="F320" s="171"/>
      <c r="G320" s="177" t="s">
        <v>100</v>
      </c>
      <c r="H320" s="202" t="s">
        <v>101</v>
      </c>
      <c r="I320" s="170">
        <v>330</v>
      </c>
      <c r="J320" s="202"/>
      <c r="K320" s="188"/>
      <c r="L320" s="233"/>
    </row>
    <row r="321" spans="1:13" ht="30" customHeight="1">
      <c r="B321" s="232"/>
      <c r="C321" s="193">
        <f t="shared" ref="C321:C325" si="24">C320+0.01</f>
        <v>4.0199999999999996</v>
      </c>
      <c r="D321" s="130"/>
      <c r="E321" s="130"/>
      <c r="F321" s="130"/>
      <c r="G321" s="177" t="s">
        <v>109</v>
      </c>
      <c r="H321" s="202" t="s">
        <v>101</v>
      </c>
      <c r="I321" s="170">
        <v>123</v>
      </c>
      <c r="J321" s="202"/>
      <c r="K321" s="188"/>
      <c r="L321" s="233"/>
    </row>
    <row r="322" spans="1:13" ht="30" customHeight="1">
      <c r="B322" s="232"/>
      <c r="C322" s="193">
        <f t="shared" si="24"/>
        <v>4.0299999999999994</v>
      </c>
      <c r="D322" s="171"/>
      <c r="E322" s="171"/>
      <c r="F322" s="171"/>
      <c r="G322" s="177" t="s">
        <v>313</v>
      </c>
      <c r="H322" s="202" t="s">
        <v>86</v>
      </c>
      <c r="I322" s="170">
        <v>49</v>
      </c>
      <c r="J322" s="202"/>
      <c r="K322" s="188"/>
      <c r="L322" s="233"/>
    </row>
    <row r="323" spans="1:13" ht="30" customHeight="1">
      <c r="B323" s="232"/>
      <c r="C323" s="193">
        <f t="shared" si="24"/>
        <v>4.0399999999999991</v>
      </c>
      <c r="D323" s="130"/>
      <c r="E323" s="130"/>
      <c r="F323" s="130"/>
      <c r="G323" s="177" t="s">
        <v>314</v>
      </c>
      <c r="H323" s="202" t="s">
        <v>86</v>
      </c>
      <c r="I323" s="170">
        <v>60</v>
      </c>
      <c r="J323" s="202"/>
      <c r="K323" s="188"/>
      <c r="L323" s="233"/>
    </row>
    <row r="324" spans="1:13" ht="30" customHeight="1">
      <c r="B324" s="232"/>
      <c r="C324" s="193">
        <f t="shared" si="24"/>
        <v>4.0499999999999989</v>
      </c>
      <c r="D324" s="171"/>
      <c r="E324" s="171"/>
      <c r="F324" s="171"/>
      <c r="G324" s="177" t="s">
        <v>315</v>
      </c>
      <c r="H324" s="202" t="s">
        <v>88</v>
      </c>
      <c r="I324" s="170">
        <v>2.6</v>
      </c>
      <c r="J324" s="202"/>
      <c r="K324" s="188"/>
      <c r="L324" s="233"/>
    </row>
    <row r="325" spans="1:13" ht="30" customHeight="1">
      <c r="B325" s="232"/>
      <c r="C325" s="193">
        <f t="shared" si="24"/>
        <v>4.0599999999999987</v>
      </c>
      <c r="D325" s="130"/>
      <c r="E325" s="130"/>
      <c r="F325" s="130"/>
      <c r="G325" s="177" t="s">
        <v>316</v>
      </c>
      <c r="H325" s="202" t="s">
        <v>88</v>
      </c>
      <c r="I325" s="170">
        <v>6</v>
      </c>
      <c r="J325" s="202"/>
      <c r="K325" s="188"/>
      <c r="L325" s="233"/>
    </row>
    <row r="326" spans="1:13" ht="30" customHeight="1" thickBot="1">
      <c r="A326" s="4"/>
      <c r="B326" s="8"/>
      <c r="C326" s="126" t="s">
        <v>13</v>
      </c>
      <c r="D326" s="137"/>
      <c r="E326" s="137"/>
      <c r="F326" s="137"/>
      <c r="G326" s="138"/>
      <c r="H326" s="139"/>
      <c r="I326" s="289"/>
      <c r="J326" s="129"/>
      <c r="K326" s="243">
        <f>SUM(K320:K325)</f>
        <v>0</v>
      </c>
      <c r="L326" s="9"/>
      <c r="M326" s="4"/>
    </row>
    <row r="327" spans="1:13" s="3" customFormat="1" ht="30" customHeight="1" thickBot="1">
      <c r="A327" s="10"/>
      <c r="B327" s="11"/>
      <c r="C327" s="327"/>
      <c r="D327" s="328"/>
      <c r="E327" s="328"/>
      <c r="F327" s="328"/>
      <c r="G327" s="328"/>
      <c r="H327" s="328"/>
      <c r="I327" s="328"/>
      <c r="J327" s="329"/>
      <c r="K327" s="201"/>
      <c r="L327" s="12"/>
      <c r="M327" s="10"/>
    </row>
    <row r="328" spans="1:13" ht="37.9" customHeight="1">
      <c r="B328" s="232"/>
      <c r="C328" s="211" t="s">
        <v>106</v>
      </c>
      <c r="D328" s="212"/>
      <c r="E328" s="212"/>
      <c r="F328" s="212"/>
      <c r="G328" s="213" t="s">
        <v>193</v>
      </c>
      <c r="H328" s="214"/>
      <c r="I328" s="215"/>
      <c r="J328" s="217"/>
      <c r="K328" s="216"/>
      <c r="L328" s="233"/>
    </row>
    <row r="329" spans="1:13" ht="76.900000000000006" customHeight="1">
      <c r="B329" s="232"/>
      <c r="C329" s="193">
        <f>C328+0.01</f>
        <v>5.01</v>
      </c>
      <c r="D329" s="133"/>
      <c r="E329" s="133"/>
      <c r="F329" s="133"/>
      <c r="G329" s="178" t="s">
        <v>177</v>
      </c>
      <c r="H329" s="202" t="s">
        <v>101</v>
      </c>
      <c r="I329" s="170">
        <v>381</v>
      </c>
      <c r="J329" s="202"/>
      <c r="K329" s="188"/>
      <c r="L329" s="233"/>
    </row>
    <row r="330" spans="1:13" ht="30" customHeight="1">
      <c r="B330" s="232"/>
      <c r="C330" s="193">
        <f t="shared" ref="C330" si="25">C329+0.01</f>
        <v>5.0199999999999996</v>
      </c>
      <c r="D330" s="130"/>
      <c r="E330" s="130"/>
      <c r="F330" s="130"/>
      <c r="G330" s="177" t="s">
        <v>194</v>
      </c>
      <c r="H330" s="202" t="s">
        <v>92</v>
      </c>
      <c r="I330" s="170">
        <v>33</v>
      </c>
      <c r="J330" s="202"/>
      <c r="K330" s="188"/>
      <c r="L330" s="233"/>
    </row>
    <row r="331" spans="1:13" ht="30" customHeight="1" thickBot="1">
      <c r="A331" s="4"/>
      <c r="B331" s="8"/>
      <c r="C331" s="126" t="s">
        <v>13</v>
      </c>
      <c r="D331" s="137"/>
      <c r="E331" s="137"/>
      <c r="F331" s="137"/>
      <c r="G331" s="138"/>
      <c r="H331" s="139"/>
      <c r="I331" s="289"/>
      <c r="J331" s="129"/>
      <c r="K331" s="243">
        <f>SUM(K329:K330)</f>
        <v>0</v>
      </c>
      <c r="L331" s="9"/>
      <c r="M331" s="4"/>
    </row>
    <row r="332" spans="1:13" s="3" customFormat="1" ht="30" customHeight="1" thickBot="1">
      <c r="A332" s="10"/>
      <c r="B332" s="11"/>
      <c r="C332" s="327"/>
      <c r="D332" s="328"/>
      <c r="E332" s="328"/>
      <c r="F332" s="328"/>
      <c r="G332" s="328"/>
      <c r="H332" s="328"/>
      <c r="I332" s="328"/>
      <c r="J332" s="329"/>
      <c r="K332" s="201"/>
      <c r="L332" s="12"/>
      <c r="M332" s="10"/>
    </row>
    <row r="333" spans="1:13" ht="30" customHeight="1">
      <c r="B333" s="232"/>
      <c r="C333" s="211" t="s">
        <v>110</v>
      </c>
      <c r="D333" s="250"/>
      <c r="E333" s="250"/>
      <c r="F333" s="250"/>
      <c r="G333" s="213" t="s">
        <v>111</v>
      </c>
      <c r="H333" s="214"/>
      <c r="I333" s="215"/>
      <c r="J333" s="217"/>
      <c r="K333" s="216"/>
      <c r="L333" s="233"/>
    </row>
    <row r="334" spans="1:13" ht="30" customHeight="1">
      <c r="B334" s="232"/>
      <c r="C334" s="193">
        <f>C333+0.01</f>
        <v>6.01</v>
      </c>
      <c r="D334" s="133"/>
      <c r="E334" s="133"/>
      <c r="F334" s="133"/>
      <c r="G334" s="178" t="s">
        <v>130</v>
      </c>
      <c r="H334" s="202" t="s">
        <v>92</v>
      </c>
      <c r="I334" s="170">
        <v>3</v>
      </c>
      <c r="J334" s="202"/>
      <c r="K334" s="188"/>
      <c r="L334" s="233"/>
    </row>
    <row r="335" spans="1:13" ht="30" customHeight="1">
      <c r="B335" s="232"/>
      <c r="C335" s="193">
        <f t="shared" ref="C335:C347" si="26">C334+0.01</f>
        <v>6.02</v>
      </c>
      <c r="D335" s="133"/>
      <c r="E335" s="133"/>
      <c r="F335" s="133"/>
      <c r="G335" s="178" t="s">
        <v>113</v>
      </c>
      <c r="H335" s="202" t="s">
        <v>92</v>
      </c>
      <c r="I335" s="170">
        <v>30</v>
      </c>
      <c r="J335" s="202"/>
      <c r="K335" s="188"/>
      <c r="L335" s="233"/>
    </row>
    <row r="336" spans="1:13" ht="55.15" customHeight="1">
      <c r="B336" s="232"/>
      <c r="C336" s="193">
        <f t="shared" si="26"/>
        <v>6.0299999999999994</v>
      </c>
      <c r="D336" s="133"/>
      <c r="E336" s="133"/>
      <c r="F336" s="133"/>
      <c r="G336" s="178" t="s">
        <v>123</v>
      </c>
      <c r="H336" s="202" t="s">
        <v>92</v>
      </c>
      <c r="I336" s="170">
        <v>36</v>
      </c>
      <c r="J336" s="202"/>
      <c r="K336" s="188"/>
      <c r="L336" s="233"/>
    </row>
    <row r="337" spans="1:13" ht="30" customHeight="1">
      <c r="B337" s="232"/>
      <c r="C337" s="193">
        <f t="shared" si="26"/>
        <v>6.0399999999999991</v>
      </c>
      <c r="D337" s="133"/>
      <c r="E337" s="133"/>
      <c r="F337" s="133"/>
      <c r="G337" s="178" t="s">
        <v>317</v>
      </c>
      <c r="H337" s="202" t="s">
        <v>92</v>
      </c>
      <c r="I337" s="170">
        <v>20</v>
      </c>
      <c r="J337" s="202"/>
      <c r="K337" s="188"/>
      <c r="L337" s="233"/>
    </row>
    <row r="338" spans="1:13" ht="30" customHeight="1">
      <c r="B338" s="232"/>
      <c r="C338" s="193">
        <f t="shared" si="26"/>
        <v>6.0499999999999989</v>
      </c>
      <c r="D338" s="133"/>
      <c r="E338" s="133"/>
      <c r="F338" s="133"/>
      <c r="G338" s="178" t="s">
        <v>164</v>
      </c>
      <c r="H338" s="202" t="s">
        <v>115</v>
      </c>
      <c r="I338" s="170">
        <v>2</v>
      </c>
      <c r="J338" s="202"/>
      <c r="K338" s="188"/>
      <c r="L338" s="233"/>
    </row>
    <row r="339" spans="1:13" ht="30" customHeight="1">
      <c r="B339" s="232"/>
      <c r="C339" s="193">
        <f t="shared" si="26"/>
        <v>6.0599999999999987</v>
      </c>
      <c r="D339" s="133"/>
      <c r="E339" s="133"/>
      <c r="F339" s="133"/>
      <c r="G339" s="178" t="s">
        <v>154</v>
      </c>
      <c r="H339" s="202" t="s">
        <v>115</v>
      </c>
      <c r="I339" s="170">
        <v>2</v>
      </c>
      <c r="J339" s="202"/>
      <c r="K339" s="188"/>
      <c r="L339" s="233"/>
    </row>
    <row r="340" spans="1:13" ht="30" customHeight="1">
      <c r="B340" s="232"/>
      <c r="C340" s="193">
        <f t="shared" si="26"/>
        <v>6.0699999999999985</v>
      </c>
      <c r="D340" s="133"/>
      <c r="E340" s="133"/>
      <c r="F340" s="133"/>
      <c r="G340" s="178" t="s">
        <v>153</v>
      </c>
      <c r="H340" s="202" t="s">
        <v>115</v>
      </c>
      <c r="I340" s="170">
        <v>2</v>
      </c>
      <c r="J340" s="202"/>
      <c r="K340" s="188"/>
      <c r="L340" s="233"/>
    </row>
    <row r="341" spans="1:13" ht="30" customHeight="1">
      <c r="B341" s="232"/>
      <c r="C341" s="193">
        <f t="shared" si="26"/>
        <v>6.0799999999999983</v>
      </c>
      <c r="D341" s="133"/>
      <c r="E341" s="133"/>
      <c r="F341" s="133"/>
      <c r="G341" s="178" t="s">
        <v>152</v>
      </c>
      <c r="H341" s="202" t="s">
        <v>115</v>
      </c>
      <c r="I341" s="170">
        <v>1</v>
      </c>
      <c r="J341" s="202"/>
      <c r="K341" s="188"/>
      <c r="L341" s="233"/>
    </row>
    <row r="342" spans="1:13" ht="30" customHeight="1">
      <c r="B342" s="232"/>
      <c r="C342" s="193">
        <f t="shared" si="26"/>
        <v>6.0899999999999981</v>
      </c>
      <c r="D342" s="133"/>
      <c r="E342" s="133"/>
      <c r="F342" s="133"/>
      <c r="G342" s="177" t="s">
        <v>318</v>
      </c>
      <c r="H342" s="202" t="s">
        <v>115</v>
      </c>
      <c r="I342" s="170">
        <v>3</v>
      </c>
      <c r="J342" s="202"/>
      <c r="K342" s="188"/>
      <c r="L342" s="233"/>
    </row>
    <row r="343" spans="1:13" ht="30" customHeight="1">
      <c r="B343" s="232"/>
      <c r="C343" s="193">
        <f t="shared" si="26"/>
        <v>6.0999999999999979</v>
      </c>
      <c r="D343" s="133"/>
      <c r="E343" s="133"/>
      <c r="F343" s="133"/>
      <c r="G343" s="177" t="s">
        <v>319</v>
      </c>
      <c r="H343" s="202" t="s">
        <v>115</v>
      </c>
      <c r="I343" s="170">
        <v>4</v>
      </c>
      <c r="J343" s="202"/>
      <c r="K343" s="188"/>
      <c r="L343" s="233"/>
    </row>
    <row r="344" spans="1:13" ht="30" customHeight="1">
      <c r="B344" s="232"/>
      <c r="C344" s="193">
        <f t="shared" si="26"/>
        <v>6.1099999999999977</v>
      </c>
      <c r="D344" s="133"/>
      <c r="E344" s="133"/>
      <c r="F344" s="133"/>
      <c r="G344" s="177" t="s">
        <v>159</v>
      </c>
      <c r="H344" s="202" t="s">
        <v>115</v>
      </c>
      <c r="I344" s="170">
        <v>1</v>
      </c>
      <c r="J344" s="202"/>
      <c r="K344" s="188"/>
      <c r="L344" s="233"/>
    </row>
    <row r="345" spans="1:13" ht="67.150000000000006" customHeight="1">
      <c r="B345" s="232"/>
      <c r="C345" s="193">
        <f t="shared" si="26"/>
        <v>6.1199999999999974</v>
      </c>
      <c r="D345" s="133"/>
      <c r="E345" s="133"/>
      <c r="F345" s="133"/>
      <c r="G345" s="178" t="s">
        <v>320</v>
      </c>
      <c r="H345" s="202" t="s">
        <v>115</v>
      </c>
      <c r="I345" s="170">
        <v>2</v>
      </c>
      <c r="J345" s="202"/>
      <c r="K345" s="188"/>
      <c r="L345" s="233"/>
    </row>
    <row r="346" spans="1:13" ht="55.15" customHeight="1">
      <c r="B346" s="232"/>
      <c r="C346" s="193">
        <f t="shared" si="26"/>
        <v>6.1299999999999972</v>
      </c>
      <c r="D346" s="133"/>
      <c r="E346" s="133"/>
      <c r="F346" s="133"/>
      <c r="G346" s="178" t="s">
        <v>163</v>
      </c>
      <c r="H346" s="202" t="s">
        <v>115</v>
      </c>
      <c r="I346" s="170">
        <v>4</v>
      </c>
      <c r="J346" s="202"/>
      <c r="K346" s="188"/>
      <c r="L346" s="233"/>
    </row>
    <row r="347" spans="1:13" ht="30" customHeight="1">
      <c r="B347" s="232"/>
      <c r="C347" s="193">
        <f t="shared" si="26"/>
        <v>6.139999999999997</v>
      </c>
      <c r="D347" s="133"/>
      <c r="E347" s="133"/>
      <c r="F347" s="133"/>
      <c r="G347" s="178" t="s">
        <v>321</v>
      </c>
      <c r="H347" s="202" t="s">
        <v>115</v>
      </c>
      <c r="I347" s="170">
        <v>2</v>
      </c>
      <c r="J347" s="202"/>
      <c r="K347" s="188"/>
      <c r="L347" s="233"/>
    </row>
    <row r="348" spans="1:13" ht="30" customHeight="1" thickBot="1">
      <c r="A348" s="4"/>
      <c r="B348" s="8"/>
      <c r="C348" s="126" t="s">
        <v>13</v>
      </c>
      <c r="D348" s="137"/>
      <c r="E348" s="137"/>
      <c r="F348" s="137"/>
      <c r="G348" s="138"/>
      <c r="H348" s="139"/>
      <c r="I348" s="289"/>
      <c r="J348" s="129"/>
      <c r="K348" s="243">
        <f>SUM(K334:K347)</f>
        <v>0</v>
      </c>
      <c r="L348" s="9"/>
      <c r="M348" s="4"/>
    </row>
    <row r="349" spans="1:13" s="3" customFormat="1" ht="30" customHeight="1" thickBot="1">
      <c r="A349" s="10"/>
      <c r="B349" s="11"/>
      <c r="C349" s="327"/>
      <c r="D349" s="328"/>
      <c r="E349" s="328"/>
      <c r="F349" s="328"/>
      <c r="G349" s="328"/>
      <c r="H349" s="328"/>
      <c r="I349" s="328"/>
      <c r="J349" s="329"/>
      <c r="K349" s="201"/>
      <c r="L349" s="12"/>
      <c r="M349" s="10"/>
    </row>
    <row r="350" spans="1:13" ht="30" customHeight="1">
      <c r="B350" s="232"/>
      <c r="C350" s="211" t="s">
        <v>131</v>
      </c>
      <c r="D350" s="250"/>
      <c r="E350" s="250"/>
      <c r="F350" s="250"/>
      <c r="G350" s="213" t="s">
        <v>195</v>
      </c>
      <c r="H350" s="214"/>
      <c r="I350" s="215"/>
      <c r="J350" s="217"/>
      <c r="K350" s="216"/>
      <c r="L350" s="233"/>
    </row>
    <row r="351" spans="1:13" ht="30" customHeight="1">
      <c r="B351" s="232"/>
      <c r="C351" s="193">
        <f>C350+0.01</f>
        <v>7.01</v>
      </c>
      <c r="D351" s="171"/>
      <c r="E351" s="171"/>
      <c r="F351" s="171"/>
      <c r="G351" s="177" t="s">
        <v>270</v>
      </c>
      <c r="H351" s="202" t="s">
        <v>115</v>
      </c>
      <c r="I351" s="170">
        <v>3</v>
      </c>
      <c r="J351" s="202"/>
      <c r="K351" s="188"/>
      <c r="L351" s="233"/>
    </row>
    <row r="352" spans="1:13" ht="30" customHeight="1">
      <c r="B352" s="232"/>
      <c r="C352" s="193">
        <f t="shared" ref="C352:C357" si="27">C351+0.01</f>
        <v>7.02</v>
      </c>
      <c r="D352" s="171"/>
      <c r="E352" s="171"/>
      <c r="F352" s="171"/>
      <c r="G352" s="177" t="s">
        <v>196</v>
      </c>
      <c r="H352" s="202" t="s">
        <v>92</v>
      </c>
      <c r="I352" s="170">
        <v>7</v>
      </c>
      <c r="J352" s="202"/>
      <c r="K352" s="188"/>
      <c r="L352" s="233"/>
    </row>
    <row r="353" spans="1:13" ht="30" customHeight="1">
      <c r="B353" s="232"/>
      <c r="C353" s="193">
        <f t="shared" si="27"/>
        <v>7.0299999999999994</v>
      </c>
      <c r="D353" s="171"/>
      <c r="E353" s="171"/>
      <c r="F353" s="171"/>
      <c r="G353" s="177" t="s">
        <v>322</v>
      </c>
      <c r="H353" s="202" t="s">
        <v>115</v>
      </c>
      <c r="I353" s="170">
        <v>64</v>
      </c>
      <c r="J353" s="202"/>
      <c r="K353" s="188"/>
      <c r="L353" s="233"/>
    </row>
    <row r="354" spans="1:13" ht="30" customHeight="1">
      <c r="B354" s="232"/>
      <c r="C354" s="193">
        <f t="shared" si="27"/>
        <v>7.0399999999999991</v>
      </c>
      <c r="D354" s="171"/>
      <c r="E354" s="171"/>
      <c r="F354" s="171"/>
      <c r="G354" s="177" t="s">
        <v>197</v>
      </c>
      <c r="H354" s="202" t="s">
        <v>92</v>
      </c>
      <c r="I354" s="170">
        <v>17</v>
      </c>
      <c r="J354" s="202"/>
      <c r="K354" s="188"/>
      <c r="L354" s="233"/>
    </row>
    <row r="355" spans="1:13" ht="30" customHeight="1">
      <c r="B355" s="232"/>
      <c r="C355" s="193">
        <f t="shared" si="27"/>
        <v>7.0499999999999989</v>
      </c>
      <c r="D355" s="171"/>
      <c r="E355" s="171"/>
      <c r="F355" s="171"/>
      <c r="G355" s="177" t="s">
        <v>323</v>
      </c>
      <c r="H355" s="202" t="s">
        <v>115</v>
      </c>
      <c r="I355" s="170">
        <v>3</v>
      </c>
      <c r="J355" s="202"/>
      <c r="K355" s="188"/>
      <c r="L355" s="233"/>
    </row>
    <row r="356" spans="1:13" ht="30" customHeight="1">
      <c r="B356" s="232"/>
      <c r="C356" s="193">
        <f t="shared" si="27"/>
        <v>7.0599999999999987</v>
      </c>
      <c r="D356" s="171"/>
      <c r="E356" s="171"/>
      <c r="F356" s="171"/>
      <c r="G356" s="177" t="s">
        <v>324</v>
      </c>
      <c r="H356" s="202" t="s">
        <v>115</v>
      </c>
      <c r="I356" s="170">
        <v>3</v>
      </c>
      <c r="J356" s="202"/>
      <c r="K356" s="188"/>
      <c r="L356" s="233"/>
    </row>
    <row r="357" spans="1:13" ht="30" customHeight="1">
      <c r="B357" s="232"/>
      <c r="C357" s="193">
        <f t="shared" si="27"/>
        <v>7.0699999999999985</v>
      </c>
      <c r="D357" s="171"/>
      <c r="E357" s="171"/>
      <c r="F357" s="171"/>
      <c r="G357" s="177" t="s">
        <v>325</v>
      </c>
      <c r="H357" s="202" t="s">
        <v>115</v>
      </c>
      <c r="I357" s="170">
        <v>3</v>
      </c>
      <c r="J357" s="202"/>
      <c r="K357" s="188"/>
      <c r="L357" s="233"/>
    </row>
    <row r="358" spans="1:13" ht="30" customHeight="1" thickBot="1">
      <c r="A358" s="4"/>
      <c r="B358" s="8"/>
      <c r="C358" s="126" t="s">
        <v>13</v>
      </c>
      <c r="D358" s="137"/>
      <c r="E358" s="137"/>
      <c r="F358" s="137"/>
      <c r="G358" s="138"/>
      <c r="H358" s="139"/>
      <c r="I358" s="289"/>
      <c r="J358" s="129"/>
      <c r="K358" s="243">
        <f>SUM(K351:K357)</f>
        <v>0</v>
      </c>
      <c r="L358" s="9"/>
      <c r="M358" s="4"/>
    </row>
    <row r="359" spans="1:13" s="3" customFormat="1" ht="30" customHeight="1" thickBot="1">
      <c r="A359" s="10"/>
      <c r="B359" s="11"/>
      <c r="C359" s="327"/>
      <c r="D359" s="328"/>
      <c r="E359" s="328"/>
      <c r="F359" s="328"/>
      <c r="G359" s="328"/>
      <c r="H359" s="328"/>
      <c r="I359" s="328"/>
      <c r="J359" s="329"/>
      <c r="K359" s="201"/>
      <c r="L359" s="12"/>
      <c r="M359" s="10"/>
    </row>
    <row r="360" spans="1:13" ht="37.9" customHeight="1">
      <c r="B360" s="232"/>
      <c r="C360" s="211" t="s">
        <v>178</v>
      </c>
      <c r="D360" s="212"/>
      <c r="E360" s="212"/>
      <c r="F360" s="212"/>
      <c r="G360" s="213" t="s">
        <v>198</v>
      </c>
      <c r="H360" s="214"/>
      <c r="I360" s="215"/>
      <c r="J360" s="217"/>
      <c r="K360" s="216"/>
      <c r="L360" s="233"/>
    </row>
    <row r="361" spans="1:13" ht="30" customHeight="1">
      <c r="B361" s="232"/>
      <c r="C361" s="193">
        <f>C360+0.01</f>
        <v>8.01</v>
      </c>
      <c r="D361" s="171"/>
      <c r="E361" s="171"/>
      <c r="F361" s="171"/>
      <c r="G361" s="177" t="s">
        <v>326</v>
      </c>
      <c r="H361" s="202" t="s">
        <v>86</v>
      </c>
      <c r="I361" s="170">
        <v>27</v>
      </c>
      <c r="J361" s="202"/>
      <c r="K361" s="188"/>
      <c r="L361" s="233"/>
    </row>
    <row r="362" spans="1:13" ht="30" customHeight="1" thickBot="1">
      <c r="B362" s="269"/>
      <c r="C362" s="193">
        <f t="shared" ref="C362:C366" si="28">C361+0.01</f>
        <v>8.02</v>
      </c>
      <c r="D362" s="171"/>
      <c r="E362" s="171"/>
      <c r="F362" s="171"/>
      <c r="G362" s="177" t="s">
        <v>327</v>
      </c>
      <c r="H362" s="202" t="s">
        <v>86</v>
      </c>
      <c r="I362" s="170">
        <v>190</v>
      </c>
      <c r="J362" s="202"/>
      <c r="K362" s="188"/>
      <c r="L362" s="270"/>
    </row>
    <row r="363" spans="1:13" ht="30" customHeight="1">
      <c r="B363" s="232"/>
      <c r="C363" s="193">
        <f t="shared" si="28"/>
        <v>8.0299999999999994</v>
      </c>
      <c r="D363" s="171"/>
      <c r="E363" s="171"/>
      <c r="F363" s="171"/>
      <c r="G363" s="177" t="s">
        <v>328</v>
      </c>
      <c r="H363" s="202" t="s">
        <v>86</v>
      </c>
      <c r="I363" s="170">
        <v>30</v>
      </c>
      <c r="J363" s="202"/>
      <c r="K363" s="188"/>
      <c r="L363" s="233"/>
    </row>
    <row r="364" spans="1:13" ht="30" customHeight="1">
      <c r="B364" s="232"/>
      <c r="C364" s="193">
        <f t="shared" si="28"/>
        <v>8.0399999999999991</v>
      </c>
      <c r="D364" s="171"/>
      <c r="E364" s="171"/>
      <c r="F364" s="171"/>
      <c r="G364" s="177" t="s">
        <v>329</v>
      </c>
      <c r="H364" s="202" t="s">
        <v>92</v>
      </c>
      <c r="I364" s="170">
        <v>33</v>
      </c>
      <c r="J364" s="202"/>
      <c r="K364" s="188"/>
      <c r="L364" s="233"/>
    </row>
    <row r="365" spans="1:13" ht="30" customHeight="1">
      <c r="B365" s="232"/>
      <c r="C365" s="193">
        <f t="shared" si="28"/>
        <v>8.0499999999999989</v>
      </c>
      <c r="D365" s="171"/>
      <c r="E365" s="171"/>
      <c r="F365" s="171"/>
      <c r="G365" s="177" t="s">
        <v>259</v>
      </c>
      <c r="H365" s="202" t="s">
        <v>86</v>
      </c>
      <c r="I365" s="170">
        <v>60</v>
      </c>
      <c r="J365" s="202"/>
      <c r="K365" s="188"/>
      <c r="L365" s="233"/>
    </row>
    <row r="366" spans="1:13" ht="30" customHeight="1">
      <c r="B366" s="232"/>
      <c r="C366" s="193">
        <f t="shared" si="28"/>
        <v>8.0599999999999987</v>
      </c>
      <c r="D366" s="171"/>
      <c r="E366" s="171"/>
      <c r="F366" s="171"/>
      <c r="G366" s="177" t="s">
        <v>290</v>
      </c>
      <c r="H366" s="202" t="s">
        <v>92</v>
      </c>
      <c r="I366" s="170">
        <v>12</v>
      </c>
      <c r="J366" s="202"/>
      <c r="K366" s="188"/>
      <c r="L366" s="233"/>
    </row>
    <row r="367" spans="1:13" ht="30" customHeight="1" thickBot="1">
      <c r="A367" s="4"/>
      <c r="B367" s="8"/>
      <c r="C367" s="126" t="s">
        <v>13</v>
      </c>
      <c r="D367" s="137"/>
      <c r="E367" s="137"/>
      <c r="F367" s="137"/>
      <c r="G367" s="138"/>
      <c r="H367" s="139"/>
      <c r="I367" s="289"/>
      <c r="J367" s="129"/>
      <c r="K367" s="243">
        <f>SUM(K361:K366)</f>
        <v>0</v>
      </c>
      <c r="L367" s="9"/>
      <c r="M367" s="4"/>
    </row>
    <row r="368" spans="1:13" s="3" customFormat="1" ht="30" customHeight="1" thickBot="1">
      <c r="A368" s="10"/>
      <c r="B368" s="11"/>
      <c r="C368" s="327"/>
      <c r="D368" s="328"/>
      <c r="E368" s="328"/>
      <c r="F368" s="328"/>
      <c r="G368" s="328"/>
      <c r="H368" s="328"/>
      <c r="I368" s="328"/>
      <c r="J368" s="329"/>
      <c r="K368" s="201"/>
      <c r="L368" s="12"/>
      <c r="M368" s="10"/>
    </row>
    <row r="369" spans="1:13" ht="30" customHeight="1">
      <c r="B369" s="232"/>
      <c r="C369" s="211" t="s">
        <v>182</v>
      </c>
      <c r="D369" s="212"/>
      <c r="E369" s="212"/>
      <c r="F369" s="212"/>
      <c r="G369" s="213" t="s">
        <v>201</v>
      </c>
      <c r="H369" s="214"/>
      <c r="I369" s="215"/>
      <c r="J369" s="217"/>
      <c r="K369" s="216"/>
      <c r="L369" s="233"/>
    </row>
    <row r="370" spans="1:13" ht="30" customHeight="1">
      <c r="B370" s="232"/>
      <c r="C370" s="193">
        <f>C369+0.01</f>
        <v>9.01</v>
      </c>
      <c r="D370" s="171"/>
      <c r="E370" s="171"/>
      <c r="F370" s="171"/>
      <c r="G370" s="177" t="s">
        <v>330</v>
      </c>
      <c r="H370" s="202" t="s">
        <v>115</v>
      </c>
      <c r="I370" s="170">
        <v>1</v>
      </c>
      <c r="J370" s="202"/>
      <c r="K370" s="188"/>
      <c r="L370" s="233"/>
    </row>
    <row r="371" spans="1:13" ht="30" customHeight="1">
      <c r="B371" s="232"/>
      <c r="C371" s="193">
        <f t="shared" ref="C371:C372" si="29">C370+0.01</f>
        <v>9.02</v>
      </c>
      <c r="D371" s="171"/>
      <c r="E371" s="171"/>
      <c r="F371" s="171"/>
      <c r="G371" s="177" t="s">
        <v>331</v>
      </c>
      <c r="H371" s="202" t="s">
        <v>86</v>
      </c>
      <c r="I371" s="170">
        <v>40.96</v>
      </c>
      <c r="J371" s="202"/>
      <c r="K371" s="188"/>
      <c r="L371" s="233"/>
    </row>
    <row r="372" spans="1:13" ht="30" customHeight="1">
      <c r="B372" s="232"/>
      <c r="C372" s="193">
        <f t="shared" si="29"/>
        <v>9.0299999999999994</v>
      </c>
      <c r="D372" s="171"/>
      <c r="E372" s="171"/>
      <c r="F372" s="171"/>
      <c r="G372" s="177" t="s">
        <v>332</v>
      </c>
      <c r="H372" s="202" t="s">
        <v>92</v>
      </c>
      <c r="I372" s="170">
        <v>21</v>
      </c>
      <c r="J372" s="202"/>
      <c r="K372" s="188"/>
      <c r="L372" s="233"/>
    </row>
    <row r="373" spans="1:13" ht="30" customHeight="1" thickBot="1">
      <c r="A373" s="4"/>
      <c r="B373" s="8"/>
      <c r="C373" s="126" t="s">
        <v>13</v>
      </c>
      <c r="D373" s="137"/>
      <c r="E373" s="137"/>
      <c r="F373" s="137"/>
      <c r="G373" s="138"/>
      <c r="H373" s="139"/>
      <c r="I373" s="289"/>
      <c r="J373" s="129"/>
      <c r="K373" s="243">
        <f>SUM(K370:K372)</f>
        <v>0</v>
      </c>
      <c r="L373" s="9"/>
      <c r="M373" s="4"/>
    </row>
    <row r="374" spans="1:13" s="3" customFormat="1" ht="30" customHeight="1" thickBot="1">
      <c r="A374" s="10"/>
      <c r="B374" s="11"/>
      <c r="C374" s="327"/>
      <c r="D374" s="328"/>
      <c r="E374" s="328"/>
      <c r="F374" s="328"/>
      <c r="G374" s="328"/>
      <c r="H374" s="328"/>
      <c r="I374" s="328"/>
      <c r="J374" s="329"/>
      <c r="K374" s="201"/>
      <c r="L374" s="12"/>
      <c r="M374" s="10"/>
    </row>
    <row r="375" spans="1:13" ht="30" customHeight="1">
      <c r="B375" s="232"/>
      <c r="C375" s="211" t="s">
        <v>200</v>
      </c>
      <c r="D375" s="212"/>
      <c r="E375" s="212"/>
      <c r="F375" s="212"/>
      <c r="G375" s="213" t="s">
        <v>333</v>
      </c>
      <c r="H375" s="214"/>
      <c r="I375" s="215"/>
      <c r="J375" s="217"/>
      <c r="K375" s="216"/>
      <c r="L375" s="233"/>
    </row>
    <row r="376" spans="1:13" ht="30" customHeight="1">
      <c r="B376" s="232"/>
      <c r="C376" s="249">
        <f>C375+0.01</f>
        <v>10.01</v>
      </c>
      <c r="D376" s="171"/>
      <c r="E376" s="171"/>
      <c r="F376" s="171"/>
      <c r="G376" s="231" t="s">
        <v>334</v>
      </c>
      <c r="H376" s="202" t="s">
        <v>115</v>
      </c>
      <c r="I376" s="170">
        <v>1</v>
      </c>
      <c r="J376" s="202"/>
      <c r="K376" s="188"/>
      <c r="L376" s="233"/>
    </row>
    <row r="377" spans="1:13" ht="30" customHeight="1">
      <c r="B377" s="232"/>
      <c r="C377" s="249">
        <f t="shared" ref="C377:C379" si="30">C376+0.01</f>
        <v>10.02</v>
      </c>
      <c r="D377" s="171"/>
      <c r="E377" s="171"/>
      <c r="F377" s="171"/>
      <c r="G377" s="231" t="s">
        <v>335</v>
      </c>
      <c r="H377" s="202" t="s">
        <v>115</v>
      </c>
      <c r="I377" s="170">
        <v>3</v>
      </c>
      <c r="J377" s="202"/>
      <c r="K377" s="188"/>
      <c r="L377" s="233"/>
    </row>
    <row r="378" spans="1:13" ht="30" customHeight="1">
      <c r="B378" s="232"/>
      <c r="C378" s="249">
        <f t="shared" si="30"/>
        <v>10.029999999999999</v>
      </c>
      <c r="D378" s="171"/>
      <c r="E378" s="171"/>
      <c r="F378" s="171"/>
      <c r="G378" s="231" t="s">
        <v>336</v>
      </c>
      <c r="H378" s="202" t="s">
        <v>86</v>
      </c>
      <c r="I378" s="170">
        <v>50</v>
      </c>
      <c r="J378" s="202"/>
      <c r="K378" s="188"/>
      <c r="L378" s="233"/>
    </row>
    <row r="379" spans="1:13" ht="30" customHeight="1">
      <c r="B379" s="232"/>
      <c r="C379" s="249">
        <f t="shared" si="30"/>
        <v>10.039999999999999</v>
      </c>
      <c r="D379" s="171"/>
      <c r="E379" s="171"/>
      <c r="F379" s="171"/>
      <c r="G379" s="231" t="s">
        <v>337</v>
      </c>
      <c r="H379" s="202" t="s">
        <v>88</v>
      </c>
      <c r="I379" s="170">
        <v>10</v>
      </c>
      <c r="J379" s="202"/>
      <c r="K379" s="188"/>
      <c r="L379" s="233"/>
    </row>
    <row r="380" spans="1:13" ht="30" customHeight="1" thickBot="1">
      <c r="A380" s="4"/>
      <c r="B380" s="8"/>
      <c r="C380" s="126" t="s">
        <v>13</v>
      </c>
      <c r="D380" s="137"/>
      <c r="E380" s="137"/>
      <c r="F380" s="137"/>
      <c r="G380" s="138"/>
      <c r="H380" s="139"/>
      <c r="I380" s="289"/>
      <c r="J380" s="129"/>
      <c r="K380" s="243">
        <f>SUM(K376:K379)</f>
        <v>0</v>
      </c>
      <c r="L380" s="9"/>
      <c r="M380" s="4"/>
    </row>
    <row r="381" spans="1:13" s="3" customFormat="1" ht="30" customHeight="1" thickBot="1">
      <c r="A381" s="10"/>
      <c r="B381" s="11"/>
      <c r="C381" s="327"/>
      <c r="D381" s="328"/>
      <c r="E381" s="328"/>
      <c r="F381" s="328"/>
      <c r="G381" s="328"/>
      <c r="H381" s="328"/>
      <c r="I381" s="328"/>
      <c r="J381" s="329"/>
      <c r="K381" s="201"/>
      <c r="L381" s="12"/>
      <c r="M381" s="10"/>
    </row>
    <row r="382" spans="1:13" ht="30" customHeight="1">
      <c r="B382" s="232"/>
      <c r="C382" s="211" t="s">
        <v>202</v>
      </c>
      <c r="D382" s="212"/>
      <c r="E382" s="212"/>
      <c r="F382" s="212"/>
      <c r="G382" s="213" t="s">
        <v>203</v>
      </c>
      <c r="H382" s="214"/>
      <c r="I382" s="215"/>
      <c r="J382" s="217"/>
      <c r="K382" s="216"/>
      <c r="L382" s="233"/>
    </row>
    <row r="383" spans="1:13" ht="30" customHeight="1">
      <c r="B383" s="232"/>
      <c r="C383" s="248">
        <f>C382+0.01</f>
        <v>11.01</v>
      </c>
      <c r="D383" s="171"/>
      <c r="E383" s="171"/>
      <c r="F383" s="171"/>
      <c r="G383" s="185" t="s">
        <v>179</v>
      </c>
      <c r="H383" s="245" t="s">
        <v>86</v>
      </c>
      <c r="I383" s="183">
        <v>199.17</v>
      </c>
      <c r="J383" s="245"/>
      <c r="K383" s="190"/>
      <c r="L383" s="233"/>
    </row>
    <row r="384" spans="1:13" ht="30" customHeight="1" thickBot="1">
      <c r="A384" s="4"/>
      <c r="B384" s="8"/>
      <c r="C384" s="126" t="s">
        <v>13</v>
      </c>
      <c r="D384" s="137"/>
      <c r="E384" s="137"/>
      <c r="F384" s="137"/>
      <c r="G384" s="138"/>
      <c r="H384" s="139"/>
      <c r="I384" s="289"/>
      <c r="J384" s="129"/>
      <c r="K384" s="243">
        <f>SUM(K383)</f>
        <v>0</v>
      </c>
      <c r="L384" s="9"/>
      <c r="M384" s="4"/>
    </row>
    <row r="385" spans="2:12" ht="30" customHeight="1" thickBot="1">
      <c r="B385" s="232"/>
      <c r="C385" s="327" t="s">
        <v>14</v>
      </c>
      <c r="D385" s="328"/>
      <c r="E385" s="328"/>
      <c r="F385" s="328"/>
      <c r="G385" s="328"/>
      <c r="H385" s="328"/>
      <c r="I385" s="328"/>
      <c r="J385" s="329"/>
      <c r="K385" s="201">
        <f>SUM(K293:K384)/2</f>
        <v>0</v>
      </c>
      <c r="L385" s="233"/>
    </row>
    <row r="386" spans="2:12" ht="30" customHeight="1" thickBot="1">
      <c r="B386" s="232"/>
      <c r="C386" s="179"/>
      <c r="D386" s="179"/>
      <c r="E386" s="179"/>
      <c r="F386" s="179"/>
      <c r="G386" s="179"/>
      <c r="H386" s="179"/>
      <c r="I386" s="290"/>
      <c r="J386" s="179"/>
      <c r="K386" s="180"/>
      <c r="L386" s="233"/>
    </row>
    <row r="387" spans="2:12" ht="30" customHeight="1">
      <c r="B387" s="232"/>
      <c r="C387" s="342" t="s">
        <v>355</v>
      </c>
      <c r="D387" s="343"/>
      <c r="E387" s="343"/>
      <c r="F387" s="343"/>
      <c r="G387" s="343"/>
      <c r="H387" s="343"/>
      <c r="I387" s="343"/>
      <c r="J387" s="343"/>
      <c r="K387" s="344"/>
      <c r="L387" s="233"/>
    </row>
    <row r="388" spans="2:12" ht="30" customHeight="1" thickBot="1">
      <c r="B388" s="232"/>
      <c r="C388" s="345" t="s">
        <v>351</v>
      </c>
      <c r="D388" s="346"/>
      <c r="E388" s="346"/>
      <c r="F388" s="346"/>
      <c r="G388" s="346"/>
      <c r="H388" s="346"/>
      <c r="I388" s="346"/>
      <c r="J388" s="346"/>
      <c r="K388" s="347"/>
      <c r="L388" s="233"/>
    </row>
    <row r="389" spans="2:12" ht="30" customHeight="1">
      <c r="B389" s="232"/>
      <c r="C389" s="351" t="s">
        <v>3</v>
      </c>
      <c r="D389" s="353" t="s">
        <v>4</v>
      </c>
      <c r="E389" s="356" t="s">
        <v>5</v>
      </c>
      <c r="F389" s="356"/>
      <c r="G389" s="351" t="s">
        <v>6</v>
      </c>
      <c r="H389" s="353" t="s">
        <v>7</v>
      </c>
      <c r="I389" s="338" t="s">
        <v>8</v>
      </c>
      <c r="J389" s="349" t="s">
        <v>9</v>
      </c>
      <c r="K389" s="340" t="s">
        <v>10</v>
      </c>
      <c r="L389" s="233"/>
    </row>
    <row r="390" spans="2:12" ht="30" customHeight="1">
      <c r="B390" s="232"/>
      <c r="C390" s="352"/>
      <c r="D390" s="354"/>
      <c r="E390" s="168" t="s">
        <v>11</v>
      </c>
      <c r="F390" s="168" t="s">
        <v>12</v>
      </c>
      <c r="G390" s="352"/>
      <c r="H390" s="354"/>
      <c r="I390" s="339"/>
      <c r="J390" s="350"/>
      <c r="K390" s="341"/>
      <c r="L390" s="233"/>
    </row>
    <row r="391" spans="2:12" ht="30" customHeight="1">
      <c r="B391" s="232"/>
      <c r="C391" s="186">
        <v>1</v>
      </c>
      <c r="D391" s="171"/>
      <c r="E391" s="171"/>
      <c r="F391" s="171"/>
      <c r="G391" s="172" t="s">
        <v>184</v>
      </c>
      <c r="H391" s="173"/>
      <c r="I391" s="174"/>
      <c r="J391" s="175"/>
      <c r="K391" s="187"/>
      <c r="L391" s="233"/>
    </row>
    <row r="392" spans="2:12" ht="30" customHeight="1">
      <c r="B392" s="232"/>
      <c r="C392" s="193">
        <f>C391+0.01</f>
        <v>1.01</v>
      </c>
      <c r="D392" s="167"/>
      <c r="E392" s="167"/>
      <c r="F392" s="167"/>
      <c r="G392" s="258" t="s">
        <v>185</v>
      </c>
      <c r="H392" s="202" t="s">
        <v>86</v>
      </c>
      <c r="I392" s="170">
        <v>72</v>
      </c>
      <c r="J392" s="202"/>
      <c r="K392" s="188"/>
      <c r="L392" s="233"/>
    </row>
    <row r="393" spans="2:12" ht="30" customHeight="1">
      <c r="B393" s="232"/>
      <c r="C393" s="193">
        <f t="shared" ref="C393:C400" si="31">C392+0.01</f>
        <v>1.02</v>
      </c>
      <c r="D393" s="167"/>
      <c r="E393" s="167"/>
      <c r="F393" s="167"/>
      <c r="G393" s="258" t="s">
        <v>121</v>
      </c>
      <c r="H393" s="202" t="s">
        <v>115</v>
      </c>
      <c r="I393" s="170">
        <v>1</v>
      </c>
      <c r="J393" s="202"/>
      <c r="K393" s="188"/>
      <c r="L393" s="233"/>
    </row>
    <row r="394" spans="2:12" ht="30" customHeight="1">
      <c r="B394" s="232"/>
      <c r="C394" s="193">
        <f t="shared" si="31"/>
        <v>1.03</v>
      </c>
      <c r="D394" s="167"/>
      <c r="E394" s="167"/>
      <c r="F394" s="167"/>
      <c r="G394" s="258" t="s">
        <v>186</v>
      </c>
      <c r="H394" s="202" t="s">
        <v>92</v>
      </c>
      <c r="I394" s="170">
        <v>72</v>
      </c>
      <c r="J394" s="202"/>
      <c r="K394" s="188"/>
      <c r="L394" s="233"/>
    </row>
    <row r="395" spans="2:12" ht="30" customHeight="1">
      <c r="B395" s="232"/>
      <c r="C395" s="193">
        <f t="shared" si="31"/>
        <v>1.04</v>
      </c>
      <c r="D395" s="167"/>
      <c r="E395" s="167"/>
      <c r="F395" s="167"/>
      <c r="G395" s="258" t="s">
        <v>338</v>
      </c>
      <c r="H395" s="202" t="s">
        <v>86</v>
      </c>
      <c r="I395" s="170">
        <v>15</v>
      </c>
      <c r="J395" s="202"/>
      <c r="K395" s="188"/>
      <c r="L395" s="233"/>
    </row>
    <row r="396" spans="2:12" ht="30" customHeight="1">
      <c r="B396" s="232"/>
      <c r="C396" s="193">
        <f t="shared" si="31"/>
        <v>1.05</v>
      </c>
      <c r="D396" s="167"/>
      <c r="E396" s="167"/>
      <c r="F396" s="167"/>
      <c r="G396" s="258" t="s">
        <v>175</v>
      </c>
      <c r="H396" s="202" t="s">
        <v>92</v>
      </c>
      <c r="I396" s="170">
        <v>19</v>
      </c>
      <c r="J396" s="202"/>
      <c r="K396" s="188"/>
      <c r="L396" s="233"/>
    </row>
    <row r="397" spans="2:12" ht="30" customHeight="1">
      <c r="B397" s="232"/>
      <c r="C397" s="193">
        <f t="shared" si="31"/>
        <v>1.06</v>
      </c>
      <c r="D397" s="167"/>
      <c r="E397" s="167"/>
      <c r="F397" s="167"/>
      <c r="G397" s="258" t="s">
        <v>339</v>
      </c>
      <c r="H397" s="202" t="s">
        <v>88</v>
      </c>
      <c r="I397" s="170">
        <v>5</v>
      </c>
      <c r="J397" s="202"/>
      <c r="K397" s="188"/>
      <c r="L397" s="233"/>
    </row>
    <row r="398" spans="2:12" ht="30" customHeight="1">
      <c r="B398" s="232"/>
      <c r="C398" s="193">
        <f t="shared" si="31"/>
        <v>1.07</v>
      </c>
      <c r="D398" s="167"/>
      <c r="E398" s="167"/>
      <c r="F398" s="167"/>
      <c r="G398" s="258" t="s">
        <v>91</v>
      </c>
      <c r="H398" s="202" t="s">
        <v>92</v>
      </c>
      <c r="I398" s="170">
        <v>19</v>
      </c>
      <c r="J398" s="202"/>
      <c r="K398" s="188"/>
      <c r="L398" s="233"/>
    </row>
    <row r="399" spans="2:12" ht="30" customHeight="1">
      <c r="B399" s="232"/>
      <c r="C399" s="193">
        <f t="shared" si="31"/>
        <v>1.08</v>
      </c>
      <c r="D399" s="167"/>
      <c r="E399" s="167"/>
      <c r="F399" s="167"/>
      <c r="G399" s="258" t="s">
        <v>93</v>
      </c>
      <c r="H399" s="202" t="s">
        <v>92</v>
      </c>
      <c r="I399" s="170">
        <v>19</v>
      </c>
      <c r="J399" s="202"/>
      <c r="K399" s="188"/>
      <c r="L399" s="233"/>
    </row>
    <row r="400" spans="2:12" ht="30" customHeight="1">
      <c r="B400" s="232"/>
      <c r="C400" s="193">
        <f t="shared" si="31"/>
        <v>1.0900000000000001</v>
      </c>
      <c r="D400" s="167"/>
      <c r="E400" s="167"/>
      <c r="F400" s="167"/>
      <c r="G400" s="258" t="s">
        <v>340</v>
      </c>
      <c r="H400" s="202" t="s">
        <v>115</v>
      </c>
      <c r="I400" s="170">
        <v>8</v>
      </c>
      <c r="J400" s="202"/>
      <c r="K400" s="188"/>
      <c r="L400" s="233"/>
    </row>
    <row r="401" spans="2:12" ht="30" customHeight="1" thickBot="1">
      <c r="B401" s="232"/>
      <c r="C401" s="126" t="s">
        <v>13</v>
      </c>
      <c r="D401" s="137"/>
      <c r="E401" s="137"/>
      <c r="F401" s="137"/>
      <c r="G401" s="138"/>
      <c r="H401" s="139"/>
      <c r="I401" s="289"/>
      <c r="J401" s="129"/>
      <c r="K401" s="244">
        <f>SUM(K392:K400)</f>
        <v>0</v>
      </c>
      <c r="L401" s="233"/>
    </row>
    <row r="402" spans="2:12" ht="30" customHeight="1" thickBot="1">
      <c r="B402" s="232"/>
      <c r="C402" s="327"/>
      <c r="D402" s="328"/>
      <c r="E402" s="328"/>
      <c r="F402" s="328"/>
      <c r="G402" s="328"/>
      <c r="H402" s="328"/>
      <c r="I402" s="328"/>
      <c r="J402" s="329"/>
      <c r="K402" s="201"/>
      <c r="L402" s="233"/>
    </row>
    <row r="403" spans="2:12" ht="30" customHeight="1">
      <c r="B403" s="232"/>
      <c r="C403" s="211" t="s">
        <v>96</v>
      </c>
      <c r="D403" s="212"/>
      <c r="E403" s="212"/>
      <c r="F403" s="212"/>
      <c r="G403" s="213" t="s">
        <v>95</v>
      </c>
      <c r="H403" s="214"/>
      <c r="I403" s="215"/>
      <c r="J403" s="217"/>
      <c r="K403" s="216"/>
      <c r="L403" s="233"/>
    </row>
    <row r="404" spans="2:12" ht="30" customHeight="1">
      <c r="B404" s="232"/>
      <c r="C404" s="193">
        <f>C403+0.01</f>
        <v>2.0099999999999998</v>
      </c>
      <c r="D404" s="167"/>
      <c r="E404" s="167"/>
      <c r="F404" s="167"/>
      <c r="G404" s="258" t="s">
        <v>87</v>
      </c>
      <c r="H404" s="202" t="s">
        <v>88</v>
      </c>
      <c r="I404" s="170">
        <v>60</v>
      </c>
      <c r="J404" s="202"/>
      <c r="K404" s="188"/>
      <c r="L404" s="233"/>
    </row>
    <row r="405" spans="2:12" ht="30" customHeight="1">
      <c r="B405" s="232"/>
      <c r="C405" s="193">
        <f>C404+0.01</f>
        <v>2.0199999999999996</v>
      </c>
      <c r="D405" s="167"/>
      <c r="E405" s="167"/>
      <c r="F405" s="167"/>
      <c r="G405" s="258" t="s">
        <v>341</v>
      </c>
      <c r="H405" s="202" t="s">
        <v>92</v>
      </c>
      <c r="I405" s="170">
        <v>60</v>
      </c>
      <c r="J405" s="202"/>
      <c r="K405" s="188"/>
      <c r="L405" s="233"/>
    </row>
    <row r="406" spans="2:12" ht="30" customHeight="1">
      <c r="B406" s="232"/>
      <c r="C406" s="193">
        <f>C405+0.01</f>
        <v>2.0299999999999994</v>
      </c>
      <c r="D406" s="167"/>
      <c r="E406" s="167"/>
      <c r="F406" s="167"/>
      <c r="G406" s="258" t="s">
        <v>98</v>
      </c>
      <c r="H406" s="202" t="s">
        <v>86</v>
      </c>
      <c r="I406" s="170">
        <v>35</v>
      </c>
      <c r="J406" s="202"/>
      <c r="K406" s="188"/>
      <c r="L406" s="233"/>
    </row>
    <row r="407" spans="2:12" ht="30" customHeight="1" thickBot="1">
      <c r="B407" s="232"/>
      <c r="C407" s="126" t="s">
        <v>13</v>
      </c>
      <c r="D407" s="137"/>
      <c r="E407" s="137"/>
      <c r="F407" s="137"/>
      <c r="G407" s="138"/>
      <c r="H407" s="139"/>
      <c r="I407" s="289"/>
      <c r="J407" s="129"/>
      <c r="K407" s="243">
        <f>SUM(K404:K406)</f>
        <v>0</v>
      </c>
      <c r="L407" s="233"/>
    </row>
    <row r="408" spans="2:12" ht="30" customHeight="1" thickBot="1">
      <c r="B408" s="232"/>
      <c r="C408" s="327"/>
      <c r="D408" s="328"/>
      <c r="E408" s="328"/>
      <c r="F408" s="328"/>
      <c r="G408" s="328"/>
      <c r="H408" s="328"/>
      <c r="I408" s="328"/>
      <c r="J408" s="329"/>
      <c r="K408" s="201"/>
      <c r="L408" s="233"/>
    </row>
    <row r="409" spans="2:12" ht="30" customHeight="1">
      <c r="B409" s="232"/>
      <c r="C409" s="211" t="s">
        <v>102</v>
      </c>
      <c r="D409" s="212"/>
      <c r="E409" s="212"/>
      <c r="F409" s="212"/>
      <c r="G409" s="213" t="s">
        <v>97</v>
      </c>
      <c r="H409" s="214"/>
      <c r="I409" s="215"/>
      <c r="J409" s="217"/>
      <c r="K409" s="216"/>
      <c r="L409" s="233"/>
    </row>
    <row r="410" spans="2:12" ht="30" customHeight="1">
      <c r="B410" s="232"/>
      <c r="C410" s="193">
        <f>C409+0.01</f>
        <v>3.01</v>
      </c>
      <c r="D410" s="252"/>
      <c r="E410" s="252"/>
      <c r="F410" s="252"/>
      <c r="G410" s="258" t="s">
        <v>190</v>
      </c>
      <c r="H410" s="202" t="s">
        <v>88</v>
      </c>
      <c r="I410" s="253">
        <v>13</v>
      </c>
      <c r="J410" s="202"/>
      <c r="K410" s="188"/>
      <c r="L410" s="233"/>
    </row>
    <row r="411" spans="2:12" ht="30" customHeight="1">
      <c r="B411" s="232"/>
      <c r="C411" s="193">
        <f>C410+0.01</f>
        <v>3.0199999999999996</v>
      </c>
      <c r="D411" s="171"/>
      <c r="E411" s="171"/>
      <c r="F411" s="171"/>
      <c r="G411" s="258" t="s">
        <v>215</v>
      </c>
      <c r="H411" s="202" t="s">
        <v>88</v>
      </c>
      <c r="I411" s="253">
        <v>9</v>
      </c>
      <c r="J411" s="202"/>
      <c r="K411" s="188"/>
      <c r="L411" s="233"/>
    </row>
    <row r="412" spans="2:12" ht="30" customHeight="1" thickBot="1">
      <c r="B412" s="232"/>
      <c r="C412" s="126" t="s">
        <v>13</v>
      </c>
      <c r="D412" s="137"/>
      <c r="E412" s="137"/>
      <c r="F412" s="137"/>
      <c r="G412" s="138"/>
      <c r="H412" s="139"/>
      <c r="I412" s="289"/>
      <c r="J412" s="129"/>
      <c r="K412" s="204">
        <f>SUM(K410:K411)</f>
        <v>0</v>
      </c>
      <c r="L412" s="233"/>
    </row>
    <row r="413" spans="2:12" ht="25.9" customHeight="1" thickBot="1">
      <c r="B413" s="269"/>
      <c r="C413" s="327"/>
      <c r="D413" s="328"/>
      <c r="E413" s="328"/>
      <c r="F413" s="328"/>
      <c r="G413" s="328"/>
      <c r="H413" s="328"/>
      <c r="I413" s="328"/>
      <c r="J413" s="329"/>
      <c r="K413" s="201"/>
      <c r="L413" s="270"/>
    </row>
    <row r="414" spans="2:12" ht="30" customHeight="1">
      <c r="B414" s="232"/>
      <c r="C414" s="211" t="s">
        <v>104</v>
      </c>
      <c r="D414" s="212"/>
      <c r="E414" s="212"/>
      <c r="F414" s="212"/>
      <c r="G414" s="213" t="s">
        <v>103</v>
      </c>
      <c r="H414" s="214"/>
      <c r="I414" s="215"/>
      <c r="J414" s="217"/>
      <c r="K414" s="216"/>
      <c r="L414" s="233"/>
    </row>
    <row r="415" spans="2:12" ht="30" customHeight="1">
      <c r="B415" s="232"/>
      <c r="C415" s="193">
        <f>C414+0.01</f>
        <v>4.01</v>
      </c>
      <c r="D415" s="171"/>
      <c r="E415" s="171"/>
      <c r="F415" s="171"/>
      <c r="G415" s="258" t="s">
        <v>316</v>
      </c>
      <c r="H415" s="202" t="s">
        <v>88</v>
      </c>
      <c r="I415" s="253">
        <v>17</v>
      </c>
      <c r="J415" s="202"/>
      <c r="K415" s="188"/>
      <c r="L415" s="233"/>
    </row>
    <row r="416" spans="2:12" ht="30" customHeight="1">
      <c r="B416" s="271"/>
      <c r="C416" s="193">
        <f t="shared" ref="C416" si="32">C415+0.01</f>
        <v>4.0199999999999996</v>
      </c>
      <c r="D416" s="130"/>
      <c r="E416" s="130"/>
      <c r="F416" s="130"/>
      <c r="G416" s="258" t="s">
        <v>100</v>
      </c>
      <c r="H416" s="202" t="s">
        <v>101</v>
      </c>
      <c r="I416" s="253">
        <v>4400</v>
      </c>
      <c r="J416" s="202"/>
      <c r="K416" s="188"/>
      <c r="L416" s="251"/>
    </row>
    <row r="417" spans="2:12" ht="30" customHeight="1" thickBot="1">
      <c r="B417" s="232"/>
      <c r="C417" s="126" t="s">
        <v>13</v>
      </c>
      <c r="D417" s="137"/>
      <c r="E417" s="137"/>
      <c r="F417" s="137"/>
      <c r="G417" s="138"/>
      <c r="H417" s="139"/>
      <c r="I417" s="289"/>
      <c r="J417" s="129"/>
      <c r="K417" s="204">
        <f>SUM(K415:K416)</f>
        <v>0</v>
      </c>
      <c r="L417" s="233"/>
    </row>
    <row r="418" spans="2:12" ht="30" customHeight="1" thickBot="1">
      <c r="B418" s="232"/>
      <c r="C418" s="327"/>
      <c r="D418" s="328"/>
      <c r="E418" s="328"/>
      <c r="F418" s="328"/>
      <c r="G418" s="328"/>
      <c r="H418" s="328"/>
      <c r="I418" s="328"/>
      <c r="J418" s="329"/>
      <c r="K418" s="201"/>
      <c r="L418" s="233"/>
    </row>
    <row r="419" spans="2:12" ht="30" customHeight="1">
      <c r="B419" s="232"/>
      <c r="C419" s="211" t="s">
        <v>106</v>
      </c>
      <c r="D419" s="212"/>
      <c r="E419" s="212"/>
      <c r="F419" s="212"/>
      <c r="G419" s="213" t="s">
        <v>201</v>
      </c>
      <c r="H419" s="214"/>
      <c r="I419" s="215"/>
      <c r="J419" s="217"/>
      <c r="K419" s="216"/>
      <c r="L419" s="233"/>
    </row>
    <row r="420" spans="2:12" ht="30" customHeight="1">
      <c r="B420" s="232"/>
      <c r="C420" s="193">
        <f>C419+0.01</f>
        <v>5.01</v>
      </c>
      <c r="D420" s="252"/>
      <c r="E420" s="252"/>
      <c r="F420" s="252"/>
      <c r="G420" s="258" t="s">
        <v>342</v>
      </c>
      <c r="H420" s="202" t="s">
        <v>92</v>
      </c>
      <c r="I420" s="170">
        <v>76</v>
      </c>
      <c r="J420" s="202"/>
      <c r="K420" s="188"/>
      <c r="L420" s="233"/>
    </row>
    <row r="421" spans="2:12" ht="30" customHeight="1">
      <c r="B421" s="232"/>
      <c r="C421" s="193">
        <f t="shared" ref="C421:C423" si="33">C420+0.01</f>
        <v>5.0199999999999996</v>
      </c>
      <c r="D421" s="252"/>
      <c r="E421" s="252"/>
      <c r="F421" s="252"/>
      <c r="G421" s="258" t="s">
        <v>343</v>
      </c>
      <c r="H421" s="202" t="s">
        <v>92</v>
      </c>
      <c r="I421" s="170">
        <v>111</v>
      </c>
      <c r="J421" s="202"/>
      <c r="K421" s="188"/>
      <c r="L421" s="233"/>
    </row>
    <row r="422" spans="2:12" ht="30" customHeight="1">
      <c r="B422" s="232"/>
      <c r="C422" s="193">
        <f t="shared" si="33"/>
        <v>5.0299999999999994</v>
      </c>
      <c r="D422" s="133"/>
      <c r="E422" s="133"/>
      <c r="F422" s="133"/>
      <c r="G422" s="258" t="s">
        <v>344</v>
      </c>
      <c r="H422" s="202" t="s">
        <v>86</v>
      </c>
      <c r="I422" s="170">
        <v>140</v>
      </c>
      <c r="J422" s="202"/>
      <c r="K422" s="188"/>
      <c r="L422" s="233"/>
    </row>
    <row r="423" spans="2:12" ht="30" customHeight="1">
      <c r="B423" s="232"/>
      <c r="C423" s="193">
        <f t="shared" si="33"/>
        <v>5.0399999999999991</v>
      </c>
      <c r="D423" s="130"/>
      <c r="E423" s="130"/>
      <c r="F423" s="130"/>
      <c r="G423" s="258" t="s">
        <v>332</v>
      </c>
      <c r="H423" s="202" t="s">
        <v>92</v>
      </c>
      <c r="I423" s="170">
        <v>72</v>
      </c>
      <c r="J423" s="202"/>
      <c r="K423" s="188"/>
      <c r="L423" s="233"/>
    </row>
    <row r="424" spans="2:12" ht="30" customHeight="1" thickBot="1">
      <c r="B424" s="232"/>
      <c r="C424" s="126" t="s">
        <v>13</v>
      </c>
      <c r="D424" s="137"/>
      <c r="E424" s="137"/>
      <c r="F424" s="137"/>
      <c r="G424" s="138"/>
      <c r="H424" s="139"/>
      <c r="I424" s="289"/>
      <c r="J424" s="129"/>
      <c r="K424" s="204">
        <f>SUM(K420:K423)</f>
        <v>0</v>
      </c>
      <c r="L424" s="233"/>
    </row>
    <row r="425" spans="2:12" ht="30" customHeight="1" thickBot="1">
      <c r="B425" s="232"/>
      <c r="C425" s="327"/>
      <c r="D425" s="328"/>
      <c r="E425" s="328"/>
      <c r="F425" s="328"/>
      <c r="G425" s="328"/>
      <c r="H425" s="328"/>
      <c r="I425" s="328"/>
      <c r="J425" s="329"/>
      <c r="K425" s="201"/>
      <c r="L425" s="233"/>
    </row>
    <row r="426" spans="2:12">
      <c r="B426" s="232"/>
      <c r="C426" s="211" t="s">
        <v>110</v>
      </c>
      <c r="D426" s="212"/>
      <c r="E426" s="212"/>
      <c r="F426" s="212"/>
      <c r="G426" s="213" t="s">
        <v>203</v>
      </c>
      <c r="H426" s="214"/>
      <c r="I426" s="215"/>
      <c r="J426" s="217"/>
      <c r="K426" s="216"/>
      <c r="L426" s="233"/>
    </row>
    <row r="427" spans="2:12" ht="56.45" customHeight="1">
      <c r="B427" s="232"/>
      <c r="C427" s="193">
        <f>C426+0.01</f>
        <v>6.01</v>
      </c>
      <c r="D427" s="252"/>
      <c r="E427" s="252"/>
      <c r="F427" s="252"/>
      <c r="G427" s="259" t="s">
        <v>181</v>
      </c>
      <c r="H427" s="202" t="s">
        <v>88</v>
      </c>
      <c r="I427" s="254">
        <v>39</v>
      </c>
      <c r="J427" s="202"/>
      <c r="K427" s="188"/>
      <c r="L427" s="233"/>
    </row>
    <row r="428" spans="2:12" ht="30" customHeight="1">
      <c r="B428" s="232"/>
      <c r="C428" s="193">
        <f t="shared" ref="C428:C429" si="34">C427+0.01</f>
        <v>6.02</v>
      </c>
      <c r="D428" s="252"/>
      <c r="E428" s="252"/>
      <c r="F428" s="252"/>
      <c r="G428" s="258" t="s">
        <v>180</v>
      </c>
      <c r="H428" s="202" t="s">
        <v>88</v>
      </c>
      <c r="I428" s="254">
        <v>39</v>
      </c>
      <c r="J428" s="202"/>
      <c r="K428" s="188"/>
      <c r="L428" s="233"/>
    </row>
    <row r="429" spans="2:12" ht="30" customHeight="1">
      <c r="B429" s="232"/>
      <c r="C429" s="193">
        <f t="shared" si="34"/>
        <v>6.0299999999999994</v>
      </c>
      <c r="D429" s="252"/>
      <c r="E429" s="252"/>
      <c r="F429" s="252"/>
      <c r="G429" s="258" t="s">
        <v>179</v>
      </c>
      <c r="H429" s="202" t="s">
        <v>86</v>
      </c>
      <c r="I429" s="254">
        <v>329.62</v>
      </c>
      <c r="J429" s="202"/>
      <c r="K429" s="188"/>
      <c r="L429" s="233"/>
    </row>
    <row r="430" spans="2:12" ht="30" customHeight="1" thickBot="1">
      <c r="B430" s="232"/>
      <c r="C430" s="126" t="s">
        <v>13</v>
      </c>
      <c r="D430" s="137"/>
      <c r="E430" s="137"/>
      <c r="F430" s="137"/>
      <c r="G430" s="138"/>
      <c r="H430" s="139"/>
      <c r="I430" s="289"/>
      <c r="J430" s="129"/>
      <c r="K430" s="206">
        <f>SUM(K427:K429)</f>
        <v>0</v>
      </c>
      <c r="L430" s="233"/>
    </row>
    <row r="431" spans="2:12" ht="30" customHeight="1" thickBot="1">
      <c r="B431" s="232"/>
      <c r="C431" s="327" t="s">
        <v>14</v>
      </c>
      <c r="D431" s="328"/>
      <c r="E431" s="328"/>
      <c r="F431" s="328"/>
      <c r="G431" s="328"/>
      <c r="H431" s="328"/>
      <c r="I431" s="328"/>
      <c r="J431" s="329"/>
      <c r="K431" s="201">
        <f>SUM(K391:K430)/2</f>
        <v>0</v>
      </c>
      <c r="L431" s="233"/>
    </row>
    <row r="432" spans="2:12" ht="32.450000000000003" customHeight="1" thickBot="1">
      <c r="B432" s="232"/>
      <c r="C432" s="274"/>
      <c r="D432" s="275"/>
      <c r="E432" s="275"/>
      <c r="F432" s="275"/>
      <c r="G432" s="376" t="s">
        <v>348</v>
      </c>
      <c r="H432" s="377"/>
      <c r="I432" s="378"/>
      <c r="J432" s="276" t="s">
        <v>357</v>
      </c>
      <c r="K432" s="280" t="str">
        <f>IFERROR(ROUND((K431/1.42)*J432,0),"")</f>
        <v/>
      </c>
      <c r="L432" s="233"/>
    </row>
    <row r="433" spans="2:12" ht="17.25" thickBot="1">
      <c r="B433" s="232"/>
      <c r="C433" s="274"/>
      <c r="D433" s="275"/>
      <c r="E433" s="275"/>
      <c r="F433" s="275"/>
      <c r="G433" s="279"/>
      <c r="H433" s="279"/>
      <c r="I433" s="291"/>
      <c r="J433" s="278" t="s">
        <v>356</v>
      </c>
      <c r="K433" s="281" t="e">
        <f>+K431+K432</f>
        <v>#VALUE!</v>
      </c>
      <c r="L433" s="233"/>
    </row>
    <row r="434" spans="2:12" ht="17.25" thickBot="1">
      <c r="B434" s="232"/>
      <c r="C434" s="234"/>
      <c r="D434" s="234"/>
      <c r="E434" s="234"/>
      <c r="F434" s="234"/>
      <c r="G434" s="234"/>
      <c r="H434" s="234"/>
      <c r="I434" s="292"/>
      <c r="J434" s="234"/>
      <c r="K434" s="235"/>
      <c r="L434" s="233"/>
    </row>
    <row r="435" spans="2:12" ht="30" customHeight="1">
      <c r="B435" s="232"/>
      <c r="C435" s="236"/>
      <c r="D435" s="237"/>
      <c r="E435" s="236"/>
      <c r="F435" s="236"/>
      <c r="G435" s="373" t="s">
        <v>345</v>
      </c>
      <c r="H435" s="374"/>
      <c r="I435" s="374"/>
      <c r="J435" s="375"/>
      <c r="K435" s="230"/>
      <c r="L435" s="233"/>
    </row>
    <row r="436" spans="2:12" ht="30" customHeight="1">
      <c r="B436" s="232"/>
      <c r="C436" s="236"/>
      <c r="D436" s="238"/>
      <c r="E436" s="238"/>
      <c r="F436" s="238"/>
      <c r="G436" s="370" t="s">
        <v>306</v>
      </c>
      <c r="H436" s="371"/>
      <c r="I436" s="371"/>
      <c r="J436" s="372"/>
      <c r="K436" s="272"/>
      <c r="L436" s="233"/>
    </row>
    <row r="437" spans="2:12" ht="30" customHeight="1">
      <c r="B437" s="232"/>
      <c r="C437" s="236"/>
      <c r="D437" s="238"/>
      <c r="E437" s="238"/>
      <c r="F437" s="238"/>
      <c r="G437" s="370" t="s">
        <v>346</v>
      </c>
      <c r="H437" s="371"/>
      <c r="I437" s="371"/>
      <c r="J437" s="372"/>
      <c r="K437" s="272"/>
      <c r="L437" s="233"/>
    </row>
    <row r="438" spans="2:12" ht="30" customHeight="1">
      <c r="B438" s="232"/>
      <c r="C438" s="236"/>
      <c r="D438" s="238"/>
      <c r="E438" s="238"/>
      <c r="F438" s="238"/>
      <c r="G438" s="370" t="s">
        <v>347</v>
      </c>
      <c r="H438" s="371"/>
      <c r="I438" s="371"/>
      <c r="J438" s="372"/>
      <c r="K438" s="272"/>
      <c r="L438" s="233"/>
    </row>
    <row r="439" spans="2:12" ht="30" customHeight="1" thickBot="1">
      <c r="B439" s="232"/>
      <c r="C439" s="236"/>
      <c r="D439" s="237"/>
      <c r="E439" s="236"/>
      <c r="F439" s="236"/>
      <c r="G439" s="140" t="s">
        <v>15</v>
      </c>
      <c r="H439" s="141"/>
      <c r="I439" s="293"/>
      <c r="J439" s="142"/>
      <c r="K439" s="273">
        <f>SUM(K435:K438)</f>
        <v>0</v>
      </c>
      <c r="L439" s="233"/>
    </row>
    <row r="440" spans="2:12" ht="27" customHeight="1" thickBot="1">
      <c r="B440" s="232"/>
      <c r="C440" s="236"/>
      <c r="D440" s="237"/>
      <c r="E440" s="237"/>
      <c r="F440" s="237"/>
      <c r="G440" s="246"/>
      <c r="H440" s="236"/>
      <c r="I440" s="239"/>
      <c r="J440" s="240"/>
      <c r="K440" s="241"/>
      <c r="L440" s="233"/>
    </row>
    <row r="441" spans="2:12">
      <c r="B441" s="232"/>
      <c r="C441" s="143"/>
      <c r="D441" s="335"/>
      <c r="E441" s="335"/>
      <c r="F441" s="335"/>
      <c r="G441" s="335"/>
      <c r="H441" s="335"/>
      <c r="I441" s="335"/>
      <c r="J441" s="335"/>
      <c r="K441" s="336"/>
      <c r="L441" s="233"/>
    </row>
    <row r="442" spans="2:12" ht="27" customHeight="1">
      <c r="B442" s="232"/>
      <c r="C442" s="321" t="s">
        <v>204</v>
      </c>
      <c r="D442" s="322"/>
      <c r="E442" s="322"/>
      <c r="F442" s="322"/>
      <c r="G442" s="323"/>
      <c r="H442" s="330" t="s">
        <v>16</v>
      </c>
      <c r="I442" s="332"/>
      <c r="J442" s="331"/>
      <c r="K442" s="318" t="s">
        <v>17</v>
      </c>
      <c r="L442" s="233"/>
    </row>
    <row r="443" spans="2:12" ht="34.15" customHeight="1">
      <c r="B443" s="232"/>
      <c r="C443" s="321" t="s">
        <v>18</v>
      </c>
      <c r="D443" s="322"/>
      <c r="E443" s="322"/>
      <c r="F443" s="322"/>
      <c r="G443" s="323"/>
      <c r="H443" s="333" t="s">
        <v>19</v>
      </c>
      <c r="I443" s="334"/>
      <c r="J443" s="317" t="s">
        <v>183</v>
      </c>
      <c r="K443" s="144"/>
      <c r="L443" s="233"/>
    </row>
    <row r="444" spans="2:12" ht="34.9" customHeight="1">
      <c r="B444" s="232"/>
      <c r="C444" s="321" t="s">
        <v>20</v>
      </c>
      <c r="D444" s="322"/>
      <c r="E444" s="322"/>
      <c r="F444" s="322"/>
      <c r="G444" s="323"/>
      <c r="H444" s="330" t="s">
        <v>21</v>
      </c>
      <c r="I444" s="331"/>
      <c r="J444" s="317" t="s">
        <v>22</v>
      </c>
      <c r="K444" s="144"/>
      <c r="L444" s="233"/>
    </row>
    <row r="445" spans="2:12" ht="27" customHeight="1">
      <c r="B445" s="232"/>
      <c r="C445" s="150"/>
      <c r="D445" s="242"/>
      <c r="E445" s="242"/>
      <c r="F445" s="242"/>
      <c r="G445" s="151"/>
      <c r="H445" s="333" t="s">
        <v>205</v>
      </c>
      <c r="I445" s="334"/>
      <c r="J445" s="317" t="s">
        <v>206</v>
      </c>
      <c r="K445" s="144"/>
      <c r="L445" s="233"/>
    </row>
    <row r="446" spans="2:12" ht="17.25" thickBot="1">
      <c r="B446" s="232"/>
      <c r="C446" s="154"/>
      <c r="D446" s="152"/>
      <c r="E446" s="152"/>
      <c r="F446" s="152"/>
      <c r="G446" s="153"/>
      <c r="H446" s="367"/>
      <c r="I446" s="368"/>
      <c r="J446" s="368"/>
      <c r="K446" s="369"/>
      <c r="L446" s="233"/>
    </row>
    <row r="447" spans="2:12" ht="17.25" thickBot="1">
      <c r="B447" s="264"/>
      <c r="C447" s="163"/>
      <c r="D447" s="163"/>
      <c r="E447" s="164"/>
      <c r="F447" s="163"/>
      <c r="G447" s="260"/>
      <c r="H447" s="163"/>
      <c r="I447" s="294"/>
      <c r="J447" s="163"/>
      <c r="K447" s="163"/>
      <c r="L447" s="247"/>
    </row>
    <row r="448" spans="2:12" ht="17.25" thickTop="1">
      <c r="C448" s="4"/>
      <c r="D448" s="4"/>
      <c r="E448" s="5"/>
      <c r="F448" s="4"/>
      <c r="G448" s="255"/>
      <c r="H448" s="4"/>
      <c r="I448" s="282"/>
      <c r="J448" s="4"/>
      <c r="K448" s="4"/>
    </row>
  </sheetData>
  <mergeCells count="77">
    <mergeCell ref="H445:I445"/>
    <mergeCell ref="H446:K446"/>
    <mergeCell ref="D441:K441"/>
    <mergeCell ref="C442:G442"/>
    <mergeCell ref="H442:J442"/>
    <mergeCell ref="C443:G443"/>
    <mergeCell ref="H443:I443"/>
    <mergeCell ref="C444:G444"/>
    <mergeCell ref="H444:I444"/>
    <mergeCell ref="G438:J438"/>
    <mergeCell ref="K389:K390"/>
    <mergeCell ref="C402:J402"/>
    <mergeCell ref="C408:J408"/>
    <mergeCell ref="C413:J413"/>
    <mergeCell ref="C418:J418"/>
    <mergeCell ref="C425:J425"/>
    <mergeCell ref="C431:J431"/>
    <mergeCell ref="G432:I432"/>
    <mergeCell ref="G435:J435"/>
    <mergeCell ref="G436:J436"/>
    <mergeCell ref="G437:J437"/>
    <mergeCell ref="C389:C390"/>
    <mergeCell ref="D389:D390"/>
    <mergeCell ref="K291:K292"/>
    <mergeCell ref="C306:J306"/>
    <mergeCell ref="C314:J314"/>
    <mergeCell ref="C318:J318"/>
    <mergeCell ref="E389:F389"/>
    <mergeCell ref="G389:G390"/>
    <mergeCell ref="H389:H390"/>
    <mergeCell ref="C368:J368"/>
    <mergeCell ref="C374:J374"/>
    <mergeCell ref="C385:J385"/>
    <mergeCell ref="C387:K387"/>
    <mergeCell ref="C388:K388"/>
    <mergeCell ref="C381:J381"/>
    <mergeCell ref="I389:I390"/>
    <mergeCell ref="J389:J390"/>
    <mergeCell ref="C332:J332"/>
    <mergeCell ref="C349:J349"/>
    <mergeCell ref="C359:J359"/>
    <mergeCell ref="I189:I190"/>
    <mergeCell ref="J189:J190"/>
    <mergeCell ref="C327:J327"/>
    <mergeCell ref="C291:C292"/>
    <mergeCell ref="D291:D292"/>
    <mergeCell ref="E291:F291"/>
    <mergeCell ref="G291:G292"/>
    <mergeCell ref="H291:H292"/>
    <mergeCell ref="I291:I292"/>
    <mergeCell ref="J291:J292"/>
    <mergeCell ref="K189:K190"/>
    <mergeCell ref="C287:J287"/>
    <mergeCell ref="C289:K289"/>
    <mergeCell ref="C290:K290"/>
    <mergeCell ref="J11:J12"/>
    <mergeCell ref="K11:K12"/>
    <mergeCell ref="C185:J185"/>
    <mergeCell ref="C187:K187"/>
    <mergeCell ref="C188:K188"/>
    <mergeCell ref="C189:C190"/>
    <mergeCell ref="D189:D190"/>
    <mergeCell ref="E189:F189"/>
    <mergeCell ref="G189:G190"/>
    <mergeCell ref="H189:H190"/>
    <mergeCell ref="C11:C12"/>
    <mergeCell ref="D11:D12"/>
    <mergeCell ref="E11:F11"/>
    <mergeCell ref="G11:G12"/>
    <mergeCell ref="H11:H12"/>
    <mergeCell ref="I11:I12"/>
    <mergeCell ref="C3:F3"/>
    <mergeCell ref="C5:K5"/>
    <mergeCell ref="C6:K6"/>
    <mergeCell ref="C7:K8"/>
    <mergeCell ref="C9:K9"/>
    <mergeCell ref="C10:K10"/>
  </mergeCells>
  <conditionalFormatting sqref="H28:K28">
    <cfRule type="cellIs" dxfId="179" priority="179" operator="equal">
      <formula>"ESCRIBA AQUÍ EL NOMBRE DEL CAPITULO"</formula>
    </cfRule>
  </conditionalFormatting>
  <conditionalFormatting sqref="G28">
    <cfRule type="cellIs" dxfId="178" priority="177" operator="equal">
      <formula>"ESCRIBA AQUÍ EL NOMBRE DEL CAPITULO"</formula>
    </cfRule>
  </conditionalFormatting>
  <conditionalFormatting sqref="G28">
    <cfRule type="duplicateValues" dxfId="177" priority="178"/>
  </conditionalFormatting>
  <conditionalFormatting sqref="G32:K32">
    <cfRule type="cellIs" dxfId="176" priority="175" operator="equal">
      <formula>"ESCRIBA AQUÍ EL NOMBRE DEL CAPITULO"</formula>
    </cfRule>
  </conditionalFormatting>
  <conditionalFormatting sqref="G41:K41">
    <cfRule type="cellIs" dxfId="175" priority="173" operator="equal">
      <formula>"ESCRIBA AQUÍ EL NOMBRE DEL CAPITULO"</formula>
    </cfRule>
  </conditionalFormatting>
  <conditionalFormatting sqref="G32">
    <cfRule type="duplicateValues" dxfId="174" priority="176"/>
  </conditionalFormatting>
  <conditionalFormatting sqref="G41">
    <cfRule type="duplicateValues" dxfId="173" priority="174"/>
  </conditionalFormatting>
  <conditionalFormatting sqref="H50:K50">
    <cfRule type="cellIs" dxfId="172" priority="170" operator="equal">
      <formula>"ESCRIBA AQUÍ EL NOMBRE DEL CAPITULO"</formula>
    </cfRule>
  </conditionalFormatting>
  <conditionalFormatting sqref="G46">
    <cfRule type="duplicateValues" dxfId="171" priority="172"/>
  </conditionalFormatting>
  <conditionalFormatting sqref="G46:K46">
    <cfRule type="cellIs" dxfId="170" priority="171" operator="equal">
      <formula>"ESCRIBA AQUÍ EL NOMBRE DEL CAPITULO"</formula>
    </cfRule>
  </conditionalFormatting>
  <conditionalFormatting sqref="C154:C156 C160:C166">
    <cfRule type="cellIs" dxfId="169" priority="161" operator="equal">
      <formula>"ESCRIBA AQUÍ EL NOMBRE DEL CAPITULO"</formula>
    </cfRule>
  </conditionalFormatting>
  <conditionalFormatting sqref="G66">
    <cfRule type="cellIs" dxfId="168" priority="168" operator="equal">
      <formula>"ESCRIBA AQUÍ EL NOMBRE DEL CAPITULO"</formula>
    </cfRule>
  </conditionalFormatting>
  <conditionalFormatting sqref="H57:K57">
    <cfRule type="cellIs" dxfId="167" priority="169" operator="equal">
      <formula>"ESCRIBA AQUÍ EL NOMBRE DEL CAPITULO"</formula>
    </cfRule>
  </conditionalFormatting>
  <conditionalFormatting sqref="H66:K66">
    <cfRule type="cellIs" dxfId="166" priority="167" operator="equal">
      <formula>"ESCRIBA AQUÍ EL NOMBRE DEL CAPITULO"</formula>
    </cfRule>
  </conditionalFormatting>
  <conditionalFormatting sqref="G108">
    <cfRule type="cellIs" dxfId="165" priority="166" operator="equal">
      <formula>"ESCRIBA AQUÍ EL NOMBRE DEL CAPITULO"</formula>
    </cfRule>
  </conditionalFormatting>
  <conditionalFormatting sqref="C105">
    <cfRule type="cellIs" dxfId="164" priority="165" operator="equal">
      <formula>"ESCRIBA AQUÍ EL NOMBRE DEL CAPITULO"</formula>
    </cfRule>
  </conditionalFormatting>
  <conditionalFormatting sqref="I124 I130">
    <cfRule type="cellIs" dxfId="163" priority="164" operator="equal">
      <formula>"ESCRIBA AQUÍ EL NOMBRE DEL CAPITULO"</formula>
    </cfRule>
  </conditionalFormatting>
  <conditionalFormatting sqref="G169">
    <cfRule type="cellIs" dxfId="162" priority="162" operator="equal">
      <formula>"ESCRIBA AQUÍ EL NOMBRE DEL CAPITULO"</formula>
    </cfRule>
  </conditionalFormatting>
  <conditionalFormatting sqref="H149:K149">
    <cfRule type="cellIs" dxfId="161" priority="163" operator="equal">
      <formula>"ESCRIBA AQUÍ EL NOMBRE DEL CAPITULO"</formula>
    </cfRule>
  </conditionalFormatting>
  <conditionalFormatting sqref="G181">
    <cfRule type="cellIs" dxfId="160" priority="158" operator="equal">
      <formula>"ESCRIBA AQUÍ EL NOMBRE DEL CAPITULO"</formula>
    </cfRule>
  </conditionalFormatting>
  <conditionalFormatting sqref="H177:K177">
    <cfRule type="cellIs" dxfId="159" priority="160" operator="equal">
      <formula>"ESCRIBA AQUÍ EL NOMBRE DEL CAPITULO"</formula>
    </cfRule>
  </conditionalFormatting>
  <conditionalFormatting sqref="H181:K181">
    <cfRule type="cellIs" dxfId="158" priority="159" operator="equal">
      <formula>"ESCRIBA AQUÍ EL NOMBRE DEL CAPITULO"</formula>
    </cfRule>
  </conditionalFormatting>
  <conditionalFormatting sqref="C47">
    <cfRule type="cellIs" dxfId="157" priority="145" operator="equal">
      <formula>"ESCRIBA AQUÍ EL NOMBRE DEL CAPITULO"</formula>
    </cfRule>
  </conditionalFormatting>
  <conditionalFormatting sqref="G14:G25">
    <cfRule type="cellIs" dxfId="156" priority="154" operator="equal">
      <formula>"ESCRIBA AQUÍ EL NOMBRE DEL CAPITULO"</formula>
    </cfRule>
  </conditionalFormatting>
  <conditionalFormatting sqref="G13:K13">
    <cfRule type="cellIs" dxfId="155" priority="155" operator="equal">
      <formula>"ESCRIBA AQUÍ EL NOMBRE DEL CAPITULO"</formula>
    </cfRule>
  </conditionalFormatting>
  <conditionalFormatting sqref="C33:C38">
    <cfRule type="cellIs" dxfId="154" priority="149" operator="equal">
      <formula>"ESCRIBA AQUÍ EL NOMBRE DEL CAPITULO"</formula>
    </cfRule>
  </conditionalFormatting>
  <conditionalFormatting sqref="G50">
    <cfRule type="cellIs" dxfId="153" priority="143" operator="equal">
      <formula>"ESCRIBA AQUÍ EL NOMBRE DEL CAPITULO"</formula>
    </cfRule>
  </conditionalFormatting>
  <conditionalFormatting sqref="F25">
    <cfRule type="cellIs" dxfId="152" priority="157" operator="equal">
      <formula>"ESCRIBA AQUÍ EL NOMBRE DEL CAPITULO"</formula>
    </cfRule>
  </conditionalFormatting>
  <conditionalFormatting sqref="G13">
    <cfRule type="duplicateValues" dxfId="151" priority="156"/>
  </conditionalFormatting>
  <conditionalFormatting sqref="C14:C25">
    <cfRule type="cellIs" dxfId="150" priority="153" operator="equal">
      <formula>"ESCRIBA AQUÍ EL NOMBRE DEL CAPITULO"</formula>
    </cfRule>
  </conditionalFormatting>
  <conditionalFormatting sqref="G29">
    <cfRule type="cellIs" dxfId="149" priority="152" operator="equal">
      <formula>"ESCRIBA AQUÍ EL NOMBRE DEL CAPITULO"</formula>
    </cfRule>
  </conditionalFormatting>
  <conditionalFormatting sqref="C29">
    <cfRule type="cellIs" dxfId="148" priority="151" operator="equal">
      <formula>"ESCRIBA AQUÍ EL NOMBRE DEL CAPITULO"</formula>
    </cfRule>
  </conditionalFormatting>
  <conditionalFormatting sqref="G33:G38">
    <cfRule type="cellIs" dxfId="147" priority="150" operator="equal">
      <formula>"ESCRIBA AQUÍ EL NOMBRE DEL CAPITULO"</formula>
    </cfRule>
  </conditionalFormatting>
  <conditionalFormatting sqref="G42:G43">
    <cfRule type="cellIs" dxfId="146" priority="148" operator="equal">
      <formula>"ESCRIBA AQUÍ EL NOMBRE DEL CAPITULO"</formula>
    </cfRule>
  </conditionalFormatting>
  <conditionalFormatting sqref="C42:C43">
    <cfRule type="cellIs" dxfId="145" priority="147" operator="equal">
      <formula>"ESCRIBA AQUÍ EL NOMBRE DEL CAPITULO"</formula>
    </cfRule>
  </conditionalFormatting>
  <conditionalFormatting sqref="G47">
    <cfRule type="cellIs" dxfId="144" priority="146" operator="equal">
      <formula>"ESCRIBA AQUÍ EL NOMBRE DEL CAPITULO"</formula>
    </cfRule>
  </conditionalFormatting>
  <conditionalFormatting sqref="G50">
    <cfRule type="duplicateValues" dxfId="143" priority="144"/>
  </conditionalFormatting>
  <conditionalFormatting sqref="G51:G54">
    <cfRule type="cellIs" dxfId="142" priority="142" operator="equal">
      <formula>"ESCRIBA AQUÍ EL NOMBRE DEL CAPITULO"</formula>
    </cfRule>
  </conditionalFormatting>
  <conditionalFormatting sqref="C51:C54">
    <cfRule type="cellIs" dxfId="141" priority="141" operator="equal">
      <formula>"ESCRIBA AQUÍ EL NOMBRE DEL CAPITULO"</formula>
    </cfRule>
  </conditionalFormatting>
  <conditionalFormatting sqref="G57">
    <cfRule type="duplicateValues" dxfId="140" priority="140"/>
  </conditionalFormatting>
  <conditionalFormatting sqref="G57">
    <cfRule type="cellIs" dxfId="139" priority="139" operator="equal">
      <formula>"ESCRIBA AQUÍ EL NOMBRE DEL CAPITULO"</formula>
    </cfRule>
  </conditionalFormatting>
  <conditionalFormatting sqref="C58:C63">
    <cfRule type="cellIs" dxfId="138" priority="138" operator="equal">
      <formula>"ESCRIBA AQUÍ EL NOMBRE DEL CAPITULO"</formula>
    </cfRule>
  </conditionalFormatting>
  <conditionalFormatting sqref="G58:G63">
    <cfRule type="cellIs" dxfId="137" priority="137" operator="equal">
      <formula>"ESCRIBA AQUÍ EL NOMBRE DEL CAPITULO"</formula>
    </cfRule>
  </conditionalFormatting>
  <conditionalFormatting sqref="C67:C76">
    <cfRule type="cellIs" dxfId="136" priority="136" operator="equal">
      <formula>"ESCRIBA AQUÍ EL NOMBRE DEL CAPITULO"</formula>
    </cfRule>
  </conditionalFormatting>
  <conditionalFormatting sqref="G67:G76">
    <cfRule type="cellIs" dxfId="135" priority="135" operator="equal">
      <formula>"ESCRIBA AQUÍ EL NOMBRE DEL CAPITULO"</formula>
    </cfRule>
  </conditionalFormatting>
  <conditionalFormatting sqref="G79">
    <cfRule type="cellIs" dxfId="134" priority="134" operator="equal">
      <formula>"ESCRIBA AQUÍ EL NOMBRE DEL CAPITULO"</formula>
    </cfRule>
  </conditionalFormatting>
  <conditionalFormatting sqref="H79:K79">
    <cfRule type="cellIs" dxfId="133" priority="133" operator="equal">
      <formula>"ESCRIBA AQUÍ EL NOMBRE DEL CAPITULO"</formula>
    </cfRule>
  </conditionalFormatting>
  <conditionalFormatting sqref="C80:C87">
    <cfRule type="cellIs" dxfId="132" priority="132" operator="equal">
      <formula>"ESCRIBA AQUÍ EL NOMBRE DEL CAPITULO"</formula>
    </cfRule>
  </conditionalFormatting>
  <conditionalFormatting sqref="G80:G87">
    <cfRule type="cellIs" dxfId="131" priority="131" operator="equal">
      <formula>"ESCRIBA AQUÍ EL NOMBRE DEL CAPITULO"</formula>
    </cfRule>
  </conditionalFormatting>
  <conditionalFormatting sqref="I84:I85">
    <cfRule type="cellIs" dxfId="130" priority="130" operator="equal">
      <formula>"ESCRIBA AQUÍ EL NOMBRE DEL CAPITULO"</formula>
    </cfRule>
  </conditionalFormatting>
  <conditionalFormatting sqref="G90">
    <cfRule type="cellIs" dxfId="129" priority="129" operator="equal">
      <formula>"ESCRIBA AQUÍ EL NOMBRE DEL CAPITULO"</formula>
    </cfRule>
  </conditionalFormatting>
  <conditionalFormatting sqref="C90:C104">
    <cfRule type="cellIs" dxfId="128" priority="128" operator="equal">
      <formula>"ESCRIBA AQUÍ EL NOMBRE DEL CAPITULO"</formula>
    </cfRule>
  </conditionalFormatting>
  <conditionalFormatting sqref="G91:G105">
    <cfRule type="cellIs" dxfId="127" priority="127" operator="equal">
      <formula>"ESCRIBA AQUÍ EL NOMBRE DEL CAPITULO"</formula>
    </cfRule>
  </conditionalFormatting>
  <conditionalFormatting sqref="I91:I105">
    <cfRule type="cellIs" dxfId="126" priority="126" operator="equal">
      <formula>"ESCRIBA AQUÍ EL NOMBRE DEL CAPITULO"</formula>
    </cfRule>
  </conditionalFormatting>
  <conditionalFormatting sqref="C108">
    <cfRule type="cellIs" dxfId="125" priority="125" operator="equal">
      <formula>"ESCRIBA AQUÍ EL NOMBRE DEL CAPITULO"</formula>
    </cfRule>
  </conditionalFormatting>
  <conditionalFormatting sqref="C109:C114">
    <cfRule type="cellIs" dxfId="124" priority="124" operator="equal">
      <formula>"ESCRIBA AQUÍ EL NOMBRE DEL CAPITULO"</formula>
    </cfRule>
  </conditionalFormatting>
  <conditionalFormatting sqref="G109:G114">
    <cfRule type="cellIs" dxfId="123" priority="123" operator="equal">
      <formula>"ESCRIBA AQUÍ EL NOMBRE DEL CAPITULO"</formula>
    </cfRule>
  </conditionalFormatting>
  <conditionalFormatting sqref="G160:G166">
    <cfRule type="cellIs" dxfId="122" priority="96" operator="equal">
      <formula>"ESCRIBA AQUÍ EL NOMBRE DEL CAPITULO"</formula>
    </cfRule>
  </conditionalFormatting>
  <conditionalFormatting sqref="G117">
    <cfRule type="cellIs" dxfId="121" priority="122" operator="equal">
      <formula>"ESCRIBA AQUÍ EL NOMBRE DEL CAPITULO"</formula>
    </cfRule>
  </conditionalFormatting>
  <conditionalFormatting sqref="C117">
    <cfRule type="cellIs" dxfId="120" priority="121" operator="equal">
      <formula>"ESCRIBA AQUÍ EL NOMBRE DEL CAPITULO"</formula>
    </cfRule>
  </conditionalFormatting>
  <conditionalFormatting sqref="C118:C121">
    <cfRule type="cellIs" dxfId="119" priority="120" operator="equal">
      <formula>"ESCRIBA AQUÍ EL NOMBRE DEL CAPITULO"</formula>
    </cfRule>
  </conditionalFormatting>
  <conditionalFormatting sqref="G118:G121">
    <cfRule type="cellIs" dxfId="118" priority="119" operator="equal">
      <formula>"ESCRIBA AQUÍ EL NOMBRE DEL CAPITULO"</formula>
    </cfRule>
  </conditionalFormatting>
  <conditionalFormatting sqref="G124">
    <cfRule type="duplicateValues" dxfId="117" priority="118"/>
  </conditionalFormatting>
  <conditionalFormatting sqref="G124">
    <cfRule type="cellIs" dxfId="116" priority="117" operator="equal">
      <formula>"ESCRIBA AQUÍ EL NOMBRE DEL CAPITULO"</formula>
    </cfRule>
  </conditionalFormatting>
  <conditionalFormatting sqref="C124">
    <cfRule type="cellIs" dxfId="115" priority="116" operator="equal">
      <formula>"ESCRIBA AQUÍ EL NOMBRE DEL CAPITULO"</formula>
    </cfRule>
  </conditionalFormatting>
  <conditionalFormatting sqref="C125:C127">
    <cfRule type="cellIs" dxfId="114" priority="115" operator="equal">
      <formula>"ESCRIBA AQUÍ EL NOMBRE DEL CAPITULO"</formula>
    </cfRule>
  </conditionalFormatting>
  <conditionalFormatting sqref="G125:G127">
    <cfRule type="cellIs" dxfId="113" priority="114" operator="equal">
      <formula>"ESCRIBA AQUÍ EL NOMBRE DEL CAPITULO"</formula>
    </cfRule>
  </conditionalFormatting>
  <conditionalFormatting sqref="G130">
    <cfRule type="duplicateValues" dxfId="112" priority="113"/>
  </conditionalFormatting>
  <conditionalFormatting sqref="G130">
    <cfRule type="cellIs" dxfId="111" priority="112" operator="equal">
      <formula>"ESCRIBA AQUÍ EL NOMBRE DEL CAPITULO"</formula>
    </cfRule>
  </conditionalFormatting>
  <conditionalFormatting sqref="C130">
    <cfRule type="cellIs" dxfId="110" priority="111" operator="equal">
      <formula>"ESCRIBA AQUÍ EL NOMBRE DEL CAPITULO"</formula>
    </cfRule>
  </conditionalFormatting>
  <conditionalFormatting sqref="C159">
    <cfRule type="cellIs" dxfId="109" priority="97" operator="equal">
      <formula>"ESCRIBA AQUÍ EL NOMBRE DEL CAPITULO"</formula>
    </cfRule>
  </conditionalFormatting>
  <conditionalFormatting sqref="C131:C146">
    <cfRule type="cellIs" dxfId="108" priority="110" operator="equal">
      <formula>"ESCRIBA AQUÍ EL NOMBRE DEL CAPITULO"</formula>
    </cfRule>
  </conditionalFormatting>
  <conditionalFormatting sqref="G131:G146">
    <cfRule type="cellIs" dxfId="107" priority="109" operator="equal">
      <formula>"ESCRIBA AQUÍ EL NOMBRE DEL CAPITULO"</formula>
    </cfRule>
  </conditionalFormatting>
  <conditionalFormatting sqref="G149">
    <cfRule type="duplicateValues" dxfId="106" priority="108"/>
  </conditionalFormatting>
  <conditionalFormatting sqref="G149">
    <cfRule type="cellIs" dxfId="105" priority="107" operator="equal">
      <formula>"ESCRIBA AQUÍ EL NOMBRE DEL CAPITULO"</formula>
    </cfRule>
  </conditionalFormatting>
  <conditionalFormatting sqref="C149">
    <cfRule type="cellIs" dxfId="104" priority="106" operator="equal">
      <formula>"ESCRIBA AQUÍ EL NOMBRE DEL CAPITULO"</formula>
    </cfRule>
  </conditionalFormatting>
  <conditionalFormatting sqref="C150">
    <cfRule type="cellIs" dxfId="103" priority="105" operator="equal">
      <formula>"ESCRIBA AQUÍ EL NOMBRE DEL CAPITULO"</formula>
    </cfRule>
  </conditionalFormatting>
  <conditionalFormatting sqref="G150">
    <cfRule type="cellIs" dxfId="102" priority="104" operator="equal">
      <formula>"ESCRIBA AQUÍ EL NOMBRE DEL CAPITULO"</formula>
    </cfRule>
  </conditionalFormatting>
  <conditionalFormatting sqref="G153">
    <cfRule type="duplicateValues" dxfId="101" priority="103"/>
  </conditionalFormatting>
  <conditionalFormatting sqref="G153">
    <cfRule type="cellIs" dxfId="100" priority="102" operator="equal">
      <formula>"ESCRIBA AQUÍ EL NOMBRE DEL CAPITULO"</formula>
    </cfRule>
  </conditionalFormatting>
  <conditionalFormatting sqref="C153">
    <cfRule type="cellIs" dxfId="99" priority="101" operator="equal">
      <formula>"ESCRIBA AQUÍ EL NOMBRE DEL CAPITULO"</formula>
    </cfRule>
  </conditionalFormatting>
  <conditionalFormatting sqref="G155:G156">
    <cfRule type="cellIs" dxfId="98" priority="100" operator="equal">
      <formula>"ESCRIBA AQUÍ EL NOMBRE DEL CAPITULO"</formula>
    </cfRule>
  </conditionalFormatting>
  <conditionalFormatting sqref="G159">
    <cfRule type="duplicateValues" dxfId="97" priority="99"/>
  </conditionalFormatting>
  <conditionalFormatting sqref="G159">
    <cfRule type="cellIs" dxfId="96" priority="98" operator="equal">
      <formula>"ESCRIBA AQUÍ EL NOMBRE DEL CAPITULO"</formula>
    </cfRule>
  </conditionalFormatting>
  <conditionalFormatting sqref="C169">
    <cfRule type="cellIs" dxfId="95" priority="95" operator="equal">
      <formula>"ESCRIBA AQUÍ EL NOMBRE DEL CAPITULO"</formula>
    </cfRule>
  </conditionalFormatting>
  <conditionalFormatting sqref="C170:C174">
    <cfRule type="cellIs" dxfId="94" priority="94" operator="equal">
      <formula>"ESCRIBA AQUÍ EL NOMBRE DEL CAPITULO"</formula>
    </cfRule>
  </conditionalFormatting>
  <conditionalFormatting sqref="G170:G174">
    <cfRule type="cellIs" dxfId="93" priority="93" operator="equal">
      <formula>"ESCRIBA AQUÍ EL NOMBRE DEL CAPITULO"</formula>
    </cfRule>
  </conditionalFormatting>
  <conditionalFormatting sqref="G178">
    <cfRule type="cellIs" dxfId="92" priority="88" operator="equal">
      <formula>"ESCRIBA AQUÍ EL NOMBRE DEL CAPITULO"</formula>
    </cfRule>
  </conditionalFormatting>
  <conditionalFormatting sqref="G177">
    <cfRule type="duplicateValues" dxfId="91" priority="92"/>
  </conditionalFormatting>
  <conditionalFormatting sqref="G177">
    <cfRule type="cellIs" dxfId="90" priority="91" operator="equal">
      <formula>"ESCRIBA AQUÍ EL NOMBRE DEL CAPITULO"</formula>
    </cfRule>
  </conditionalFormatting>
  <conditionalFormatting sqref="C177">
    <cfRule type="cellIs" dxfId="89" priority="90" operator="equal">
      <formula>"ESCRIBA AQUÍ EL NOMBRE DEL CAPITULO"</formula>
    </cfRule>
  </conditionalFormatting>
  <conditionalFormatting sqref="C178">
    <cfRule type="cellIs" dxfId="88" priority="89" operator="equal">
      <formula>"ESCRIBA AQUÍ EL NOMBRE DEL CAPITULO"</formula>
    </cfRule>
  </conditionalFormatting>
  <conditionalFormatting sqref="C181">
    <cfRule type="cellIs" dxfId="87" priority="87" operator="equal">
      <formula>"ESCRIBA AQUÍ EL NOMBRE DEL CAPITULO"</formula>
    </cfRule>
  </conditionalFormatting>
  <conditionalFormatting sqref="C182">
    <cfRule type="cellIs" dxfId="86" priority="86" operator="equal">
      <formula>"ESCRIBA AQUÍ EL NOMBRE DEL CAPITULO"</formula>
    </cfRule>
  </conditionalFormatting>
  <conditionalFormatting sqref="C183">
    <cfRule type="cellIs" dxfId="85" priority="85" operator="equal">
      <formula>"ESCRIBA AQUÍ EL NOMBRE DEL CAPITULO"</formula>
    </cfRule>
  </conditionalFormatting>
  <conditionalFormatting sqref="G182:G183">
    <cfRule type="cellIs" dxfId="84" priority="84" operator="equal">
      <formula>"ESCRIBA AQUÍ EL NOMBRE DEL CAPITULO"</formula>
    </cfRule>
  </conditionalFormatting>
  <conditionalFormatting sqref="I182:I183">
    <cfRule type="cellIs" dxfId="83" priority="83" operator="equal">
      <formula>"ESCRIBA AQUÍ EL NOMBRE DEL CAPITULO"</formula>
    </cfRule>
  </conditionalFormatting>
  <conditionalFormatting sqref="G236:K236">
    <cfRule type="cellIs" dxfId="82" priority="77" operator="equal">
      <formula>"ESCRIBA AQUÍ EL NOMBRE DEL CAPITULO"</formula>
    </cfRule>
  </conditionalFormatting>
  <conditionalFormatting sqref="G209:G211">
    <cfRule type="cellIs" dxfId="81" priority="71" operator="equal">
      <formula>"ESCRIBA AQUÍ EL NOMBRE DEL CAPITULO"</formula>
    </cfRule>
  </conditionalFormatting>
  <conditionalFormatting sqref="G215">
    <cfRule type="cellIs" dxfId="80" priority="67" operator="equal">
      <formula>"ESCRIBA AQUÍ EL NOMBRE DEL CAPITULO"</formula>
    </cfRule>
  </conditionalFormatting>
  <conditionalFormatting sqref="G219">
    <cfRule type="cellIs" dxfId="79" priority="65" operator="equal">
      <formula>"ESCRIBA AQUÍ EL NOMBRE DEL CAPITULO"</formula>
    </cfRule>
  </conditionalFormatting>
  <conditionalFormatting sqref="G191:K191">
    <cfRule type="cellIs" dxfId="78" priority="80" operator="equal">
      <formula>"ESCRIBA AQUÍ EL NOMBRE DEL CAPITULO"</formula>
    </cfRule>
  </conditionalFormatting>
  <conditionalFormatting sqref="G236">
    <cfRule type="cellIs" dxfId="77" priority="81" stopIfTrue="1" operator="equal">
      <formula>"ESCRIBA AQUÍ EL NOMBRE DEL CAPITULO"</formula>
    </cfRule>
  </conditionalFormatting>
  <conditionalFormatting sqref="G237:G254">
    <cfRule type="cellIs" dxfId="76" priority="62" operator="equal">
      <formula>"ESCRIBA AQUÍ EL NOMBRE DEL CAPITULO"</formula>
    </cfRule>
  </conditionalFormatting>
  <conditionalFormatting sqref="G258:G265">
    <cfRule type="cellIs" dxfId="75" priority="60" operator="equal">
      <formula>"ESCRIBA AQUÍ EL NOMBRE DEL CAPITULO"</formula>
    </cfRule>
  </conditionalFormatting>
  <conditionalFormatting sqref="G285">
    <cfRule type="cellIs" dxfId="74" priority="51" operator="equal">
      <formula>"ESCRIBA AQUÍ EL NOMBRE DEL CAPITULO"</formula>
    </cfRule>
  </conditionalFormatting>
  <conditionalFormatting sqref="G209:G211">
    <cfRule type="duplicateValues" dxfId="73" priority="72"/>
  </conditionalFormatting>
  <conditionalFormatting sqref="G214">
    <cfRule type="duplicateValues" dxfId="72" priority="70"/>
  </conditionalFormatting>
  <conditionalFormatting sqref="G215">
    <cfRule type="duplicateValues" dxfId="71" priority="68"/>
  </conditionalFormatting>
  <conditionalFormatting sqref="G219">
    <cfRule type="duplicateValues" dxfId="70" priority="66"/>
  </conditionalFormatting>
  <conditionalFormatting sqref="G230">
    <cfRule type="cellIs" dxfId="69" priority="64" operator="equal">
      <formula>"ESCRIBA AQUÍ EL NOMBRE DEL CAPITULO"</formula>
    </cfRule>
  </conditionalFormatting>
  <conditionalFormatting sqref="G237:G254">
    <cfRule type="duplicateValues" dxfId="68" priority="63"/>
  </conditionalFormatting>
  <conditionalFormatting sqref="G258:G265">
    <cfRule type="duplicateValues" dxfId="67" priority="61"/>
  </conditionalFormatting>
  <conditionalFormatting sqref="G268">
    <cfRule type="duplicateValues" dxfId="66" priority="58"/>
  </conditionalFormatting>
  <conditionalFormatting sqref="G268:G272">
    <cfRule type="cellIs" dxfId="65" priority="56" operator="equal">
      <formula>"ESCRIBA AQUÍ EL NOMBRE DEL CAPITULO"</formula>
    </cfRule>
  </conditionalFormatting>
  <conditionalFormatting sqref="G269:G272">
    <cfRule type="duplicateValues" dxfId="64" priority="57"/>
  </conditionalFormatting>
  <conditionalFormatting sqref="G275">
    <cfRule type="duplicateValues" dxfId="63" priority="53"/>
  </conditionalFormatting>
  <conditionalFormatting sqref="G275:G281">
    <cfRule type="cellIs" dxfId="62" priority="52" operator="equal">
      <formula>"ESCRIBA AQUÍ EL NOMBRE DEL CAPITULO"</formula>
    </cfRule>
  </conditionalFormatting>
  <conditionalFormatting sqref="G276:G281">
    <cfRule type="duplicateValues" dxfId="61" priority="54"/>
  </conditionalFormatting>
  <conditionalFormatting sqref="G191 G208 G218 G236 G257">
    <cfRule type="duplicateValues" dxfId="60" priority="82"/>
  </conditionalFormatting>
  <conditionalFormatting sqref="G284:G285">
    <cfRule type="duplicateValues" dxfId="59" priority="75"/>
  </conditionalFormatting>
  <conditionalFormatting sqref="G285">
    <cfRule type="duplicateValues" dxfId="58" priority="73"/>
  </conditionalFormatting>
  <conditionalFormatting sqref="G208:K208">
    <cfRule type="cellIs" dxfId="57" priority="78" operator="equal">
      <formula>"ESCRIBA AQUÍ EL NOMBRE DEL CAPITULO"</formula>
    </cfRule>
  </conditionalFormatting>
  <conditionalFormatting sqref="G214:K214">
    <cfRule type="cellIs" dxfId="56" priority="69" operator="equal">
      <formula>"ESCRIBA AQUÍ EL NOMBRE DEL CAPITULO"</formula>
    </cfRule>
  </conditionalFormatting>
  <conditionalFormatting sqref="G218:K218">
    <cfRule type="cellIs" dxfId="55" priority="79" operator="equal">
      <formula>"ESCRIBA AQUÍ EL NOMBRE DEL CAPITULO"</formula>
    </cfRule>
  </conditionalFormatting>
  <conditionalFormatting sqref="G257:K257">
    <cfRule type="cellIs" dxfId="54" priority="76" operator="equal">
      <formula>"ESCRIBA AQUÍ EL NOMBRE DEL CAPITULO"</formula>
    </cfRule>
  </conditionalFormatting>
  <conditionalFormatting sqref="G284:K284">
    <cfRule type="cellIs" dxfId="53" priority="74" operator="equal">
      <formula>"ESCRIBA AQUÍ EL NOMBRE DEL CAPITULO"</formula>
    </cfRule>
  </conditionalFormatting>
  <conditionalFormatting sqref="H268:K268">
    <cfRule type="cellIs" dxfId="52" priority="59" operator="equal">
      <formula>"ESCRIBA AQUÍ EL NOMBRE DEL CAPITULO"</formula>
    </cfRule>
  </conditionalFormatting>
  <conditionalFormatting sqref="H275:K275">
    <cfRule type="cellIs" dxfId="51" priority="55" operator="equal">
      <formula>"ESCRIBA AQUÍ EL NOMBRE DEL CAPITULO"</formula>
    </cfRule>
  </conditionalFormatting>
  <conditionalFormatting sqref="C192:C205">
    <cfRule type="cellIs" dxfId="50" priority="48" operator="equal">
      <formula>"ESCRIBA AQUÍ EL NOMBRE DEL CAPITULO"</formula>
    </cfRule>
  </conditionalFormatting>
  <conditionalFormatting sqref="C223:C233">
    <cfRule type="cellIs" dxfId="49" priority="47" operator="equal">
      <formula>"ESCRIBA AQUÍ EL NOMBRE DEL CAPITULO"</formula>
    </cfRule>
  </conditionalFormatting>
  <conditionalFormatting sqref="C269:C272">
    <cfRule type="cellIs" dxfId="48" priority="41" operator="equal">
      <formula>"ESCRIBA AQUÍ EL NOMBRE DEL CAPITULO"</formula>
    </cfRule>
  </conditionalFormatting>
  <conditionalFormatting sqref="C276:C281">
    <cfRule type="cellIs" dxfId="47" priority="40" operator="equal">
      <formula>"ESCRIBA AQUÍ EL NOMBRE DEL CAPITULO"</formula>
    </cfRule>
  </conditionalFormatting>
  <conditionalFormatting sqref="C236">
    <cfRule type="cellIs" dxfId="46" priority="49" operator="equal">
      <formula>"ESCRIBA AQUÍ EL NOMBRE DEL CAPITULO"</formula>
    </cfRule>
  </conditionalFormatting>
  <conditionalFormatting sqref="C209:C211">
    <cfRule type="cellIs" dxfId="45" priority="46" operator="equal">
      <formula>"ESCRIBA AQUÍ EL NOMBRE DEL CAPITULO"</formula>
    </cfRule>
  </conditionalFormatting>
  <conditionalFormatting sqref="C215">
    <cfRule type="cellIs" dxfId="44" priority="45" operator="equal">
      <formula>"ESCRIBA AQUÍ EL NOMBRE DEL CAPITULO"</formula>
    </cfRule>
  </conditionalFormatting>
  <conditionalFormatting sqref="C219">
    <cfRule type="cellIs" dxfId="43" priority="44" operator="equal">
      <formula>"ESCRIBA AQUÍ EL NOMBRE DEL CAPITULO"</formula>
    </cfRule>
  </conditionalFormatting>
  <conditionalFormatting sqref="C236">
    <cfRule type="cellIs" dxfId="42" priority="50" stopIfTrue="1" operator="equal">
      <formula>"ESCRIBA AQUÍ EL NOMBRE DEL CAPITULO"</formula>
    </cfRule>
  </conditionalFormatting>
  <conditionalFormatting sqref="C237:C254">
    <cfRule type="cellIs" dxfId="41" priority="43" operator="equal">
      <formula>"ESCRIBA AQUÍ EL NOMBRE DEL CAPITULO"</formula>
    </cfRule>
  </conditionalFormatting>
  <conditionalFormatting sqref="C258:C265">
    <cfRule type="cellIs" dxfId="40" priority="42" operator="equal">
      <formula>"ESCRIBA AQUÍ EL NOMBRE DEL CAPITULO"</formula>
    </cfRule>
  </conditionalFormatting>
  <conditionalFormatting sqref="C285">
    <cfRule type="cellIs" dxfId="39" priority="39" operator="equal">
      <formula>"ESCRIBA AQUÍ EL NOMBRE DEL CAPITULO"</formula>
    </cfRule>
  </conditionalFormatting>
  <conditionalFormatting sqref="G222">
    <cfRule type="duplicateValues" dxfId="38" priority="38"/>
  </conditionalFormatting>
  <conditionalFormatting sqref="G222:K222">
    <cfRule type="cellIs" dxfId="37" priority="37" operator="equal">
      <formula>"ESCRIBA AQUÍ EL NOMBRE DEL CAPITULO"</formula>
    </cfRule>
  </conditionalFormatting>
  <conditionalFormatting sqref="G293:K293">
    <cfRule type="cellIs" dxfId="36" priority="34" operator="equal">
      <formula>"ESCRIBA AQUÍ EL NOMBRE DEL CAPITULO"</formula>
    </cfRule>
  </conditionalFormatting>
  <conditionalFormatting sqref="G350:K350">
    <cfRule type="cellIs" dxfId="35" priority="30" operator="equal">
      <formula>"ESCRIBA AQUÍ EL NOMBRE DEL CAPITULO"</formula>
    </cfRule>
  </conditionalFormatting>
  <conditionalFormatting sqref="G376:G379">
    <cfRule type="cellIs" dxfId="34" priority="26" operator="equal">
      <formula>"ESCRIBA AQUÍ EL NOMBRE DEL CAPITULO"</formula>
    </cfRule>
  </conditionalFormatting>
  <conditionalFormatting sqref="G382:K382">
    <cfRule type="cellIs" dxfId="33" priority="32" operator="equal">
      <formula>"ESCRIBA AQUÍ EL NOMBRE DEL CAPITULO"</formula>
    </cfRule>
  </conditionalFormatting>
  <conditionalFormatting sqref="G369:K369">
    <cfRule type="cellIs" dxfId="32" priority="25" operator="equal">
      <formula>"ESCRIBA AQUÍ EL NOMBRE DEL CAPITULO"</formula>
    </cfRule>
  </conditionalFormatting>
  <conditionalFormatting sqref="G360:K360">
    <cfRule type="cellIs" dxfId="31" priority="33" operator="equal">
      <formula>"ESCRIBA AQUÍ EL NOMBRE DEL CAPITULO"</formula>
    </cfRule>
  </conditionalFormatting>
  <conditionalFormatting sqref="G319:K319">
    <cfRule type="cellIs" dxfId="30" priority="31" operator="equal">
      <formula>"ESCRIBA AQUÍ EL NOMBRE DEL CAPITULO"</formula>
    </cfRule>
  </conditionalFormatting>
  <conditionalFormatting sqref="G307:K307">
    <cfRule type="cellIs" dxfId="29" priority="29" operator="equal">
      <formula>"ESCRIBA AQUÍ EL NOMBRE DEL CAPITULO"</formula>
    </cfRule>
  </conditionalFormatting>
  <conditionalFormatting sqref="G376:G379">
    <cfRule type="cellIs" dxfId="28" priority="35" stopIfTrue="1" operator="equal">
      <formula>"ESCRIBA AQUÍ EL NOMBRE DEL CAPITULO"</formula>
    </cfRule>
  </conditionalFormatting>
  <conditionalFormatting sqref="C320">
    <cfRule type="cellIs" dxfId="27" priority="16" operator="equal">
      <formula>"ESCRIBA AQUÍ EL NOMBRE DEL CAPITULO"</formula>
    </cfRule>
  </conditionalFormatting>
  <conditionalFormatting sqref="G375:G379 G369 G360 G293 G307 G319 G333 G315 G350 G382">
    <cfRule type="duplicateValues" dxfId="26" priority="36"/>
  </conditionalFormatting>
  <conditionalFormatting sqref="G315:K315">
    <cfRule type="cellIs" dxfId="25" priority="27" operator="equal">
      <formula>"ESCRIBA AQUÍ EL NOMBRE DEL CAPITULO"</formula>
    </cfRule>
  </conditionalFormatting>
  <conditionalFormatting sqref="G333:K333">
    <cfRule type="cellIs" dxfId="24" priority="28" operator="equal">
      <formula>"ESCRIBA AQUÍ EL NOMBRE DEL CAPITULO"</formula>
    </cfRule>
  </conditionalFormatting>
  <conditionalFormatting sqref="G375:K375">
    <cfRule type="cellIs" dxfId="23" priority="24" operator="equal">
      <formula>"ESCRIBA AQUÍ EL NOMBRE DEL CAPITULO"</formula>
    </cfRule>
  </conditionalFormatting>
  <conditionalFormatting sqref="C294:C304 C321:C325 C334:C347 C361:C366 C370:C372 C376:C379">
    <cfRule type="cellIs" dxfId="22" priority="21" operator="equal">
      <formula>"ESCRIBA AQUÍ EL NOMBRE DEL CAPITULO"</formula>
    </cfRule>
  </conditionalFormatting>
  <conditionalFormatting sqref="C308:C312">
    <cfRule type="cellIs" dxfId="21" priority="22" operator="equal">
      <formula>"ESCRIBA AQUÍ EL NOMBRE DEL CAPITULO"</formula>
    </cfRule>
  </conditionalFormatting>
  <conditionalFormatting sqref="C316">
    <cfRule type="cellIs" dxfId="20" priority="20" operator="equal">
      <formula>"ESCRIBA AQUÍ EL NOMBRE DEL CAPITULO"</formula>
    </cfRule>
  </conditionalFormatting>
  <conditionalFormatting sqref="C329:C330">
    <cfRule type="cellIs" dxfId="19" priority="19" operator="equal">
      <formula>"ESCRIBA AQUÍ EL NOMBRE DEL CAPITULO"</formula>
    </cfRule>
  </conditionalFormatting>
  <conditionalFormatting sqref="C351:C357">
    <cfRule type="cellIs" dxfId="18" priority="18" operator="equal">
      <formula>"ESCRIBA AQUÍ EL NOMBRE DEL CAPITULO"</formula>
    </cfRule>
  </conditionalFormatting>
  <conditionalFormatting sqref="C383">
    <cfRule type="cellIs" dxfId="17" priority="17" operator="equal">
      <formula>"ESCRIBA AQUÍ EL NOMBRE DEL CAPITULO"</formula>
    </cfRule>
  </conditionalFormatting>
  <conditionalFormatting sqref="C376:C379">
    <cfRule type="cellIs" dxfId="16" priority="23" stopIfTrue="1" operator="equal">
      <formula>"ESCRIBA AQUÍ EL NOMBRE DEL CAPITULO"</formula>
    </cfRule>
  </conditionalFormatting>
  <conditionalFormatting sqref="G328:K328">
    <cfRule type="cellIs" dxfId="15" priority="14" operator="equal">
      <formula>"ESCRIBA AQUÍ EL NOMBRE DEL CAPITULO"</formula>
    </cfRule>
  </conditionalFormatting>
  <conditionalFormatting sqref="G328">
    <cfRule type="duplicateValues" dxfId="14" priority="15"/>
  </conditionalFormatting>
  <conditionalFormatting sqref="G391:K391">
    <cfRule type="cellIs" dxfId="13" priority="13" operator="equal">
      <formula>"ESCRIBA AQUÍ EL NOMBRE DEL CAPITULO"</formula>
    </cfRule>
  </conditionalFormatting>
  <conditionalFormatting sqref="G426:K426">
    <cfRule type="cellIs" dxfId="12" priority="12" operator="equal">
      <formula>"ESCRIBA AQUÍ EL NOMBRE DEL CAPITULO"</formula>
    </cfRule>
  </conditionalFormatting>
  <conditionalFormatting sqref="G414:K414">
    <cfRule type="cellIs" dxfId="11" priority="11" operator="equal">
      <formula>"ESCRIBA AQUÍ EL NOMBRE DEL CAPITULO"</formula>
    </cfRule>
  </conditionalFormatting>
  <conditionalFormatting sqref="G403:K403">
    <cfRule type="cellIs" dxfId="10" priority="10" operator="equal">
      <formula>"ESCRIBA AQUÍ EL NOMBRE DEL CAPITULO"</formula>
    </cfRule>
  </conditionalFormatting>
  <conditionalFormatting sqref="C415">
    <cfRule type="cellIs" dxfId="9" priority="5" operator="equal">
      <formula>"ESCRIBA AQUÍ EL NOMBRE DEL CAPITULO"</formula>
    </cfRule>
  </conditionalFormatting>
  <conditionalFormatting sqref="G409:K409">
    <cfRule type="cellIs" dxfId="8" priority="9" operator="equal">
      <formula>"ESCRIBA AQUÍ EL NOMBRE DEL CAPITULO"</formula>
    </cfRule>
  </conditionalFormatting>
  <conditionalFormatting sqref="C392:C400 C416">
    <cfRule type="cellIs" dxfId="7" priority="7" operator="equal">
      <formula>"ESCRIBA AQUÍ EL NOMBRE DEL CAPITULO"</formula>
    </cfRule>
  </conditionalFormatting>
  <conditionalFormatting sqref="C404:C406">
    <cfRule type="cellIs" dxfId="6" priority="8" operator="equal">
      <formula>"ESCRIBA AQUÍ EL NOMBRE DEL CAPITULO"</formula>
    </cfRule>
  </conditionalFormatting>
  <conditionalFormatting sqref="C410:C411">
    <cfRule type="cellIs" dxfId="5" priority="6" operator="equal">
      <formula>"ESCRIBA AQUÍ EL NOMBRE DEL CAPITULO"</formula>
    </cfRule>
  </conditionalFormatting>
  <conditionalFormatting sqref="G419:K419">
    <cfRule type="cellIs" dxfId="4" priority="3" operator="equal">
      <formula>"ESCRIBA AQUÍ EL NOMBRE DEL CAPITULO"</formula>
    </cfRule>
  </conditionalFormatting>
  <conditionalFormatting sqref="G419">
    <cfRule type="duplicateValues" dxfId="3" priority="4"/>
  </conditionalFormatting>
  <conditionalFormatting sqref="C420:C423">
    <cfRule type="cellIs" dxfId="2" priority="2" operator="equal">
      <formula>"ESCRIBA AQUÍ EL NOMBRE DEL CAPITULO"</formula>
    </cfRule>
  </conditionalFormatting>
  <conditionalFormatting sqref="C427:C429">
    <cfRule type="cellIs" dxfId="1" priority="1" operator="equal">
      <formula>"ESCRIBA AQUÍ EL NOMBRE DEL CAPITULO"</formula>
    </cfRule>
  </conditionalFormatting>
  <conditionalFormatting sqref="G426 G391 G403 G414 G409">
    <cfRule type="duplicateValues" dxfId="0" priority="180"/>
  </conditionalFormatting>
  <printOptions horizontalCentered="1" verticalCentered="1"/>
  <pageMargins left="0.11811023622047245" right="0.11811023622047245" top="0.39370078740157483" bottom="0.39370078740157483" header="0.31496062992125984" footer="0.31496062992125984"/>
  <pageSetup scale="46" orientation="portrait" r:id="rId1"/>
  <rowBreaks count="6" manualBreakCount="6">
    <brk id="56" min="1" max="11" man="1"/>
    <brk id="102" min="1" max="11" man="1"/>
    <brk id="288" min="1" max="11" man="1"/>
    <brk id="332" min="1" max="11" man="1"/>
    <brk id="380" min="1" max="11" man="1"/>
    <brk id="424" min="1" max="1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1"/>
  <sheetViews>
    <sheetView showGridLines="0" view="pageBreakPreview" topLeftCell="A64" zoomScale="80" zoomScaleNormal="80" zoomScaleSheetLayoutView="80" workbookViewId="0">
      <selection activeCell="G93" sqref="G93"/>
    </sheetView>
  </sheetViews>
  <sheetFormatPr baseColWidth="10" defaultColWidth="11.42578125" defaultRowHeight="12.75"/>
  <cols>
    <col min="1" max="2" width="3.42578125" style="15" customWidth="1"/>
    <col min="3" max="3" width="12.42578125" style="15" customWidth="1"/>
    <col min="4" max="4" width="18" style="15" customWidth="1"/>
    <col min="5" max="11" width="11.42578125" style="15"/>
    <col min="12" max="12" width="17.42578125" style="15" customWidth="1"/>
    <col min="13" max="14" width="11.42578125" style="15"/>
    <col min="15" max="15" width="20" style="15" customWidth="1"/>
    <col min="16" max="17" width="3.42578125" style="15" customWidth="1"/>
    <col min="18" max="16384" width="11.42578125" style="15"/>
  </cols>
  <sheetData>
    <row r="1" spans="2:16" ht="13.5" thickBot="1"/>
    <row r="2" spans="2:16" ht="13.5" thickTop="1">
      <c r="B2" s="19"/>
      <c r="C2" s="20"/>
      <c r="D2" s="20"/>
      <c r="E2" s="20"/>
      <c r="F2" s="20"/>
      <c r="G2" s="20"/>
      <c r="H2" s="20"/>
      <c r="I2" s="20"/>
      <c r="J2" s="20"/>
      <c r="K2" s="20"/>
      <c r="L2" s="20"/>
      <c r="M2" s="20"/>
      <c r="N2" s="20"/>
      <c r="O2" s="20"/>
      <c r="P2" s="165"/>
    </row>
    <row r="3" spans="2:16" ht="36.75" customHeight="1">
      <c r="B3" s="21"/>
      <c r="C3" s="380" t="s">
        <v>82</v>
      </c>
      <c r="D3" s="381"/>
      <c r="E3" s="381"/>
      <c r="F3" s="381"/>
      <c r="P3" s="22"/>
    </row>
    <row r="4" spans="2:16">
      <c r="B4" s="21"/>
      <c r="C4" s="148" t="s">
        <v>0</v>
      </c>
      <c r="D4" s="166" t="s">
        <v>83</v>
      </c>
      <c r="E4" s="148" t="s">
        <v>1</v>
      </c>
      <c r="F4" s="149">
        <v>1</v>
      </c>
      <c r="P4" s="22"/>
    </row>
    <row r="5" spans="2:16">
      <c r="B5" s="21"/>
      <c r="C5" s="123"/>
      <c r="D5" s="124"/>
      <c r="E5" s="123"/>
      <c r="F5" s="124"/>
      <c r="P5" s="22"/>
    </row>
    <row r="6" spans="2:16" ht="48" customHeight="1">
      <c r="B6" s="21"/>
      <c r="C6" s="382" t="s">
        <v>75</v>
      </c>
      <c r="D6" s="382"/>
      <c r="E6" s="382"/>
      <c r="F6" s="382"/>
      <c r="G6" s="382"/>
      <c r="H6" s="382"/>
      <c r="I6" s="382"/>
      <c r="J6" s="382"/>
      <c r="K6" s="382"/>
      <c r="L6" s="382"/>
      <c r="M6" s="382"/>
      <c r="N6" s="382"/>
      <c r="O6" s="382"/>
      <c r="P6" s="23"/>
    </row>
    <row r="7" spans="2:16" ht="15" thickBot="1">
      <c r="B7" s="21"/>
      <c r="C7" s="48"/>
      <c r="D7" s="48"/>
      <c r="E7" s="48"/>
      <c r="F7" s="48"/>
      <c r="G7" s="48"/>
      <c r="H7" s="48"/>
      <c r="I7" s="48"/>
      <c r="J7" s="48"/>
      <c r="K7" s="48"/>
      <c r="L7" s="48"/>
      <c r="M7" s="48"/>
      <c r="N7" s="48"/>
      <c r="O7" s="48"/>
      <c r="P7" s="22"/>
    </row>
    <row r="8" spans="2:16" ht="15">
      <c r="B8" s="21"/>
      <c r="C8" s="428"/>
      <c r="D8" s="430"/>
      <c r="E8" s="431"/>
      <c r="F8" s="431"/>
      <c r="G8" s="431"/>
      <c r="H8" s="431"/>
      <c r="I8" s="431"/>
      <c r="J8" s="431"/>
      <c r="K8" s="432"/>
      <c r="L8" s="439"/>
      <c r="M8" s="440"/>
      <c r="N8" s="440"/>
      <c r="O8" s="441"/>
      <c r="P8" s="24"/>
    </row>
    <row r="9" spans="2:16" ht="15">
      <c r="B9" s="21"/>
      <c r="C9" s="429"/>
      <c r="D9" s="385" t="s">
        <v>25</v>
      </c>
      <c r="E9" s="386"/>
      <c r="F9" s="386"/>
      <c r="G9" s="386"/>
      <c r="H9" s="386"/>
      <c r="I9" s="386"/>
      <c r="J9" s="386"/>
      <c r="K9" s="387"/>
      <c r="L9" s="442"/>
      <c r="M9" s="443"/>
      <c r="N9" s="443"/>
      <c r="O9" s="444"/>
      <c r="P9" s="24"/>
    </row>
    <row r="10" spans="2:16" ht="15">
      <c r="B10" s="21"/>
      <c r="C10" s="429"/>
      <c r="D10" s="385"/>
      <c r="E10" s="386"/>
      <c r="F10" s="386"/>
      <c r="G10" s="386"/>
      <c r="H10" s="386"/>
      <c r="I10" s="386"/>
      <c r="J10" s="386"/>
      <c r="K10" s="387"/>
      <c r="L10" s="383" t="s">
        <v>26</v>
      </c>
      <c r="M10" s="445"/>
      <c r="N10" s="446"/>
      <c r="O10" s="447"/>
      <c r="P10" s="24"/>
    </row>
    <row r="11" spans="2:16" ht="15">
      <c r="B11" s="21"/>
      <c r="C11" s="429"/>
      <c r="D11" s="385" t="s">
        <v>27</v>
      </c>
      <c r="E11" s="386"/>
      <c r="F11" s="386"/>
      <c r="G11" s="386"/>
      <c r="H11" s="386"/>
      <c r="I11" s="386"/>
      <c r="J11" s="386"/>
      <c r="K11" s="387"/>
      <c r="L11" s="433"/>
      <c r="M11" s="448"/>
      <c r="N11" s="449"/>
      <c r="O11" s="450"/>
      <c r="P11" s="25"/>
    </row>
    <row r="12" spans="2:16" ht="12.75" customHeight="1">
      <c r="B12" s="21"/>
      <c r="C12" s="429"/>
      <c r="D12" s="388"/>
      <c r="E12" s="389"/>
      <c r="F12" s="389"/>
      <c r="G12" s="389"/>
      <c r="H12" s="389"/>
      <c r="I12" s="389"/>
      <c r="J12" s="389"/>
      <c r="K12" s="390"/>
      <c r="L12" s="383" t="s">
        <v>28</v>
      </c>
      <c r="M12" s="383">
        <v>1</v>
      </c>
      <c r="N12" s="383" t="s">
        <v>29</v>
      </c>
      <c r="O12" s="437">
        <v>1</v>
      </c>
      <c r="P12" s="24"/>
    </row>
    <row r="13" spans="2:16" ht="13.5">
      <c r="B13" s="21"/>
      <c r="C13" s="429"/>
      <c r="D13" s="388"/>
      <c r="E13" s="389"/>
      <c r="F13" s="389"/>
      <c r="G13" s="389"/>
      <c r="H13" s="389"/>
      <c r="I13" s="389"/>
      <c r="J13" s="389"/>
      <c r="K13" s="390"/>
      <c r="L13" s="384"/>
      <c r="M13" s="384"/>
      <c r="N13" s="384"/>
      <c r="O13" s="438"/>
      <c r="P13" s="24"/>
    </row>
    <row r="14" spans="2:16" ht="15">
      <c r="B14" s="21"/>
      <c r="C14" s="429"/>
      <c r="D14" s="385" t="s">
        <v>76</v>
      </c>
      <c r="E14" s="386"/>
      <c r="F14" s="386"/>
      <c r="G14" s="386"/>
      <c r="H14" s="386"/>
      <c r="I14" s="386"/>
      <c r="J14" s="386"/>
      <c r="K14" s="387"/>
      <c r="L14" s="384"/>
      <c r="M14" s="384"/>
      <c r="N14" s="384"/>
      <c r="O14" s="438"/>
      <c r="P14" s="24"/>
    </row>
    <row r="15" spans="2:16" ht="15.75" thickBot="1">
      <c r="B15" s="21"/>
      <c r="C15" s="49"/>
      <c r="D15" s="50"/>
      <c r="E15" s="50"/>
      <c r="F15" s="50"/>
      <c r="G15" s="50"/>
      <c r="H15" s="50"/>
      <c r="I15" s="50"/>
      <c r="J15" s="50"/>
      <c r="K15" s="50"/>
      <c r="L15" s="50"/>
      <c r="M15" s="51"/>
      <c r="N15" s="51"/>
      <c r="O15" s="52"/>
      <c r="P15" s="26"/>
    </row>
    <row r="16" spans="2:16" ht="15">
      <c r="B16" s="21"/>
      <c r="C16" s="53"/>
      <c r="D16" s="157"/>
      <c r="E16" s="157"/>
      <c r="F16" s="157"/>
      <c r="G16" s="157"/>
      <c r="H16" s="157"/>
      <c r="I16" s="157"/>
      <c r="J16" s="157"/>
      <c r="K16" s="157"/>
      <c r="L16" s="54" t="s">
        <v>30</v>
      </c>
      <c r="M16" s="55" t="s">
        <v>31</v>
      </c>
      <c r="N16" s="55" t="s">
        <v>32</v>
      </c>
      <c r="O16" s="56" t="s">
        <v>33</v>
      </c>
      <c r="P16" s="25"/>
    </row>
    <row r="17" spans="2:16" ht="15">
      <c r="B17" s="21"/>
      <c r="C17" s="57"/>
      <c r="D17" s="155"/>
      <c r="E17" s="155"/>
      <c r="F17" s="155"/>
      <c r="G17" s="155"/>
      <c r="H17" s="155"/>
      <c r="I17" s="155"/>
      <c r="J17" s="155"/>
      <c r="K17" s="155"/>
      <c r="L17" s="58"/>
      <c r="M17" s="59"/>
      <c r="N17" s="59"/>
      <c r="O17" s="60"/>
      <c r="P17" s="27"/>
    </row>
    <row r="18" spans="2:16" ht="18" customHeight="1">
      <c r="B18" s="21"/>
      <c r="C18" s="471" t="s">
        <v>34</v>
      </c>
      <c r="D18" s="472"/>
      <c r="E18" s="472"/>
      <c r="F18" s="472"/>
      <c r="G18" s="155"/>
      <c r="H18" s="155"/>
      <c r="I18" s="155" t="s">
        <v>35</v>
      </c>
      <c r="J18" s="48"/>
      <c r="K18" s="155"/>
      <c r="L18" s="58"/>
      <c r="M18" s="48"/>
      <c r="N18" s="48"/>
      <c r="O18" s="61"/>
      <c r="P18" s="27"/>
    </row>
    <row r="19" spans="2:16" ht="15">
      <c r="B19" s="21"/>
      <c r="C19" s="62"/>
      <c r="D19" s="63"/>
      <c r="E19" s="63"/>
      <c r="F19" s="63"/>
      <c r="G19" s="63"/>
      <c r="H19" s="63"/>
      <c r="I19" s="63"/>
      <c r="J19" s="63"/>
      <c r="K19" s="63"/>
      <c r="L19" s="63"/>
      <c r="M19" s="63"/>
      <c r="N19" s="63"/>
      <c r="O19" s="64"/>
      <c r="P19" s="28"/>
    </row>
    <row r="20" spans="2:16" ht="15" thickBot="1">
      <c r="B20" s="21"/>
      <c r="C20" s="65"/>
      <c r="D20" s="66"/>
      <c r="E20" s="66"/>
      <c r="F20" s="66"/>
      <c r="G20" s="66"/>
      <c r="H20" s="66"/>
      <c r="I20" s="66"/>
      <c r="J20" s="66"/>
      <c r="K20" s="66"/>
      <c r="L20" s="66"/>
      <c r="M20" s="66"/>
      <c r="N20" s="66"/>
      <c r="O20" s="67"/>
      <c r="P20" s="22"/>
    </row>
    <row r="21" spans="2:16" ht="15" thickBot="1">
      <c r="B21" s="21"/>
      <c r="C21" s="68"/>
      <c r="D21" s="69"/>
      <c r="E21" s="69"/>
      <c r="F21" s="69"/>
      <c r="G21" s="69"/>
      <c r="H21" s="69"/>
      <c r="I21" s="48"/>
      <c r="J21" s="48"/>
      <c r="K21" s="69"/>
      <c r="L21" s="69"/>
      <c r="M21" s="69"/>
      <c r="N21" s="69"/>
      <c r="O21" s="70"/>
      <c r="P21" s="22"/>
    </row>
    <row r="22" spans="2:16" ht="15">
      <c r="B22" s="21"/>
      <c r="C22" s="398" t="s">
        <v>36</v>
      </c>
      <c r="D22" s="399"/>
      <c r="E22" s="399"/>
      <c r="F22" s="399"/>
      <c r="G22" s="399"/>
      <c r="H22" s="399"/>
      <c r="I22" s="399"/>
      <c r="J22" s="399"/>
      <c r="K22" s="399"/>
      <c r="L22" s="399"/>
      <c r="M22" s="399"/>
      <c r="N22" s="399"/>
      <c r="O22" s="400"/>
      <c r="P22" s="29"/>
    </row>
    <row r="23" spans="2:16" ht="15" thickBot="1">
      <c r="B23" s="21"/>
      <c r="C23" s="71"/>
      <c r="D23" s="48"/>
      <c r="E23" s="48"/>
      <c r="F23" s="48"/>
      <c r="G23" s="48"/>
      <c r="H23" s="48"/>
      <c r="I23" s="48"/>
      <c r="J23" s="48"/>
      <c r="K23" s="48"/>
      <c r="L23" s="48"/>
      <c r="M23" s="48"/>
      <c r="N23" s="48"/>
      <c r="O23" s="72"/>
      <c r="P23" s="22"/>
    </row>
    <row r="24" spans="2:16" ht="15">
      <c r="B24" s="21"/>
      <c r="C24" s="73" t="s">
        <v>37</v>
      </c>
      <c r="D24" s="434" t="s">
        <v>6</v>
      </c>
      <c r="E24" s="435"/>
      <c r="F24" s="435"/>
      <c r="G24" s="435"/>
      <c r="H24" s="435"/>
      <c r="I24" s="435"/>
      <c r="J24" s="435"/>
      <c r="K24" s="435"/>
      <c r="L24" s="436"/>
      <c r="M24" s="396" t="s">
        <v>38</v>
      </c>
      <c r="N24" s="397"/>
      <c r="O24" s="73" t="s">
        <v>8</v>
      </c>
      <c r="P24" s="30"/>
    </row>
    <row r="25" spans="2:16" ht="15" thickBot="1">
      <c r="B25" s="21"/>
      <c r="C25" s="74"/>
      <c r="D25" s="414"/>
      <c r="E25" s="454"/>
      <c r="F25" s="454"/>
      <c r="G25" s="454"/>
      <c r="H25" s="454"/>
      <c r="I25" s="454"/>
      <c r="J25" s="454"/>
      <c r="K25" s="454"/>
      <c r="L25" s="415"/>
      <c r="M25" s="414"/>
      <c r="N25" s="415"/>
      <c r="O25" s="75"/>
      <c r="P25" s="31"/>
    </row>
    <row r="26" spans="2:16">
      <c r="B26" s="21"/>
      <c r="C26" s="419" t="s">
        <v>39</v>
      </c>
      <c r="D26" s="420"/>
      <c r="E26" s="420"/>
      <c r="F26" s="420"/>
      <c r="G26" s="420"/>
      <c r="H26" s="420"/>
      <c r="I26" s="420"/>
      <c r="J26" s="420"/>
      <c r="K26" s="420"/>
      <c r="L26" s="420"/>
      <c r="M26" s="420"/>
      <c r="N26" s="420"/>
      <c r="O26" s="421"/>
      <c r="P26" s="32"/>
    </row>
    <row r="27" spans="2:16">
      <c r="B27" s="21"/>
      <c r="C27" s="422"/>
      <c r="D27" s="423"/>
      <c r="E27" s="423"/>
      <c r="F27" s="423"/>
      <c r="G27" s="423"/>
      <c r="H27" s="423"/>
      <c r="I27" s="423"/>
      <c r="J27" s="423"/>
      <c r="K27" s="423"/>
      <c r="L27" s="423"/>
      <c r="M27" s="423"/>
      <c r="N27" s="423"/>
      <c r="O27" s="424"/>
      <c r="P27" s="32"/>
    </row>
    <row r="28" spans="2:16" ht="13.5" thickBot="1">
      <c r="B28" s="21"/>
      <c r="C28" s="425"/>
      <c r="D28" s="426"/>
      <c r="E28" s="426"/>
      <c r="F28" s="426"/>
      <c r="G28" s="426"/>
      <c r="H28" s="426"/>
      <c r="I28" s="426"/>
      <c r="J28" s="426"/>
      <c r="K28" s="426"/>
      <c r="L28" s="426"/>
      <c r="M28" s="426"/>
      <c r="N28" s="426"/>
      <c r="O28" s="427"/>
      <c r="P28" s="32"/>
    </row>
    <row r="29" spans="2:16" ht="15">
      <c r="B29" s="21"/>
      <c r="C29" s="416" t="s">
        <v>6</v>
      </c>
      <c r="D29" s="417"/>
      <c r="E29" s="417"/>
      <c r="F29" s="417"/>
      <c r="G29" s="418"/>
      <c r="H29" s="394" t="s">
        <v>40</v>
      </c>
      <c r="I29" s="417"/>
      <c r="J29" s="452" t="s">
        <v>41</v>
      </c>
      <c r="K29" s="453"/>
      <c r="L29" s="76" t="s">
        <v>42</v>
      </c>
      <c r="M29" s="394" t="s">
        <v>43</v>
      </c>
      <c r="N29" s="395"/>
      <c r="O29" s="77" t="s">
        <v>44</v>
      </c>
      <c r="P29" s="33"/>
    </row>
    <row r="30" spans="2:16" ht="14.25">
      <c r="B30" s="21"/>
      <c r="C30" s="401"/>
      <c r="D30" s="402"/>
      <c r="E30" s="402"/>
      <c r="F30" s="402"/>
      <c r="G30" s="403"/>
      <c r="H30" s="404"/>
      <c r="I30" s="403"/>
      <c r="J30" s="404"/>
      <c r="K30" s="403"/>
      <c r="L30" s="78"/>
      <c r="M30" s="405"/>
      <c r="N30" s="406"/>
      <c r="O30" s="79"/>
      <c r="P30" s="34"/>
    </row>
    <row r="31" spans="2:16" ht="14.25">
      <c r="B31" s="21"/>
      <c r="C31" s="80"/>
      <c r="D31" s="81"/>
      <c r="E31" s="81"/>
      <c r="F31" s="81"/>
      <c r="G31" s="82"/>
      <c r="H31" s="83"/>
      <c r="I31" s="82"/>
      <c r="J31" s="83"/>
      <c r="K31" s="82"/>
      <c r="L31" s="78"/>
      <c r="M31" s="405"/>
      <c r="N31" s="406"/>
      <c r="O31" s="79"/>
      <c r="P31" s="34"/>
    </row>
    <row r="32" spans="2:16" ht="15" thickBot="1">
      <c r="B32" s="21"/>
      <c r="C32" s="407"/>
      <c r="D32" s="408"/>
      <c r="E32" s="408"/>
      <c r="F32" s="408"/>
      <c r="G32" s="409"/>
      <c r="H32" s="455"/>
      <c r="I32" s="409"/>
      <c r="J32" s="455"/>
      <c r="K32" s="409"/>
      <c r="L32" s="84"/>
      <c r="M32" s="456"/>
      <c r="N32" s="457"/>
      <c r="O32" s="79"/>
      <c r="P32" s="34"/>
    </row>
    <row r="33" spans="2:16" ht="15.75" thickBot="1">
      <c r="B33" s="21"/>
      <c r="C33" s="391" t="s">
        <v>45</v>
      </c>
      <c r="D33" s="392"/>
      <c r="E33" s="392"/>
      <c r="F33" s="392"/>
      <c r="G33" s="392"/>
      <c r="H33" s="392"/>
      <c r="I33" s="392"/>
      <c r="J33" s="392"/>
      <c r="K33" s="392"/>
      <c r="L33" s="392"/>
      <c r="M33" s="392"/>
      <c r="N33" s="393"/>
      <c r="O33" s="85"/>
      <c r="P33" s="35"/>
    </row>
    <row r="34" spans="2:16" ht="13.5" customHeight="1">
      <c r="B34" s="21"/>
      <c r="C34" s="419" t="s">
        <v>46</v>
      </c>
      <c r="D34" s="420"/>
      <c r="E34" s="420"/>
      <c r="F34" s="420"/>
      <c r="G34" s="420"/>
      <c r="H34" s="420"/>
      <c r="I34" s="420"/>
      <c r="J34" s="420"/>
      <c r="K34" s="420"/>
      <c r="L34" s="420"/>
      <c r="M34" s="420"/>
      <c r="N34" s="420"/>
      <c r="O34" s="421"/>
      <c r="P34" s="32"/>
    </row>
    <row r="35" spans="2:16">
      <c r="B35" s="21"/>
      <c r="C35" s="422"/>
      <c r="D35" s="423"/>
      <c r="E35" s="423"/>
      <c r="F35" s="423"/>
      <c r="G35" s="423"/>
      <c r="H35" s="423"/>
      <c r="I35" s="423"/>
      <c r="J35" s="423"/>
      <c r="K35" s="423"/>
      <c r="L35" s="423"/>
      <c r="M35" s="423"/>
      <c r="N35" s="423"/>
      <c r="O35" s="424"/>
      <c r="P35" s="32"/>
    </row>
    <row r="36" spans="2:16" ht="13.5" thickBot="1">
      <c r="B36" s="21"/>
      <c r="C36" s="425"/>
      <c r="D36" s="426"/>
      <c r="E36" s="426"/>
      <c r="F36" s="426"/>
      <c r="G36" s="426"/>
      <c r="H36" s="426"/>
      <c r="I36" s="426"/>
      <c r="J36" s="426"/>
      <c r="K36" s="426"/>
      <c r="L36" s="426"/>
      <c r="M36" s="426"/>
      <c r="N36" s="426"/>
      <c r="O36" s="427"/>
      <c r="P36" s="32"/>
    </row>
    <row r="37" spans="2:16" ht="15">
      <c r="B37" s="21"/>
      <c r="C37" s="416" t="s">
        <v>6</v>
      </c>
      <c r="D37" s="451"/>
      <c r="E37" s="451"/>
      <c r="F37" s="451"/>
      <c r="G37" s="451"/>
      <c r="H37" s="451"/>
      <c r="I37" s="451"/>
      <c r="J37" s="395"/>
      <c r="K37" s="156" t="s">
        <v>38</v>
      </c>
      <c r="L37" s="76" t="s">
        <v>8</v>
      </c>
      <c r="M37" s="394" t="s">
        <v>47</v>
      </c>
      <c r="N37" s="395"/>
      <c r="O37" s="77" t="s">
        <v>44</v>
      </c>
      <c r="P37" s="33"/>
    </row>
    <row r="38" spans="2:16" ht="14.25">
      <c r="B38" s="21"/>
      <c r="C38" s="401"/>
      <c r="D38" s="402"/>
      <c r="E38" s="402"/>
      <c r="F38" s="402"/>
      <c r="G38" s="402"/>
      <c r="H38" s="402"/>
      <c r="I38" s="402"/>
      <c r="J38" s="403"/>
      <c r="K38" s="160"/>
      <c r="L38" s="86"/>
      <c r="M38" s="412"/>
      <c r="N38" s="413"/>
      <c r="O38" s="79"/>
      <c r="P38" s="34"/>
    </row>
    <row r="39" spans="2:16" ht="15" thickBot="1">
      <c r="B39" s="21"/>
      <c r="C39" s="407"/>
      <c r="D39" s="408"/>
      <c r="E39" s="408"/>
      <c r="F39" s="408"/>
      <c r="G39" s="408"/>
      <c r="H39" s="408"/>
      <c r="I39" s="408"/>
      <c r="J39" s="409"/>
      <c r="K39" s="81"/>
      <c r="L39" s="87"/>
      <c r="M39" s="410"/>
      <c r="N39" s="411"/>
      <c r="O39" s="88"/>
      <c r="P39" s="34"/>
    </row>
    <row r="40" spans="2:16" ht="15.75" thickBot="1">
      <c r="B40" s="21"/>
      <c r="C40" s="391" t="s">
        <v>45</v>
      </c>
      <c r="D40" s="392"/>
      <c r="E40" s="392"/>
      <c r="F40" s="392"/>
      <c r="G40" s="392"/>
      <c r="H40" s="392"/>
      <c r="I40" s="392"/>
      <c r="J40" s="392"/>
      <c r="K40" s="392"/>
      <c r="L40" s="392"/>
      <c r="M40" s="392"/>
      <c r="N40" s="393"/>
      <c r="O40" s="89">
        <v>0</v>
      </c>
      <c r="P40" s="34"/>
    </row>
    <row r="41" spans="2:16">
      <c r="B41" s="21"/>
      <c r="C41" s="419" t="s">
        <v>48</v>
      </c>
      <c r="D41" s="420"/>
      <c r="E41" s="420"/>
      <c r="F41" s="420"/>
      <c r="G41" s="420"/>
      <c r="H41" s="420"/>
      <c r="I41" s="420"/>
      <c r="J41" s="420"/>
      <c r="K41" s="420"/>
      <c r="L41" s="420"/>
      <c r="M41" s="420"/>
      <c r="N41" s="420"/>
      <c r="O41" s="421"/>
      <c r="P41" s="32"/>
    </row>
    <row r="42" spans="2:16">
      <c r="B42" s="21"/>
      <c r="C42" s="422"/>
      <c r="D42" s="423"/>
      <c r="E42" s="423"/>
      <c r="F42" s="423"/>
      <c r="G42" s="423"/>
      <c r="H42" s="423"/>
      <c r="I42" s="423"/>
      <c r="J42" s="423"/>
      <c r="K42" s="423"/>
      <c r="L42" s="423"/>
      <c r="M42" s="423"/>
      <c r="N42" s="423"/>
      <c r="O42" s="424"/>
      <c r="P42" s="32"/>
    </row>
    <row r="43" spans="2:16" ht="13.5" thickBot="1">
      <c r="B43" s="21"/>
      <c r="C43" s="425"/>
      <c r="D43" s="426"/>
      <c r="E43" s="426"/>
      <c r="F43" s="426"/>
      <c r="G43" s="426"/>
      <c r="H43" s="426"/>
      <c r="I43" s="426"/>
      <c r="J43" s="426"/>
      <c r="K43" s="426"/>
      <c r="L43" s="426"/>
      <c r="M43" s="426"/>
      <c r="N43" s="426"/>
      <c r="O43" s="427"/>
      <c r="P43" s="32"/>
    </row>
    <row r="44" spans="2:16" ht="17.25">
      <c r="B44" s="21"/>
      <c r="C44" s="416" t="s">
        <v>49</v>
      </c>
      <c r="D44" s="451"/>
      <c r="E44" s="451"/>
      <c r="F44" s="451"/>
      <c r="G44" s="451"/>
      <c r="H44" s="451"/>
      <c r="I44" s="451"/>
      <c r="J44" s="76" t="s">
        <v>50</v>
      </c>
      <c r="K44" s="158" t="s">
        <v>51</v>
      </c>
      <c r="L44" s="90" t="s">
        <v>52</v>
      </c>
      <c r="M44" s="394" t="s">
        <v>53</v>
      </c>
      <c r="N44" s="395"/>
      <c r="O44" s="77" t="s">
        <v>44</v>
      </c>
      <c r="P44" s="33"/>
    </row>
    <row r="45" spans="2:16" ht="14.25">
      <c r="B45" s="21"/>
      <c r="C45" s="401"/>
      <c r="D45" s="402"/>
      <c r="E45" s="402"/>
      <c r="F45" s="402"/>
      <c r="G45" s="402"/>
      <c r="H45" s="402"/>
      <c r="I45" s="402"/>
      <c r="J45" s="91"/>
      <c r="K45" s="92"/>
      <c r="L45" s="91"/>
      <c r="M45" s="463"/>
      <c r="N45" s="464"/>
      <c r="O45" s="79"/>
      <c r="P45" s="34"/>
    </row>
    <row r="46" spans="2:16" ht="15" thickBot="1">
      <c r="B46" s="21"/>
      <c r="C46" s="407"/>
      <c r="D46" s="408"/>
      <c r="E46" s="408"/>
      <c r="F46" s="408"/>
      <c r="G46" s="408"/>
      <c r="H46" s="408"/>
      <c r="I46" s="408"/>
      <c r="J46" s="93"/>
      <c r="K46" s="94"/>
      <c r="L46" s="93"/>
      <c r="M46" s="410"/>
      <c r="N46" s="411"/>
      <c r="O46" s="95"/>
      <c r="P46" s="34"/>
    </row>
    <row r="47" spans="2:16" ht="15.75" thickBot="1">
      <c r="B47" s="21"/>
      <c r="C47" s="391" t="s">
        <v>45</v>
      </c>
      <c r="D47" s="392"/>
      <c r="E47" s="392"/>
      <c r="F47" s="392"/>
      <c r="G47" s="392"/>
      <c r="H47" s="392"/>
      <c r="I47" s="392"/>
      <c r="J47" s="392"/>
      <c r="K47" s="392"/>
      <c r="L47" s="392"/>
      <c r="M47" s="392"/>
      <c r="N47" s="393"/>
      <c r="O47" s="85"/>
      <c r="P47" s="35"/>
    </row>
    <row r="48" spans="2:16">
      <c r="B48" s="21"/>
      <c r="C48" s="419" t="s">
        <v>54</v>
      </c>
      <c r="D48" s="420"/>
      <c r="E48" s="420"/>
      <c r="F48" s="420"/>
      <c r="G48" s="420"/>
      <c r="H48" s="420"/>
      <c r="I48" s="420"/>
      <c r="J48" s="420"/>
      <c r="K48" s="420"/>
      <c r="L48" s="420"/>
      <c r="M48" s="420"/>
      <c r="N48" s="420"/>
      <c r="O48" s="421"/>
      <c r="P48" s="32"/>
    </row>
    <row r="49" spans="2:16">
      <c r="B49" s="21"/>
      <c r="C49" s="422"/>
      <c r="D49" s="423"/>
      <c r="E49" s="423"/>
      <c r="F49" s="423"/>
      <c r="G49" s="423"/>
      <c r="H49" s="423"/>
      <c r="I49" s="423"/>
      <c r="J49" s="423"/>
      <c r="K49" s="423"/>
      <c r="L49" s="423"/>
      <c r="M49" s="423"/>
      <c r="N49" s="423"/>
      <c r="O49" s="424"/>
      <c r="P49" s="32"/>
    </row>
    <row r="50" spans="2:16" ht="13.5" thickBot="1">
      <c r="B50" s="21"/>
      <c r="C50" s="425"/>
      <c r="D50" s="426"/>
      <c r="E50" s="426"/>
      <c r="F50" s="426"/>
      <c r="G50" s="426"/>
      <c r="H50" s="426"/>
      <c r="I50" s="426"/>
      <c r="J50" s="426"/>
      <c r="K50" s="426"/>
      <c r="L50" s="426"/>
      <c r="M50" s="426"/>
      <c r="N50" s="426"/>
      <c r="O50" s="427"/>
      <c r="P50" s="32"/>
    </row>
    <row r="51" spans="2:16" ht="30">
      <c r="B51" s="21"/>
      <c r="C51" s="416" t="s">
        <v>55</v>
      </c>
      <c r="D51" s="451"/>
      <c r="E51" s="451"/>
      <c r="F51" s="451"/>
      <c r="G51" s="451"/>
      <c r="H51" s="451"/>
      <c r="I51" s="451"/>
      <c r="J51" s="76" t="s">
        <v>56</v>
      </c>
      <c r="K51" s="96" t="s">
        <v>57</v>
      </c>
      <c r="L51" s="97" t="s">
        <v>58</v>
      </c>
      <c r="M51" s="461" t="s">
        <v>43</v>
      </c>
      <c r="N51" s="462"/>
      <c r="O51" s="98" t="s">
        <v>44</v>
      </c>
      <c r="P51" s="36"/>
    </row>
    <row r="52" spans="2:16" ht="14.25">
      <c r="B52" s="21"/>
      <c r="C52" s="99"/>
      <c r="D52" s="100"/>
      <c r="E52" s="100"/>
      <c r="F52" s="100"/>
      <c r="G52" s="100"/>
      <c r="H52" s="100"/>
      <c r="I52" s="100"/>
      <c r="J52" s="101"/>
      <c r="K52" s="102"/>
      <c r="L52" s="103"/>
      <c r="M52" s="465"/>
      <c r="N52" s="466"/>
      <c r="O52" s="104"/>
      <c r="P52" s="37"/>
    </row>
    <row r="53" spans="2:16" ht="14.25">
      <c r="B53" s="21"/>
      <c r="C53" s="99"/>
      <c r="D53" s="100"/>
      <c r="E53" s="100"/>
      <c r="F53" s="100"/>
      <c r="G53" s="100"/>
      <c r="H53" s="100"/>
      <c r="I53" s="100"/>
      <c r="J53" s="101"/>
      <c r="K53" s="102"/>
      <c r="L53" s="103"/>
      <c r="M53" s="465"/>
      <c r="N53" s="466"/>
      <c r="O53" s="104"/>
      <c r="P53" s="37"/>
    </row>
    <row r="54" spans="2:16" ht="14.25">
      <c r="B54" s="21"/>
      <c r="C54" s="99"/>
      <c r="D54" s="100"/>
      <c r="E54" s="100"/>
      <c r="F54" s="100"/>
      <c r="G54" s="100"/>
      <c r="H54" s="100"/>
      <c r="I54" s="100"/>
      <c r="J54" s="101"/>
      <c r="K54" s="102"/>
      <c r="L54" s="103"/>
      <c r="M54" s="463"/>
      <c r="N54" s="464"/>
      <c r="O54" s="104"/>
      <c r="P54" s="37"/>
    </row>
    <row r="55" spans="2:16" ht="15" thickBot="1">
      <c r="B55" s="21"/>
      <c r="C55" s="407"/>
      <c r="D55" s="408"/>
      <c r="E55" s="408"/>
      <c r="F55" s="408"/>
      <c r="G55" s="408"/>
      <c r="H55" s="408"/>
      <c r="I55" s="408"/>
      <c r="J55" s="93"/>
      <c r="K55" s="94"/>
      <c r="L55" s="93"/>
      <c r="M55" s="410"/>
      <c r="N55" s="411"/>
      <c r="O55" s="95"/>
      <c r="P55" s="34"/>
    </row>
    <row r="56" spans="2:16" ht="15.75" thickBot="1">
      <c r="B56" s="21"/>
      <c r="C56" s="391" t="s">
        <v>45</v>
      </c>
      <c r="D56" s="392"/>
      <c r="E56" s="392"/>
      <c r="F56" s="392"/>
      <c r="G56" s="392"/>
      <c r="H56" s="392"/>
      <c r="I56" s="392"/>
      <c r="J56" s="392"/>
      <c r="K56" s="392"/>
      <c r="L56" s="392"/>
      <c r="M56" s="392"/>
      <c r="N56" s="393"/>
      <c r="O56" s="89"/>
      <c r="P56" s="34"/>
    </row>
    <row r="57" spans="2:16" ht="15" thickBot="1">
      <c r="B57" s="21"/>
      <c r="C57" s="71"/>
      <c r="D57" s="48"/>
      <c r="E57" s="48"/>
      <c r="F57" s="48"/>
      <c r="G57" s="48"/>
      <c r="H57" s="48"/>
      <c r="I57" s="48"/>
      <c r="J57" s="48"/>
      <c r="K57" s="48"/>
      <c r="L57" s="48"/>
      <c r="M57" s="48"/>
      <c r="N57" s="48"/>
      <c r="O57" s="72"/>
      <c r="P57" s="22"/>
    </row>
    <row r="58" spans="2:16" ht="15.75" thickBot="1">
      <c r="B58" s="21"/>
      <c r="C58" s="458" t="s">
        <v>59</v>
      </c>
      <c r="D58" s="459"/>
      <c r="E58" s="459"/>
      <c r="F58" s="459"/>
      <c r="G58" s="459"/>
      <c r="H58" s="459"/>
      <c r="I58" s="459"/>
      <c r="J58" s="459"/>
      <c r="K58" s="459"/>
      <c r="L58" s="459"/>
      <c r="M58" s="459"/>
      <c r="N58" s="460"/>
      <c r="O58" s="105"/>
      <c r="P58" s="38"/>
    </row>
    <row r="59" spans="2:16">
      <c r="B59" s="21"/>
      <c r="C59" s="419" t="s">
        <v>60</v>
      </c>
      <c r="D59" s="420"/>
      <c r="E59" s="420"/>
      <c r="F59" s="420"/>
      <c r="G59" s="420"/>
      <c r="H59" s="420"/>
      <c r="I59" s="420"/>
      <c r="J59" s="420"/>
      <c r="K59" s="420"/>
      <c r="L59" s="420"/>
      <c r="M59" s="420"/>
      <c r="N59" s="420"/>
      <c r="O59" s="421"/>
      <c r="P59" s="32"/>
    </row>
    <row r="60" spans="2:16">
      <c r="B60" s="21"/>
      <c r="C60" s="422"/>
      <c r="D60" s="423"/>
      <c r="E60" s="423"/>
      <c r="F60" s="423"/>
      <c r="G60" s="423"/>
      <c r="H60" s="423"/>
      <c r="I60" s="423"/>
      <c r="J60" s="423"/>
      <c r="K60" s="423"/>
      <c r="L60" s="423"/>
      <c r="M60" s="423"/>
      <c r="N60" s="423"/>
      <c r="O60" s="424"/>
      <c r="P60" s="32"/>
    </row>
    <row r="61" spans="2:16" ht="13.5" thickBot="1">
      <c r="B61" s="21"/>
      <c r="C61" s="425"/>
      <c r="D61" s="426"/>
      <c r="E61" s="426"/>
      <c r="F61" s="426"/>
      <c r="G61" s="426"/>
      <c r="H61" s="426"/>
      <c r="I61" s="426"/>
      <c r="J61" s="426"/>
      <c r="K61" s="426"/>
      <c r="L61" s="426"/>
      <c r="M61" s="426"/>
      <c r="N61" s="426"/>
      <c r="O61" s="427"/>
      <c r="P61" s="32"/>
    </row>
    <row r="62" spans="2:16" ht="15">
      <c r="B62" s="21"/>
      <c r="C62" s="416" t="s">
        <v>61</v>
      </c>
      <c r="D62" s="451"/>
      <c r="E62" s="451"/>
      <c r="F62" s="451"/>
      <c r="G62" s="451"/>
      <c r="H62" s="451"/>
      <c r="I62" s="451"/>
      <c r="J62" s="158"/>
      <c r="K62" s="159"/>
      <c r="L62" s="97" t="s">
        <v>62</v>
      </c>
      <c r="M62" s="461" t="s">
        <v>63</v>
      </c>
      <c r="N62" s="462"/>
      <c r="O62" s="98"/>
      <c r="P62" s="36"/>
    </row>
    <row r="63" spans="2:16" ht="14.25">
      <c r="B63" s="21"/>
      <c r="C63" s="401" t="s">
        <v>64</v>
      </c>
      <c r="D63" s="402"/>
      <c r="E63" s="402"/>
      <c r="F63" s="402"/>
      <c r="G63" s="402"/>
      <c r="H63" s="402"/>
      <c r="I63" s="402"/>
      <c r="J63" s="106"/>
      <c r="K63" s="107"/>
      <c r="L63" s="108"/>
      <c r="M63" s="479"/>
      <c r="N63" s="480"/>
      <c r="O63" s="109"/>
      <c r="P63" s="39"/>
    </row>
    <row r="64" spans="2:16" ht="14.25">
      <c r="B64" s="21"/>
      <c r="C64" s="80" t="s">
        <v>65</v>
      </c>
      <c r="D64" s="81"/>
      <c r="E64" s="81"/>
      <c r="F64" s="81"/>
      <c r="G64" s="81"/>
      <c r="H64" s="81"/>
      <c r="I64" s="81"/>
      <c r="J64" s="106"/>
      <c r="K64" s="107"/>
      <c r="L64" s="108"/>
      <c r="M64" s="479"/>
      <c r="N64" s="480"/>
      <c r="O64" s="109"/>
      <c r="P64" s="39"/>
    </row>
    <row r="65" spans="2:16" ht="15" thickBot="1">
      <c r="B65" s="21"/>
      <c r="C65" s="65" t="s">
        <v>66</v>
      </c>
      <c r="D65" s="66"/>
      <c r="E65" s="66"/>
      <c r="F65" s="66"/>
      <c r="G65" s="66"/>
      <c r="H65" s="66"/>
      <c r="I65" s="66"/>
      <c r="J65" s="110"/>
      <c r="K65" s="111"/>
      <c r="L65" s="108"/>
      <c r="M65" s="481"/>
      <c r="N65" s="482"/>
      <c r="O65" s="109"/>
      <c r="P65" s="39"/>
    </row>
    <row r="66" spans="2:16" ht="15.75" thickBot="1">
      <c r="B66" s="21"/>
      <c r="C66" s="391" t="s">
        <v>45</v>
      </c>
      <c r="D66" s="392"/>
      <c r="E66" s="392"/>
      <c r="F66" s="392"/>
      <c r="G66" s="392"/>
      <c r="H66" s="392"/>
      <c r="I66" s="392"/>
      <c r="J66" s="392"/>
      <c r="K66" s="392"/>
      <c r="L66" s="392"/>
      <c r="M66" s="392"/>
      <c r="N66" s="393"/>
      <c r="O66" s="112"/>
      <c r="P66" s="40"/>
    </row>
    <row r="67" spans="2:16" ht="15" thickBot="1">
      <c r="B67" s="21"/>
      <c r="C67" s="71"/>
      <c r="D67" s="48"/>
      <c r="E67" s="48"/>
      <c r="F67" s="48"/>
      <c r="G67" s="48"/>
      <c r="H67" s="48"/>
      <c r="I67" s="48"/>
      <c r="J67" s="48"/>
      <c r="K67" s="48"/>
      <c r="L67" s="48"/>
      <c r="M67" s="48"/>
      <c r="N67" s="48"/>
      <c r="O67" s="72"/>
      <c r="P67" s="22"/>
    </row>
    <row r="68" spans="2:16" ht="15.75" thickBot="1">
      <c r="B68" s="21"/>
      <c r="C68" s="458" t="s">
        <v>67</v>
      </c>
      <c r="D68" s="459"/>
      <c r="E68" s="459"/>
      <c r="F68" s="459"/>
      <c r="G68" s="459"/>
      <c r="H68" s="459"/>
      <c r="I68" s="459"/>
      <c r="J68" s="459"/>
      <c r="K68" s="459"/>
      <c r="L68" s="459"/>
      <c r="M68" s="459"/>
      <c r="N68" s="460"/>
      <c r="O68" s="113"/>
      <c r="P68" s="40"/>
    </row>
    <row r="69" spans="2:16" ht="14.25">
      <c r="B69" s="21"/>
      <c r="C69" s="71"/>
      <c r="D69" s="48"/>
      <c r="E69" s="48"/>
      <c r="F69" s="48"/>
      <c r="G69" s="48"/>
      <c r="H69" s="48"/>
      <c r="I69" s="48"/>
      <c r="J69" s="48"/>
      <c r="K69" s="48"/>
      <c r="L69" s="48"/>
      <c r="M69" s="48"/>
      <c r="N69" s="48"/>
      <c r="O69" s="72"/>
      <c r="P69" s="22"/>
    </row>
    <row r="70" spans="2:16" ht="14.25">
      <c r="B70" s="21"/>
      <c r="C70" s="71"/>
      <c r="D70" s="48"/>
      <c r="E70" s="48"/>
      <c r="F70" s="48"/>
      <c r="G70" s="48"/>
      <c r="H70" s="114" t="s">
        <v>68</v>
      </c>
      <c r="I70" s="114"/>
      <c r="J70" s="114"/>
      <c r="K70" s="114"/>
      <c r="L70" s="48"/>
      <c r="M70" s="48"/>
      <c r="N70" s="48"/>
      <c r="O70" s="72"/>
      <c r="P70" s="22"/>
    </row>
    <row r="71" spans="2:16" ht="15">
      <c r="B71" s="21"/>
      <c r="C71" s="71"/>
      <c r="D71" s="48"/>
      <c r="E71" s="48"/>
      <c r="F71" s="48"/>
      <c r="G71" s="48"/>
      <c r="H71" s="114" t="s">
        <v>69</v>
      </c>
      <c r="I71" s="48"/>
      <c r="J71" s="48"/>
      <c r="K71" s="48"/>
      <c r="L71" s="48"/>
      <c r="M71" s="48"/>
      <c r="N71" s="48"/>
      <c r="O71" s="72"/>
      <c r="P71" s="41"/>
    </row>
    <row r="72" spans="2:16" ht="15">
      <c r="B72" s="21"/>
      <c r="C72" s="71"/>
      <c r="D72" s="48"/>
      <c r="E72" s="48"/>
      <c r="F72" s="48"/>
      <c r="G72" s="48"/>
      <c r="H72" s="114" t="s">
        <v>79</v>
      </c>
      <c r="I72" s="48"/>
      <c r="J72" s="48"/>
      <c r="K72" s="48"/>
      <c r="L72" s="48"/>
      <c r="M72" s="48"/>
      <c r="N72" s="48"/>
      <c r="O72" s="72"/>
      <c r="P72" s="41"/>
    </row>
    <row r="73" spans="2:16" ht="14.25">
      <c r="B73" s="21"/>
      <c r="C73" s="57"/>
      <c r="D73" s="115"/>
      <c r="E73" s="115"/>
      <c r="F73" s="115"/>
      <c r="G73" s="115"/>
      <c r="H73" s="114" t="s">
        <v>73</v>
      </c>
      <c r="I73" s="115"/>
      <c r="J73" s="115"/>
      <c r="K73" s="115"/>
      <c r="L73" s="115"/>
      <c r="M73" s="115"/>
      <c r="N73" s="115"/>
      <c r="O73" s="116"/>
      <c r="P73" s="42"/>
    </row>
    <row r="74" spans="2:16" ht="14.25">
      <c r="B74" s="21"/>
      <c r="C74" s="71"/>
      <c r="D74" s="48"/>
      <c r="E74" s="48"/>
      <c r="F74" s="48"/>
      <c r="G74" s="48"/>
      <c r="H74" s="48" t="s">
        <v>70</v>
      </c>
      <c r="I74" s="48"/>
      <c r="J74" s="48"/>
      <c r="K74" s="48"/>
      <c r="L74" s="48"/>
      <c r="M74" s="48"/>
      <c r="N74" s="48"/>
      <c r="O74" s="72"/>
      <c r="P74" s="22"/>
    </row>
    <row r="75" spans="2:16" ht="15">
      <c r="B75" s="21"/>
      <c r="C75" s="117" t="s">
        <v>71</v>
      </c>
      <c r="D75" s="118"/>
      <c r="E75" s="118"/>
      <c r="F75" s="118"/>
      <c r="G75" s="118"/>
      <c r="H75" s="118"/>
      <c r="I75" s="118"/>
      <c r="J75" s="118"/>
      <c r="K75" s="118"/>
      <c r="L75" s="118"/>
      <c r="M75" s="118"/>
      <c r="N75" s="118"/>
      <c r="O75" s="119"/>
      <c r="P75" s="22"/>
    </row>
    <row r="76" spans="2:16" ht="14.25">
      <c r="B76" s="21"/>
      <c r="C76" s="476"/>
      <c r="D76" s="477"/>
      <c r="E76" s="477"/>
      <c r="F76" s="477"/>
      <c r="G76" s="477"/>
      <c r="H76" s="477"/>
      <c r="I76" s="477"/>
      <c r="J76" s="477"/>
      <c r="K76" s="477"/>
      <c r="L76" s="477"/>
      <c r="M76" s="477"/>
      <c r="N76" s="477"/>
      <c r="O76" s="478"/>
      <c r="P76" s="42"/>
    </row>
    <row r="77" spans="2:16" ht="14.25">
      <c r="B77" s="21"/>
      <c r="C77" s="476"/>
      <c r="D77" s="477"/>
      <c r="E77" s="477"/>
      <c r="F77" s="477"/>
      <c r="G77" s="477"/>
      <c r="H77" s="477"/>
      <c r="I77" s="477"/>
      <c r="J77" s="477"/>
      <c r="K77" s="477"/>
      <c r="L77" s="477"/>
      <c r="M77" s="477"/>
      <c r="N77" s="477"/>
      <c r="O77" s="478"/>
      <c r="P77" s="42"/>
    </row>
    <row r="78" spans="2:16" ht="14.25">
      <c r="B78" s="21"/>
      <c r="C78" s="57"/>
      <c r="D78" s="115"/>
      <c r="E78" s="115"/>
      <c r="F78" s="115"/>
      <c r="G78" s="115"/>
      <c r="H78" s="115"/>
      <c r="I78" s="115"/>
      <c r="J78" s="115"/>
      <c r="K78" s="115"/>
      <c r="L78" s="115"/>
      <c r="M78" s="115"/>
      <c r="N78" s="115"/>
      <c r="O78" s="116"/>
      <c r="P78" s="42"/>
    </row>
    <row r="79" spans="2:16" ht="15">
      <c r="B79" s="21"/>
      <c r="C79" s="120" t="s">
        <v>72</v>
      </c>
      <c r="D79" s="115"/>
      <c r="E79" s="115"/>
      <c r="F79" s="115"/>
      <c r="G79" s="115"/>
      <c r="H79" s="115"/>
      <c r="I79" s="115"/>
      <c r="J79" s="115"/>
      <c r="K79" s="115"/>
      <c r="L79" s="115"/>
      <c r="M79" s="115"/>
      <c r="N79" s="115"/>
      <c r="O79" s="116"/>
      <c r="P79" s="42"/>
    </row>
    <row r="80" spans="2:16" ht="12.75" customHeight="1">
      <c r="B80" s="21"/>
      <c r="C80" s="473" t="s">
        <v>77</v>
      </c>
      <c r="D80" s="474"/>
      <c r="E80" s="474"/>
      <c r="F80" s="474"/>
      <c r="G80" s="474"/>
      <c r="H80" s="474"/>
      <c r="I80" s="474"/>
      <c r="J80" s="474"/>
      <c r="K80" s="474"/>
      <c r="L80" s="474"/>
      <c r="M80" s="474"/>
      <c r="N80" s="474"/>
      <c r="O80" s="475"/>
      <c r="P80" s="43"/>
    </row>
    <row r="81" spans="2:16" ht="28.5" customHeight="1">
      <c r="B81" s="21"/>
      <c r="C81" s="473"/>
      <c r="D81" s="474"/>
      <c r="E81" s="474"/>
      <c r="F81" s="474"/>
      <c r="G81" s="474"/>
      <c r="H81" s="474"/>
      <c r="I81" s="474"/>
      <c r="J81" s="474"/>
      <c r="K81" s="474"/>
      <c r="L81" s="474"/>
      <c r="M81" s="474"/>
      <c r="N81" s="474"/>
      <c r="O81" s="475"/>
      <c r="P81" s="43"/>
    </row>
    <row r="82" spans="2:16" ht="13.35" customHeight="1">
      <c r="B82" s="21"/>
      <c r="C82" s="473" t="s">
        <v>78</v>
      </c>
      <c r="D82" s="474"/>
      <c r="E82" s="474"/>
      <c r="F82" s="474"/>
      <c r="G82" s="474"/>
      <c r="H82" s="474"/>
      <c r="I82" s="474"/>
      <c r="J82" s="474"/>
      <c r="K82" s="474"/>
      <c r="L82" s="474"/>
      <c r="M82" s="474"/>
      <c r="N82" s="474"/>
      <c r="O82" s="475"/>
      <c r="P82" s="43"/>
    </row>
    <row r="83" spans="2:16" ht="45" customHeight="1">
      <c r="B83" s="21"/>
      <c r="C83" s="473"/>
      <c r="D83" s="474"/>
      <c r="E83" s="474"/>
      <c r="F83" s="474"/>
      <c r="G83" s="474"/>
      <c r="H83" s="474"/>
      <c r="I83" s="474"/>
      <c r="J83" s="474"/>
      <c r="K83" s="474"/>
      <c r="L83" s="474"/>
      <c r="M83" s="474"/>
      <c r="N83" s="474"/>
      <c r="O83" s="475"/>
      <c r="P83" s="43"/>
    </row>
    <row r="84" spans="2:16" ht="14.25">
      <c r="B84" s="21"/>
      <c r="C84" s="57"/>
      <c r="D84" s="115"/>
      <c r="E84" s="115"/>
      <c r="F84" s="115"/>
      <c r="G84" s="115"/>
      <c r="H84" s="115"/>
      <c r="I84" s="115"/>
      <c r="J84" s="115"/>
      <c r="K84" s="115"/>
      <c r="L84" s="115"/>
      <c r="M84" s="115"/>
      <c r="N84" s="115"/>
      <c r="O84" s="116"/>
      <c r="P84" s="42"/>
    </row>
    <row r="85" spans="2:16" ht="14.25">
      <c r="B85" s="21"/>
      <c r="C85" s="71"/>
      <c r="D85" s="48"/>
      <c r="E85" s="48"/>
      <c r="F85" s="48"/>
      <c r="G85" s="48"/>
      <c r="H85" s="114" t="s">
        <v>68</v>
      </c>
      <c r="I85" s="48"/>
      <c r="J85" s="48"/>
      <c r="K85" s="48"/>
      <c r="L85" s="48"/>
      <c r="M85" s="48"/>
      <c r="N85" s="48"/>
      <c r="O85" s="72"/>
      <c r="P85" s="22"/>
    </row>
    <row r="86" spans="2:16" ht="14.25">
      <c r="B86" s="21"/>
      <c r="C86" s="71"/>
      <c r="D86" s="48"/>
      <c r="E86" s="48"/>
      <c r="F86" s="48"/>
      <c r="G86" s="48"/>
      <c r="H86" s="48" t="s">
        <v>69</v>
      </c>
      <c r="I86" s="81"/>
      <c r="J86" s="81"/>
      <c r="K86" s="81"/>
      <c r="L86" s="48"/>
      <c r="M86" s="48"/>
      <c r="N86" s="48"/>
      <c r="O86" s="72"/>
      <c r="P86" s="22"/>
    </row>
    <row r="87" spans="2:16" ht="14.25">
      <c r="B87" s="21"/>
      <c r="C87" s="71"/>
      <c r="D87" s="48"/>
      <c r="E87" s="48"/>
      <c r="F87" s="48"/>
      <c r="G87" s="48"/>
      <c r="H87" s="48" t="s">
        <v>80</v>
      </c>
      <c r="I87" s="121"/>
      <c r="J87" s="121"/>
      <c r="K87" s="121"/>
      <c r="L87" s="48"/>
      <c r="M87" s="48"/>
      <c r="N87" s="48"/>
      <c r="O87" s="72"/>
      <c r="P87" s="22"/>
    </row>
    <row r="88" spans="2:16" ht="14.25">
      <c r="B88" s="21"/>
      <c r="C88" s="122"/>
      <c r="D88" s="115"/>
      <c r="E88" s="115"/>
      <c r="F88" s="115"/>
      <c r="G88" s="115"/>
      <c r="H88" s="48" t="s">
        <v>74</v>
      </c>
      <c r="I88" s="48"/>
      <c r="J88" s="48"/>
      <c r="K88" s="48"/>
      <c r="L88" s="115"/>
      <c r="M88" s="115"/>
      <c r="N88" s="115"/>
      <c r="O88" s="116"/>
      <c r="P88" s="42"/>
    </row>
    <row r="89" spans="2:16" ht="18.75" customHeight="1" thickBot="1">
      <c r="B89" s="21"/>
      <c r="C89" s="469"/>
      <c r="D89" s="470"/>
      <c r="E89" s="470"/>
      <c r="F89" s="94"/>
      <c r="G89" s="94"/>
      <c r="H89" s="94"/>
      <c r="I89" s="94"/>
      <c r="J89" s="94"/>
      <c r="K89" s="467"/>
      <c r="L89" s="467"/>
      <c r="M89" s="467"/>
      <c r="N89" s="467"/>
      <c r="O89" s="468"/>
      <c r="P89" s="44"/>
    </row>
    <row r="90" spans="2:16" ht="13.5" thickBot="1">
      <c r="B90" s="45"/>
      <c r="C90" s="46"/>
      <c r="D90" s="46"/>
      <c r="E90" s="46"/>
      <c r="F90" s="46"/>
      <c r="G90" s="46"/>
      <c r="H90" s="46"/>
      <c r="I90" s="46"/>
      <c r="J90" s="46"/>
      <c r="K90" s="46"/>
      <c r="L90" s="46"/>
      <c r="M90" s="46"/>
      <c r="N90" s="46"/>
      <c r="O90" s="46"/>
      <c r="P90" s="47"/>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Props1.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9d85dbaf-23eb-4e57-a637-93dcacc8b1a1"/>
    <ds:schemaRef ds:uri="http://purl.org/dc/terms/"/>
    <ds:schemaRef ds:uri="http://purl.org/dc/elements/1.1/"/>
    <ds:schemaRef ds:uri="http://purl.org/dc/dcmitype/"/>
    <ds:schemaRef ds:uri="http://schemas.microsoft.com/office/infopath/2007/PartnerControls"/>
    <ds:schemaRef ds:uri="http://www.w3.org/XML/1998/namespace"/>
    <ds:schemaRef ds:uri="http://schemas.microsoft.com/office/2006/documentManagement/types"/>
    <ds:schemaRef ds:uri="http://schemas.openxmlformats.org/package/2006/metadata/core-properties"/>
    <ds:schemaRef ds:uri="a6cb9e4b-f1d1-4245-83ec-6cad768d538a"/>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PRESUPUESTO OFICIAL (Entidad)</vt:lpstr>
      <vt:lpstr>PROPUESTA ECONOMICA (Proponente</vt:lpstr>
      <vt:lpstr>INDICAR CÓDIGO DEL ITEM DE PAGO</vt:lpstr>
      <vt:lpstr>_GoBack</vt:lpstr>
      <vt:lpstr>'INDICAR CÓDIGO DEL ITEM DE PAGO'!Área_de_impresión</vt:lpstr>
      <vt:lpstr>'PRESUPUESTO OFICIAL (Entidad)'!Área_de_impresión</vt:lpstr>
      <vt:lpstr>'PROPUESTA ECONOMICA (Proponente'!Área_de_impresión</vt:lpstr>
      <vt:lpstr>'PRESUPUESTO OFICIAL (Entidad)'!Títulos_a_imprimir</vt:lpstr>
      <vt:lpstr>'PROPUESTA ECONOMICA (Proponente'!Títulos_a_imprimir</vt:lpstr>
    </vt:vector>
  </TitlesOfParts>
  <Manager/>
  <Company>Insrtituto Nacional de Vias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mvelez</cp:lastModifiedBy>
  <cp:revision/>
  <cp:lastPrinted>2025-05-14T02:30:15Z</cp:lastPrinted>
  <dcterms:created xsi:type="dcterms:W3CDTF">2006-06-27T16:47:25Z</dcterms:created>
  <dcterms:modified xsi:type="dcterms:W3CDTF">2025-05-20T20:13:41Z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