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EA\Desktop\BACK UP Andrea 2020\REDVOLUCIÓN 2020\Precontractual_EVALUACIÓN_OFERTAS\CORRECCIÓN ARITMÉTICA\"/>
    </mc:Choice>
  </mc:AlternateContent>
  <bookViews>
    <workbookView xWindow="0" yWindow="0" windowWidth="20490" windowHeight="7650"/>
  </bookViews>
  <sheets>
    <sheet name="Anexo9PropEconó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3" i="1" l="1"/>
  <c r="I13" i="1" s="1"/>
  <c r="G14" i="1"/>
  <c r="G15" i="1"/>
  <c r="G16" i="1"/>
  <c r="I16" i="1" s="1"/>
  <c r="I15" i="1"/>
  <c r="I12" i="1"/>
  <c r="H29" i="1"/>
  <c r="I14" i="1" l="1"/>
  <c r="I17" i="1" s="1"/>
  <c r="H30" i="1" s="1"/>
  <c r="H31" i="1" s="1"/>
  <c r="H32" i="1" l="1"/>
  <c r="H34" i="1" s="1"/>
</calcChain>
</file>

<file path=xl/sharedStrings.xml><?xml version="1.0" encoding="utf-8"?>
<sst xmlns="http://schemas.openxmlformats.org/spreadsheetml/2006/main" count="51" uniqueCount="43">
  <si>
    <t>COTIZACIÓN ECONÓMICA REDVOLUCIÓN VIGENCIA  2020</t>
  </si>
  <si>
    <t>NIT: _____________________________________</t>
  </si>
  <si>
    <t>Gastos asociados al equipo humano</t>
  </si>
  <si>
    <t>Descripción</t>
  </si>
  <si>
    <t>Cantidad de profesionales</t>
  </si>
  <si>
    <t>Meses</t>
  </si>
  <si>
    <t xml:space="preserve">V. Unitario </t>
  </si>
  <si>
    <t>(1 profesional por mes)</t>
  </si>
  <si>
    <t>Costos equipo de trabajo</t>
  </si>
  <si>
    <t>  </t>
  </si>
  <si>
    <t xml:space="preserve">Gerente de Proyecto </t>
  </si>
  <si>
    <t>Coordinador TIC</t>
  </si>
  <si>
    <t xml:space="preserve">Oficial Regional </t>
  </si>
  <si>
    <t>Profesionales de monitoreo y control de calidad</t>
  </si>
  <si>
    <t>Oficiales de Campo</t>
  </si>
  <si>
    <t xml:space="preserve">Subtotal EQUIPO DE TRABAJO </t>
  </si>
  <si>
    <t>Proyectos Especiales</t>
  </si>
  <si>
    <t xml:space="preserve">Proceso de formación </t>
  </si>
  <si>
    <t> N/A</t>
  </si>
  <si>
    <t>Diseño de material educativo (cartilla virtual)</t>
  </si>
  <si>
    <t>Virtualización del material educativo (cartilla virtual)</t>
  </si>
  <si>
    <t>N/A</t>
  </si>
  <si>
    <t xml:space="preserve">Componente Tecnológico </t>
  </si>
  <si>
    <t xml:space="preserve">Implementación del sistema de información Redvolución </t>
  </si>
  <si>
    <t xml:space="preserve">Diseño y desarrollo para Mesa de Ayuda </t>
  </si>
  <si>
    <t xml:space="preserve">Diseño y Desarrollo de un sistema de generación de certificados </t>
  </si>
  <si>
    <t xml:space="preserve">Certificados de seguridad para los dominios  y subdominios que se usen para el proyecto </t>
  </si>
  <si>
    <t xml:space="preserve">Subtotal Proyectos Especiales </t>
  </si>
  <si>
    <t>Subtotal antes de IVA</t>
  </si>
  <si>
    <t>IVA</t>
  </si>
  <si>
    <t xml:space="preserve">TOTAL (Incluido IVA) PROYECTO REDVOLUCIÓN 2020 </t>
  </si>
  <si>
    <r>
      <t xml:space="preserve">Disponer de un servidor web para la implementación de la plataforma </t>
    </r>
    <r>
      <rPr>
        <i/>
        <sz val="10"/>
        <color rgb="FF000000"/>
        <rFont val="Arial Narrow"/>
        <family val="2"/>
      </rPr>
      <t xml:space="preserve">Moodle </t>
    </r>
    <r>
      <rPr>
        <sz val="10"/>
        <color rgb="FF000000"/>
        <rFont val="Arial Narrow"/>
        <family val="2"/>
      </rPr>
      <t>y Mesa de Ayuda</t>
    </r>
  </si>
  <si>
    <r>
      <t xml:space="preserve">Diseño y Desarrollo de un </t>
    </r>
    <r>
      <rPr>
        <i/>
        <sz val="10"/>
        <color rgb="FF000000"/>
        <rFont val="Arial Narrow"/>
        <family val="2"/>
      </rPr>
      <t>webservic</t>
    </r>
    <r>
      <rPr>
        <sz val="10"/>
        <color rgb="FF000000"/>
        <rFont val="Arial Narrow"/>
        <family val="2"/>
      </rPr>
      <t xml:space="preserve">e entre las plataformas de </t>
    </r>
    <r>
      <rPr>
        <i/>
        <sz val="10"/>
        <color rgb="FF000000"/>
        <rFont val="Arial Narrow"/>
        <family val="2"/>
      </rPr>
      <t>Moodle</t>
    </r>
    <r>
      <rPr>
        <sz val="10"/>
        <color rgb="FF000000"/>
        <rFont val="Arial Narrow"/>
        <family val="2"/>
      </rPr>
      <t xml:space="preserve"> y el sistema de información para el servicio de autenticación </t>
    </r>
  </si>
  <si>
    <r>
      <t xml:space="preserve">Implementación de plataforma </t>
    </r>
    <r>
      <rPr>
        <i/>
        <sz val="10"/>
        <color rgb="FF000000"/>
        <rFont val="Arial Narrow"/>
        <family val="2"/>
      </rPr>
      <t>Moodle</t>
    </r>
    <r>
      <rPr>
        <sz val="10"/>
        <color rgb="FF000000"/>
        <rFont val="Arial Narrow"/>
        <family val="2"/>
      </rPr>
      <t xml:space="preserve"> acoplada a las necesidades y requerimientos pedagógicos del proyecto </t>
    </r>
  </si>
  <si>
    <t>V. Cantidad (total profesionales por mes)</t>
  </si>
  <si>
    <t>V. Total</t>
  </si>
  <si>
    <t>ANEXO 9. PROPUESTA ECONÓMICA</t>
  </si>
  <si>
    <r>
      <t xml:space="preserve">Nombre entidad interesada: 
</t>
    </r>
    <r>
      <rPr>
        <b/>
        <u/>
        <sz val="10"/>
        <color rgb="FF000000"/>
        <rFont val="Arial Narrow"/>
        <family val="2"/>
      </rPr>
      <t xml:space="preserve">
</t>
    </r>
  </si>
  <si>
    <r>
      <t>Nombre persona de contacto:</t>
    </r>
    <r>
      <rPr>
        <b/>
        <u/>
        <sz val="10"/>
        <color rgb="FF000000"/>
        <rFont val="Arial Narrow"/>
        <family val="2"/>
      </rPr>
      <t xml:space="preserve"> </t>
    </r>
    <r>
      <rPr>
        <b/>
        <sz val="10"/>
        <color rgb="FF000000"/>
        <rFont val="Arial Narrow"/>
        <family val="2"/>
      </rPr>
      <t>________________________________________    N.° Celular</t>
    </r>
    <r>
      <rPr>
        <b/>
        <u/>
        <sz val="10"/>
        <color rgb="FF000000"/>
        <rFont val="Arial Narrow"/>
        <family val="2"/>
      </rPr>
      <t xml:space="preserve"> </t>
    </r>
    <r>
      <rPr>
        <b/>
        <sz val="10"/>
        <color rgb="FF000000"/>
        <rFont val="Arial Narrow"/>
        <family val="2"/>
      </rPr>
      <t>_____________________________</t>
    </r>
  </si>
  <si>
    <r>
      <t>Correo  electrónico:</t>
    </r>
    <r>
      <rPr>
        <b/>
        <u/>
        <sz val="10"/>
        <color rgb="FF000000"/>
        <rFont val="Arial Narrow"/>
        <family val="2"/>
      </rPr>
      <t>__</t>
    </r>
    <r>
      <rPr>
        <b/>
        <sz val="10"/>
        <color rgb="FF000000"/>
        <rFont val="Arial Narrow"/>
        <family val="2"/>
      </rPr>
      <t>___________________________________</t>
    </r>
  </si>
  <si>
    <r>
      <t xml:space="preserve">Fecha: </t>
    </r>
    <r>
      <rPr>
        <b/>
        <u/>
        <sz val="10"/>
        <color rgb="FF000000"/>
        <rFont val="Arial Narrow"/>
        <family val="2"/>
      </rPr>
      <t>__</t>
    </r>
    <r>
      <rPr>
        <b/>
        <sz val="10"/>
        <color rgb="FF000000"/>
        <rFont val="Arial Narrow"/>
        <family val="2"/>
      </rPr>
      <t>__________________________</t>
    </r>
  </si>
  <si>
    <t>VALOR TOTAL OFERTA PRESENTADA EN SECOP</t>
  </si>
  <si>
    <t xml:space="preserve">VALOR TOTAL OFERTA CON REDONDEO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</si>
</sst>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"/>
    <numFmt numFmtId="165" formatCode="&quot;$&quot;\ 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i/>
      <sz val="10"/>
      <color rgb="FF000000"/>
      <name val="Arial Narrow"/>
      <family val="2"/>
    </font>
    <font>
      <b/>
      <u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F4B08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right" vertical="center"/>
    </xf>
    <xf numFmtId="0" fontId="4" fillId="4" borderId="2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right" vertical="center"/>
    </xf>
    <xf numFmtId="164" fontId="4" fillId="3" borderId="4" xfId="0" applyNumberFormat="1" applyFont="1" applyFill="1" applyBorder="1" applyAlignment="1">
      <alignment vertical="center"/>
    </xf>
    <xf numFmtId="164" fontId="4" fillId="3" borderId="4" xfId="0" applyNumberFormat="1" applyFont="1" applyFill="1" applyBorder="1" applyAlignment="1">
      <alignment vertical="center" wrapText="1"/>
    </xf>
    <xf numFmtId="164" fontId="4" fillId="3" borderId="5" xfId="0" applyNumberFormat="1" applyFont="1" applyFill="1" applyBorder="1" applyAlignment="1">
      <alignment vertical="center"/>
    </xf>
    <xf numFmtId="164" fontId="4" fillId="3" borderId="2" xfId="0" applyNumberFormat="1" applyFont="1" applyFill="1" applyBorder="1" applyAlignment="1">
      <alignment vertical="center" wrapText="1"/>
    </xf>
    <xf numFmtId="3" fontId="0" fillId="0" borderId="0" xfId="0" applyNumberFormat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3" fontId="7" fillId="0" borderId="0" xfId="0" applyNumberFormat="1" applyFont="1"/>
    <xf numFmtId="0" fontId="0" fillId="0" borderId="0" xfId="0" applyFill="1" applyBorder="1"/>
    <xf numFmtId="3" fontId="0" fillId="0" borderId="0" xfId="0" applyNumberFormat="1" applyFill="1" applyBorder="1" applyAlignment="1">
      <alignment horizontal="right" vertical="center" wrapText="1"/>
    </xf>
    <xf numFmtId="3" fontId="0" fillId="0" borderId="0" xfId="0" applyNumberForma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/>
    </xf>
    <xf numFmtId="0" fontId="3" fillId="2" borderId="19" xfId="0" applyFont="1" applyFill="1" applyBorder="1" applyAlignment="1">
      <alignment horizontal="left" wrapText="1"/>
    </xf>
    <xf numFmtId="0" fontId="3" fillId="2" borderId="20" xfId="0" applyFont="1" applyFill="1" applyBorder="1" applyAlignment="1">
      <alignment horizontal="left" wrapText="1"/>
    </xf>
    <xf numFmtId="0" fontId="3" fillId="2" borderId="21" xfId="0" applyFont="1" applyFill="1" applyBorder="1" applyAlignment="1">
      <alignment horizontal="left" wrapText="1"/>
    </xf>
    <xf numFmtId="0" fontId="3" fillId="2" borderId="12" xfId="0" applyFont="1" applyFill="1" applyBorder="1" applyAlignment="1">
      <alignment horizontal="left" wrapText="1"/>
    </xf>
    <xf numFmtId="0" fontId="3" fillId="2" borderId="8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left" wrapText="1"/>
    </xf>
    <xf numFmtId="165" fontId="4" fillId="4" borderId="31" xfId="0" applyNumberFormat="1" applyFont="1" applyFill="1" applyBorder="1" applyAlignment="1">
      <alignment vertical="center"/>
    </xf>
    <xf numFmtId="165" fontId="4" fillId="4" borderId="7" xfId="0" applyNumberFormat="1" applyFont="1" applyFill="1" applyBorder="1" applyAlignment="1">
      <alignment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165" fontId="4" fillId="4" borderId="26" xfId="0" applyNumberFormat="1" applyFont="1" applyFill="1" applyBorder="1" applyAlignment="1">
      <alignment vertical="center"/>
    </xf>
    <xf numFmtId="165" fontId="4" fillId="4" borderId="11" xfId="0" applyNumberFormat="1" applyFont="1" applyFill="1" applyBorder="1" applyAlignment="1">
      <alignment vertical="center"/>
    </xf>
    <xf numFmtId="165" fontId="4" fillId="4" borderId="27" xfId="0" applyNumberFormat="1" applyFont="1" applyFill="1" applyBorder="1" applyAlignment="1">
      <alignment horizontal="center" vertical="center"/>
    </xf>
    <xf numFmtId="165" fontId="4" fillId="4" borderId="18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 wrapText="1"/>
    </xf>
    <xf numFmtId="0" fontId="3" fillId="4" borderId="14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 wrapText="1"/>
    </xf>
    <xf numFmtId="164" fontId="4" fillId="3" borderId="27" xfId="0" applyNumberFormat="1" applyFont="1" applyFill="1" applyBorder="1" applyAlignment="1">
      <alignment vertical="center"/>
    </xf>
    <xf numFmtId="164" fontId="4" fillId="3" borderId="18" xfId="0" applyNumberFormat="1" applyFont="1" applyFill="1" applyBorder="1" applyAlignment="1">
      <alignment vertical="center"/>
    </xf>
    <xf numFmtId="164" fontId="4" fillId="3" borderId="28" xfId="0" applyNumberFormat="1" applyFont="1" applyFill="1" applyBorder="1" applyAlignment="1">
      <alignment vertical="center"/>
    </xf>
    <xf numFmtId="164" fontId="4" fillId="3" borderId="29" xfId="0" applyNumberFormat="1" applyFont="1" applyFill="1" applyBorder="1" applyAlignment="1">
      <alignment vertical="center"/>
    </xf>
    <xf numFmtId="165" fontId="4" fillId="4" borderId="28" xfId="0" applyNumberFormat="1" applyFont="1" applyFill="1" applyBorder="1" applyAlignment="1">
      <alignment horizontal="center" vertical="center"/>
    </xf>
    <xf numFmtId="165" fontId="4" fillId="4" borderId="29" xfId="0" applyNumberFormat="1" applyFont="1" applyFill="1" applyBorder="1" applyAlignment="1">
      <alignment horizontal="center" vertical="center"/>
    </xf>
    <xf numFmtId="165" fontId="4" fillId="4" borderId="31" xfId="0" applyNumberFormat="1" applyFont="1" applyFill="1" applyBorder="1" applyAlignment="1">
      <alignment horizontal="center" vertical="center"/>
    </xf>
    <xf numFmtId="165" fontId="4" fillId="4" borderId="7" xfId="0" applyNumberFormat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4" fillId="4" borderId="28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vertical="center" wrapText="1"/>
    </xf>
    <xf numFmtId="0" fontId="4" fillId="3" borderId="15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/>
    </xf>
    <xf numFmtId="0" fontId="3" fillId="3" borderId="14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165" fontId="4" fillId="3" borderId="27" xfId="0" applyNumberFormat="1" applyFont="1" applyFill="1" applyBorder="1" applyAlignment="1">
      <alignment vertical="center"/>
    </xf>
    <xf numFmtId="165" fontId="4" fillId="3" borderId="18" xfId="0" applyNumberFormat="1" applyFont="1" applyFill="1" applyBorder="1" applyAlignment="1">
      <alignment vertical="center"/>
    </xf>
    <xf numFmtId="0" fontId="1" fillId="6" borderId="13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165" fontId="3" fillId="3" borderId="27" xfId="0" applyNumberFormat="1" applyFont="1" applyFill="1" applyBorder="1" applyAlignment="1">
      <alignment vertical="center" wrapText="1"/>
    </xf>
    <xf numFmtId="164" fontId="1" fillId="6" borderId="13" xfId="0" applyNumberFormat="1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165" fontId="3" fillId="3" borderId="17" xfId="0" applyNumberFormat="1" applyFont="1" applyFill="1" applyBorder="1" applyAlignment="1">
      <alignment vertical="center" wrapText="1"/>
    </xf>
    <xf numFmtId="0" fontId="1" fillId="3" borderId="36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3" borderId="3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B0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M37"/>
  <sheetViews>
    <sheetView tabSelected="1" topLeftCell="A28" zoomScale="82" zoomScaleNormal="82" workbookViewId="0">
      <selection activeCell="K39" sqref="K39"/>
    </sheetView>
  </sheetViews>
  <sheetFormatPr baseColWidth="10" defaultRowHeight="15" x14ac:dyDescent="0.25"/>
  <cols>
    <col min="3" max="3" width="13.7109375" customWidth="1"/>
    <col min="4" max="4" width="12.140625" customWidth="1"/>
    <col min="5" max="5" width="10.140625" customWidth="1"/>
    <col min="6" max="6" width="15.140625" customWidth="1"/>
    <col min="8" max="8" width="7.42578125" customWidth="1"/>
    <col min="9" max="9" width="17.7109375" customWidth="1"/>
    <col min="11" max="11" width="19.42578125" customWidth="1"/>
    <col min="13" max="13" width="18" customWidth="1"/>
  </cols>
  <sheetData>
    <row r="1" spans="2:13" ht="15.75" thickBot="1" x14ac:dyDescent="0.3">
      <c r="B1" s="26" t="s">
        <v>36</v>
      </c>
      <c r="C1" s="26"/>
      <c r="D1" s="26"/>
      <c r="E1" s="26"/>
      <c r="F1" s="26"/>
      <c r="G1" s="26"/>
      <c r="H1" s="26"/>
      <c r="I1" s="26"/>
    </row>
    <row r="2" spans="2:13" ht="15.75" thickBot="1" x14ac:dyDescent="0.3">
      <c r="B2" s="76" t="s">
        <v>0</v>
      </c>
      <c r="C2" s="77"/>
      <c r="D2" s="77"/>
      <c r="E2" s="77"/>
      <c r="F2" s="77"/>
      <c r="G2" s="77"/>
      <c r="H2" s="77"/>
      <c r="I2" s="78"/>
    </row>
    <row r="3" spans="2:13" ht="15.75" thickBot="1" x14ac:dyDescent="0.3">
      <c r="B3" s="79"/>
      <c r="C3" s="80"/>
      <c r="D3" s="80"/>
      <c r="E3" s="80"/>
      <c r="F3" s="80"/>
      <c r="G3" s="80"/>
      <c r="H3" s="80"/>
      <c r="I3" s="81"/>
    </row>
    <row r="4" spans="2:13" ht="7.5" customHeight="1" x14ac:dyDescent="0.25">
      <c r="B4" s="27" t="s">
        <v>37</v>
      </c>
      <c r="C4" s="28"/>
      <c r="D4" s="29"/>
      <c r="E4" s="82"/>
      <c r="F4" s="83"/>
      <c r="G4" s="83"/>
      <c r="H4" s="83"/>
      <c r="I4" s="84"/>
    </row>
    <row r="5" spans="2:13" ht="38.25" customHeight="1" thickBot="1" x14ac:dyDescent="0.3">
      <c r="B5" s="30"/>
      <c r="C5" s="31"/>
      <c r="D5" s="32"/>
      <c r="E5" s="85" t="s">
        <v>1</v>
      </c>
      <c r="F5" s="86"/>
      <c r="G5" s="86"/>
      <c r="H5" s="86"/>
      <c r="I5" s="87"/>
    </row>
    <row r="6" spans="2:13" ht="21.75" customHeight="1" thickBot="1" x14ac:dyDescent="0.3">
      <c r="B6" s="88" t="s">
        <v>38</v>
      </c>
      <c r="C6" s="89"/>
      <c r="D6" s="89"/>
      <c r="E6" s="89"/>
      <c r="F6" s="89"/>
      <c r="G6" s="89"/>
      <c r="H6" s="89"/>
      <c r="I6" s="90"/>
    </row>
    <row r="7" spans="2:13" ht="25.5" customHeight="1" thickBot="1" x14ac:dyDescent="0.3">
      <c r="B7" s="88" t="s">
        <v>39</v>
      </c>
      <c r="C7" s="89"/>
      <c r="D7" s="89"/>
      <c r="E7" s="90"/>
      <c r="F7" s="105" t="s">
        <v>40</v>
      </c>
      <c r="G7" s="89"/>
      <c r="H7" s="89"/>
      <c r="I7" s="90"/>
    </row>
    <row r="8" spans="2:13" ht="15.75" thickBot="1" x14ac:dyDescent="0.3">
      <c r="B8" s="35" t="s">
        <v>2</v>
      </c>
      <c r="C8" s="36"/>
      <c r="D8" s="36"/>
      <c r="E8" s="36"/>
      <c r="F8" s="36"/>
      <c r="G8" s="36"/>
      <c r="H8" s="36"/>
      <c r="I8" s="37"/>
    </row>
    <row r="9" spans="2:13" x14ac:dyDescent="0.25">
      <c r="B9" s="91" t="s">
        <v>3</v>
      </c>
      <c r="C9" s="92"/>
      <c r="D9" s="95" t="s">
        <v>4</v>
      </c>
      <c r="E9" s="97" t="s">
        <v>5</v>
      </c>
      <c r="F9" s="2" t="s">
        <v>6</v>
      </c>
      <c r="G9" s="99" t="s">
        <v>34</v>
      </c>
      <c r="H9" s="100"/>
      <c r="I9" s="38" t="s">
        <v>35</v>
      </c>
      <c r="K9" s="24"/>
      <c r="L9" s="21"/>
      <c r="M9" s="24"/>
    </row>
    <row r="10" spans="2:13" ht="26.25" thickBot="1" x14ac:dyDescent="0.3">
      <c r="B10" s="93"/>
      <c r="C10" s="94"/>
      <c r="D10" s="96"/>
      <c r="E10" s="98"/>
      <c r="F10" s="3" t="s">
        <v>7</v>
      </c>
      <c r="G10" s="101"/>
      <c r="H10" s="102"/>
      <c r="I10" s="39"/>
      <c r="K10" s="24"/>
      <c r="L10" s="18"/>
      <c r="M10" s="24"/>
    </row>
    <row r="11" spans="2:13" ht="15.75" thickBot="1" x14ac:dyDescent="0.3">
      <c r="B11" s="64" t="s">
        <v>8</v>
      </c>
      <c r="C11" s="66"/>
      <c r="D11" s="40" t="s">
        <v>9</v>
      </c>
      <c r="E11" s="41"/>
      <c r="F11" s="41"/>
      <c r="G11" s="41"/>
      <c r="H11" s="41"/>
      <c r="I11" s="42"/>
      <c r="K11" s="19"/>
      <c r="L11" s="19"/>
      <c r="M11" s="25"/>
    </row>
    <row r="12" spans="2:13" ht="15.75" thickBot="1" x14ac:dyDescent="0.3">
      <c r="B12" s="103" t="s">
        <v>10</v>
      </c>
      <c r="C12" s="104"/>
      <c r="D12" s="4">
        <v>1</v>
      </c>
      <c r="E12" s="4">
        <v>4</v>
      </c>
      <c r="F12" s="13">
        <v>7560000</v>
      </c>
      <c r="G12" s="56">
        <f>(D12*F12)</f>
        <v>7560000</v>
      </c>
      <c r="H12" s="57"/>
      <c r="I12" s="14">
        <f>(G12*E12)</f>
        <v>30240000</v>
      </c>
      <c r="K12" s="22"/>
      <c r="L12" s="19"/>
      <c r="M12" s="25"/>
    </row>
    <row r="13" spans="2:13" ht="15.75" thickBot="1" x14ac:dyDescent="0.3">
      <c r="B13" s="103" t="s">
        <v>11</v>
      </c>
      <c r="C13" s="104"/>
      <c r="D13" s="4">
        <v>1</v>
      </c>
      <c r="E13" s="4">
        <v>4</v>
      </c>
      <c r="F13" s="13">
        <v>5670000</v>
      </c>
      <c r="G13" s="56">
        <f t="shared" ref="G13:G16" si="0">(D13*F13)</f>
        <v>5670000</v>
      </c>
      <c r="H13" s="57"/>
      <c r="I13" s="14">
        <f>(G13*E13)</f>
        <v>22680000</v>
      </c>
      <c r="K13" s="22"/>
      <c r="L13" s="19"/>
      <c r="M13" s="25"/>
    </row>
    <row r="14" spans="2:13" ht="15.75" thickBot="1" x14ac:dyDescent="0.3">
      <c r="B14" s="103" t="s">
        <v>12</v>
      </c>
      <c r="C14" s="104"/>
      <c r="D14" s="4">
        <v>6</v>
      </c>
      <c r="E14" s="4">
        <v>4</v>
      </c>
      <c r="F14" s="13">
        <v>4725000</v>
      </c>
      <c r="G14" s="56">
        <f t="shared" si="0"/>
        <v>28350000</v>
      </c>
      <c r="H14" s="57"/>
      <c r="I14" s="14">
        <f>(G14*E14)</f>
        <v>113400000</v>
      </c>
      <c r="K14" s="22"/>
      <c r="L14" s="19"/>
      <c r="M14" s="25"/>
    </row>
    <row r="15" spans="2:13" ht="25.5" customHeight="1" thickBot="1" x14ac:dyDescent="0.3">
      <c r="B15" s="103" t="s">
        <v>13</v>
      </c>
      <c r="C15" s="104"/>
      <c r="D15" s="4">
        <v>4</v>
      </c>
      <c r="E15" s="4">
        <v>4</v>
      </c>
      <c r="F15" s="13">
        <v>3307500</v>
      </c>
      <c r="G15" s="56">
        <f t="shared" si="0"/>
        <v>13230000</v>
      </c>
      <c r="H15" s="57"/>
      <c r="I15" s="14">
        <f>(G15*E15)</f>
        <v>52920000</v>
      </c>
      <c r="K15" s="22"/>
      <c r="L15" s="19"/>
      <c r="M15" s="25"/>
    </row>
    <row r="16" spans="2:13" ht="15.75" thickBot="1" x14ac:dyDescent="0.3">
      <c r="B16" s="103" t="s">
        <v>14</v>
      </c>
      <c r="C16" s="104"/>
      <c r="D16" s="1">
        <v>25</v>
      </c>
      <c r="E16" s="1">
        <v>4</v>
      </c>
      <c r="F16" s="15">
        <v>2835000</v>
      </c>
      <c r="G16" s="58">
        <f t="shared" si="0"/>
        <v>70875000</v>
      </c>
      <c r="H16" s="59"/>
      <c r="I16" s="14">
        <f>(G16*E16)</f>
        <v>283500000</v>
      </c>
      <c r="K16" s="22"/>
      <c r="L16" s="19"/>
      <c r="M16" s="25"/>
    </row>
    <row r="17" spans="2:13" ht="15.75" thickBot="1" x14ac:dyDescent="0.3">
      <c r="B17" s="106" t="s">
        <v>15</v>
      </c>
      <c r="C17" s="107"/>
      <c r="D17" s="107"/>
      <c r="E17" s="107"/>
      <c r="F17" s="107"/>
      <c r="G17" s="107"/>
      <c r="H17" s="108"/>
      <c r="I17" s="16">
        <f>(I12+I13+I14+I15+I16)</f>
        <v>502740000</v>
      </c>
      <c r="K17" s="23"/>
      <c r="L17" s="19"/>
      <c r="M17" s="25"/>
    </row>
    <row r="18" spans="2:13" ht="15.75" thickBot="1" x14ac:dyDescent="0.3">
      <c r="B18" s="43" t="s">
        <v>16</v>
      </c>
      <c r="C18" s="44"/>
      <c r="D18" s="44"/>
      <c r="E18" s="44"/>
      <c r="F18" s="44"/>
      <c r="G18" s="44"/>
      <c r="H18" s="44"/>
      <c r="I18" s="45"/>
      <c r="K18" s="19"/>
      <c r="L18" s="19"/>
    </row>
    <row r="19" spans="2:13" ht="19.5" customHeight="1" thickBot="1" x14ac:dyDescent="0.3">
      <c r="B19" s="53" t="s">
        <v>17</v>
      </c>
      <c r="C19" s="55"/>
      <c r="D19" s="5">
        <v>1</v>
      </c>
      <c r="E19" s="109" t="s">
        <v>18</v>
      </c>
      <c r="F19" s="110"/>
      <c r="G19" s="111"/>
      <c r="H19" s="46">
        <v>33075000</v>
      </c>
      <c r="I19" s="47">
        <v>33075000</v>
      </c>
      <c r="K19" s="19"/>
      <c r="L19" s="19"/>
    </row>
    <row r="20" spans="2:13" ht="25.5" customHeight="1" thickBot="1" x14ac:dyDescent="0.3">
      <c r="B20" s="53" t="s">
        <v>19</v>
      </c>
      <c r="C20" s="55"/>
      <c r="D20" s="6">
        <v>1</v>
      </c>
      <c r="E20" s="70" t="s">
        <v>18</v>
      </c>
      <c r="F20" s="71"/>
      <c r="G20" s="72"/>
      <c r="H20" s="48">
        <v>111510000</v>
      </c>
      <c r="I20" s="49">
        <v>111510000</v>
      </c>
    </row>
    <row r="21" spans="2:13" ht="25.5" customHeight="1" thickBot="1" x14ac:dyDescent="0.3">
      <c r="B21" s="53" t="s">
        <v>20</v>
      </c>
      <c r="C21" s="55"/>
      <c r="D21" s="7">
        <v>1</v>
      </c>
      <c r="E21" s="67" t="s">
        <v>21</v>
      </c>
      <c r="F21" s="68"/>
      <c r="G21" s="69"/>
      <c r="H21" s="60">
        <v>103950000</v>
      </c>
      <c r="I21" s="61">
        <v>103950000</v>
      </c>
    </row>
    <row r="22" spans="2:13" ht="77.25" thickBot="1" x14ac:dyDescent="0.3">
      <c r="B22" s="73" t="s">
        <v>22</v>
      </c>
      <c r="C22" s="8" t="s">
        <v>31</v>
      </c>
      <c r="D22" s="9">
        <v>1</v>
      </c>
      <c r="E22" s="50" t="s">
        <v>21</v>
      </c>
      <c r="F22" s="51"/>
      <c r="G22" s="52"/>
      <c r="H22" s="62">
        <v>51975000</v>
      </c>
      <c r="I22" s="63">
        <v>51975000</v>
      </c>
    </row>
    <row r="23" spans="2:13" ht="51.75" thickBot="1" x14ac:dyDescent="0.3">
      <c r="B23" s="74"/>
      <c r="C23" s="10" t="s">
        <v>23</v>
      </c>
      <c r="D23" s="11">
        <v>1</v>
      </c>
      <c r="E23" s="50" t="s">
        <v>21</v>
      </c>
      <c r="F23" s="51"/>
      <c r="G23" s="52"/>
      <c r="H23" s="33">
        <v>48195000</v>
      </c>
      <c r="I23" s="34">
        <v>48195000</v>
      </c>
    </row>
    <row r="24" spans="2:13" ht="39" thickBot="1" x14ac:dyDescent="0.3">
      <c r="B24" s="74"/>
      <c r="C24" s="10" t="s">
        <v>24</v>
      </c>
      <c r="D24" s="11">
        <v>1</v>
      </c>
      <c r="E24" s="50" t="s">
        <v>21</v>
      </c>
      <c r="F24" s="51"/>
      <c r="G24" s="52"/>
      <c r="H24" s="33">
        <v>56700000</v>
      </c>
      <c r="I24" s="34">
        <v>56700000</v>
      </c>
    </row>
    <row r="25" spans="2:13" ht="64.5" thickBot="1" x14ac:dyDescent="0.3">
      <c r="B25" s="74"/>
      <c r="C25" s="10" t="s">
        <v>25</v>
      </c>
      <c r="D25" s="11">
        <v>1</v>
      </c>
      <c r="E25" s="50" t="s">
        <v>21</v>
      </c>
      <c r="F25" s="51"/>
      <c r="G25" s="52"/>
      <c r="H25" s="33">
        <v>28350000</v>
      </c>
      <c r="I25" s="34">
        <v>28350000</v>
      </c>
    </row>
    <row r="26" spans="2:13" ht="77.25" thickBot="1" x14ac:dyDescent="0.3">
      <c r="B26" s="74"/>
      <c r="C26" s="10" t="s">
        <v>26</v>
      </c>
      <c r="D26" s="11">
        <v>1</v>
      </c>
      <c r="E26" s="50" t="s">
        <v>21</v>
      </c>
      <c r="F26" s="51"/>
      <c r="G26" s="52"/>
      <c r="H26" s="33">
        <v>23625000</v>
      </c>
      <c r="I26" s="34">
        <v>23625000</v>
      </c>
    </row>
    <row r="27" spans="2:13" ht="115.5" thickBot="1" x14ac:dyDescent="0.3">
      <c r="B27" s="74"/>
      <c r="C27" s="10" t="s">
        <v>32</v>
      </c>
      <c r="D27" s="11">
        <v>1</v>
      </c>
      <c r="E27" s="50" t="s">
        <v>21</v>
      </c>
      <c r="F27" s="51"/>
      <c r="G27" s="52"/>
      <c r="H27" s="33">
        <v>37800000</v>
      </c>
      <c r="I27" s="34">
        <v>37800000</v>
      </c>
    </row>
    <row r="28" spans="2:13" ht="111" customHeight="1" thickBot="1" x14ac:dyDescent="0.3">
      <c r="B28" s="75"/>
      <c r="C28" s="8" t="s">
        <v>33</v>
      </c>
      <c r="D28" s="12">
        <v>1</v>
      </c>
      <c r="E28" s="50" t="s">
        <v>21</v>
      </c>
      <c r="F28" s="51"/>
      <c r="G28" s="52"/>
      <c r="H28" s="33">
        <v>170451628.1496</v>
      </c>
      <c r="I28" s="34">
        <v>170451628.1496</v>
      </c>
    </row>
    <row r="29" spans="2:13" ht="15.75" thickBot="1" x14ac:dyDescent="0.3">
      <c r="B29" s="53" t="s">
        <v>27</v>
      </c>
      <c r="C29" s="54"/>
      <c r="D29" s="54"/>
      <c r="E29" s="54"/>
      <c r="F29" s="54"/>
      <c r="G29" s="55"/>
      <c r="H29" s="46">
        <f>(H19+H20+H21+H22+H23+H24+H25+H26+H27+H28)</f>
        <v>665631628.14960003</v>
      </c>
      <c r="I29" s="47"/>
    </row>
    <row r="30" spans="2:13" ht="15.75" thickBot="1" x14ac:dyDescent="0.3">
      <c r="B30" s="64" t="s">
        <v>28</v>
      </c>
      <c r="C30" s="65"/>
      <c r="D30" s="65"/>
      <c r="E30" s="65"/>
      <c r="F30" s="65"/>
      <c r="G30" s="66"/>
      <c r="H30" s="112">
        <f>(I17+H29)</f>
        <v>1168371628.1496</v>
      </c>
      <c r="I30" s="113"/>
      <c r="K30" s="20"/>
    </row>
    <row r="31" spans="2:13" ht="15.75" thickBot="1" x14ac:dyDescent="0.3">
      <c r="B31" s="64" t="s">
        <v>29</v>
      </c>
      <c r="C31" s="65"/>
      <c r="D31" s="65"/>
      <c r="E31" s="65"/>
      <c r="F31" s="65"/>
      <c r="G31" s="66"/>
      <c r="H31" s="112">
        <f>(H30*19%)</f>
        <v>221990609.34842402</v>
      </c>
      <c r="I31" s="113"/>
    </row>
    <row r="32" spans="2:13" ht="15.75" thickBot="1" x14ac:dyDescent="0.3">
      <c r="B32" s="64" t="s">
        <v>30</v>
      </c>
      <c r="C32" s="65"/>
      <c r="D32" s="65"/>
      <c r="E32" s="65"/>
      <c r="F32" s="65"/>
      <c r="G32" s="66"/>
      <c r="H32" s="116">
        <f>(H30+H31)</f>
        <v>1390362237.498024</v>
      </c>
      <c r="I32" s="119"/>
      <c r="J32" s="120" t="s">
        <v>41</v>
      </c>
      <c r="K32" s="121"/>
      <c r="L32" s="122"/>
    </row>
    <row r="33" spans="2:9" ht="15.75" thickBot="1" x14ac:dyDescent="0.3"/>
    <row r="34" spans="2:9" ht="15.75" thickBot="1" x14ac:dyDescent="0.3">
      <c r="B34" s="114" t="s">
        <v>42</v>
      </c>
      <c r="C34" s="115"/>
      <c r="D34" s="115"/>
      <c r="E34" s="115"/>
      <c r="F34" s="115"/>
      <c r="G34" s="115"/>
      <c r="H34" s="117">
        <f>ROUND(H32,0)</f>
        <v>1390362237</v>
      </c>
      <c r="I34" s="118"/>
    </row>
    <row r="37" spans="2:9" x14ac:dyDescent="0.25">
      <c r="G37" s="17"/>
    </row>
  </sheetData>
  <mergeCells count="64">
    <mergeCell ref="J32:L32"/>
    <mergeCell ref="B34:G34"/>
    <mergeCell ref="H34:I34"/>
    <mergeCell ref="B6:I6"/>
    <mergeCell ref="F7:I7"/>
    <mergeCell ref="G13:H13"/>
    <mergeCell ref="G14:H14"/>
    <mergeCell ref="B16:C16"/>
    <mergeCell ref="B19:C19"/>
    <mergeCell ref="B20:C20"/>
    <mergeCell ref="B13:C13"/>
    <mergeCell ref="B14:C14"/>
    <mergeCell ref="B15:C15"/>
    <mergeCell ref="B17:H17"/>
    <mergeCell ref="E19:G19"/>
    <mergeCell ref="B2:I2"/>
    <mergeCell ref="B3:I3"/>
    <mergeCell ref="E4:I4"/>
    <mergeCell ref="E5:I5"/>
    <mergeCell ref="G12:H12"/>
    <mergeCell ref="B7:E7"/>
    <mergeCell ref="B9:C10"/>
    <mergeCell ref="D9:D10"/>
    <mergeCell ref="E9:E10"/>
    <mergeCell ref="G9:H10"/>
    <mergeCell ref="B11:C11"/>
    <mergeCell ref="B12:C12"/>
    <mergeCell ref="E20:G20"/>
    <mergeCell ref="B21:C21"/>
    <mergeCell ref="B22:B28"/>
    <mergeCell ref="B30:G30"/>
    <mergeCell ref="B31:G31"/>
    <mergeCell ref="B32:G32"/>
    <mergeCell ref="E21:G21"/>
    <mergeCell ref="E22:G22"/>
    <mergeCell ref="E23:G23"/>
    <mergeCell ref="E24:G24"/>
    <mergeCell ref="E25:G25"/>
    <mergeCell ref="E26:G26"/>
    <mergeCell ref="H30:I30"/>
    <mergeCell ref="H31:I31"/>
    <mergeCell ref="H32:I32"/>
    <mergeCell ref="H21:I21"/>
    <mergeCell ref="H22:I22"/>
    <mergeCell ref="H23:I23"/>
    <mergeCell ref="H24:I24"/>
    <mergeCell ref="H25:I25"/>
    <mergeCell ref="H26:I26"/>
    <mergeCell ref="B1:I1"/>
    <mergeCell ref="B4:D5"/>
    <mergeCell ref="H27:I27"/>
    <mergeCell ref="H28:I28"/>
    <mergeCell ref="H29:I29"/>
    <mergeCell ref="B8:I8"/>
    <mergeCell ref="I9:I10"/>
    <mergeCell ref="D11:I11"/>
    <mergeCell ref="B18:I18"/>
    <mergeCell ref="H19:I19"/>
    <mergeCell ref="H20:I20"/>
    <mergeCell ref="E27:G27"/>
    <mergeCell ref="E28:G28"/>
    <mergeCell ref="B29:G29"/>
    <mergeCell ref="G15:H15"/>
    <mergeCell ref="G16:H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Anexo9PropEconómica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ANDREA</cp:lastModifiedBy>
  <dcterms:created xsi:type="dcterms:W3CDTF">2020-08-10T21:08:36Z</dcterms:created>
  <dcterms:modified xsi:type="dcterms:W3CDTF">2020-09-01T20:52:08Z</dcterms:modified>
</cp:coreProperties>
</file>