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Windows 11\Desktop\BIENES Y SERVICIOS SENA\UNIFORMES YOLI\DEFINITIVO\"/>
    </mc:Choice>
  </mc:AlternateContent>
  <xr:revisionPtr revIDLastSave="0" documentId="8_{07F93335-4D01-446D-9B09-665E9774EA59}" xr6:coauthVersionLast="47" xr6:coauthVersionMax="47" xr10:uidLastSave="{00000000-0000-0000-0000-000000000000}"/>
  <bookViews>
    <workbookView xWindow="-108" yWindow="-108" windowWidth="23256" windowHeight="12456" activeTab="1" xr2:uid="{00000000-000D-0000-FFFF-FFFF00000000}"/>
  </bookViews>
  <sheets>
    <sheet name="ESTUDIO DE MARCADO" sheetId="7" r:id="rId1"/>
    <sheet name="FICHA CON CANTIDADES" sheetId="9" r:id="rId2"/>
  </sheets>
  <definedNames>
    <definedName name="_xlnm._FilterDatabase" localSheetId="0" hidden="1">'ESTUDIO DE MARCADO'!$A$3:$I$36</definedName>
    <definedName name="_xlnm._FilterDatabase" localSheetId="1" hidden="1">'FICHA CON CANTIDADES'!$A$3:$I$29</definedName>
    <definedName name="CLIEN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4" i="9" l="1"/>
  <c r="O14" i="9" s="1"/>
  <c r="N13" i="9"/>
  <c r="O13" i="9" s="1"/>
  <c r="N6" i="9"/>
  <c r="O6" i="9" s="1"/>
  <c r="N7" i="9"/>
  <c r="O7" i="9" s="1"/>
  <c r="N8" i="9"/>
  <c r="O8" i="9" s="1"/>
  <c r="N9" i="9"/>
  <c r="O9" i="9" s="1"/>
  <c r="N10" i="9"/>
  <c r="O10" i="9" s="1"/>
  <c r="N11" i="9"/>
  <c r="O11" i="9" s="1"/>
  <c r="N12" i="9"/>
  <c r="O12" i="9" s="1"/>
  <c r="N15" i="9"/>
  <c r="O15" i="9" s="1"/>
  <c r="N16" i="9"/>
  <c r="O16" i="9" s="1"/>
  <c r="N17" i="9"/>
  <c r="O17" i="9" s="1"/>
  <c r="N18" i="9"/>
  <c r="O18" i="9" s="1"/>
  <c r="N19" i="9"/>
  <c r="O19" i="9" s="1"/>
  <c r="N20" i="9"/>
  <c r="O20" i="9" s="1"/>
  <c r="N21" i="9"/>
  <c r="O21" i="9" s="1"/>
  <c r="N22" i="9"/>
  <c r="O22" i="9" s="1"/>
  <c r="N23" i="9"/>
  <c r="O23" i="9" s="1"/>
  <c r="N24" i="9"/>
  <c r="O24" i="9" s="1"/>
  <c r="N25" i="9"/>
  <c r="O25" i="9" s="1"/>
  <c r="N26" i="9"/>
  <c r="O26" i="9" s="1"/>
  <c r="N27" i="9"/>
  <c r="O27" i="9" s="1"/>
  <c r="N28" i="9"/>
  <c r="O28" i="9" s="1"/>
  <c r="N29" i="9"/>
  <c r="O29" i="9" s="1"/>
  <c r="N5" i="9"/>
  <c r="O5" i="9" s="1"/>
  <c r="K5" i="9"/>
  <c r="K26" i="9"/>
  <c r="K25" i="9"/>
  <c r="K24" i="9"/>
  <c r="K18" i="9"/>
  <c r="K17" i="9"/>
  <c r="K16" i="9"/>
  <c r="K10" i="9"/>
  <c r="K9" i="9"/>
  <c r="K8" i="9"/>
  <c r="K7" i="9"/>
  <c r="K11" i="9"/>
  <c r="K12" i="9"/>
  <c r="K13" i="9"/>
  <c r="K15" i="9"/>
  <c r="K19" i="9"/>
  <c r="K20" i="9"/>
  <c r="K21" i="9"/>
  <c r="K23" i="9"/>
  <c r="K27" i="9"/>
  <c r="K28" i="9"/>
  <c r="K29" i="9"/>
  <c r="Q36" i="7"/>
  <c r="R36" i="7" s="1"/>
  <c r="S36" i="7" s="1"/>
  <c r="Q35" i="7"/>
  <c r="R35" i="7" s="1"/>
  <c r="S35" i="7" s="1"/>
  <c r="Q34" i="7"/>
  <c r="R34" i="7" s="1"/>
  <c r="S34" i="7" s="1"/>
  <c r="Q33" i="7"/>
  <c r="R33" i="7" s="1"/>
  <c r="S33" i="7" s="1"/>
  <c r="Q32" i="7"/>
  <c r="Q31" i="7"/>
  <c r="Q30" i="7"/>
  <c r="R30" i="7" s="1"/>
  <c r="S30" i="7" s="1"/>
  <c r="Q29" i="7"/>
  <c r="Q28" i="7"/>
  <c r="R28" i="7" s="1"/>
  <c r="S28" i="7" s="1"/>
  <c r="Q27" i="7"/>
  <c r="R27" i="7" s="1"/>
  <c r="S27" i="7" s="1"/>
  <c r="Q26" i="7"/>
  <c r="R26" i="7" s="1"/>
  <c r="S26" i="7" s="1"/>
  <c r="Q25" i="7"/>
  <c r="R25" i="7" s="1"/>
  <c r="S25" i="7" s="1"/>
  <c r="Q24" i="7"/>
  <c r="Q23" i="7"/>
  <c r="Q22" i="7"/>
  <c r="R22" i="7" s="1"/>
  <c r="S22" i="7" s="1"/>
  <c r="T22" i="7" s="1"/>
  <c r="Q21" i="7"/>
  <c r="R21" i="7" s="1"/>
  <c r="S21" i="7" s="1"/>
  <c r="Q20" i="7"/>
  <c r="R20" i="7" s="1"/>
  <c r="S20" i="7" s="1"/>
  <c r="Q19" i="7"/>
  <c r="R19" i="7" s="1"/>
  <c r="S19" i="7" s="1"/>
  <c r="Q18" i="7"/>
  <c r="R18" i="7" s="1"/>
  <c r="S18" i="7" s="1"/>
  <c r="Q17" i="7"/>
  <c r="R17" i="7" s="1"/>
  <c r="S17" i="7" s="1"/>
  <c r="Q16" i="7"/>
  <c r="Q15" i="7"/>
  <c r="Q14" i="7"/>
  <c r="R14" i="7" s="1"/>
  <c r="S14" i="7" s="1"/>
  <c r="Q13" i="7"/>
  <c r="R13" i="7" s="1"/>
  <c r="S13" i="7" s="1"/>
  <c r="Q12" i="7"/>
  <c r="Q11" i="7"/>
  <c r="R11" i="7" s="1"/>
  <c r="S11" i="7" s="1"/>
  <c r="Q10" i="7"/>
  <c r="R10" i="7" s="1"/>
  <c r="S10" i="7" s="1"/>
  <c r="Q9" i="7"/>
  <c r="R9" i="7" s="1"/>
  <c r="S9" i="7" s="1"/>
  <c r="Q8" i="7"/>
  <c r="Q7" i="7"/>
  <c r="Q6" i="7"/>
  <c r="R6" i="7" s="1"/>
  <c r="S6" i="7" s="1"/>
  <c r="Q5" i="7"/>
  <c r="R5" i="7" s="1"/>
  <c r="S5" i="7" s="1"/>
  <c r="O30" i="9" l="1"/>
  <c r="U22" i="7"/>
  <c r="V22" i="7" s="1"/>
  <c r="K14" i="9"/>
  <c r="K6" i="9"/>
  <c r="K22" i="9"/>
  <c r="M9" i="9"/>
  <c r="M28" i="9"/>
  <c r="M15" i="9"/>
  <c r="M27" i="9"/>
  <c r="M23" i="9"/>
  <c r="M22" i="9"/>
  <c r="M17" i="9"/>
  <c r="M14" i="9"/>
  <c r="M21" i="9"/>
  <c r="M8" i="9"/>
  <c r="M29" i="9"/>
  <c r="M16" i="9"/>
  <c r="M7" i="9"/>
  <c r="M5" i="9"/>
  <c r="M13" i="9"/>
  <c r="M6" i="9"/>
  <c r="M26" i="9"/>
  <c r="M20" i="9"/>
  <c r="M12" i="9"/>
  <c r="M19" i="9"/>
  <c r="M11" i="9"/>
  <c r="M25" i="9"/>
  <c r="M18" i="9"/>
  <c r="M10" i="9"/>
  <c r="M24" i="9"/>
  <c r="R29" i="7"/>
  <c r="S29" i="7" s="1"/>
  <c r="R15" i="7"/>
  <c r="S15" i="7" s="1"/>
  <c r="R32" i="7"/>
  <c r="S32" i="7" s="1"/>
  <c r="R16" i="7"/>
  <c r="S16" i="7" s="1"/>
  <c r="R12" i="7"/>
  <c r="S12" i="7" s="1"/>
  <c r="R24" i="7"/>
  <c r="S24" i="7" s="1"/>
  <c r="R7" i="7"/>
  <c r="S7" i="7" s="1"/>
  <c r="R31" i="7"/>
  <c r="S31" i="7" s="1"/>
  <c r="R8" i="7"/>
  <c r="S8" i="7" s="1"/>
  <c r="R23" i="7"/>
  <c r="S23" i="7" s="1"/>
  <c r="K30" i="9" l="1"/>
  <c r="N30" i="9"/>
  <c r="M30" i="9"/>
  <c r="L5" i="7"/>
  <c r="M5" i="7" s="1"/>
  <c r="L6" i="7"/>
  <c r="M6" i="7" s="1"/>
  <c r="N6" i="7" s="1"/>
  <c r="L7" i="7"/>
  <c r="M7" i="7" s="1"/>
  <c r="L8" i="7"/>
  <c r="M8" i="7" s="1"/>
  <c r="L9" i="7"/>
  <c r="M9" i="7" s="1"/>
  <c r="N9" i="7" s="1"/>
  <c r="L10" i="7"/>
  <c r="M10" i="7" s="1"/>
  <c r="N10" i="7" s="1"/>
  <c r="L11" i="7"/>
  <c r="L12" i="7"/>
  <c r="M12" i="7" s="1"/>
  <c r="L13" i="7"/>
  <c r="M13" i="7" s="1"/>
  <c r="N13" i="7" s="1"/>
  <c r="L14" i="7"/>
  <c r="M14" i="7" s="1"/>
  <c r="N14" i="7" s="1"/>
  <c r="L15" i="7"/>
  <c r="M15" i="7" s="1"/>
  <c r="N15" i="7" s="1"/>
  <c r="L16" i="7"/>
  <c r="M16" i="7" s="1"/>
  <c r="N16" i="7" s="1"/>
  <c r="L17" i="7"/>
  <c r="M17" i="7" s="1"/>
  <c r="N17" i="7" s="1"/>
  <c r="L18" i="7"/>
  <c r="M18" i="7" s="1"/>
  <c r="N18" i="7" s="1"/>
  <c r="L19" i="7"/>
  <c r="M19" i="7" s="1"/>
  <c r="L20" i="7"/>
  <c r="M20" i="7" s="1"/>
  <c r="L21" i="7"/>
  <c r="M21" i="7" s="1"/>
  <c r="N21" i="7" s="1"/>
  <c r="L23" i="7"/>
  <c r="N23" i="7" s="1"/>
  <c r="L24" i="7"/>
  <c r="N24" i="7" s="1"/>
  <c r="L25" i="7"/>
  <c r="L26" i="7"/>
  <c r="L27" i="7"/>
  <c r="L28" i="7"/>
  <c r="L29" i="7"/>
  <c r="L30" i="7"/>
  <c r="L31" i="7"/>
  <c r="N31" i="7" s="1"/>
  <c r="L32" i="7"/>
  <c r="N32" i="7" s="1"/>
  <c r="L33" i="7"/>
  <c r="L34" i="7"/>
  <c r="L35" i="7"/>
  <c r="N35" i="7" s="1"/>
  <c r="L36" i="7"/>
  <c r="N36" i="7" s="1"/>
  <c r="N25" i="7"/>
  <c r="N26" i="7"/>
  <c r="N27" i="7"/>
  <c r="N28" i="7"/>
  <c r="N29" i="7"/>
  <c r="N30" i="7"/>
  <c r="N33" i="7"/>
  <c r="N34" i="7"/>
  <c r="T32" i="7" l="1"/>
  <c r="U32" i="7"/>
  <c r="T6" i="7"/>
  <c r="U6" i="7"/>
  <c r="T35" i="7"/>
  <c r="U35" i="7"/>
  <c r="T30" i="7"/>
  <c r="U30" i="7"/>
  <c r="T26" i="7"/>
  <c r="U26" i="7"/>
  <c r="T36" i="7"/>
  <c r="U36" i="7"/>
  <c r="T9" i="7"/>
  <c r="U9" i="7"/>
  <c r="T34" i="7"/>
  <c r="U34" i="7"/>
  <c r="T33" i="7"/>
  <c r="U33" i="7"/>
  <c r="T29" i="7"/>
  <c r="U29" i="7"/>
  <c r="T16" i="7"/>
  <c r="U16" i="7"/>
  <c r="T13" i="7"/>
  <c r="U13" i="7"/>
  <c r="T10" i="7"/>
  <c r="U10" i="7"/>
  <c r="T21" i="7"/>
  <c r="U21" i="7"/>
  <c r="T18" i="7"/>
  <c r="U18" i="7"/>
  <c r="T28" i="7"/>
  <c r="U28" i="7"/>
  <c r="T15" i="7"/>
  <c r="U15" i="7"/>
  <c r="T25" i="7"/>
  <c r="U25" i="7"/>
  <c r="T24" i="7"/>
  <c r="U24" i="7"/>
  <c r="T23" i="7"/>
  <c r="U23" i="7"/>
  <c r="T31" i="7"/>
  <c r="U31" i="7"/>
  <c r="T17" i="7"/>
  <c r="U17" i="7"/>
  <c r="T27" i="7"/>
  <c r="U27" i="7"/>
  <c r="T14" i="7"/>
  <c r="U14" i="7"/>
  <c r="N12" i="7"/>
  <c r="M11" i="7"/>
  <c r="N11" i="7" s="1"/>
  <c r="N8" i="7"/>
  <c r="N19" i="7"/>
  <c r="N7" i="7"/>
  <c r="N20" i="7"/>
  <c r="N5" i="7"/>
  <c r="V24" i="7" l="1"/>
  <c r="V10" i="7"/>
  <c r="V9" i="7"/>
  <c r="V25" i="7"/>
  <c r="V27" i="7"/>
  <c r="V30" i="7"/>
  <c r="T5" i="7"/>
  <c r="U5" i="7"/>
  <c r="V29" i="7"/>
  <c r="V18" i="7"/>
  <c r="V13" i="7"/>
  <c r="V15" i="7"/>
  <c r="V17" i="7"/>
  <c r="T12" i="7"/>
  <c r="U12" i="7"/>
  <c r="V14" i="7"/>
  <c r="V26" i="7"/>
  <c r="T7" i="7"/>
  <c r="U7" i="7"/>
  <c r="V35" i="7"/>
  <c r="V21" i="7"/>
  <c r="V6" i="7"/>
  <c r="V36" i="7"/>
  <c r="V16" i="7"/>
  <c r="V28" i="7"/>
  <c r="T20" i="7"/>
  <c r="U20" i="7"/>
  <c r="V31" i="7"/>
  <c r="V33" i="7"/>
  <c r="T19" i="7"/>
  <c r="U19" i="7"/>
  <c r="T8" i="7"/>
  <c r="U8" i="7"/>
  <c r="V23" i="7"/>
  <c r="V34" i="7"/>
  <c r="T11" i="7"/>
  <c r="U11" i="7"/>
  <c r="V32" i="7"/>
  <c r="N37" i="7"/>
  <c r="V11" i="7" l="1"/>
  <c r="V5" i="7"/>
  <c r="V20" i="7"/>
  <c r="V12" i="7"/>
  <c r="V7" i="7"/>
  <c r="V8" i="7"/>
  <c r="V19" i="7"/>
</calcChain>
</file>

<file path=xl/sharedStrings.xml><?xml version="1.0" encoding="utf-8"?>
<sst xmlns="http://schemas.openxmlformats.org/spreadsheetml/2006/main" count="181" uniqueCount="68">
  <si>
    <t>ITEM</t>
  </si>
  <si>
    <t>UNSPSC</t>
  </si>
  <si>
    <t>UNIDAD DE MEDIDA</t>
  </si>
  <si>
    <t>APLICA CALIDAD MÍNIMA</t>
  </si>
  <si>
    <t>CANTIDAD CTO INICIAL</t>
  </si>
  <si>
    <t xml:space="preserve"> DESCRIPCION TÉCNICA DEL PRODUCTO (IDENTIFICACION ADICIONAL REQUERIDA)</t>
  </si>
  <si>
    <t>IMAGEN ILUSTRATIVA</t>
  </si>
  <si>
    <t>TALLAS</t>
  </si>
  <si>
    <t>AJEDREZ</t>
  </si>
  <si>
    <t>BILLAR</t>
  </si>
  <si>
    <t>UNIFORME DE PRESENTACIÒN</t>
  </si>
  <si>
    <t>ATLETISMO</t>
  </si>
  <si>
    <t>NATACIÓN</t>
  </si>
  <si>
    <t>TENIS DE MESA</t>
  </si>
  <si>
    <t>Tenis tipo Running
Horma clásica
Sistema de amarre de cordones
Parte superior de malla
Forro interno textil
Plantilla OrthoLite®
Mediasuela Cloudfoam
Peso: 304 g (talla CO 40)
Caída mediasuela: 10 mm (talón: 33 mm / antepié: 23 mm)
Suela Adiwear
Color del artículo: Core Black / Cloud White / Core Black</t>
  </si>
  <si>
    <t>Licra de Atletismo Masculino con faja alta como lo indica el diseño, color negro, cortes laterales como lo indica la fotografía. Textil inteligente y de alto desempeño que cuente con tecnologias de: Protección Solar UPF 50, Solidez al color, Elasticidad, anticloro y Antimanchas de sudor. Textil de toque suave y natural logrado con hilos de microfilamentos y en tejdo que otorgue buen cubrimiento e intensidad en el color.
Composición: 80% Poliester - 20% Lycra. Peso 212+-12 G/M2</t>
  </si>
  <si>
    <t>Licra de Atletismo Femenino con faja alta como lo indica el diseño, color  negro cortes laterales  como lo indica la fotografía. Textil inteligente y de alto desempeño que cuente con tecnologias de: Protección Solar UPF 50, Proteccion color, Elasticidad, anticloro y Antimanchas de sudor. Textil de toque suave y natural logrado con hilos de microfilamentos y en tejdo que otorgue buen cubrimiento e intensidad en el color.
Composición: 80% Poliester - 20% Lycra. Peso 212+-12 G/M2</t>
  </si>
  <si>
    <t>Ttraje de competencias "pure", ofrece elasticidad, comodidad, soporte muscular, resistencia al desgaste y retorno de energia, caracteristicas pensadas en nadadores. con costuras uniudas dideñadas para un mayor rango de movimientos, nueva construccion con zonas flexibles que ayuda a ponerse el traje, este cuenta con doble capa de compresion y costuras ergonomicas, diseñada para conectar los grupos musculares, clave para un mayor retorno de la competencia, su composicion es de poliamida con un poco de elastano, ofrece flexibilidad y comodidad al movimiento.</t>
  </si>
  <si>
    <t>LA IMAGEN SOLO ES DE REFERENCIA, EL DISEÑO Y COLOR DEBE CORRESPONDER A LA DESCRIPCION TÉCNICA</t>
  </si>
  <si>
    <t>Medias tobilleras acanaladas color negro, 100% algondon</t>
  </si>
  <si>
    <t>53103000
53103001</t>
  </si>
  <si>
    <t>53111902
53111901</t>
  </si>
  <si>
    <t xml:space="preserve">Camiseta de presentacion tipo polo Femenino y Masculino ( Con la respectiva horma para cada genero).
Textil inteligente y de alto desempeño que cuente con tecnologias de: Secado Rapido, Protección Solar, Proteccion color, Anticloro, Antimanchas de sudor y Solidez al Color. Textil con diseño pique deportivo y proteccion antibacterial superir al 90%
Composición: 100% Poliester . Peso: 146 +/- 7 g/m2
Sublimada segun diseño adjunto, en la parte superior de la espalda, marcada con la palabra "ARAUCA" en color negro y en en el frente en la parte izquierda el logo sel Sena en color blanco
* Tamaño de logo y nombre ARAUCA: 6 centímetros
* Tipo de letra ARAUCA: Arial Black. NOTA:  Tallas a definir con el supervisor (De la S a la XXL, tallaje masculino y femenino)  </t>
  </si>
  <si>
    <t xml:space="preserve">Pantalón unicolor (negro). Bolsillos delanteros diagonales y bolsillos traseros de ribete doble, con botón y ojal, Silueta slim con lycra.
Composición: ALGODÓN 98% ELASTANO 2%
</t>
  </si>
  <si>
    <t xml:space="preserve">Pantalón unicolor (negro). Bolsillos delanteros diagonales y bolsillos traseros de ribete doble, con botón y ojal, Silueta slim con lycra.
Composición: ALGODÓN 98% ELASTANO 2%
</t>
  </si>
  <si>
    <t>Camiseta de juego Ajedrez Masculino
Textil inteligente y de alto desempeño que cuente con tecnologias de: Secado Rapido, Protección Solar, Solidez al color y Antimanchas de sudor. Textil con excelente secado controlado, maxima proteccion solar de 50 UPF, diseño diferenciador con davos sprint mantronix y capilaridad superior brindando frescura en climas calidos.
Composición: 100% Poliester . Peso 138+-8 G/M2
En la parte delantera debe llevar el logo del Sena color negro, en la parte superior de la espalda, la palabra "ARAUCA" en color negro, 
Camiseta tipo polo fondo blanco con sublimado en colores rojo y verde en las mangas de figuras de ajedrez.</t>
  </si>
  <si>
    <t>Camiseta de juego Billar Masculino. Textil inteligente y de alto desempeño que cuente con tecnologias de: Secado Rapido, Protección Solar, Solidez al color y Antimanchas de sudor. Textil con excelente secado controlado, maxima proteccion solar de 50 UPF, diseño diferenciador con davos sprint mantronix y capilaridad superior brindando frescura en climas calidos. Composición: 100% Poliester . Peso 138+-8 G/M2
En la parte delantera, lado izquierdo debe llevar el logo del Sena color negro, en la parte superior de la espalda, nombre del jugor en color negro, alrededor de la manga izquierda marcada con la palabra " ARAUCA " en color blanco  
Camiseta tipo polo con sublimado y colores, segun diseño anexo.</t>
  </si>
  <si>
    <t>Pantalon Sudadera de presentacio Femenino y Masculino de ajuste clasico (con al respectiva horma para cada genero). Elaborada en textil ultrainteligente y de alto desempeño que cuente con las tecnologias de: Anticloro, Antirrasgado, Proteccion Solar, Antimanchas de Sudor, Elasticidad, Solidez al color, Repelencia y Respirabilidad,.  Composicion: 92% Poliester y  8% Lycra. Peso: 127+-7 G/M2, color negro segun diseño adjunto: cintura elastica con cordon de ajuste, bosillos laterales, bota semi ajustada con terminacion en dobladillo.
Colocar en la pierna derecha el logo del sena en color blanco
Tamaño de logo y nombre ARAUCA: 6 centímetros</t>
  </si>
  <si>
    <t>Camisilla de Atletismo Femenino y Masculino ( Con la respectiva horma para cada genero).
Textil inteligente y de alto desempeño que cuente con tecnologias de: Secado Rapido, Protección Solar, Proteccion color, Elasticidad y Antimanchas de sudor. Textil ligero y versatil, con sensacion suave y fria y maxima elongacion sin deformacion.
Composición: 85% Poliester - 15% Lycra. Peso 220+-10 G/M2
En la parte delantera debe llevar el logo del Sena color blanco, en la parte posterior debe llevar la palabra "Arauca" en color blanco, 
Camisilla sublimada en tonos negro, verde y rojo, (PRESENTAR DISEÑO)</t>
  </si>
  <si>
    <t>CONJUNTO DE PRESENTACION PARA EVENTOS CULTURALES</t>
  </si>
  <si>
    <t>PARES</t>
  </si>
  <si>
    <t>UNIDAD</t>
  </si>
  <si>
    <r>
      <rPr>
        <b/>
        <sz val="9"/>
        <color theme="1"/>
        <rFont val="Calibri"/>
        <family val="2"/>
        <scheme val="minor"/>
      </rPr>
      <t>CAMISA PARA CABALLERO (INAGURACIÒN)</t>
    </r>
    <r>
      <rPr>
        <sz val="9"/>
        <color theme="1"/>
        <rFont val="Calibri"/>
        <family val="2"/>
        <scheme val="minor"/>
      </rPr>
      <t xml:space="preserve">
Material: Poliéster
Composición: 100% Poliéster
Longitud: Regular
Cinturón: No
Longitud de la manga: Manga larga
Tipo de manga: Mangas de camisa
Forma del dobladillo: Dobladillo apretado
Detalles: Botón
Estampado: A rayas
Tipo de abertura: Media abertura
Abertura: Una fila de botones
Estilo de cuello: Solapa
Tipo: Camisa
Contorno: Regular
Tipo de ajuste: Holgado
Método de tejido: Tela sin tejido</t>
    </r>
  </si>
  <si>
    <r>
      <rPr>
        <b/>
        <sz val="9"/>
        <color theme="1"/>
        <rFont val="Calibri"/>
        <family val="2"/>
        <scheme val="minor"/>
      </rPr>
      <t>PANTALON PARA CABALLERO (INAGURACIÒN)</t>
    </r>
    <r>
      <rPr>
        <sz val="9"/>
        <color theme="1"/>
        <rFont val="Calibri"/>
        <family val="2"/>
        <scheme val="minor"/>
      </rPr>
      <t xml:space="preserve">
• Pantalón de hombre, regular fit (silueta recta), bota slim (ajustada).
• Pretina tradicional con pasadores delgados, aletilla con cierre, bolsillos delanteros en diagonal, relojera tipo ribete, bolsillos traseros de ribete con botón, y bota ajustada.
• Elaborado en mezcla de algodón y elastano para proporcionar comodidad.
• Detalle de abertura en la pretina posterior con presilla (costura) tono a tono.
*Composición: Forro: 100% Algodon Prenda: 98% Algodon 2% Elastano
*Fit: Regular
*Color: Blanco</t>
    </r>
  </si>
  <si>
    <t>PAR</t>
  </si>
  <si>
    <t>Tenis Zapatos Para Mujer Calzado Dama Tipo Media Zapatillas</t>
  </si>
  <si>
    <t>Pantalon para dama color blanco,  pretina sin  pasadores y boton y broche interno, bolsillos laterales, bolsillos traseros de ribete y bota recta al tobillo y retalla en la bota como se observa en la imagen.
Composición textil: 55%lino 45% rayon</t>
  </si>
  <si>
    <t>Blusa Informal Elegante Dama Fresco Seda Studio F, cuello bandeja, manga 3 cuartos con detalle de hebilla, como se observa en la imagen</t>
  </si>
  <si>
    <t>ZAPATOS PARA DAMA
Tipo de tacón: Tacón grueso
Estilo de punta: Puntiagudo
Estampado: Color liso
Altura del tacón: Tacón alto
Material superior: Tejido
Material interior: Cuero sintético (cuero sintético de microfibra)
Material de la plantilla: Cuero sintético (cuero sintético de microfibra)
Material de la suela: PVC
Color: Azul</t>
  </si>
  <si>
    <t>Blusa casual de tela satinada con botones lisos para mujer, nicolor, cuello nerú, escote v, manga corta con  detalle según imagen.</t>
  </si>
  <si>
    <t>Pantalon para dama color negro,  pretina con  pasadores, boton y broche interno, bolsillos laterales, bolsillos traseros de ribete y bota recta .
Composición: Poliéster 92% elastano 8% 92.00% poliéster/polyester8.00% elastano/elastane</t>
  </si>
  <si>
    <t>UNIAD</t>
  </si>
  <si>
    <t xml:space="preserve">Pantaloneta de Atletismo Femenino y Masculino (Con la respectiva horma para cada genero).
Textil inteligente y de alto desempeño que cuente con tecnologias de: Secado Rapido, Protección Solar, Solidez al color y Antimanchas de sudor. Textil con excelente secado controlado, maxima proteccion solar de 50 UPF, diseño diferenciador con davos sprint mantronix y capilaridad superior brindando frescura en climas calidos.
Composición: 100% Poliester . Peso 138+-8 G/M2  Pantaloneta sublimada en color negro con borde verde, en la pierna derecha frontal debe llevar el logo del SENA en color blanco </t>
  </si>
  <si>
    <t xml:space="preserve">53101502
53101504
</t>
  </si>
  <si>
    <t>UNIFORMES DEPORTIVOS</t>
  </si>
  <si>
    <t>Gorro de natacion para adultos , para competencias, con tecnologia iqfit, diseñado utilizando un sistema de escaneo global de formas de cabezas, de facil utilizacion calce, reduce la resistencia al agua durante la competencia. 100% Silicona</t>
  </si>
  <si>
    <t>Gafas de natación para competencia, fastskin pure focus mirror, ofrecen una reduccion de la resistencia del agua, en unas gafas de carreras mas avanzadas y mas rapidas estas caracteristicas aseguran una fusion total para una mayor velocidad, en su desempeño a traves de su estilo.</t>
  </si>
  <si>
    <t>Camiseta de juego Tenis de mesa Femenino y Masculino ( Con la respectiva horma para cada genero).
Elaborada en textil inteligente y de alto desempeño que cuente con tecnologias de: Secado Rapido, Protección Solar, Solidez al color y Antimanchas de sudor. Textil con excelente secado controlado, maxima proteccion solar de 50 UPF, diseño diferenciador con davos sprint mantronix y capilaridad superior brindando frescura en climas calidos.
Composición: 100% Poliester . Peso: 138 +/- 8 g/m2. En la parte delantera superior izquierda debe llevar el logo del Sena color blanco; en la espalda debe llevar la palabra "Atlántico" en color blanco. NO LLEVA NUMERACION. 
Camiseta sublimada en tonos negro/verde/rojo, tipo polo segun diseño de la imagen.</t>
  </si>
  <si>
    <t>Pantaloneta de Tenis Femenino y Masculino ( Con la respectiva horma para cada genero).. Elaborada en textil ultrainteligente y de alto desempeño que cuente con las tecnologias de: Anticloro, Antirrasgado, Proteccion Solar, Antimanchas de Sudor, Elasticidad, Solidez al color, Repelencia y Respirabilidad,.  Composicion: 92% Poliester y  8% Lycra. Peso: 127+-7 G/M2. Pantaloneta color Negro segun diseño adjunto: cintura elastica con cordon de ajuste, bosillos laterales (franja verde diagonal al corte de los bolsillos) y logo del SENA en color verde en la pierna derecha al frente.</t>
  </si>
  <si>
    <t>ENCUENTRO CULTURAL</t>
  </si>
  <si>
    <r>
      <rPr>
        <b/>
        <sz val="9"/>
        <color theme="1"/>
        <rFont val="Calibri"/>
        <family val="2"/>
        <scheme val="minor"/>
      </rPr>
      <t>CAMISA PARA CABALLERO (PRESENTACIÒN)</t>
    </r>
    <r>
      <rPr>
        <sz val="9"/>
        <color theme="1"/>
        <rFont val="Calibri"/>
        <family val="2"/>
        <scheme val="minor"/>
      </rPr>
      <t xml:space="preserve">
Camisa  para caballero 100% algodon, manga corta, cuello tipo solapa, media abertura una fila de botones color blanco, un bolsillo en la parte frontal derecha, unicolor (verde) como se muestra en la imagen.</t>
    </r>
  </si>
  <si>
    <r>
      <rPr>
        <b/>
        <sz val="9"/>
        <color theme="1"/>
        <rFont val="Calibri"/>
        <family val="2"/>
        <scheme val="minor"/>
      </rPr>
      <t>PANTALON PARA CABALLERO (PRESENTACIÒN)</t>
    </r>
    <r>
      <rPr>
        <sz val="9"/>
        <color theme="1"/>
        <rFont val="Calibri"/>
        <family val="2"/>
        <scheme val="minor"/>
      </rPr>
      <t xml:space="preserve">
Pantalón unicolor en silueta Regular Fit, bolsillos delanteros diagonales y traseros de ribete. tiro medio, pierna y bota recta  
Composición: Tela Principal 98% Algodón Tela Principal 2% Elastano
Color: Negro</t>
    </r>
  </si>
  <si>
    <r>
      <rPr>
        <b/>
        <sz val="9"/>
        <color theme="1"/>
        <rFont val="Calibri"/>
        <family val="2"/>
        <scheme val="minor"/>
      </rPr>
      <t>ZAPATOS PARA CABALLERO</t>
    </r>
    <r>
      <rPr>
        <sz val="9"/>
        <color theme="1"/>
        <rFont val="Calibri"/>
        <family val="2"/>
        <scheme val="minor"/>
      </rPr>
      <t xml:space="preserve">
Los zapatos para hombre confeccionados en cuero de alta calidad, con un forro en cuero, sistema de cierre a través de cordones, suela, fabricada en TR (termoplástico.
CORTE
100% piel vacuno
FORRO
45% algodón
40% piel vacuno
15% poliamida
SUELA
100% poliuretano termoplástico
PLANTILLA
100% piel vacuno
LENGÜETA
100% piel vacuno</t>
    </r>
  </si>
  <si>
    <r>
      <rPr>
        <b/>
        <sz val="9"/>
        <color theme="1"/>
        <rFont val="Calibri"/>
        <family val="2"/>
        <scheme val="minor"/>
      </rPr>
      <t>ZAPATOS PARA CABALLERO</t>
    </r>
    <r>
      <rPr>
        <sz val="9"/>
        <color theme="1"/>
        <rFont val="Calibri"/>
        <family val="2"/>
        <scheme val="minor"/>
      </rPr>
      <t xml:space="preserve">
Tenis elaborados en cuero con detalles en nobuck, interior con un forro textil con partes en cuero. Sistema de cierre a través de cordones 
Capellada 100% cuero vacuno.
Forro 100% cuero vacuno.
Suela flexlight PU cosida.
Plantilla de eva forrada.
Cordones de algodón trenzado encerado</t>
    </r>
  </si>
  <si>
    <r>
      <rPr>
        <b/>
        <sz val="9"/>
        <color theme="1"/>
        <rFont val="Calibri"/>
        <family val="2"/>
        <scheme val="minor"/>
      </rPr>
      <t>VESTIDO PARA DAMA</t>
    </r>
    <r>
      <rPr>
        <sz val="9"/>
        <color theme="1"/>
        <rFont val="Calibri"/>
        <family val="2"/>
        <scheme val="minor"/>
      </rPr>
      <t xml:space="preserve">
Vestido de Fiesta Elegante con Lentejuelas y Escote en V - Corte Ajustado y Acampanado sin Mangas 
Composición: 95% Poliéster,5% Elastano
Material: Poliéster
Estampado: Color liso
Tipo: Ajustado y suelto
Elasticidad de la tela: Microelasticidad
Tipo de impresión: Sin estampado
Método de tejido: Tela tejida
Estilo de cuello: Cuello en V</t>
    </r>
  </si>
  <si>
    <r>
      <rPr>
        <b/>
        <sz val="9"/>
        <color theme="1"/>
        <rFont val="Calibri"/>
        <family val="2"/>
        <scheme val="minor"/>
      </rPr>
      <t>ZAPATOS PARA DAMA</t>
    </r>
    <r>
      <rPr>
        <sz val="9"/>
        <color theme="1"/>
        <rFont val="Calibri"/>
        <family val="2"/>
        <scheme val="minor"/>
      </rPr>
      <t xml:space="preserve">
Tipo de tacón: Tacón fino
Estilo de punta: Puntiagudo
Estampado: Color liso
Altura del tacón: Tacón alto
Material superior: Tejido
Material interior: Cuero sintético (cuero sintético de microfibra)
Material de la plantilla: Cuero sintético (cuero sintético de microfibra)
Material de la suela: PVC
Color: Azul</t>
    </r>
  </si>
  <si>
    <t xml:space="preserve"> VR. UNITARIO ANTES DE IVA </t>
  </si>
  <si>
    <t>% IVA</t>
  </si>
  <si>
    <t xml:space="preserve"> VR. IVA UNITARIO </t>
  </si>
  <si>
    <t xml:space="preserve"> VR. UNITARIO  </t>
  </si>
  <si>
    <t xml:space="preserve"> VALOR TOTAL </t>
  </si>
  <si>
    <t>COTIZACION 1</t>
  </si>
  <si>
    <t xml:space="preserve">COTIZACION 2 </t>
  </si>
  <si>
    <t xml:space="preserve">Promedio </t>
  </si>
  <si>
    <t>Promedio Unitario</t>
  </si>
  <si>
    <t>COTIZACIÓN LUCSAR</t>
  </si>
  <si>
    <t>Promedio Total</t>
  </si>
  <si>
    <t>COTIZACIÓN MULTISERVICIOS Y SUMINISTROS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</si>
</sst>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4" formatCode="_-&quot;$&quot;\ * #,##0.00_-;\-&quot;$&quot;\ * #,##0.00_-;_-&quot;$&quot;\ * &quot;-&quot;??_-;_-@_-"/>
    <numFmt numFmtId="43" formatCode="_-* #,##0.00_-;\-* #,##0.00_-;_-* &quot;-&quot;??_-;_-@_-"/>
    <numFmt numFmtId="164" formatCode="_-&quot;$&quot;\ * #,##0_-;\-&quot;$&quot;\ * #,##0_-;_-&quot;$&quot;\ * &quot;-&quot;??_-;_-@_-"/>
    <numFmt numFmtId="165" formatCode="_-* #,##0_-;\-* #,##0_-;_-* &quot;-&quot;??_-;_-@_-"/>
  </numFmts>
  <fonts count="21" x14ac:knownFonts="1">
    <font>
      <sz val="11"/>
      <color theme="1"/>
      <name val="Calibri"/>
      <family val="2"/>
      <scheme val="minor"/>
    </font>
    <font>
      <b/>
      <sz val="9"/>
      <color rgb="FF000000"/>
      <name val="Calibri"/>
      <family val="2"/>
    </font>
    <font>
      <sz val="9"/>
      <color rgb="FF000000"/>
      <name val="Calibri"/>
      <family val="2"/>
    </font>
    <font>
      <sz val="9"/>
      <name val="Arial"/>
      <family val="2"/>
    </font>
    <font>
      <b/>
      <sz val="11"/>
      <color theme="1"/>
      <name val="Calibri"/>
      <family val="2"/>
      <scheme val="minor"/>
    </font>
    <font>
      <sz val="10"/>
      <color theme="1" tint="4.9989318521683403E-2"/>
      <name val="Arial Narrow"/>
      <family val="2"/>
    </font>
    <font>
      <sz val="12"/>
      <color theme="1"/>
      <name val="Arial Narrow"/>
      <family val="2"/>
    </font>
    <font>
      <sz val="10"/>
      <color rgb="FF000000"/>
      <name val="Arial Narrow"/>
      <family val="2"/>
    </font>
    <font>
      <sz val="10"/>
      <color theme="1"/>
      <name val="Arial Narrow"/>
      <family val="2"/>
    </font>
    <font>
      <b/>
      <sz val="12"/>
      <color theme="1"/>
      <name val="Arial Narrow"/>
      <family val="2"/>
    </font>
    <font>
      <sz val="10"/>
      <name val="Arial Narrow"/>
      <family val="2"/>
    </font>
    <font>
      <b/>
      <sz val="16"/>
      <color theme="1"/>
      <name val="Calibri"/>
      <family val="2"/>
      <scheme val="minor"/>
    </font>
    <font>
      <sz val="9"/>
      <color theme="1"/>
      <name val="Calibri"/>
      <family val="2"/>
      <scheme val="minor"/>
    </font>
    <font>
      <b/>
      <sz val="9"/>
      <color theme="1"/>
      <name val="Calibri"/>
      <family val="2"/>
      <scheme val="minor"/>
    </font>
    <font>
      <b/>
      <sz val="24"/>
      <color rgb="FF000000"/>
      <name val="Calibri"/>
      <family val="2"/>
    </font>
    <font>
      <sz val="11"/>
      <color theme="1"/>
      <name val="Calibri"/>
      <family val="2"/>
      <scheme val="minor"/>
    </font>
    <font>
      <b/>
      <sz val="11"/>
      <color rgb="FF000000"/>
      <name val="Arial"/>
      <family val="2"/>
    </font>
    <font>
      <b/>
      <sz val="12"/>
      <color theme="1"/>
      <name val="Calibri"/>
      <family val="2"/>
      <scheme val="minor"/>
    </font>
    <font>
      <sz val="16"/>
      <color theme="1"/>
      <name val="Calibri"/>
      <family val="2"/>
      <scheme val="minor"/>
    </font>
    <font>
      <b/>
      <sz val="16"/>
      <color rgb="FF000000"/>
      <name val="Arial"/>
      <family val="2"/>
    </font>
    <font>
      <sz val="11"/>
      <color rgb="FF000000"/>
      <name val="Calibri"/>
      <family val="2"/>
    </font>
  </fonts>
  <fills count="7">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5" tint="0.59999389629810485"/>
        <bgColor indexed="64"/>
      </patternFill>
    </fill>
    <fill>
      <patternFill patternType="solid">
        <fgColor theme="9" tint="0.39997558519241921"/>
        <bgColor indexed="64"/>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indexed="64"/>
      </left>
      <right style="thin">
        <color indexed="64"/>
      </right>
      <top style="medium">
        <color indexed="64"/>
      </top>
      <bottom/>
      <diagonal/>
    </border>
    <border>
      <left style="thin">
        <color auto="1"/>
      </left>
      <right/>
      <top style="thin">
        <color auto="1"/>
      </top>
      <bottom style="thin">
        <color auto="1"/>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top/>
      <bottom/>
      <diagonal/>
    </border>
    <border>
      <left/>
      <right style="thin">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s>
  <cellStyleXfs count="4">
    <xf numFmtId="0" fontId="0" fillId="0" borderId="0"/>
    <xf numFmtId="43" fontId="15" fillId="0" borderId="0" applyFont="0" applyFill="0" applyBorder="0" applyAlignment="0" applyProtection="0"/>
    <xf numFmtId="44" fontId="15" fillId="0" borderId="0" applyFont="0" applyFill="0" applyBorder="0" applyAlignment="0" applyProtection="0"/>
    <xf numFmtId="9" fontId="15" fillId="0" borderId="0" applyFont="0" applyFill="0" applyBorder="0" applyAlignment="0" applyProtection="0"/>
  </cellStyleXfs>
  <cellXfs count="119">
    <xf numFmtId="0" fontId="0" fillId="0" borderId="0" xfId="0"/>
    <xf numFmtId="0" fontId="2" fillId="0" borderId="3" xfId="0" applyFont="1" applyBorder="1" applyAlignment="1">
      <alignment horizontal="center" vertical="center" wrapText="1"/>
    </xf>
    <xf numFmtId="0" fontId="0" fillId="0" borderId="0" xfId="0" applyAlignment="1">
      <alignment vertical="center"/>
    </xf>
    <xf numFmtId="1" fontId="2" fillId="0" borderId="3" xfId="0" applyNumberFormat="1" applyFont="1" applyBorder="1" applyAlignment="1">
      <alignment horizontal="center" vertical="center" wrapText="1"/>
    </xf>
    <xf numFmtId="0" fontId="2" fillId="0" borderId="10" xfId="0" applyFont="1" applyBorder="1" applyAlignment="1">
      <alignment horizontal="center" vertical="center" wrapText="1"/>
    </xf>
    <xf numFmtId="1" fontId="2" fillId="0" borderId="10" xfId="0" applyNumberFormat="1" applyFont="1" applyBorder="1" applyAlignment="1">
      <alignment horizontal="center" vertical="center" wrapText="1"/>
    </xf>
    <xf numFmtId="0" fontId="1" fillId="0" borderId="0" xfId="0" applyFont="1" applyAlignment="1">
      <alignment horizontal="center" vertical="center" wrapText="1"/>
    </xf>
    <xf numFmtId="0" fontId="2" fillId="0" borderId="13" xfId="0" applyFont="1" applyBorder="1" applyAlignment="1">
      <alignment horizontal="center" vertical="center" wrapText="1"/>
    </xf>
    <xf numFmtId="0" fontId="3" fillId="0" borderId="14" xfId="0" applyFont="1" applyBorder="1" applyAlignment="1">
      <alignment horizontal="center" vertical="center"/>
    </xf>
    <xf numFmtId="1" fontId="2" fillId="0" borderId="13"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 fontId="2" fillId="0" borderId="5"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8" fillId="0" borderId="9" xfId="0" applyFont="1" applyBorder="1" applyAlignment="1">
      <alignment vertical="center"/>
    </xf>
    <xf numFmtId="1" fontId="2" fillId="0" borderId="9"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1" fillId="2" borderId="10" xfId="0" applyFont="1" applyFill="1" applyBorder="1" applyAlignment="1">
      <alignment horizontal="center" vertical="center" wrapText="1"/>
    </xf>
    <xf numFmtId="1" fontId="1" fillId="2" borderId="10" xfId="0" applyNumberFormat="1" applyFont="1" applyFill="1" applyBorder="1" applyAlignment="1">
      <alignment horizontal="center" vertical="center" wrapText="1"/>
    </xf>
    <xf numFmtId="0" fontId="2" fillId="0" borderId="11" xfId="0" applyFont="1" applyBorder="1" applyAlignment="1">
      <alignment horizontal="center" vertical="center" wrapText="1"/>
    </xf>
    <xf numFmtId="0" fontId="5" fillId="3" borderId="5" xfId="0" applyFont="1" applyFill="1" applyBorder="1" applyAlignment="1">
      <alignment vertical="center" wrapText="1"/>
    </xf>
    <xf numFmtId="0" fontId="10" fillId="3" borderId="3" xfId="0" applyFont="1" applyFill="1" applyBorder="1" applyAlignment="1">
      <alignment vertical="center" wrapText="1"/>
    </xf>
    <xf numFmtId="0" fontId="10" fillId="3" borderId="13" xfId="0" applyFont="1" applyFill="1" applyBorder="1" applyAlignment="1">
      <alignment vertical="center" wrapText="1"/>
    </xf>
    <xf numFmtId="0" fontId="12" fillId="0" borderId="3" xfId="0" applyFont="1" applyBorder="1" applyAlignment="1">
      <alignment horizontal="left" vertical="center" wrapText="1"/>
    </xf>
    <xf numFmtId="0" fontId="12" fillId="0" borderId="10" xfId="0" applyFont="1" applyBorder="1" applyAlignment="1">
      <alignment horizontal="left" vertical="center" wrapText="1"/>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3" fillId="0" borderId="9" xfId="0" applyFont="1" applyBorder="1" applyAlignment="1">
      <alignment horizontal="center" vertical="center"/>
    </xf>
    <xf numFmtId="0" fontId="7" fillId="3" borderId="3" xfId="0" applyFont="1" applyFill="1" applyBorder="1" applyAlignment="1">
      <alignment vertical="center" wrapText="1"/>
    </xf>
    <xf numFmtId="0" fontId="10" fillId="3" borderId="10" xfId="0" applyFont="1" applyFill="1" applyBorder="1" applyAlignment="1">
      <alignment vertical="center" wrapText="1"/>
    </xf>
    <xf numFmtId="0" fontId="3" fillId="0" borderId="13" xfId="0" applyFont="1" applyBorder="1" applyAlignment="1">
      <alignment horizontal="center" vertical="center"/>
    </xf>
    <xf numFmtId="0" fontId="3" fillId="0" borderId="10" xfId="0" applyFont="1" applyBorder="1" applyAlignment="1">
      <alignment horizontal="center" vertical="center"/>
    </xf>
    <xf numFmtId="0" fontId="7" fillId="0" borderId="9" xfId="0" applyFont="1" applyBorder="1" applyAlignment="1">
      <alignment vertical="center" wrapText="1"/>
    </xf>
    <xf numFmtId="0" fontId="7" fillId="0" borderId="5" xfId="0" applyFont="1" applyBorder="1" applyAlignment="1">
      <alignment vertical="center" wrapText="1"/>
    </xf>
    <xf numFmtId="0" fontId="8" fillId="3" borderId="5" xfId="0" applyFont="1" applyFill="1" applyBorder="1" applyAlignment="1">
      <alignment vertical="center" wrapText="1"/>
    </xf>
    <xf numFmtId="0" fontId="8" fillId="3" borderId="3" xfId="0" applyFont="1" applyFill="1" applyBorder="1" applyAlignment="1">
      <alignment vertical="center" wrapText="1"/>
    </xf>
    <xf numFmtId="0" fontId="7" fillId="3" borderId="5" xfId="0" applyFont="1" applyFill="1" applyBorder="1" applyAlignment="1">
      <alignment vertical="center" wrapText="1"/>
    </xf>
    <xf numFmtId="0" fontId="7" fillId="3" borderId="10" xfId="0" applyFont="1" applyFill="1" applyBorder="1" applyAlignment="1">
      <alignment vertical="center" wrapText="1"/>
    </xf>
    <xf numFmtId="0" fontId="1" fillId="0" borderId="1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9" xfId="0" applyFont="1" applyBorder="1" applyAlignment="1">
      <alignment horizontal="center" vertical="center" wrapText="1"/>
    </xf>
    <xf numFmtId="1" fontId="1" fillId="2" borderId="17" xfId="0" applyNumberFormat="1" applyFont="1" applyFill="1" applyBorder="1" applyAlignment="1">
      <alignment horizontal="center" vertical="center" wrapText="1"/>
    </xf>
    <xf numFmtId="1" fontId="2" fillId="0" borderId="18" xfId="0" applyNumberFormat="1" applyFont="1" applyBorder="1" applyAlignment="1">
      <alignment horizontal="center" vertical="center" wrapText="1"/>
    </xf>
    <xf numFmtId="1" fontId="2" fillId="0" borderId="16" xfId="0" applyNumberFormat="1" applyFont="1" applyBorder="1" applyAlignment="1">
      <alignment horizontal="center" vertical="center" wrapText="1"/>
    </xf>
    <xf numFmtId="1" fontId="2" fillId="0" borderId="17" xfId="0" applyNumberFormat="1" applyFont="1" applyBorder="1" applyAlignment="1">
      <alignment horizontal="center" vertical="center" wrapText="1"/>
    </xf>
    <xf numFmtId="1" fontId="2" fillId="0" borderId="19" xfId="0" applyNumberFormat="1" applyFont="1" applyBorder="1" applyAlignment="1">
      <alignment horizontal="center" vertical="center" wrapText="1"/>
    </xf>
    <xf numFmtId="1" fontId="2" fillId="0" borderId="20" xfId="0" applyNumberFormat="1" applyFont="1" applyBorder="1" applyAlignment="1">
      <alignment horizontal="center" vertical="center" wrapText="1"/>
    </xf>
    <xf numFmtId="43" fontId="0" fillId="0" borderId="3" xfId="1" applyFont="1" applyBorder="1" applyAlignment="1">
      <alignment horizontal="center" vertical="center"/>
    </xf>
    <xf numFmtId="43" fontId="0" fillId="0" borderId="3" xfId="1" applyFont="1" applyBorder="1" applyAlignment="1">
      <alignment vertical="center"/>
    </xf>
    <xf numFmtId="0" fontId="6" fillId="0" borderId="3" xfId="0" applyFont="1" applyBorder="1" applyAlignment="1">
      <alignment vertical="center" wrapText="1"/>
    </xf>
    <xf numFmtId="0" fontId="6" fillId="0" borderId="9" xfId="0" applyFont="1" applyBorder="1" applyAlignment="1">
      <alignment vertical="center" wrapText="1"/>
    </xf>
    <xf numFmtId="0" fontId="9" fillId="0" borderId="13" xfId="0" applyFont="1" applyBorder="1" applyAlignment="1">
      <alignment horizontal="center" vertical="center" wrapText="1"/>
    </xf>
    <xf numFmtId="0" fontId="9" fillId="0" borderId="10" xfId="0" applyFont="1" applyBorder="1" applyAlignment="1">
      <alignment horizontal="center" vertical="center" wrapText="1"/>
    </xf>
    <xf numFmtId="0" fontId="6" fillId="0" borderId="5" xfId="0" applyFont="1" applyBorder="1" applyAlignment="1">
      <alignment vertical="center" wrapText="1"/>
    </xf>
    <xf numFmtId="0" fontId="6" fillId="0" borderId="10" xfId="0" applyFont="1" applyBorder="1" applyAlignment="1">
      <alignment vertical="center" wrapText="1"/>
    </xf>
    <xf numFmtId="0" fontId="9" fillId="0" borderId="5" xfId="0" applyFont="1" applyBorder="1" applyAlignment="1">
      <alignment horizontal="center" vertical="center" wrapText="1"/>
    </xf>
    <xf numFmtId="0" fontId="6" fillId="0" borderId="13" xfId="0" applyFont="1" applyBorder="1" applyAlignment="1">
      <alignment vertical="center" wrapText="1"/>
    </xf>
    <xf numFmtId="0" fontId="4" fillId="0" borderId="0" xfId="0" applyFont="1" applyAlignment="1">
      <alignment vertical="center"/>
    </xf>
    <xf numFmtId="0" fontId="0" fillId="0" borderId="0" xfId="0" applyAlignment="1">
      <alignment vertical="center" wrapText="1"/>
    </xf>
    <xf numFmtId="1" fontId="0" fillId="0" borderId="0" xfId="0" applyNumberFormat="1" applyAlignment="1">
      <alignment horizontal="center" vertical="center"/>
    </xf>
    <xf numFmtId="1" fontId="0" fillId="0" borderId="0" xfId="0" applyNumberFormat="1" applyAlignment="1">
      <alignment vertical="center"/>
    </xf>
    <xf numFmtId="43" fontId="0" fillId="0" borderId="0" xfId="1" applyFont="1" applyAlignment="1">
      <alignment vertical="center"/>
    </xf>
    <xf numFmtId="9" fontId="0" fillId="0" borderId="3" xfId="1" applyNumberFormat="1" applyFont="1" applyBorder="1" applyAlignment="1">
      <alignment vertical="center"/>
    </xf>
    <xf numFmtId="43" fontId="0" fillId="5" borderId="3" xfId="1" applyFont="1" applyFill="1" applyBorder="1" applyAlignment="1">
      <alignment vertical="center"/>
    </xf>
    <xf numFmtId="43" fontId="0" fillId="5" borderId="3" xfId="1" applyFont="1" applyFill="1" applyBorder="1" applyAlignment="1">
      <alignment horizontal="center" vertical="center"/>
    </xf>
    <xf numFmtId="43" fontId="0" fillId="5" borderId="16" xfId="1" applyFont="1" applyFill="1" applyBorder="1" applyAlignment="1">
      <alignment vertical="center"/>
    </xf>
    <xf numFmtId="43" fontId="0" fillId="0" borderId="13" xfId="1" applyFont="1" applyBorder="1" applyAlignment="1">
      <alignment vertical="center"/>
    </xf>
    <xf numFmtId="43" fontId="0" fillId="5" borderId="13" xfId="1" applyFont="1" applyFill="1" applyBorder="1" applyAlignment="1">
      <alignment vertical="center"/>
    </xf>
    <xf numFmtId="43" fontId="16" fillId="2" borderId="25" xfId="1" applyFont="1" applyFill="1" applyBorder="1" applyAlignment="1">
      <alignment horizontal="center" vertical="center" wrapText="1"/>
    </xf>
    <xf numFmtId="43" fontId="16" fillId="2" borderId="26" xfId="1" applyFont="1" applyFill="1" applyBorder="1" applyAlignment="1">
      <alignment horizontal="center" vertical="center" wrapText="1"/>
    </xf>
    <xf numFmtId="43" fontId="16" fillId="5" borderId="26" xfId="1" applyFont="1" applyFill="1" applyBorder="1" applyAlignment="1">
      <alignment horizontal="center" vertical="center" wrapText="1"/>
    </xf>
    <xf numFmtId="43" fontId="16" fillId="5" borderId="27" xfId="1" applyFont="1" applyFill="1" applyBorder="1" applyAlignment="1">
      <alignment horizontal="center" vertical="center" wrapText="1"/>
    </xf>
    <xf numFmtId="0" fontId="4" fillId="6" borderId="24" xfId="0" applyFont="1" applyFill="1" applyBorder="1" applyAlignment="1">
      <alignment horizontal="center" vertical="center"/>
    </xf>
    <xf numFmtId="0" fontId="0" fillId="6" borderId="0" xfId="0" applyFill="1" applyAlignment="1">
      <alignment vertical="center"/>
    </xf>
    <xf numFmtId="164" fontId="17" fillId="6" borderId="24" xfId="2" applyNumberFormat="1" applyFont="1" applyFill="1" applyBorder="1" applyAlignment="1">
      <alignment vertical="center"/>
    </xf>
    <xf numFmtId="43" fontId="0" fillId="0" borderId="0" xfId="0" applyNumberFormat="1" applyAlignment="1">
      <alignment vertical="center"/>
    </xf>
    <xf numFmtId="44" fontId="0" fillId="0" borderId="0" xfId="0" applyNumberFormat="1" applyAlignment="1">
      <alignment vertical="center"/>
    </xf>
    <xf numFmtId="9" fontId="0" fillId="0" borderId="0" xfId="3" applyFont="1" applyAlignment="1">
      <alignment vertical="center"/>
    </xf>
    <xf numFmtId="9" fontId="16" fillId="5" borderId="26" xfId="3" applyFont="1" applyFill="1" applyBorder="1" applyAlignment="1">
      <alignment horizontal="center" vertical="center" wrapText="1"/>
    </xf>
    <xf numFmtId="9" fontId="0" fillId="5" borderId="13" xfId="3" applyFont="1" applyFill="1" applyBorder="1" applyAlignment="1">
      <alignment vertical="center"/>
    </xf>
    <xf numFmtId="9" fontId="0" fillId="5" borderId="3" xfId="3" applyFont="1" applyFill="1" applyBorder="1" applyAlignment="1">
      <alignment vertical="center"/>
    </xf>
    <xf numFmtId="165" fontId="18" fillId="0" borderId="0" xfId="1" applyNumberFormat="1" applyFont="1" applyAlignment="1">
      <alignment vertical="center"/>
    </xf>
    <xf numFmtId="43" fontId="18" fillId="0" borderId="0" xfId="0" applyNumberFormat="1" applyFont="1" applyAlignment="1">
      <alignment vertical="center"/>
    </xf>
    <xf numFmtId="165" fontId="19" fillId="2" borderId="26" xfId="1" applyNumberFormat="1" applyFont="1" applyFill="1" applyBorder="1" applyAlignment="1">
      <alignment horizontal="center" vertical="center" wrapText="1"/>
    </xf>
    <xf numFmtId="43" fontId="19" fillId="5" borderId="26" xfId="1" applyNumberFormat="1" applyFont="1" applyFill="1" applyBorder="1" applyAlignment="1">
      <alignment horizontal="center" vertical="center" wrapText="1"/>
    </xf>
    <xf numFmtId="43" fontId="19" fillId="5" borderId="27" xfId="1" applyNumberFormat="1" applyFont="1" applyFill="1" applyBorder="1" applyAlignment="1">
      <alignment horizontal="center" vertical="center" wrapText="1"/>
    </xf>
    <xf numFmtId="165" fontId="18" fillId="4" borderId="13" xfId="1" applyNumberFormat="1" applyFont="1" applyFill="1" applyBorder="1" applyAlignment="1">
      <alignment vertical="center"/>
    </xf>
    <xf numFmtId="43" fontId="18" fillId="5" borderId="13" xfId="1" applyNumberFormat="1" applyFont="1" applyFill="1" applyBorder="1" applyAlignment="1">
      <alignment vertical="center"/>
    </xf>
    <xf numFmtId="165" fontId="18" fillId="4" borderId="3" xfId="1" applyNumberFormat="1" applyFont="1" applyFill="1" applyBorder="1" applyAlignment="1">
      <alignment vertical="center"/>
    </xf>
    <xf numFmtId="43" fontId="18" fillId="5" borderId="3" xfId="1" applyNumberFormat="1" applyFont="1" applyFill="1" applyBorder="1" applyAlignment="1">
      <alignment vertical="center"/>
    </xf>
    <xf numFmtId="43" fontId="18" fillId="5" borderId="16" xfId="1" applyNumberFormat="1" applyFont="1" applyFill="1" applyBorder="1" applyAlignment="1">
      <alignment vertical="center"/>
    </xf>
    <xf numFmtId="1" fontId="20" fillId="0" borderId="3" xfId="0" applyNumberFormat="1" applyFont="1" applyBorder="1" applyAlignment="1">
      <alignment horizontal="center" vertical="center" wrapText="1"/>
    </xf>
    <xf numFmtId="1" fontId="20" fillId="0" borderId="10" xfId="0" applyNumberFormat="1" applyFont="1" applyBorder="1" applyAlignment="1">
      <alignment horizontal="center" vertical="center" wrapText="1"/>
    </xf>
    <xf numFmtId="43" fontId="0" fillId="4" borderId="1" xfId="1" applyFont="1" applyFill="1" applyBorder="1" applyAlignment="1">
      <alignment horizontal="center" vertical="center"/>
    </xf>
    <xf numFmtId="43" fontId="0" fillId="4" borderId="2" xfId="1" applyFont="1" applyFill="1" applyBorder="1" applyAlignment="1">
      <alignment horizontal="center" vertical="center"/>
    </xf>
    <xf numFmtId="43" fontId="0" fillId="4" borderId="23" xfId="1" applyFont="1" applyFill="1" applyBorder="1" applyAlignment="1">
      <alignment horizontal="center" vertical="center"/>
    </xf>
    <xf numFmtId="0" fontId="14" fillId="2" borderId="1"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9" fillId="0" borderId="5" xfId="0" applyFont="1" applyBorder="1" applyAlignment="1">
      <alignment horizontal="center" vertical="center"/>
    </xf>
    <xf numFmtId="0" fontId="9" fillId="0" borderId="9" xfId="0"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9" fillId="0" borderId="10" xfId="0" applyFont="1" applyBorder="1" applyAlignment="1">
      <alignment horizontal="center" vertical="center"/>
    </xf>
    <xf numFmtId="0" fontId="1" fillId="0" borderId="9" xfId="0" applyFont="1" applyBorder="1" applyAlignment="1">
      <alignment horizontal="center" vertical="center" wrapText="1"/>
    </xf>
    <xf numFmtId="0" fontId="11" fillId="2" borderId="21" xfId="0" applyFont="1" applyFill="1" applyBorder="1" applyAlignment="1">
      <alignment horizontal="center" vertical="center"/>
    </xf>
    <xf numFmtId="0" fontId="11" fillId="2" borderId="0" xfId="0" applyFont="1" applyFill="1" applyAlignment="1">
      <alignment horizontal="center" vertical="center"/>
    </xf>
    <xf numFmtId="0" fontId="11" fillId="2" borderId="22" xfId="0" applyFont="1" applyFill="1" applyBorder="1" applyAlignment="1">
      <alignment horizontal="center" vertical="center"/>
    </xf>
    <xf numFmtId="165" fontId="18" fillId="4" borderId="2" xfId="1" applyNumberFormat="1" applyFont="1" applyFill="1" applyBorder="1" applyAlignment="1">
      <alignment horizontal="center" vertical="center"/>
    </xf>
    <xf numFmtId="165" fontId="18" fillId="4" borderId="23" xfId="1" applyNumberFormat="1" applyFont="1" applyFill="1" applyBorder="1" applyAlignment="1">
      <alignment horizontal="center" vertical="center"/>
    </xf>
    <xf numFmtId="0" fontId="11" fillId="2" borderId="28" xfId="0" applyFont="1" applyFill="1" applyBorder="1" applyAlignment="1">
      <alignment horizontal="center" vertical="center"/>
    </xf>
    <xf numFmtId="0" fontId="11" fillId="2" borderId="29" xfId="0" applyFont="1" applyFill="1" applyBorder="1" applyAlignment="1">
      <alignment horizontal="center" vertical="center"/>
    </xf>
  </cellXfs>
  <cellStyles count="4">
    <cellStyle name="Millares" xfId="1" builtinId="3"/>
    <cellStyle name="Moneda" xfId="2" builtinId="4"/>
    <cellStyle name="Normal" xfId="0" builtinId="0"/>
    <cellStyle name="Porcentaje" xfId="3" builtinId="5"/>
  </cellStyles>
  <dxfs count="0"/>
  <tableStyles count="1" defaultTableStyle="TableStyleMedium2" defaultPivotStyle="PivotStyleLight16">
    <tableStyle name="Invisible" pivot="0" table="0" count="0" xr9:uid="{00000000-0011-0000-FFFF-FFFF00000000}"/>
  </tableStyles>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jpeg"/><Relationship Id="rId21" Type="http://schemas.openxmlformats.org/officeDocument/2006/relationships/image" Target="../media/image21.png"/><Relationship Id="rId34" Type="http://schemas.openxmlformats.org/officeDocument/2006/relationships/image" Target="../media/image34.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jpe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jpe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jpeg"/><Relationship Id="rId8" Type="http://schemas.openxmlformats.org/officeDocument/2006/relationships/image" Target="../media/image8.jpeg"/></Relationships>
</file>

<file path=xl/drawings/_rels/drawing2.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png"/><Relationship Id="rId26" Type="http://schemas.openxmlformats.org/officeDocument/2006/relationships/image" Target="../media/image32.jpeg"/><Relationship Id="rId3" Type="http://schemas.openxmlformats.org/officeDocument/2006/relationships/image" Target="../media/image3.jpeg"/><Relationship Id="rId21" Type="http://schemas.openxmlformats.org/officeDocument/2006/relationships/image" Target="../media/image22.pn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png"/><Relationship Id="rId25" Type="http://schemas.openxmlformats.org/officeDocument/2006/relationships/image" Target="../media/image31.png"/><Relationship Id="rId2" Type="http://schemas.openxmlformats.org/officeDocument/2006/relationships/image" Target="../media/image2.jpeg"/><Relationship Id="rId16" Type="http://schemas.openxmlformats.org/officeDocument/2006/relationships/image" Target="../media/image16.png"/><Relationship Id="rId20" Type="http://schemas.openxmlformats.org/officeDocument/2006/relationships/image" Target="../media/image21.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30.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8.png"/><Relationship Id="rId28" Type="http://schemas.openxmlformats.org/officeDocument/2006/relationships/image" Target="../media/image35.jpe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3.png"/><Relationship Id="rId27" Type="http://schemas.openxmlformats.org/officeDocument/2006/relationships/image" Target="../media/image33.png"/></Relationships>
</file>

<file path=xl/drawings/drawing1.xml><?xml version="1.0" encoding="utf-8"?>
<xdr:wsDr xmlns:xdr="http://schemas.openxmlformats.org/drawingml/2006/spreadsheetDrawing" xmlns:a="http://schemas.openxmlformats.org/drawingml/2006/main">
  <xdr:twoCellAnchor editAs="oneCell">
    <xdr:from>
      <xdr:col>4</xdr:col>
      <xdr:colOff>1358067</xdr:colOff>
      <xdr:row>5</xdr:row>
      <xdr:rowOff>55525</xdr:rowOff>
    </xdr:from>
    <xdr:to>
      <xdr:col>4</xdr:col>
      <xdr:colOff>2443917</xdr:colOff>
      <xdr:row>5</xdr:row>
      <xdr:rowOff>3084595</xdr:rowOff>
    </xdr:to>
    <xdr:pic>
      <xdr:nvPicPr>
        <xdr:cNvPr id="4" name="Imagen 3" descr="No hay ninguna descripción de la foto disponible.">
          <a:extLst>
            <a:ext uri="{FF2B5EF4-FFF2-40B4-BE49-F238E27FC236}">
              <a16:creationId xmlns:a16="http://schemas.microsoft.com/office/drawing/2014/main" id="{976018AA-D147-45DE-A7D4-A487EA3A0F5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614" r="54854" b="3770"/>
        <a:stretch/>
      </xdr:blipFill>
      <xdr:spPr bwMode="auto">
        <a:xfrm>
          <a:off x="10049630" y="3401181"/>
          <a:ext cx="1085850" cy="302907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612321</xdr:colOff>
      <xdr:row>6</xdr:row>
      <xdr:rowOff>394607</xdr:rowOff>
    </xdr:from>
    <xdr:to>
      <xdr:col>4</xdr:col>
      <xdr:colOff>5146221</xdr:colOff>
      <xdr:row>6</xdr:row>
      <xdr:rowOff>2509157</xdr:rowOff>
    </xdr:to>
    <xdr:pic>
      <xdr:nvPicPr>
        <xdr:cNvPr id="5" name="Imagen 4" descr="Negro Tenis de Running Runfalcon 5">
          <a:extLst>
            <a:ext uri="{FF2B5EF4-FFF2-40B4-BE49-F238E27FC236}">
              <a16:creationId xmlns:a16="http://schemas.microsoft.com/office/drawing/2014/main" id="{098A13B7-5AA4-426F-AEA9-483D261751A7}"/>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74" t="32077" r="9538" b="30245"/>
        <a:stretch/>
      </xdr:blipFill>
      <xdr:spPr bwMode="auto">
        <a:xfrm>
          <a:off x="8667750" y="7089321"/>
          <a:ext cx="4533900" cy="211455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1222940</xdr:colOff>
      <xdr:row>10</xdr:row>
      <xdr:rowOff>267040</xdr:rowOff>
    </xdr:from>
    <xdr:to>
      <xdr:col>4</xdr:col>
      <xdr:colOff>3105829</xdr:colOff>
      <xdr:row>10</xdr:row>
      <xdr:rowOff>3285441</xdr:rowOff>
    </xdr:to>
    <xdr:pic>
      <xdr:nvPicPr>
        <xdr:cNvPr id="8" name="Imagen 7">
          <a:extLst>
            <a:ext uri="{FF2B5EF4-FFF2-40B4-BE49-F238E27FC236}">
              <a16:creationId xmlns:a16="http://schemas.microsoft.com/office/drawing/2014/main" id="{9265DB08-A865-40CD-969F-131FAFEC8554}"/>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1725" t="10329" r="19382" b="8787"/>
        <a:stretch/>
      </xdr:blipFill>
      <xdr:spPr bwMode="auto">
        <a:xfrm>
          <a:off x="10331221" y="19567071"/>
          <a:ext cx="1882889" cy="301840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1061357</xdr:colOff>
      <xdr:row>9</xdr:row>
      <xdr:rowOff>244930</xdr:rowOff>
    </xdr:from>
    <xdr:to>
      <xdr:col>4</xdr:col>
      <xdr:colOff>4370390</xdr:colOff>
      <xdr:row>9</xdr:row>
      <xdr:rowOff>4004583</xdr:rowOff>
    </xdr:to>
    <xdr:pic>
      <xdr:nvPicPr>
        <xdr:cNvPr id="9" name="Imagen 8">
          <a:extLst>
            <a:ext uri="{FF2B5EF4-FFF2-40B4-BE49-F238E27FC236}">
              <a16:creationId xmlns:a16="http://schemas.microsoft.com/office/drawing/2014/main" id="{05C7006F-C3BF-4290-9B7D-B82D53246651}"/>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9335" t="12511" r="7162" b="6168"/>
        <a:stretch/>
      </xdr:blipFill>
      <xdr:spPr bwMode="auto">
        <a:xfrm>
          <a:off x="9116786" y="11702144"/>
          <a:ext cx="3309033" cy="375965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1156607</xdr:colOff>
      <xdr:row>12</xdr:row>
      <xdr:rowOff>163285</xdr:rowOff>
    </xdr:from>
    <xdr:to>
      <xdr:col>4</xdr:col>
      <xdr:colOff>2979896</xdr:colOff>
      <xdr:row>12</xdr:row>
      <xdr:rowOff>1322850</xdr:rowOff>
    </xdr:to>
    <xdr:pic>
      <xdr:nvPicPr>
        <xdr:cNvPr id="10" name="Imagen 9">
          <a:extLst>
            <a:ext uri="{FF2B5EF4-FFF2-40B4-BE49-F238E27FC236}">
              <a16:creationId xmlns:a16="http://schemas.microsoft.com/office/drawing/2014/main" id="{D3CBA33C-9AAA-44BD-AABC-CA3823BD4B93}"/>
            </a:ext>
          </a:extLst>
        </xdr:cNvPr>
        <xdr:cNvPicPr>
          <a:picLocks noChangeAspect="1"/>
        </xdr:cNvPicPr>
      </xdr:nvPicPr>
      <xdr:blipFill>
        <a:blip xmlns:r="http://schemas.openxmlformats.org/officeDocument/2006/relationships" r:embed="rId5"/>
        <a:stretch>
          <a:fillRect/>
        </a:stretch>
      </xdr:blipFill>
      <xdr:spPr>
        <a:xfrm>
          <a:off x="9212036" y="22383749"/>
          <a:ext cx="1823289" cy="1159565"/>
        </a:xfrm>
        <a:prstGeom prst="rect">
          <a:avLst/>
        </a:prstGeom>
      </xdr:spPr>
    </xdr:pic>
    <xdr:clientData/>
  </xdr:twoCellAnchor>
  <xdr:twoCellAnchor editAs="oneCell">
    <xdr:from>
      <xdr:col>4</xdr:col>
      <xdr:colOff>773487</xdr:colOff>
      <xdr:row>14</xdr:row>
      <xdr:rowOff>105503</xdr:rowOff>
    </xdr:from>
    <xdr:to>
      <xdr:col>4</xdr:col>
      <xdr:colOff>2288407</xdr:colOff>
      <xdr:row>14</xdr:row>
      <xdr:rowOff>802821</xdr:rowOff>
    </xdr:to>
    <xdr:pic>
      <xdr:nvPicPr>
        <xdr:cNvPr id="11" name="Imagen 10">
          <a:extLst>
            <a:ext uri="{FF2B5EF4-FFF2-40B4-BE49-F238E27FC236}">
              <a16:creationId xmlns:a16="http://schemas.microsoft.com/office/drawing/2014/main" id="{1E19FE8C-F825-4A70-8B7B-851D13DED43C}"/>
            </a:ext>
          </a:extLst>
        </xdr:cNvPr>
        <xdr:cNvPicPr>
          <a:picLocks noChangeAspect="1"/>
        </xdr:cNvPicPr>
      </xdr:nvPicPr>
      <xdr:blipFill>
        <a:blip xmlns:r="http://schemas.openxmlformats.org/officeDocument/2006/relationships" r:embed="rId6"/>
        <a:stretch>
          <a:fillRect/>
        </a:stretch>
      </xdr:blipFill>
      <xdr:spPr>
        <a:xfrm>
          <a:off x="8828916" y="24639182"/>
          <a:ext cx="1514920" cy="697318"/>
        </a:xfrm>
        <a:prstGeom prst="rect">
          <a:avLst/>
        </a:prstGeom>
      </xdr:spPr>
    </xdr:pic>
    <xdr:clientData/>
  </xdr:twoCellAnchor>
  <xdr:twoCellAnchor editAs="oneCell">
    <xdr:from>
      <xdr:col>4</xdr:col>
      <xdr:colOff>789216</xdr:colOff>
      <xdr:row>13</xdr:row>
      <xdr:rowOff>136072</xdr:rowOff>
    </xdr:from>
    <xdr:to>
      <xdr:col>4</xdr:col>
      <xdr:colOff>3442608</xdr:colOff>
      <xdr:row>13</xdr:row>
      <xdr:rowOff>2511954</xdr:rowOff>
    </xdr:to>
    <xdr:pic>
      <xdr:nvPicPr>
        <xdr:cNvPr id="12" name="Imagen 11">
          <a:extLst>
            <a:ext uri="{FF2B5EF4-FFF2-40B4-BE49-F238E27FC236}">
              <a16:creationId xmlns:a16="http://schemas.microsoft.com/office/drawing/2014/main" id="{091BAA75-712C-4C79-B76F-CB3461CD25CF}"/>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3734" t="6449" r="3769" b="10728"/>
        <a:stretch/>
      </xdr:blipFill>
      <xdr:spPr bwMode="auto">
        <a:xfrm>
          <a:off x="8844645" y="23894143"/>
          <a:ext cx="2653392" cy="237588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1624717</xdr:colOff>
      <xdr:row>15</xdr:row>
      <xdr:rowOff>226218</xdr:rowOff>
    </xdr:from>
    <xdr:to>
      <xdr:col>4</xdr:col>
      <xdr:colOff>3504695</xdr:colOff>
      <xdr:row>15</xdr:row>
      <xdr:rowOff>3176588</xdr:rowOff>
    </xdr:to>
    <xdr:pic>
      <xdr:nvPicPr>
        <xdr:cNvPr id="3" name="Imagen 2">
          <a:extLst>
            <a:ext uri="{FF2B5EF4-FFF2-40B4-BE49-F238E27FC236}">
              <a16:creationId xmlns:a16="http://schemas.microsoft.com/office/drawing/2014/main" id="{A1042A26-0642-85FF-B805-A2AF03371855}"/>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4816" r="24153" b="4222"/>
        <a:stretch/>
      </xdr:blipFill>
      <xdr:spPr bwMode="auto">
        <a:xfrm>
          <a:off x="10732998" y="31730156"/>
          <a:ext cx="1879978" cy="2950370"/>
        </a:xfrm>
        <a:prstGeom prst="rect">
          <a:avLst/>
        </a:prstGeom>
        <a:noFill/>
        <a:ln>
          <a:noFill/>
        </a:ln>
        <a:extLst>
          <a:ext uri="{53640926-AAD7-44D8-BBD7-CCE9431645EC}">
            <a14:shadowObscured xmlns:a14="http://schemas.microsoft.com/office/drawing/2010/main"/>
          </a:ext>
        </a:extLst>
      </xdr:spPr>
    </xdr:pic>
    <xdr:clientData/>
  </xdr:twoCellAnchor>
  <xdr:twoCellAnchor>
    <xdr:from>
      <xdr:col>4</xdr:col>
      <xdr:colOff>1207294</xdr:colOff>
      <xdr:row>8</xdr:row>
      <xdr:rowOff>104775</xdr:rowOff>
    </xdr:from>
    <xdr:to>
      <xdr:col>4</xdr:col>
      <xdr:colOff>4931569</xdr:colOff>
      <xdr:row>8</xdr:row>
      <xdr:rowOff>2286000</xdr:rowOff>
    </xdr:to>
    <xdr:grpSp>
      <xdr:nvGrpSpPr>
        <xdr:cNvPr id="13" name="Grupo 12">
          <a:extLst>
            <a:ext uri="{FF2B5EF4-FFF2-40B4-BE49-F238E27FC236}">
              <a16:creationId xmlns:a16="http://schemas.microsoft.com/office/drawing/2014/main" id="{7CAA7902-60EA-5D80-1F7E-A0928AAF5B5A}"/>
            </a:ext>
          </a:extLst>
        </xdr:cNvPr>
        <xdr:cNvGrpSpPr/>
      </xdr:nvGrpSpPr>
      <xdr:grpSpPr>
        <a:xfrm>
          <a:off x="10586821" y="12975648"/>
          <a:ext cx="3724275" cy="2181225"/>
          <a:chOff x="0" y="0"/>
          <a:chExt cx="4342765" cy="2951480"/>
        </a:xfrm>
      </xdr:grpSpPr>
      <xdr:pic>
        <xdr:nvPicPr>
          <xdr:cNvPr id="14" name="Imagen 13">
            <a:extLst>
              <a:ext uri="{FF2B5EF4-FFF2-40B4-BE49-F238E27FC236}">
                <a16:creationId xmlns:a16="http://schemas.microsoft.com/office/drawing/2014/main" id="{674556E9-FA17-68DD-3C4F-E742C35AFCF5}"/>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724025" y="257175"/>
            <a:ext cx="2618740" cy="2562225"/>
          </a:xfrm>
          <a:prstGeom prst="rect">
            <a:avLst/>
          </a:prstGeom>
        </xdr:spPr>
      </xdr:pic>
      <xdr:pic>
        <xdr:nvPicPr>
          <xdr:cNvPr id="15" name="Imagen 14" descr="Mujer con ropa deportiva&#10;&#10;Descripción generada automáticamente con confianza media">
            <a:extLst>
              <a:ext uri="{FF2B5EF4-FFF2-40B4-BE49-F238E27FC236}">
                <a16:creationId xmlns:a16="http://schemas.microsoft.com/office/drawing/2014/main" id="{B27CB14C-B8C7-3B7F-1DCE-3375D83C75F7}"/>
              </a:ext>
            </a:extLst>
          </xdr:cNvPr>
          <xdr:cNvPicPr>
            <a:picLocks noChangeAspect="1"/>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l="13518" t="1111" r="30740" b="5000"/>
          <a:stretch/>
        </xdr:blipFill>
        <xdr:spPr bwMode="auto">
          <a:xfrm>
            <a:off x="0" y="0"/>
            <a:ext cx="1752600" cy="2951480"/>
          </a:xfrm>
          <a:prstGeom prst="rect">
            <a:avLst/>
          </a:prstGeom>
          <a:ln>
            <a:noFill/>
          </a:ln>
          <a:extLst>
            <a:ext uri="{53640926-AAD7-44D8-BBD7-CCE9431645EC}">
              <a14:shadowObscured xmlns:a14="http://schemas.microsoft.com/office/drawing/2010/main"/>
            </a:ext>
          </a:extLst>
        </xdr:spPr>
      </xdr:pic>
    </xdr:grpSp>
    <xdr:clientData/>
  </xdr:twoCellAnchor>
  <xdr:twoCellAnchor>
    <xdr:from>
      <xdr:col>4</xdr:col>
      <xdr:colOff>1395413</xdr:colOff>
      <xdr:row>16</xdr:row>
      <xdr:rowOff>57151</xdr:rowOff>
    </xdr:from>
    <xdr:to>
      <xdr:col>4</xdr:col>
      <xdr:colOff>3795713</xdr:colOff>
      <xdr:row>16</xdr:row>
      <xdr:rowOff>2781301</xdr:rowOff>
    </xdr:to>
    <xdr:grpSp>
      <xdr:nvGrpSpPr>
        <xdr:cNvPr id="24" name="Grupo 23">
          <a:extLst>
            <a:ext uri="{FF2B5EF4-FFF2-40B4-BE49-F238E27FC236}">
              <a16:creationId xmlns:a16="http://schemas.microsoft.com/office/drawing/2014/main" id="{518A3580-23A5-6324-83B4-BC0393BAF6BD}"/>
            </a:ext>
          </a:extLst>
        </xdr:cNvPr>
        <xdr:cNvGrpSpPr/>
      </xdr:nvGrpSpPr>
      <xdr:grpSpPr>
        <a:xfrm>
          <a:off x="10774940" y="35316969"/>
          <a:ext cx="2400300" cy="2724150"/>
          <a:chOff x="8267700" y="33356550"/>
          <a:chExt cx="2707598" cy="3133725"/>
        </a:xfrm>
      </xdr:grpSpPr>
      <xdr:pic>
        <xdr:nvPicPr>
          <xdr:cNvPr id="22" name="Imagen 21">
            <a:extLst>
              <a:ext uri="{FF2B5EF4-FFF2-40B4-BE49-F238E27FC236}">
                <a16:creationId xmlns:a16="http://schemas.microsoft.com/office/drawing/2014/main" id="{C1BE4AE0-3DE5-1731-8DC4-779F436813A6}"/>
              </a:ext>
            </a:extLst>
          </xdr:cNvPr>
          <xdr:cNvPicPr>
            <a:picLocks noChangeAspect="1"/>
          </xdr:cNvPicPr>
        </xdr:nvPicPr>
        <xdr:blipFill>
          <a:blip xmlns:r="http://schemas.openxmlformats.org/officeDocument/2006/relationships" r:embed="rId11"/>
          <a:stretch>
            <a:fillRect/>
          </a:stretch>
        </xdr:blipFill>
        <xdr:spPr>
          <a:xfrm>
            <a:off x="8267700" y="33356550"/>
            <a:ext cx="2707598" cy="3133725"/>
          </a:xfrm>
          <a:prstGeom prst="rect">
            <a:avLst/>
          </a:prstGeom>
        </xdr:spPr>
      </xdr:pic>
      <xdr:sp macro="" textlink="">
        <xdr:nvSpPr>
          <xdr:cNvPr id="23" name="Elipse 22">
            <a:extLst>
              <a:ext uri="{FF2B5EF4-FFF2-40B4-BE49-F238E27FC236}">
                <a16:creationId xmlns:a16="http://schemas.microsoft.com/office/drawing/2014/main" id="{2878006D-5E27-49AB-9464-68431DB4725E}"/>
              </a:ext>
            </a:extLst>
          </xdr:cNvPr>
          <xdr:cNvSpPr/>
        </xdr:nvSpPr>
        <xdr:spPr>
          <a:xfrm>
            <a:off x="10325100" y="35699700"/>
            <a:ext cx="419100" cy="457200"/>
          </a:xfrm>
          <a:prstGeom prst="ellipse">
            <a:avLst/>
          </a:prstGeom>
        </xdr:spPr>
        <xdr:style>
          <a:lnRef idx="2">
            <a:schemeClr val="dk1">
              <a:shade val="15000"/>
            </a:schemeClr>
          </a:lnRef>
          <a:fillRef idx="1">
            <a:schemeClr val="dk1"/>
          </a:fillRef>
          <a:effectRef idx="0">
            <a:schemeClr val="dk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ES"/>
          </a:p>
        </xdr:txBody>
      </xdr:sp>
    </xdr:grpSp>
    <xdr:clientData/>
  </xdr:twoCellAnchor>
  <xdr:twoCellAnchor editAs="oneCell">
    <xdr:from>
      <xdr:col>4</xdr:col>
      <xdr:colOff>1624013</xdr:colOff>
      <xdr:row>17</xdr:row>
      <xdr:rowOff>150018</xdr:rowOff>
    </xdr:from>
    <xdr:to>
      <xdr:col>4</xdr:col>
      <xdr:colOff>4576763</xdr:colOff>
      <xdr:row>17</xdr:row>
      <xdr:rowOff>3550443</xdr:rowOff>
    </xdr:to>
    <xdr:pic>
      <xdr:nvPicPr>
        <xdr:cNvPr id="26" name="Imagen 25">
          <a:extLst>
            <a:ext uri="{FF2B5EF4-FFF2-40B4-BE49-F238E27FC236}">
              <a16:creationId xmlns:a16="http://schemas.microsoft.com/office/drawing/2014/main" id="{A7FB5F5D-B9E9-67E7-A85E-39AF12AF2F88}"/>
            </a:ext>
          </a:extLst>
        </xdr:cNvPr>
        <xdr:cNvPicPr>
          <a:picLocks noChangeAspect="1"/>
        </xdr:cNvPicPr>
      </xdr:nvPicPr>
      <xdr:blipFill rotWithShape="1">
        <a:blip xmlns:r="http://schemas.openxmlformats.org/officeDocument/2006/relationships" r:embed="rId12">
          <a:extLst>
            <a:ext uri="{28A0092B-C50C-407E-A947-70E740481C1C}">
              <a14:useLocalDpi xmlns:a14="http://schemas.microsoft.com/office/drawing/2010/main" val="0"/>
            </a:ext>
          </a:extLst>
        </a:blip>
        <a:srcRect l="3560" r="4432"/>
        <a:stretch/>
      </xdr:blipFill>
      <xdr:spPr bwMode="auto">
        <a:xfrm>
          <a:off x="10996613" y="38602443"/>
          <a:ext cx="2952750" cy="3400425"/>
        </a:xfrm>
        <a:prstGeom prst="rect">
          <a:avLst/>
        </a:prstGeom>
        <a:noFill/>
        <a:ln>
          <a:noFill/>
        </a:ln>
        <a:extLst>
          <a:ext uri="{53640926-AAD7-44D8-BBD7-CCE9431645EC}">
            <a14:shadowObscured xmlns:a14="http://schemas.microsoft.com/office/drawing/2010/main"/>
          </a:ext>
        </a:extLst>
      </xdr:spPr>
    </xdr:pic>
    <xdr:clientData/>
  </xdr:twoCellAnchor>
  <xdr:twoCellAnchor>
    <xdr:from>
      <xdr:col>4</xdr:col>
      <xdr:colOff>1507331</xdr:colOff>
      <xdr:row>18</xdr:row>
      <xdr:rowOff>26194</xdr:rowOff>
    </xdr:from>
    <xdr:to>
      <xdr:col>4</xdr:col>
      <xdr:colOff>4488655</xdr:colOff>
      <xdr:row>18</xdr:row>
      <xdr:rowOff>3302794</xdr:rowOff>
    </xdr:to>
    <xdr:grpSp>
      <xdr:nvGrpSpPr>
        <xdr:cNvPr id="28" name="Grupo 27">
          <a:extLst>
            <a:ext uri="{FF2B5EF4-FFF2-40B4-BE49-F238E27FC236}">
              <a16:creationId xmlns:a16="http://schemas.microsoft.com/office/drawing/2014/main" id="{87C05BCF-72EA-DE44-D1A9-73067FCB5ACF}"/>
            </a:ext>
          </a:extLst>
        </xdr:cNvPr>
        <xdr:cNvGrpSpPr/>
      </xdr:nvGrpSpPr>
      <xdr:grpSpPr>
        <a:xfrm>
          <a:off x="10886858" y="42199430"/>
          <a:ext cx="2981324" cy="3276600"/>
          <a:chOff x="0" y="0"/>
          <a:chExt cx="4591050" cy="4467860"/>
        </a:xfrm>
      </xdr:grpSpPr>
      <xdr:pic>
        <xdr:nvPicPr>
          <xdr:cNvPr id="29" name="Imagen 28" descr="Imagen que contiene ropa, pantalón, traje, parado&#10;&#10;Descripción generada automáticamente">
            <a:extLst>
              <a:ext uri="{FF2B5EF4-FFF2-40B4-BE49-F238E27FC236}">
                <a16:creationId xmlns:a16="http://schemas.microsoft.com/office/drawing/2014/main" id="{532271BA-CDCD-00C6-3379-77DA034B2AC8}"/>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23107" t="3529" r="25917" b="3135"/>
          <a:stretch/>
        </xdr:blipFill>
        <xdr:spPr bwMode="auto">
          <a:xfrm>
            <a:off x="2562225" y="9525"/>
            <a:ext cx="2028825" cy="4458335"/>
          </a:xfrm>
          <a:prstGeom prst="rect">
            <a:avLst/>
          </a:prstGeom>
          <a:noFill/>
          <a:ln>
            <a:noFill/>
          </a:ln>
          <a:extLst>
            <a:ext uri="{53640926-AAD7-44D8-BBD7-CCE9431645EC}">
              <a14:shadowObscured xmlns:a14="http://schemas.microsoft.com/office/drawing/2010/main"/>
            </a:ext>
          </a:extLst>
        </xdr:spPr>
      </xdr:pic>
      <xdr:pic>
        <xdr:nvPicPr>
          <xdr:cNvPr id="30" name="Imagen 29">
            <a:extLst>
              <a:ext uri="{FF2B5EF4-FFF2-40B4-BE49-F238E27FC236}">
                <a16:creationId xmlns:a16="http://schemas.microsoft.com/office/drawing/2014/main" id="{18E7B5BA-598C-D141-A3C1-59CFD5EA1EA7}"/>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11465" r="22037" b="3871"/>
          <a:stretch/>
        </xdr:blipFill>
        <xdr:spPr bwMode="auto">
          <a:xfrm>
            <a:off x="0" y="0"/>
            <a:ext cx="2569210" cy="4457700"/>
          </a:xfrm>
          <a:prstGeom prst="rect">
            <a:avLst/>
          </a:prstGeom>
          <a:noFill/>
          <a:ln>
            <a:noFill/>
          </a:ln>
          <a:extLst>
            <a:ext uri="{53640926-AAD7-44D8-BBD7-CCE9431645EC}">
              <a14:shadowObscured xmlns:a14="http://schemas.microsoft.com/office/drawing/2010/main"/>
            </a:ext>
          </a:extLst>
        </xdr:spPr>
      </xdr:pic>
    </xdr:grpSp>
    <xdr:clientData/>
  </xdr:twoCellAnchor>
  <xdr:twoCellAnchor>
    <xdr:from>
      <xdr:col>4</xdr:col>
      <xdr:colOff>1431131</xdr:colOff>
      <xdr:row>20</xdr:row>
      <xdr:rowOff>90488</xdr:rowOff>
    </xdr:from>
    <xdr:to>
      <xdr:col>4</xdr:col>
      <xdr:colOff>4412455</xdr:colOff>
      <xdr:row>20</xdr:row>
      <xdr:rowOff>3367088</xdr:rowOff>
    </xdr:to>
    <xdr:grpSp>
      <xdr:nvGrpSpPr>
        <xdr:cNvPr id="31" name="Grupo 30">
          <a:extLst>
            <a:ext uri="{FF2B5EF4-FFF2-40B4-BE49-F238E27FC236}">
              <a16:creationId xmlns:a16="http://schemas.microsoft.com/office/drawing/2014/main" id="{B7F380D1-6057-4D64-AD0C-AB9A180BBA3A}"/>
            </a:ext>
          </a:extLst>
        </xdr:cNvPr>
        <xdr:cNvGrpSpPr/>
      </xdr:nvGrpSpPr>
      <xdr:grpSpPr>
        <a:xfrm>
          <a:off x="10810658" y="49551215"/>
          <a:ext cx="2981324" cy="3276600"/>
          <a:chOff x="0" y="0"/>
          <a:chExt cx="4591050" cy="4467860"/>
        </a:xfrm>
      </xdr:grpSpPr>
      <xdr:pic>
        <xdr:nvPicPr>
          <xdr:cNvPr id="32" name="Imagen 31" descr="Imagen que contiene ropa, pantalón, traje, parado&#10;&#10;Descripción generada automáticamente">
            <a:extLst>
              <a:ext uri="{FF2B5EF4-FFF2-40B4-BE49-F238E27FC236}">
                <a16:creationId xmlns:a16="http://schemas.microsoft.com/office/drawing/2014/main" id="{3E247FEA-CE43-FC94-D813-E9A763BE9146}"/>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23107" t="3529" r="25917" b="3135"/>
          <a:stretch/>
        </xdr:blipFill>
        <xdr:spPr bwMode="auto">
          <a:xfrm>
            <a:off x="2562225" y="9525"/>
            <a:ext cx="2028825" cy="4458335"/>
          </a:xfrm>
          <a:prstGeom prst="rect">
            <a:avLst/>
          </a:prstGeom>
          <a:noFill/>
          <a:ln>
            <a:noFill/>
          </a:ln>
          <a:extLst>
            <a:ext uri="{53640926-AAD7-44D8-BBD7-CCE9431645EC}">
              <a14:shadowObscured xmlns:a14="http://schemas.microsoft.com/office/drawing/2010/main"/>
            </a:ext>
          </a:extLst>
        </xdr:spPr>
      </xdr:pic>
      <xdr:pic>
        <xdr:nvPicPr>
          <xdr:cNvPr id="33" name="Imagen 32">
            <a:extLst>
              <a:ext uri="{FF2B5EF4-FFF2-40B4-BE49-F238E27FC236}">
                <a16:creationId xmlns:a16="http://schemas.microsoft.com/office/drawing/2014/main" id="{43D1E18F-6154-9641-D0CF-1546B4109557}"/>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11465" r="22037" b="3871"/>
          <a:stretch/>
        </xdr:blipFill>
        <xdr:spPr bwMode="auto">
          <a:xfrm>
            <a:off x="0" y="0"/>
            <a:ext cx="2569210" cy="4457700"/>
          </a:xfrm>
          <a:prstGeom prst="rect">
            <a:avLst/>
          </a:prstGeom>
          <a:noFill/>
          <a:ln>
            <a:noFill/>
          </a:ln>
          <a:extLst>
            <a:ext uri="{53640926-AAD7-44D8-BBD7-CCE9431645EC}">
              <a14:shadowObscured xmlns:a14="http://schemas.microsoft.com/office/drawing/2010/main"/>
            </a:ext>
          </a:extLst>
        </xdr:spPr>
      </xdr:pic>
    </xdr:grpSp>
    <xdr:clientData/>
  </xdr:twoCellAnchor>
  <xdr:twoCellAnchor editAs="oneCell">
    <xdr:from>
      <xdr:col>4</xdr:col>
      <xdr:colOff>1214438</xdr:colOff>
      <xdr:row>19</xdr:row>
      <xdr:rowOff>171451</xdr:rowOff>
    </xdr:from>
    <xdr:to>
      <xdr:col>4</xdr:col>
      <xdr:colOff>4567238</xdr:colOff>
      <xdr:row>19</xdr:row>
      <xdr:rowOff>3325777</xdr:rowOff>
    </xdr:to>
    <xdr:pic>
      <xdr:nvPicPr>
        <xdr:cNvPr id="35" name="Imagen 34">
          <a:extLst>
            <a:ext uri="{FF2B5EF4-FFF2-40B4-BE49-F238E27FC236}">
              <a16:creationId xmlns:a16="http://schemas.microsoft.com/office/drawing/2014/main" id="{F5B568E1-DA83-11FD-B1FC-4991AB575B7D}"/>
            </a:ext>
          </a:extLst>
        </xdr:cNvPr>
        <xdr:cNvPicPr>
          <a:picLocks noChangeAspect="1"/>
        </xdr:cNvPicPr>
      </xdr:nvPicPr>
      <xdr:blipFill rotWithShape="1">
        <a:blip xmlns:r="http://schemas.openxmlformats.org/officeDocument/2006/relationships" r:embed="rId15"/>
        <a:srcRect t="3404" b="1915"/>
        <a:stretch/>
      </xdr:blipFill>
      <xdr:spPr bwMode="auto">
        <a:xfrm>
          <a:off x="10322719" y="52547045"/>
          <a:ext cx="3352800" cy="315432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595312</xdr:colOff>
      <xdr:row>22</xdr:row>
      <xdr:rowOff>309562</xdr:rowOff>
    </xdr:from>
    <xdr:to>
      <xdr:col>4</xdr:col>
      <xdr:colOff>3059479</xdr:colOff>
      <xdr:row>22</xdr:row>
      <xdr:rowOff>2595562</xdr:rowOff>
    </xdr:to>
    <xdr:pic>
      <xdr:nvPicPr>
        <xdr:cNvPr id="40" name="Imagen 39">
          <a:extLst>
            <a:ext uri="{FF2B5EF4-FFF2-40B4-BE49-F238E27FC236}">
              <a16:creationId xmlns:a16="http://schemas.microsoft.com/office/drawing/2014/main" id="{49B814D0-44E4-7923-D6A4-80A27D9CB13D}"/>
            </a:ext>
          </a:extLst>
        </xdr:cNvPr>
        <xdr:cNvPicPr>
          <a:picLocks noChangeAspect="1"/>
        </xdr:cNvPicPr>
      </xdr:nvPicPr>
      <xdr:blipFill rotWithShape="1">
        <a:blip xmlns:r="http://schemas.openxmlformats.org/officeDocument/2006/relationships" r:embed="rId16"/>
        <a:srcRect l="11935" t="30459" r="49252" b="5491"/>
        <a:stretch/>
      </xdr:blipFill>
      <xdr:spPr bwMode="auto">
        <a:xfrm>
          <a:off x="9703593" y="66805968"/>
          <a:ext cx="2464167" cy="22860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2059782</xdr:colOff>
      <xdr:row>23</xdr:row>
      <xdr:rowOff>71436</xdr:rowOff>
    </xdr:from>
    <xdr:to>
      <xdr:col>4</xdr:col>
      <xdr:colOff>4143376</xdr:colOff>
      <xdr:row>23</xdr:row>
      <xdr:rowOff>3023731</xdr:rowOff>
    </xdr:to>
    <xdr:pic>
      <xdr:nvPicPr>
        <xdr:cNvPr id="41" name="Imagen 40">
          <a:extLst>
            <a:ext uri="{FF2B5EF4-FFF2-40B4-BE49-F238E27FC236}">
              <a16:creationId xmlns:a16="http://schemas.microsoft.com/office/drawing/2014/main" id="{1B4A96C4-F756-59EC-71BF-23DD73191902}"/>
            </a:ext>
          </a:extLst>
        </xdr:cNvPr>
        <xdr:cNvPicPr>
          <a:picLocks noChangeAspect="1"/>
        </xdr:cNvPicPr>
      </xdr:nvPicPr>
      <xdr:blipFill rotWithShape="1">
        <a:blip xmlns:r="http://schemas.openxmlformats.org/officeDocument/2006/relationships" r:embed="rId17"/>
        <a:srcRect l="68907" t="31696" r="16837" b="32380"/>
        <a:stretch/>
      </xdr:blipFill>
      <xdr:spPr bwMode="auto">
        <a:xfrm>
          <a:off x="11168063" y="63591280"/>
          <a:ext cx="2083594" cy="29522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2452689</xdr:colOff>
      <xdr:row>26</xdr:row>
      <xdr:rowOff>214313</xdr:rowOff>
    </xdr:from>
    <xdr:to>
      <xdr:col>4</xdr:col>
      <xdr:colOff>4240214</xdr:colOff>
      <xdr:row>26</xdr:row>
      <xdr:rowOff>1727518</xdr:rowOff>
    </xdr:to>
    <xdr:pic>
      <xdr:nvPicPr>
        <xdr:cNvPr id="42" name="Imagen 41">
          <a:extLst>
            <a:ext uri="{FF2B5EF4-FFF2-40B4-BE49-F238E27FC236}">
              <a16:creationId xmlns:a16="http://schemas.microsoft.com/office/drawing/2014/main" id="{D771E75F-6F5D-E9A8-967E-3E715D3F30B6}"/>
            </a:ext>
          </a:extLst>
        </xdr:cNvPr>
        <xdr:cNvPicPr>
          <a:picLocks noChangeAspect="1"/>
        </xdr:cNvPicPr>
      </xdr:nvPicPr>
      <xdr:blipFill rotWithShape="1">
        <a:blip xmlns:r="http://schemas.openxmlformats.org/officeDocument/2006/relationships" r:embed="rId18"/>
        <a:srcRect l="23247" t="22531" r="44885" b="29471"/>
        <a:stretch/>
      </xdr:blipFill>
      <xdr:spPr bwMode="auto">
        <a:xfrm>
          <a:off x="11560970" y="66401157"/>
          <a:ext cx="1787525" cy="151320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1905001</xdr:colOff>
      <xdr:row>28</xdr:row>
      <xdr:rowOff>178593</xdr:rowOff>
    </xdr:from>
    <xdr:to>
      <xdr:col>4</xdr:col>
      <xdr:colOff>3330576</xdr:colOff>
      <xdr:row>28</xdr:row>
      <xdr:rowOff>2047398</xdr:rowOff>
    </xdr:to>
    <xdr:pic>
      <xdr:nvPicPr>
        <xdr:cNvPr id="43" name="Imagen 42">
          <a:extLst>
            <a:ext uri="{FF2B5EF4-FFF2-40B4-BE49-F238E27FC236}">
              <a16:creationId xmlns:a16="http://schemas.microsoft.com/office/drawing/2014/main" id="{6EA3B3B7-57B4-F6D7-6FE5-F35CA7AB59D1}"/>
            </a:ext>
          </a:extLst>
        </xdr:cNvPr>
        <xdr:cNvPicPr>
          <a:picLocks noChangeAspect="1"/>
        </xdr:cNvPicPr>
      </xdr:nvPicPr>
      <xdr:blipFill rotWithShape="1">
        <a:blip xmlns:r="http://schemas.openxmlformats.org/officeDocument/2006/relationships" r:embed="rId19"/>
        <a:srcRect l="42764" t="26219" r="31817" b="14524"/>
        <a:stretch/>
      </xdr:blipFill>
      <xdr:spPr bwMode="auto">
        <a:xfrm>
          <a:off x="11013282" y="68318062"/>
          <a:ext cx="1425575" cy="186880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1643063</xdr:colOff>
      <xdr:row>29</xdr:row>
      <xdr:rowOff>428625</xdr:rowOff>
    </xdr:from>
    <xdr:to>
      <xdr:col>4</xdr:col>
      <xdr:colOff>3413443</xdr:colOff>
      <xdr:row>29</xdr:row>
      <xdr:rowOff>1770380</xdr:rowOff>
    </xdr:to>
    <xdr:pic>
      <xdr:nvPicPr>
        <xdr:cNvPr id="44" name="Imagen 43">
          <a:extLst>
            <a:ext uri="{FF2B5EF4-FFF2-40B4-BE49-F238E27FC236}">
              <a16:creationId xmlns:a16="http://schemas.microsoft.com/office/drawing/2014/main" id="{E9193C28-0E26-51E5-BA8C-649009424457}"/>
            </a:ext>
          </a:extLst>
        </xdr:cNvPr>
        <xdr:cNvPicPr>
          <a:picLocks noChangeAspect="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l="17437" t="21052" r="39706" b="21167"/>
        <a:stretch/>
      </xdr:blipFill>
      <xdr:spPr bwMode="auto">
        <a:xfrm>
          <a:off x="10751344" y="79593281"/>
          <a:ext cx="1770380" cy="134175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1674654</xdr:colOff>
      <xdr:row>31</xdr:row>
      <xdr:rowOff>309563</xdr:rowOff>
    </xdr:from>
    <xdr:to>
      <xdr:col>4</xdr:col>
      <xdr:colOff>4225253</xdr:colOff>
      <xdr:row>31</xdr:row>
      <xdr:rowOff>2333625</xdr:rowOff>
    </xdr:to>
    <xdr:pic>
      <xdr:nvPicPr>
        <xdr:cNvPr id="46" name="Imagen 45">
          <a:extLst>
            <a:ext uri="{FF2B5EF4-FFF2-40B4-BE49-F238E27FC236}">
              <a16:creationId xmlns:a16="http://schemas.microsoft.com/office/drawing/2014/main" id="{A00D66E0-6666-2C26-370B-27ECCAD0C74A}"/>
            </a:ext>
          </a:extLst>
        </xdr:cNvPr>
        <xdr:cNvPicPr>
          <a:picLocks noChangeAspect="1"/>
        </xdr:cNvPicPr>
      </xdr:nvPicPr>
      <xdr:blipFill rotWithShape="1">
        <a:blip xmlns:r="http://schemas.openxmlformats.org/officeDocument/2006/relationships" r:embed="rId21">
          <a:extLst>
            <a:ext uri="{28A0092B-C50C-407E-A947-70E740481C1C}">
              <a14:useLocalDpi xmlns:a14="http://schemas.microsoft.com/office/drawing/2010/main" val="0"/>
            </a:ext>
          </a:extLst>
        </a:blip>
        <a:srcRect l="22211" t="36924" r="47692" b="18222"/>
        <a:stretch/>
      </xdr:blipFill>
      <xdr:spPr bwMode="auto">
        <a:xfrm>
          <a:off x="10782935" y="84891563"/>
          <a:ext cx="2550599" cy="202406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1429543</xdr:colOff>
      <xdr:row>32</xdr:row>
      <xdr:rowOff>183356</xdr:rowOff>
    </xdr:from>
    <xdr:to>
      <xdr:col>4</xdr:col>
      <xdr:colOff>3944143</xdr:colOff>
      <xdr:row>32</xdr:row>
      <xdr:rowOff>1683861</xdr:rowOff>
    </xdr:to>
    <xdr:pic>
      <xdr:nvPicPr>
        <xdr:cNvPr id="47" name="Imagen 46">
          <a:extLst>
            <a:ext uri="{FF2B5EF4-FFF2-40B4-BE49-F238E27FC236}">
              <a16:creationId xmlns:a16="http://schemas.microsoft.com/office/drawing/2014/main" id="{54AE8630-A90B-4BDD-8866-63D1DB97FBB8}"/>
            </a:ext>
          </a:extLst>
        </xdr:cNvPr>
        <xdr:cNvPicPr>
          <a:picLocks noChangeAspect="1"/>
        </xdr:cNvPicPr>
      </xdr:nvPicPr>
      <xdr:blipFill rotWithShape="1">
        <a:blip xmlns:r="http://schemas.openxmlformats.org/officeDocument/2006/relationships" r:embed="rId22">
          <a:extLst>
            <a:ext uri="{28A0092B-C50C-407E-A947-70E740481C1C}">
              <a14:useLocalDpi xmlns:a14="http://schemas.microsoft.com/office/drawing/2010/main" val="0"/>
            </a:ext>
          </a:extLst>
        </a:blip>
        <a:srcRect l="24910" t="42087" r="50913" b="26535"/>
        <a:stretch/>
      </xdr:blipFill>
      <xdr:spPr bwMode="auto">
        <a:xfrm>
          <a:off x="10537824" y="87551419"/>
          <a:ext cx="2514600" cy="150050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1833563</xdr:colOff>
      <xdr:row>30</xdr:row>
      <xdr:rowOff>488157</xdr:rowOff>
    </xdr:from>
    <xdr:to>
      <xdr:col>4</xdr:col>
      <xdr:colOff>3755073</xdr:colOff>
      <xdr:row>30</xdr:row>
      <xdr:rowOff>2700497</xdr:rowOff>
    </xdr:to>
    <xdr:pic>
      <xdr:nvPicPr>
        <xdr:cNvPr id="48" name="Imagen 47" descr="Interfaz de usuario gráfica, Aplicación, Sitio web&#10;&#10;Descripción generada automáticamente">
          <a:extLst>
            <a:ext uri="{FF2B5EF4-FFF2-40B4-BE49-F238E27FC236}">
              <a16:creationId xmlns:a16="http://schemas.microsoft.com/office/drawing/2014/main" id="{4C681FE0-3A0D-44D6-A476-A1D7BE293D54}"/>
            </a:ext>
          </a:extLst>
        </xdr:cNvPr>
        <xdr:cNvPicPr>
          <a:picLocks noChangeAspect="1"/>
        </xdr:cNvPicPr>
      </xdr:nvPicPr>
      <xdr:blipFill rotWithShape="1">
        <a:blip xmlns:r="http://schemas.openxmlformats.org/officeDocument/2006/relationships" r:embed="rId23">
          <a:extLst>
            <a:ext uri="{28A0092B-C50C-407E-A947-70E740481C1C}">
              <a14:useLocalDpi xmlns:a14="http://schemas.microsoft.com/office/drawing/2010/main" val="0"/>
            </a:ext>
          </a:extLst>
        </a:blip>
        <a:srcRect l="43379" t="54103" r="40947" b="13799"/>
        <a:stretch/>
      </xdr:blipFill>
      <xdr:spPr bwMode="auto">
        <a:xfrm>
          <a:off x="10941844" y="82057876"/>
          <a:ext cx="1921510" cy="22123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1297782</xdr:colOff>
      <xdr:row>33</xdr:row>
      <xdr:rowOff>214313</xdr:rowOff>
    </xdr:from>
    <xdr:to>
      <xdr:col>4</xdr:col>
      <xdr:colOff>3983197</xdr:colOff>
      <xdr:row>33</xdr:row>
      <xdr:rowOff>2707958</xdr:rowOff>
    </xdr:to>
    <xdr:pic>
      <xdr:nvPicPr>
        <xdr:cNvPr id="52" name="Imagen 51">
          <a:extLst>
            <a:ext uri="{FF2B5EF4-FFF2-40B4-BE49-F238E27FC236}">
              <a16:creationId xmlns:a16="http://schemas.microsoft.com/office/drawing/2014/main" id="{5261D5E8-9841-A1FF-DAFC-B99B7726684B}"/>
            </a:ext>
          </a:extLst>
        </xdr:cNvPr>
        <xdr:cNvPicPr>
          <a:picLocks noChangeAspect="1"/>
        </xdr:cNvPicPr>
      </xdr:nvPicPr>
      <xdr:blipFill rotWithShape="1">
        <a:blip xmlns:r="http://schemas.openxmlformats.org/officeDocument/2006/relationships" r:embed="rId24"/>
        <a:srcRect l="39885" t="36526" r="45859" b="39928"/>
        <a:stretch/>
      </xdr:blipFill>
      <xdr:spPr bwMode="auto">
        <a:xfrm>
          <a:off x="10406063" y="89463563"/>
          <a:ext cx="2685415" cy="24936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1857375</xdr:colOff>
      <xdr:row>34</xdr:row>
      <xdr:rowOff>226219</xdr:rowOff>
    </xdr:from>
    <xdr:to>
      <xdr:col>4</xdr:col>
      <xdr:colOff>3571875</xdr:colOff>
      <xdr:row>34</xdr:row>
      <xdr:rowOff>2863374</xdr:rowOff>
    </xdr:to>
    <xdr:pic>
      <xdr:nvPicPr>
        <xdr:cNvPr id="53" name="Imagen 52">
          <a:extLst>
            <a:ext uri="{FF2B5EF4-FFF2-40B4-BE49-F238E27FC236}">
              <a16:creationId xmlns:a16="http://schemas.microsoft.com/office/drawing/2014/main" id="{1687EA23-6F79-872B-9CAB-841D6A4F78B6}"/>
            </a:ext>
          </a:extLst>
        </xdr:cNvPr>
        <xdr:cNvPicPr>
          <a:picLocks noChangeAspect="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l="25798" t="39244" r="54345" b="6419"/>
        <a:stretch/>
      </xdr:blipFill>
      <xdr:spPr bwMode="auto">
        <a:xfrm>
          <a:off x="10965656" y="92452032"/>
          <a:ext cx="1714500" cy="263715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2643188</xdr:colOff>
      <xdr:row>35</xdr:row>
      <xdr:rowOff>250031</xdr:rowOff>
    </xdr:from>
    <xdr:to>
      <xdr:col>4</xdr:col>
      <xdr:colOff>3776663</xdr:colOff>
      <xdr:row>35</xdr:row>
      <xdr:rowOff>2126456</xdr:rowOff>
    </xdr:to>
    <xdr:pic>
      <xdr:nvPicPr>
        <xdr:cNvPr id="54" name="Imagen 53">
          <a:extLst>
            <a:ext uri="{FF2B5EF4-FFF2-40B4-BE49-F238E27FC236}">
              <a16:creationId xmlns:a16="http://schemas.microsoft.com/office/drawing/2014/main" id="{A69C0716-88D0-2756-B273-12A0B53C7E51}"/>
            </a:ext>
          </a:extLst>
        </xdr:cNvPr>
        <xdr:cNvPicPr>
          <a:picLocks noChangeAspect="1"/>
        </xdr:cNvPicPr>
      </xdr:nvPicPr>
      <xdr:blipFill rotWithShape="1">
        <a:blip xmlns:r="http://schemas.openxmlformats.org/officeDocument/2006/relationships" r:embed="rId26"/>
        <a:srcRect l="32417" t="12075" r="47386" b="28456"/>
        <a:stretch/>
      </xdr:blipFill>
      <xdr:spPr bwMode="auto">
        <a:xfrm>
          <a:off x="11751469" y="95738156"/>
          <a:ext cx="1133475" cy="18764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2095500</xdr:colOff>
      <xdr:row>27</xdr:row>
      <xdr:rowOff>130968</xdr:rowOff>
    </xdr:from>
    <xdr:to>
      <xdr:col>4</xdr:col>
      <xdr:colOff>4688205</xdr:colOff>
      <xdr:row>27</xdr:row>
      <xdr:rowOff>1569243</xdr:rowOff>
    </xdr:to>
    <xdr:pic>
      <xdr:nvPicPr>
        <xdr:cNvPr id="55" name="Imagen 54" descr="Interfaz de usuario gráfica, Aplicación&#10;&#10;Descripción generada automáticamente">
          <a:extLst>
            <a:ext uri="{FF2B5EF4-FFF2-40B4-BE49-F238E27FC236}">
              <a16:creationId xmlns:a16="http://schemas.microsoft.com/office/drawing/2014/main" id="{C4C8AC04-82D0-0E80-F5DB-9A875A015515}"/>
            </a:ext>
          </a:extLst>
        </xdr:cNvPr>
        <xdr:cNvPicPr>
          <a:picLocks noChangeAspect="1"/>
        </xdr:cNvPicPr>
      </xdr:nvPicPr>
      <xdr:blipFill rotWithShape="1">
        <a:blip xmlns:r="http://schemas.openxmlformats.org/officeDocument/2006/relationships" r:embed="rId27"/>
        <a:srcRect l="14427" t="36828" r="39375" b="17589"/>
        <a:stretch/>
      </xdr:blipFill>
      <xdr:spPr bwMode="auto">
        <a:xfrm>
          <a:off x="11203781" y="66317812"/>
          <a:ext cx="2592705" cy="14382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3369468</xdr:colOff>
      <xdr:row>22</xdr:row>
      <xdr:rowOff>71438</xdr:rowOff>
    </xdr:from>
    <xdr:to>
      <xdr:col>4</xdr:col>
      <xdr:colOff>5422729</xdr:colOff>
      <xdr:row>22</xdr:row>
      <xdr:rowOff>2809875</xdr:rowOff>
    </xdr:to>
    <xdr:pic>
      <xdr:nvPicPr>
        <xdr:cNvPr id="56" name="Imagen 55">
          <a:extLst>
            <a:ext uri="{FF2B5EF4-FFF2-40B4-BE49-F238E27FC236}">
              <a16:creationId xmlns:a16="http://schemas.microsoft.com/office/drawing/2014/main" id="{530504F0-D215-FB9D-9A03-84168CB7C888}"/>
            </a:ext>
          </a:extLst>
        </xdr:cNvPr>
        <xdr:cNvPicPr>
          <a:picLocks noChangeAspect="1"/>
        </xdr:cNvPicPr>
      </xdr:nvPicPr>
      <xdr:blipFill>
        <a:blip xmlns:r="http://schemas.openxmlformats.org/officeDocument/2006/relationships" r:embed="rId28"/>
        <a:stretch>
          <a:fillRect/>
        </a:stretch>
      </xdr:blipFill>
      <xdr:spPr>
        <a:xfrm>
          <a:off x="12477749" y="66567844"/>
          <a:ext cx="2053261" cy="2738437"/>
        </a:xfrm>
        <a:prstGeom prst="rect">
          <a:avLst/>
        </a:prstGeom>
      </xdr:spPr>
    </xdr:pic>
    <xdr:clientData/>
  </xdr:twoCellAnchor>
  <xdr:twoCellAnchor editAs="oneCell">
    <xdr:from>
      <xdr:col>4</xdr:col>
      <xdr:colOff>2547937</xdr:colOff>
      <xdr:row>24</xdr:row>
      <xdr:rowOff>250032</xdr:rowOff>
    </xdr:from>
    <xdr:to>
      <xdr:col>4</xdr:col>
      <xdr:colOff>4305617</xdr:colOff>
      <xdr:row>24</xdr:row>
      <xdr:rowOff>2654777</xdr:rowOff>
    </xdr:to>
    <xdr:pic>
      <xdr:nvPicPr>
        <xdr:cNvPr id="57" name="Imagen 56">
          <a:extLst>
            <a:ext uri="{FF2B5EF4-FFF2-40B4-BE49-F238E27FC236}">
              <a16:creationId xmlns:a16="http://schemas.microsoft.com/office/drawing/2014/main" id="{82FEE0C0-0825-A2BB-8F72-8E531E076B47}"/>
            </a:ext>
          </a:extLst>
        </xdr:cNvPr>
        <xdr:cNvPicPr>
          <a:picLocks noChangeAspect="1"/>
        </xdr:cNvPicPr>
      </xdr:nvPicPr>
      <xdr:blipFill rotWithShape="1">
        <a:blip xmlns:r="http://schemas.openxmlformats.org/officeDocument/2006/relationships" r:embed="rId29"/>
        <a:srcRect l="7681" t="14403" r="60979" b="9343"/>
        <a:stretch/>
      </xdr:blipFill>
      <xdr:spPr bwMode="auto">
        <a:xfrm>
          <a:off x="11656218" y="73580626"/>
          <a:ext cx="1757680" cy="24047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2357437</xdr:colOff>
      <xdr:row>25</xdr:row>
      <xdr:rowOff>500063</xdr:rowOff>
    </xdr:from>
    <xdr:to>
      <xdr:col>4</xdr:col>
      <xdr:colOff>4230052</xdr:colOff>
      <xdr:row>25</xdr:row>
      <xdr:rowOff>3614738</xdr:rowOff>
    </xdr:to>
    <xdr:pic>
      <xdr:nvPicPr>
        <xdr:cNvPr id="58" name="Imagen 57">
          <a:extLst>
            <a:ext uri="{FF2B5EF4-FFF2-40B4-BE49-F238E27FC236}">
              <a16:creationId xmlns:a16="http://schemas.microsoft.com/office/drawing/2014/main" id="{404A7E28-6503-A6C9-A0D7-D73DC6D85A43}"/>
            </a:ext>
          </a:extLst>
        </xdr:cNvPr>
        <xdr:cNvPicPr>
          <a:picLocks noChangeAspect="1"/>
        </xdr:cNvPicPr>
      </xdr:nvPicPr>
      <xdr:blipFill rotWithShape="1">
        <a:blip xmlns:r="http://schemas.openxmlformats.org/officeDocument/2006/relationships" r:embed="rId30" cstate="print">
          <a:extLst>
            <a:ext uri="{28A0092B-C50C-407E-A947-70E740481C1C}">
              <a14:useLocalDpi xmlns:a14="http://schemas.microsoft.com/office/drawing/2010/main" val="0"/>
            </a:ext>
          </a:extLst>
        </a:blip>
        <a:srcRect l="29363" t="22640" r="54005" b="28155"/>
        <a:stretch/>
      </xdr:blipFill>
      <xdr:spPr bwMode="auto">
        <a:xfrm>
          <a:off x="11465718" y="76759594"/>
          <a:ext cx="1872615" cy="31146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309563</xdr:colOff>
      <xdr:row>11</xdr:row>
      <xdr:rowOff>273844</xdr:rowOff>
    </xdr:from>
    <xdr:to>
      <xdr:col>4</xdr:col>
      <xdr:colOff>2576513</xdr:colOff>
      <xdr:row>11</xdr:row>
      <xdr:rowOff>3064669</xdr:rowOff>
    </xdr:to>
    <xdr:pic>
      <xdr:nvPicPr>
        <xdr:cNvPr id="6" name="Imagen 5" descr="Mujer con raqueta en la mano&#10;&#10;Descripción generada automáticamente">
          <a:extLst>
            <a:ext uri="{FF2B5EF4-FFF2-40B4-BE49-F238E27FC236}">
              <a16:creationId xmlns:a16="http://schemas.microsoft.com/office/drawing/2014/main" id="{CF7B36A7-8C98-E18E-C669-469B95F45E4A}"/>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9417844" y="20097750"/>
          <a:ext cx="2266950" cy="2790825"/>
        </a:xfrm>
        <a:prstGeom prst="rect">
          <a:avLst/>
        </a:prstGeom>
        <a:noFill/>
        <a:ln>
          <a:noFill/>
        </a:ln>
      </xdr:spPr>
    </xdr:pic>
    <xdr:clientData/>
  </xdr:twoCellAnchor>
  <xdr:twoCellAnchor>
    <xdr:from>
      <xdr:col>4</xdr:col>
      <xdr:colOff>2607469</xdr:colOff>
      <xdr:row>11</xdr:row>
      <xdr:rowOff>297656</xdr:rowOff>
    </xdr:from>
    <xdr:to>
      <xdr:col>4</xdr:col>
      <xdr:colOff>6112669</xdr:colOff>
      <xdr:row>11</xdr:row>
      <xdr:rowOff>3098006</xdr:rowOff>
    </xdr:to>
    <xdr:grpSp>
      <xdr:nvGrpSpPr>
        <xdr:cNvPr id="34" name="Grupo 33">
          <a:extLst>
            <a:ext uri="{FF2B5EF4-FFF2-40B4-BE49-F238E27FC236}">
              <a16:creationId xmlns:a16="http://schemas.microsoft.com/office/drawing/2014/main" id="{71F787F7-9D46-94C6-5F21-995CA140361F}"/>
            </a:ext>
          </a:extLst>
        </xdr:cNvPr>
        <xdr:cNvGrpSpPr/>
      </xdr:nvGrpSpPr>
      <xdr:grpSpPr>
        <a:xfrm>
          <a:off x="11986996" y="23434747"/>
          <a:ext cx="3505200" cy="2800350"/>
          <a:chOff x="0" y="0"/>
          <a:chExt cx="3505200" cy="2800350"/>
        </a:xfrm>
      </xdr:grpSpPr>
      <xdr:pic>
        <xdr:nvPicPr>
          <xdr:cNvPr id="45" name="Imagen 44" descr="Imagen que contiene vestido, mujer&#10;&#10;Descripción generada automáticamente">
            <a:extLst>
              <a:ext uri="{FF2B5EF4-FFF2-40B4-BE49-F238E27FC236}">
                <a16:creationId xmlns:a16="http://schemas.microsoft.com/office/drawing/2014/main" id="{3D540D06-43AF-3E7C-5B75-95014157299D}"/>
              </a:ext>
            </a:extLst>
          </xdr:cNvPr>
          <xdr:cNvPicPr>
            <a:picLocks noChangeAspect="1"/>
          </xdr:cNvPicPr>
        </xdr:nvPicPr>
        <xdr:blipFill rotWithShape="1">
          <a:blip xmlns:r="http://schemas.openxmlformats.org/officeDocument/2006/relationships" r:embed="rId32">
            <a:extLst>
              <a:ext uri="{28A0092B-C50C-407E-A947-70E740481C1C}">
                <a14:useLocalDpi xmlns:a14="http://schemas.microsoft.com/office/drawing/2010/main" val="0"/>
              </a:ext>
            </a:extLst>
          </a:blip>
          <a:srcRect l="16227" r="18861" b="48142"/>
          <a:stretch/>
        </xdr:blipFill>
        <xdr:spPr bwMode="auto">
          <a:xfrm>
            <a:off x="0" y="0"/>
            <a:ext cx="3505200" cy="2800350"/>
          </a:xfrm>
          <a:prstGeom prst="rect">
            <a:avLst/>
          </a:prstGeom>
          <a:ln>
            <a:noFill/>
          </a:ln>
          <a:extLst>
            <a:ext uri="{53640926-AAD7-44D8-BBD7-CCE9431645EC}">
              <a14:shadowObscured xmlns:a14="http://schemas.microsoft.com/office/drawing/2010/main"/>
            </a:ext>
          </a:extLst>
        </xdr:spPr>
      </xdr:pic>
      <xdr:pic>
        <xdr:nvPicPr>
          <xdr:cNvPr id="49" name="Imagen 48" descr="Forma de círculo 2D en matemáticas. Dibujo de forma de círculo negro para  niños aislados en fondo blanco">
            <a:extLst>
              <a:ext uri="{FF2B5EF4-FFF2-40B4-BE49-F238E27FC236}">
                <a16:creationId xmlns:a16="http://schemas.microsoft.com/office/drawing/2014/main" id="{15177855-C984-C732-27DC-0DAA4E9492D6}"/>
              </a:ext>
            </a:extLst>
          </xdr:cNvPr>
          <xdr:cNvPicPr>
            <a:picLocks noChangeAspect="1"/>
          </xdr:cNvPicPr>
        </xdr:nvPicPr>
        <xdr:blipFill rotWithShape="1">
          <a:blip xmlns:r="http://schemas.openxmlformats.org/officeDocument/2006/relationships" r:embed="rId33">
            <a:extLst>
              <a:ext uri="{28A0092B-C50C-407E-A947-70E740481C1C}">
                <a14:useLocalDpi xmlns:a14="http://schemas.microsoft.com/office/drawing/2010/main" val="0"/>
              </a:ext>
            </a:extLst>
          </a:blip>
          <a:srcRect l="32911" t="22298" r="35442" b="31081"/>
          <a:stretch/>
        </xdr:blipFill>
        <xdr:spPr bwMode="auto">
          <a:xfrm>
            <a:off x="2209800" y="1714500"/>
            <a:ext cx="326390" cy="266700"/>
          </a:xfrm>
          <a:prstGeom prst="rect">
            <a:avLst/>
          </a:prstGeom>
          <a:noFill/>
          <a:ln>
            <a:noFill/>
          </a:ln>
          <a:extLst>
            <a:ext uri="{53640926-AAD7-44D8-BBD7-CCE9431645EC}">
              <a14:shadowObscured xmlns:a14="http://schemas.microsoft.com/office/drawing/2010/main"/>
            </a:ext>
          </a:extLst>
        </xdr:spPr>
      </xdr:pic>
    </xdr:grpSp>
    <xdr:clientData/>
  </xdr:twoCellAnchor>
  <xdr:oneCellAnchor>
    <xdr:from>
      <xdr:col>4</xdr:col>
      <xdr:colOff>1881188</xdr:colOff>
      <xdr:row>7</xdr:row>
      <xdr:rowOff>309564</xdr:rowOff>
    </xdr:from>
    <xdr:ext cx="2636001" cy="2166936"/>
    <xdr:pic>
      <xdr:nvPicPr>
        <xdr:cNvPr id="50" name="Imagen 49" descr="Medias Tobilleras Negras | Compra Online Medias Tobilleras ...">
          <a:extLst>
            <a:ext uri="{FF2B5EF4-FFF2-40B4-BE49-F238E27FC236}">
              <a16:creationId xmlns:a16="http://schemas.microsoft.com/office/drawing/2014/main" id="{D558BF5C-2AF3-4A7F-B485-8FBF935E498F}"/>
            </a:ext>
          </a:extLst>
        </xdr:cNvPr>
        <xdr:cNvPicPr>
          <a:picLocks noChangeAspect="1"/>
        </xdr:cNvPicPr>
      </xdr:nvPicPr>
      <xdr:blipFill rotWithShape="1">
        <a:blip xmlns:r="http://schemas.openxmlformats.org/officeDocument/2006/relationships" r:embed="rId34">
          <a:extLst>
            <a:ext uri="{28A0092B-C50C-407E-A947-70E740481C1C}">
              <a14:useLocalDpi xmlns:a14="http://schemas.microsoft.com/office/drawing/2010/main" val="0"/>
            </a:ext>
          </a:extLst>
        </a:blip>
        <a:srcRect l="9290" t="9460" r="10929" b="9460"/>
        <a:stretch/>
      </xdr:blipFill>
      <xdr:spPr bwMode="auto">
        <a:xfrm>
          <a:off x="10989469" y="9870283"/>
          <a:ext cx="2636001" cy="2166936"/>
        </a:xfrm>
        <a:prstGeom prst="rect">
          <a:avLst/>
        </a:prstGeom>
        <a:noFill/>
        <a:ln>
          <a:noFill/>
        </a:ln>
        <a:extLst>
          <a:ext uri="{53640926-AAD7-44D8-BBD7-CCE9431645EC}">
            <a14:shadowObscured xmlns:a14="http://schemas.microsoft.com/office/drawing/2010/main"/>
          </a:ext>
        </a:extLst>
      </xdr:spPr>
    </xdr:pic>
    <xdr:clientData/>
  </xdr:oneCellAnchor>
  <xdr:twoCellAnchor editAs="oneCell">
    <xdr:from>
      <xdr:col>4</xdr:col>
      <xdr:colOff>891435</xdr:colOff>
      <xdr:row>4</xdr:row>
      <xdr:rowOff>369093</xdr:rowOff>
    </xdr:from>
    <xdr:to>
      <xdr:col>4</xdr:col>
      <xdr:colOff>2962112</xdr:colOff>
      <xdr:row>4</xdr:row>
      <xdr:rowOff>2440781</xdr:rowOff>
    </xdr:to>
    <xdr:pic>
      <xdr:nvPicPr>
        <xdr:cNvPr id="16" name="Imagen 15" descr="Imagen generada">
          <a:extLst>
            <a:ext uri="{FF2B5EF4-FFF2-40B4-BE49-F238E27FC236}">
              <a16:creationId xmlns:a16="http://schemas.microsoft.com/office/drawing/2014/main" id="{D8B58E6E-5AE0-805F-BDC5-AFA108837B59}"/>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9999716" y="1238249"/>
          <a:ext cx="2070677" cy="2071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1358067</xdr:colOff>
      <xdr:row>5</xdr:row>
      <xdr:rowOff>55525</xdr:rowOff>
    </xdr:from>
    <xdr:to>
      <xdr:col>4</xdr:col>
      <xdr:colOff>2443917</xdr:colOff>
      <xdr:row>5</xdr:row>
      <xdr:rowOff>3084595</xdr:rowOff>
    </xdr:to>
    <xdr:pic>
      <xdr:nvPicPr>
        <xdr:cNvPr id="2" name="Imagen 1" descr="No hay ninguna descripción de la foto disponible.">
          <a:extLst>
            <a:ext uri="{FF2B5EF4-FFF2-40B4-BE49-F238E27FC236}">
              <a16:creationId xmlns:a16="http://schemas.microsoft.com/office/drawing/2014/main" id="{2741F829-DA3D-4EC8-A57C-F9BA304B363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614" r="54854" b="3770"/>
        <a:stretch/>
      </xdr:blipFill>
      <xdr:spPr bwMode="auto">
        <a:xfrm>
          <a:off x="11146123" y="4444645"/>
          <a:ext cx="1085850" cy="302907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612321</xdr:colOff>
      <xdr:row>6</xdr:row>
      <xdr:rowOff>394607</xdr:rowOff>
    </xdr:from>
    <xdr:to>
      <xdr:col>4</xdr:col>
      <xdr:colOff>5146221</xdr:colOff>
      <xdr:row>6</xdr:row>
      <xdr:rowOff>2509157</xdr:rowOff>
    </xdr:to>
    <xdr:pic>
      <xdr:nvPicPr>
        <xdr:cNvPr id="3" name="Imagen 2" descr="Negro Tenis de Running Runfalcon 5">
          <a:extLst>
            <a:ext uri="{FF2B5EF4-FFF2-40B4-BE49-F238E27FC236}">
              <a16:creationId xmlns:a16="http://schemas.microsoft.com/office/drawing/2014/main" id="{A6FB710C-4CCF-450F-8837-C2BC592AD58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74" t="32077" r="9538" b="30245"/>
        <a:stretch/>
      </xdr:blipFill>
      <xdr:spPr bwMode="auto">
        <a:xfrm>
          <a:off x="10400377" y="7876784"/>
          <a:ext cx="4533900" cy="211455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1222940</xdr:colOff>
      <xdr:row>9</xdr:row>
      <xdr:rowOff>267040</xdr:rowOff>
    </xdr:from>
    <xdr:to>
      <xdr:col>4</xdr:col>
      <xdr:colOff>3105829</xdr:colOff>
      <xdr:row>9</xdr:row>
      <xdr:rowOff>3285441</xdr:rowOff>
    </xdr:to>
    <xdr:pic>
      <xdr:nvPicPr>
        <xdr:cNvPr id="4" name="Imagen 3">
          <a:extLst>
            <a:ext uri="{FF2B5EF4-FFF2-40B4-BE49-F238E27FC236}">
              <a16:creationId xmlns:a16="http://schemas.microsoft.com/office/drawing/2014/main" id="{651FEF84-334A-49D0-B301-A913CF6BAB54}"/>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1725" t="10329" r="19382" b="8787"/>
        <a:stretch/>
      </xdr:blipFill>
      <xdr:spPr bwMode="auto">
        <a:xfrm>
          <a:off x="11010996" y="20216863"/>
          <a:ext cx="1882889" cy="301840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1061357</xdr:colOff>
      <xdr:row>8</xdr:row>
      <xdr:rowOff>244930</xdr:rowOff>
    </xdr:from>
    <xdr:to>
      <xdr:col>4</xdr:col>
      <xdr:colOff>4370390</xdr:colOff>
      <xdr:row>8</xdr:row>
      <xdr:rowOff>4004583</xdr:rowOff>
    </xdr:to>
    <xdr:pic>
      <xdr:nvPicPr>
        <xdr:cNvPr id="5" name="Imagen 4">
          <a:extLst>
            <a:ext uri="{FF2B5EF4-FFF2-40B4-BE49-F238E27FC236}">
              <a16:creationId xmlns:a16="http://schemas.microsoft.com/office/drawing/2014/main" id="{57C92F45-54BD-4EE5-A449-627297378AFE}"/>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9335" t="12511" r="7162" b="6168"/>
        <a:stretch/>
      </xdr:blipFill>
      <xdr:spPr bwMode="auto">
        <a:xfrm>
          <a:off x="10849413" y="16060074"/>
          <a:ext cx="3309033" cy="375965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1156607</xdr:colOff>
      <xdr:row>11</xdr:row>
      <xdr:rowOff>163285</xdr:rowOff>
    </xdr:from>
    <xdr:to>
      <xdr:col>4</xdr:col>
      <xdr:colOff>2979896</xdr:colOff>
      <xdr:row>11</xdr:row>
      <xdr:rowOff>1322850</xdr:rowOff>
    </xdr:to>
    <xdr:pic>
      <xdr:nvPicPr>
        <xdr:cNvPr id="6" name="Imagen 5">
          <a:extLst>
            <a:ext uri="{FF2B5EF4-FFF2-40B4-BE49-F238E27FC236}">
              <a16:creationId xmlns:a16="http://schemas.microsoft.com/office/drawing/2014/main" id="{A6BAC333-4ADC-4BF0-B2DB-52117EEB2D0B}"/>
            </a:ext>
          </a:extLst>
        </xdr:cNvPr>
        <xdr:cNvPicPr>
          <a:picLocks noChangeAspect="1"/>
        </xdr:cNvPicPr>
      </xdr:nvPicPr>
      <xdr:blipFill>
        <a:blip xmlns:r="http://schemas.openxmlformats.org/officeDocument/2006/relationships" r:embed="rId5"/>
        <a:stretch>
          <a:fillRect/>
        </a:stretch>
      </xdr:blipFill>
      <xdr:spPr>
        <a:xfrm>
          <a:off x="10944663" y="27038694"/>
          <a:ext cx="1823289" cy="1159565"/>
        </a:xfrm>
        <a:prstGeom prst="rect">
          <a:avLst/>
        </a:prstGeom>
      </xdr:spPr>
    </xdr:pic>
    <xdr:clientData/>
  </xdr:twoCellAnchor>
  <xdr:twoCellAnchor editAs="oneCell">
    <xdr:from>
      <xdr:col>4</xdr:col>
      <xdr:colOff>773487</xdr:colOff>
      <xdr:row>13</xdr:row>
      <xdr:rowOff>105503</xdr:rowOff>
    </xdr:from>
    <xdr:to>
      <xdr:col>4</xdr:col>
      <xdr:colOff>2288407</xdr:colOff>
      <xdr:row>13</xdr:row>
      <xdr:rowOff>802821</xdr:rowOff>
    </xdr:to>
    <xdr:pic>
      <xdr:nvPicPr>
        <xdr:cNvPr id="7" name="Imagen 6">
          <a:extLst>
            <a:ext uri="{FF2B5EF4-FFF2-40B4-BE49-F238E27FC236}">
              <a16:creationId xmlns:a16="http://schemas.microsoft.com/office/drawing/2014/main" id="{0FDE1DF5-D79E-4A53-BB89-988942C412A1}"/>
            </a:ext>
          </a:extLst>
        </xdr:cNvPr>
        <xdr:cNvPicPr>
          <a:picLocks noChangeAspect="1"/>
        </xdr:cNvPicPr>
      </xdr:nvPicPr>
      <xdr:blipFill>
        <a:blip xmlns:r="http://schemas.openxmlformats.org/officeDocument/2006/relationships" r:embed="rId6"/>
        <a:stretch>
          <a:fillRect/>
        </a:stretch>
      </xdr:blipFill>
      <xdr:spPr>
        <a:xfrm>
          <a:off x="10561543" y="31362080"/>
          <a:ext cx="1514920" cy="697318"/>
        </a:xfrm>
        <a:prstGeom prst="rect">
          <a:avLst/>
        </a:prstGeom>
      </xdr:spPr>
    </xdr:pic>
    <xdr:clientData/>
  </xdr:twoCellAnchor>
  <xdr:twoCellAnchor editAs="oneCell">
    <xdr:from>
      <xdr:col>4</xdr:col>
      <xdr:colOff>789216</xdr:colOff>
      <xdr:row>12</xdr:row>
      <xdr:rowOff>136072</xdr:rowOff>
    </xdr:from>
    <xdr:to>
      <xdr:col>4</xdr:col>
      <xdr:colOff>3442608</xdr:colOff>
      <xdr:row>12</xdr:row>
      <xdr:rowOff>2511954</xdr:rowOff>
    </xdr:to>
    <xdr:pic>
      <xdr:nvPicPr>
        <xdr:cNvPr id="8" name="Imagen 7">
          <a:extLst>
            <a:ext uri="{FF2B5EF4-FFF2-40B4-BE49-F238E27FC236}">
              <a16:creationId xmlns:a16="http://schemas.microsoft.com/office/drawing/2014/main" id="{337EAC31-1A52-462F-87D7-E106D14DC998}"/>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3734" t="6449" r="3769" b="10728"/>
        <a:stretch/>
      </xdr:blipFill>
      <xdr:spPr bwMode="auto">
        <a:xfrm>
          <a:off x="10577272" y="28554034"/>
          <a:ext cx="2653392" cy="237588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1624717</xdr:colOff>
      <xdr:row>14</xdr:row>
      <xdr:rowOff>226218</xdr:rowOff>
    </xdr:from>
    <xdr:to>
      <xdr:col>4</xdr:col>
      <xdr:colOff>3504695</xdr:colOff>
      <xdr:row>14</xdr:row>
      <xdr:rowOff>3176588</xdr:rowOff>
    </xdr:to>
    <xdr:pic>
      <xdr:nvPicPr>
        <xdr:cNvPr id="9" name="Imagen 8">
          <a:extLst>
            <a:ext uri="{FF2B5EF4-FFF2-40B4-BE49-F238E27FC236}">
              <a16:creationId xmlns:a16="http://schemas.microsoft.com/office/drawing/2014/main" id="{DF86227C-D8C9-416B-843D-9C58BE28DA77}"/>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4816" r="24153" b="4222"/>
        <a:stretch/>
      </xdr:blipFill>
      <xdr:spPr bwMode="auto">
        <a:xfrm>
          <a:off x="11412773" y="32365390"/>
          <a:ext cx="1879978" cy="2950370"/>
        </a:xfrm>
        <a:prstGeom prst="rect">
          <a:avLst/>
        </a:prstGeom>
        <a:noFill/>
        <a:ln>
          <a:noFill/>
        </a:ln>
        <a:extLst>
          <a:ext uri="{53640926-AAD7-44D8-BBD7-CCE9431645EC}">
            <a14:shadowObscured xmlns:a14="http://schemas.microsoft.com/office/drawing/2010/main"/>
          </a:ext>
        </a:extLst>
      </xdr:spPr>
    </xdr:pic>
    <xdr:clientData/>
  </xdr:twoCellAnchor>
  <xdr:twoCellAnchor>
    <xdr:from>
      <xdr:col>4</xdr:col>
      <xdr:colOff>1207294</xdr:colOff>
      <xdr:row>7</xdr:row>
      <xdr:rowOff>104775</xdr:rowOff>
    </xdr:from>
    <xdr:to>
      <xdr:col>4</xdr:col>
      <xdr:colOff>4931569</xdr:colOff>
      <xdr:row>7</xdr:row>
      <xdr:rowOff>2286000</xdr:rowOff>
    </xdr:to>
    <xdr:grpSp>
      <xdr:nvGrpSpPr>
        <xdr:cNvPr id="10" name="Grupo 9">
          <a:extLst>
            <a:ext uri="{FF2B5EF4-FFF2-40B4-BE49-F238E27FC236}">
              <a16:creationId xmlns:a16="http://schemas.microsoft.com/office/drawing/2014/main" id="{58C3FE1B-1564-455D-BFB5-0085DFDD50D2}"/>
            </a:ext>
          </a:extLst>
        </xdr:cNvPr>
        <xdr:cNvGrpSpPr/>
      </xdr:nvGrpSpPr>
      <xdr:grpSpPr>
        <a:xfrm>
          <a:off x="10586821" y="10952884"/>
          <a:ext cx="3724275" cy="2181225"/>
          <a:chOff x="0" y="0"/>
          <a:chExt cx="4342765" cy="2951480"/>
        </a:xfrm>
      </xdr:grpSpPr>
      <xdr:pic>
        <xdr:nvPicPr>
          <xdr:cNvPr id="11" name="Imagen 10">
            <a:extLst>
              <a:ext uri="{FF2B5EF4-FFF2-40B4-BE49-F238E27FC236}">
                <a16:creationId xmlns:a16="http://schemas.microsoft.com/office/drawing/2014/main" id="{E1AC57C7-DDFC-4392-821E-122BC0BEAF2E}"/>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724025" y="257175"/>
            <a:ext cx="2618740" cy="2562225"/>
          </a:xfrm>
          <a:prstGeom prst="rect">
            <a:avLst/>
          </a:prstGeom>
        </xdr:spPr>
      </xdr:pic>
      <xdr:pic>
        <xdr:nvPicPr>
          <xdr:cNvPr id="12" name="Imagen 11" descr="Mujer con ropa deportiva&#10;&#10;Descripción generada automáticamente con confianza media">
            <a:extLst>
              <a:ext uri="{FF2B5EF4-FFF2-40B4-BE49-F238E27FC236}">
                <a16:creationId xmlns:a16="http://schemas.microsoft.com/office/drawing/2014/main" id="{10651100-7074-4AC3-8FDA-622279D96D8F}"/>
              </a:ext>
            </a:extLst>
          </xdr:cNvPr>
          <xdr:cNvPicPr>
            <a:picLocks noChangeAspect="1"/>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l="13518" t="1111" r="30740" b="5000"/>
          <a:stretch/>
        </xdr:blipFill>
        <xdr:spPr bwMode="auto">
          <a:xfrm>
            <a:off x="0" y="0"/>
            <a:ext cx="1752600" cy="2951480"/>
          </a:xfrm>
          <a:prstGeom prst="rect">
            <a:avLst/>
          </a:prstGeom>
          <a:ln>
            <a:noFill/>
          </a:ln>
          <a:extLst>
            <a:ext uri="{53640926-AAD7-44D8-BBD7-CCE9431645EC}">
              <a14:shadowObscured xmlns:a14="http://schemas.microsoft.com/office/drawing/2010/main"/>
            </a:ext>
          </a:extLst>
        </xdr:spPr>
      </xdr:pic>
    </xdr:grpSp>
    <xdr:clientData/>
  </xdr:twoCellAnchor>
  <xdr:twoCellAnchor>
    <xdr:from>
      <xdr:col>4</xdr:col>
      <xdr:colOff>1395413</xdr:colOff>
      <xdr:row>15</xdr:row>
      <xdr:rowOff>57151</xdr:rowOff>
    </xdr:from>
    <xdr:to>
      <xdr:col>4</xdr:col>
      <xdr:colOff>3795713</xdr:colOff>
      <xdr:row>15</xdr:row>
      <xdr:rowOff>2781301</xdr:rowOff>
    </xdr:to>
    <xdr:grpSp>
      <xdr:nvGrpSpPr>
        <xdr:cNvPr id="13" name="Grupo 12">
          <a:extLst>
            <a:ext uri="{FF2B5EF4-FFF2-40B4-BE49-F238E27FC236}">
              <a16:creationId xmlns:a16="http://schemas.microsoft.com/office/drawing/2014/main" id="{C5F35439-96AE-4892-9AF0-E728C1F41D9E}"/>
            </a:ext>
          </a:extLst>
        </xdr:cNvPr>
        <xdr:cNvGrpSpPr/>
      </xdr:nvGrpSpPr>
      <xdr:grpSpPr>
        <a:xfrm>
          <a:off x="10774940" y="33294206"/>
          <a:ext cx="2400300" cy="2724150"/>
          <a:chOff x="8267700" y="33356550"/>
          <a:chExt cx="2707598" cy="3133725"/>
        </a:xfrm>
      </xdr:grpSpPr>
      <xdr:pic>
        <xdr:nvPicPr>
          <xdr:cNvPr id="14" name="Imagen 13">
            <a:extLst>
              <a:ext uri="{FF2B5EF4-FFF2-40B4-BE49-F238E27FC236}">
                <a16:creationId xmlns:a16="http://schemas.microsoft.com/office/drawing/2014/main" id="{7BD7C449-96BC-45BC-B5AA-078DCA079D85}"/>
              </a:ext>
            </a:extLst>
          </xdr:cNvPr>
          <xdr:cNvPicPr>
            <a:picLocks noChangeAspect="1"/>
          </xdr:cNvPicPr>
        </xdr:nvPicPr>
        <xdr:blipFill>
          <a:blip xmlns:r="http://schemas.openxmlformats.org/officeDocument/2006/relationships" r:embed="rId11"/>
          <a:stretch>
            <a:fillRect/>
          </a:stretch>
        </xdr:blipFill>
        <xdr:spPr>
          <a:xfrm>
            <a:off x="8267700" y="33356550"/>
            <a:ext cx="2707598" cy="3133725"/>
          </a:xfrm>
          <a:prstGeom prst="rect">
            <a:avLst/>
          </a:prstGeom>
        </xdr:spPr>
      </xdr:pic>
      <xdr:sp macro="" textlink="">
        <xdr:nvSpPr>
          <xdr:cNvPr id="15" name="Elipse 14">
            <a:extLst>
              <a:ext uri="{FF2B5EF4-FFF2-40B4-BE49-F238E27FC236}">
                <a16:creationId xmlns:a16="http://schemas.microsoft.com/office/drawing/2014/main" id="{A302F129-A522-47F6-9B30-2D89252095C3}"/>
              </a:ext>
            </a:extLst>
          </xdr:cNvPr>
          <xdr:cNvSpPr/>
        </xdr:nvSpPr>
        <xdr:spPr>
          <a:xfrm>
            <a:off x="10325100" y="35699700"/>
            <a:ext cx="419100" cy="457200"/>
          </a:xfrm>
          <a:prstGeom prst="ellipse">
            <a:avLst/>
          </a:prstGeom>
        </xdr:spPr>
        <xdr:style>
          <a:lnRef idx="2">
            <a:schemeClr val="dk1">
              <a:shade val="15000"/>
            </a:schemeClr>
          </a:lnRef>
          <a:fillRef idx="1">
            <a:schemeClr val="dk1"/>
          </a:fillRef>
          <a:effectRef idx="0">
            <a:schemeClr val="dk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ES"/>
          </a:p>
        </xdr:txBody>
      </xdr:sp>
    </xdr:grpSp>
    <xdr:clientData/>
  </xdr:twoCellAnchor>
  <xdr:twoCellAnchor editAs="oneCell">
    <xdr:from>
      <xdr:col>4</xdr:col>
      <xdr:colOff>1624013</xdr:colOff>
      <xdr:row>16</xdr:row>
      <xdr:rowOff>150018</xdr:rowOff>
    </xdr:from>
    <xdr:to>
      <xdr:col>4</xdr:col>
      <xdr:colOff>4576763</xdr:colOff>
      <xdr:row>16</xdr:row>
      <xdr:rowOff>3550443</xdr:rowOff>
    </xdr:to>
    <xdr:pic>
      <xdr:nvPicPr>
        <xdr:cNvPr id="16" name="Imagen 15">
          <a:extLst>
            <a:ext uri="{FF2B5EF4-FFF2-40B4-BE49-F238E27FC236}">
              <a16:creationId xmlns:a16="http://schemas.microsoft.com/office/drawing/2014/main" id="{DFF11486-61CA-4A9F-BE73-60AF292A958F}"/>
            </a:ext>
          </a:extLst>
        </xdr:cNvPr>
        <xdr:cNvPicPr>
          <a:picLocks noChangeAspect="1"/>
        </xdr:cNvPicPr>
      </xdr:nvPicPr>
      <xdr:blipFill rotWithShape="1">
        <a:blip xmlns:r="http://schemas.openxmlformats.org/officeDocument/2006/relationships" r:embed="rId12">
          <a:extLst>
            <a:ext uri="{28A0092B-C50C-407E-A947-70E740481C1C}">
              <a14:useLocalDpi xmlns:a14="http://schemas.microsoft.com/office/drawing/2010/main" val="0"/>
            </a:ext>
          </a:extLst>
        </a:blip>
        <a:srcRect l="3560" r="4432"/>
        <a:stretch/>
      </xdr:blipFill>
      <xdr:spPr bwMode="auto">
        <a:xfrm>
          <a:off x="11412069" y="38626380"/>
          <a:ext cx="2952750" cy="3400425"/>
        </a:xfrm>
        <a:prstGeom prst="rect">
          <a:avLst/>
        </a:prstGeom>
        <a:noFill/>
        <a:ln>
          <a:noFill/>
        </a:ln>
        <a:extLst>
          <a:ext uri="{53640926-AAD7-44D8-BBD7-CCE9431645EC}">
            <a14:shadowObscured xmlns:a14="http://schemas.microsoft.com/office/drawing/2010/main"/>
          </a:ext>
        </a:extLst>
      </xdr:spPr>
    </xdr:pic>
    <xdr:clientData/>
  </xdr:twoCellAnchor>
  <xdr:twoCellAnchor>
    <xdr:from>
      <xdr:col>4</xdr:col>
      <xdr:colOff>1507331</xdr:colOff>
      <xdr:row>17</xdr:row>
      <xdr:rowOff>26194</xdr:rowOff>
    </xdr:from>
    <xdr:to>
      <xdr:col>4</xdr:col>
      <xdr:colOff>4488655</xdr:colOff>
      <xdr:row>17</xdr:row>
      <xdr:rowOff>3302794</xdr:rowOff>
    </xdr:to>
    <xdr:grpSp>
      <xdr:nvGrpSpPr>
        <xdr:cNvPr id="17" name="Grupo 16">
          <a:extLst>
            <a:ext uri="{FF2B5EF4-FFF2-40B4-BE49-F238E27FC236}">
              <a16:creationId xmlns:a16="http://schemas.microsoft.com/office/drawing/2014/main" id="{1D963D0F-716E-48AA-BEA2-909E9ECF2A92}"/>
            </a:ext>
          </a:extLst>
        </xdr:cNvPr>
        <xdr:cNvGrpSpPr/>
      </xdr:nvGrpSpPr>
      <xdr:grpSpPr>
        <a:xfrm>
          <a:off x="10886858" y="40176667"/>
          <a:ext cx="2981324" cy="3276600"/>
          <a:chOff x="0" y="0"/>
          <a:chExt cx="4591050" cy="4467860"/>
        </a:xfrm>
      </xdr:grpSpPr>
      <xdr:pic>
        <xdr:nvPicPr>
          <xdr:cNvPr id="18" name="Imagen 17" descr="Imagen que contiene ropa, pantalón, traje, parado&#10;&#10;Descripción generada automáticamente">
            <a:extLst>
              <a:ext uri="{FF2B5EF4-FFF2-40B4-BE49-F238E27FC236}">
                <a16:creationId xmlns:a16="http://schemas.microsoft.com/office/drawing/2014/main" id="{8CC54F50-B129-4213-80FB-82CA9CF7AB2C}"/>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23107" t="3529" r="25917" b="3135"/>
          <a:stretch/>
        </xdr:blipFill>
        <xdr:spPr bwMode="auto">
          <a:xfrm>
            <a:off x="2562225" y="9525"/>
            <a:ext cx="2028825" cy="4458335"/>
          </a:xfrm>
          <a:prstGeom prst="rect">
            <a:avLst/>
          </a:prstGeom>
          <a:noFill/>
          <a:ln>
            <a:noFill/>
          </a:ln>
          <a:extLst>
            <a:ext uri="{53640926-AAD7-44D8-BBD7-CCE9431645EC}">
              <a14:shadowObscured xmlns:a14="http://schemas.microsoft.com/office/drawing/2010/main"/>
            </a:ext>
          </a:extLst>
        </xdr:spPr>
      </xdr:pic>
      <xdr:pic>
        <xdr:nvPicPr>
          <xdr:cNvPr id="19" name="Imagen 18">
            <a:extLst>
              <a:ext uri="{FF2B5EF4-FFF2-40B4-BE49-F238E27FC236}">
                <a16:creationId xmlns:a16="http://schemas.microsoft.com/office/drawing/2014/main" id="{A8B9B81D-578D-4C46-AF84-FFCC9ADCA4EE}"/>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11465" r="22037" b="3871"/>
          <a:stretch/>
        </xdr:blipFill>
        <xdr:spPr bwMode="auto">
          <a:xfrm>
            <a:off x="0" y="0"/>
            <a:ext cx="2569210" cy="4457700"/>
          </a:xfrm>
          <a:prstGeom prst="rect">
            <a:avLst/>
          </a:prstGeom>
          <a:noFill/>
          <a:ln>
            <a:noFill/>
          </a:ln>
          <a:extLst>
            <a:ext uri="{53640926-AAD7-44D8-BBD7-CCE9431645EC}">
              <a14:shadowObscured xmlns:a14="http://schemas.microsoft.com/office/drawing/2010/main"/>
            </a:ext>
          </a:extLst>
        </xdr:spPr>
      </xdr:pic>
    </xdr:grpSp>
    <xdr:clientData/>
  </xdr:twoCellAnchor>
  <xdr:twoCellAnchor>
    <xdr:from>
      <xdr:col>4</xdr:col>
      <xdr:colOff>1431131</xdr:colOff>
      <xdr:row>19</xdr:row>
      <xdr:rowOff>90488</xdr:rowOff>
    </xdr:from>
    <xdr:to>
      <xdr:col>4</xdr:col>
      <xdr:colOff>4412455</xdr:colOff>
      <xdr:row>19</xdr:row>
      <xdr:rowOff>3367088</xdr:rowOff>
    </xdr:to>
    <xdr:grpSp>
      <xdr:nvGrpSpPr>
        <xdr:cNvPr id="20" name="Grupo 19">
          <a:extLst>
            <a:ext uri="{FF2B5EF4-FFF2-40B4-BE49-F238E27FC236}">
              <a16:creationId xmlns:a16="http://schemas.microsoft.com/office/drawing/2014/main" id="{3F85BB83-4A76-4D9A-A336-C36D632F749E}"/>
            </a:ext>
          </a:extLst>
        </xdr:cNvPr>
        <xdr:cNvGrpSpPr/>
      </xdr:nvGrpSpPr>
      <xdr:grpSpPr>
        <a:xfrm>
          <a:off x="10810658" y="47528452"/>
          <a:ext cx="2981324" cy="3276600"/>
          <a:chOff x="0" y="0"/>
          <a:chExt cx="4591050" cy="4467860"/>
        </a:xfrm>
      </xdr:grpSpPr>
      <xdr:pic>
        <xdr:nvPicPr>
          <xdr:cNvPr id="21" name="Imagen 20" descr="Imagen que contiene ropa, pantalón, traje, parado&#10;&#10;Descripción generada automáticamente">
            <a:extLst>
              <a:ext uri="{FF2B5EF4-FFF2-40B4-BE49-F238E27FC236}">
                <a16:creationId xmlns:a16="http://schemas.microsoft.com/office/drawing/2014/main" id="{6710ACFB-4D33-442D-A23A-954E88F42200}"/>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23107" t="3529" r="25917" b="3135"/>
          <a:stretch/>
        </xdr:blipFill>
        <xdr:spPr bwMode="auto">
          <a:xfrm>
            <a:off x="2562225" y="9525"/>
            <a:ext cx="2028825" cy="4458335"/>
          </a:xfrm>
          <a:prstGeom prst="rect">
            <a:avLst/>
          </a:prstGeom>
          <a:noFill/>
          <a:ln>
            <a:noFill/>
          </a:ln>
          <a:extLst>
            <a:ext uri="{53640926-AAD7-44D8-BBD7-CCE9431645EC}">
              <a14:shadowObscured xmlns:a14="http://schemas.microsoft.com/office/drawing/2010/main"/>
            </a:ext>
          </a:extLst>
        </xdr:spPr>
      </xdr:pic>
      <xdr:pic>
        <xdr:nvPicPr>
          <xdr:cNvPr id="22" name="Imagen 21">
            <a:extLst>
              <a:ext uri="{FF2B5EF4-FFF2-40B4-BE49-F238E27FC236}">
                <a16:creationId xmlns:a16="http://schemas.microsoft.com/office/drawing/2014/main" id="{A8525D4D-8FBB-4B56-BA72-A89C0F8328D2}"/>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11465" r="22037" b="3871"/>
          <a:stretch/>
        </xdr:blipFill>
        <xdr:spPr bwMode="auto">
          <a:xfrm>
            <a:off x="0" y="0"/>
            <a:ext cx="2569210" cy="4457700"/>
          </a:xfrm>
          <a:prstGeom prst="rect">
            <a:avLst/>
          </a:prstGeom>
          <a:noFill/>
          <a:ln>
            <a:noFill/>
          </a:ln>
          <a:extLst>
            <a:ext uri="{53640926-AAD7-44D8-BBD7-CCE9431645EC}">
              <a14:shadowObscured xmlns:a14="http://schemas.microsoft.com/office/drawing/2010/main"/>
            </a:ext>
          </a:extLst>
        </xdr:spPr>
      </xdr:pic>
    </xdr:grpSp>
    <xdr:clientData/>
  </xdr:twoCellAnchor>
  <xdr:twoCellAnchor editAs="oneCell">
    <xdr:from>
      <xdr:col>4</xdr:col>
      <xdr:colOff>1214438</xdr:colOff>
      <xdr:row>18</xdr:row>
      <xdr:rowOff>171451</xdr:rowOff>
    </xdr:from>
    <xdr:to>
      <xdr:col>4</xdr:col>
      <xdr:colOff>4567238</xdr:colOff>
      <xdr:row>18</xdr:row>
      <xdr:rowOff>3325777</xdr:rowOff>
    </xdr:to>
    <xdr:pic>
      <xdr:nvPicPr>
        <xdr:cNvPr id="23" name="Imagen 22">
          <a:extLst>
            <a:ext uri="{FF2B5EF4-FFF2-40B4-BE49-F238E27FC236}">
              <a16:creationId xmlns:a16="http://schemas.microsoft.com/office/drawing/2014/main" id="{83337EC3-568E-4D0E-A26C-30B9496D8417}"/>
            </a:ext>
          </a:extLst>
        </xdr:cNvPr>
        <xdr:cNvPicPr>
          <a:picLocks noChangeAspect="1"/>
        </xdr:cNvPicPr>
      </xdr:nvPicPr>
      <xdr:blipFill rotWithShape="1">
        <a:blip xmlns:r="http://schemas.openxmlformats.org/officeDocument/2006/relationships" r:embed="rId15"/>
        <a:srcRect t="3404" b="1915"/>
        <a:stretch/>
      </xdr:blipFill>
      <xdr:spPr bwMode="auto">
        <a:xfrm>
          <a:off x="11002494" y="45891451"/>
          <a:ext cx="3352800" cy="315432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595312</xdr:colOff>
      <xdr:row>21</xdr:row>
      <xdr:rowOff>309562</xdr:rowOff>
    </xdr:from>
    <xdr:to>
      <xdr:col>4</xdr:col>
      <xdr:colOff>3059479</xdr:colOff>
      <xdr:row>21</xdr:row>
      <xdr:rowOff>2595562</xdr:rowOff>
    </xdr:to>
    <xdr:pic>
      <xdr:nvPicPr>
        <xdr:cNvPr id="24" name="Imagen 23">
          <a:extLst>
            <a:ext uri="{FF2B5EF4-FFF2-40B4-BE49-F238E27FC236}">
              <a16:creationId xmlns:a16="http://schemas.microsoft.com/office/drawing/2014/main" id="{AA82DB38-90BE-4A92-9E52-DC76209C4861}"/>
            </a:ext>
          </a:extLst>
        </xdr:cNvPr>
        <xdr:cNvPicPr>
          <a:picLocks noChangeAspect="1"/>
        </xdr:cNvPicPr>
      </xdr:nvPicPr>
      <xdr:blipFill rotWithShape="1">
        <a:blip xmlns:r="http://schemas.openxmlformats.org/officeDocument/2006/relationships" r:embed="rId16"/>
        <a:srcRect l="11935" t="30459" r="49252" b="5491"/>
        <a:stretch/>
      </xdr:blipFill>
      <xdr:spPr bwMode="auto">
        <a:xfrm>
          <a:off x="10383368" y="54139892"/>
          <a:ext cx="2464167" cy="22860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2059782</xdr:colOff>
      <xdr:row>22</xdr:row>
      <xdr:rowOff>71436</xdr:rowOff>
    </xdr:from>
    <xdr:to>
      <xdr:col>4</xdr:col>
      <xdr:colOff>4143376</xdr:colOff>
      <xdr:row>22</xdr:row>
      <xdr:rowOff>3023731</xdr:rowOff>
    </xdr:to>
    <xdr:pic>
      <xdr:nvPicPr>
        <xdr:cNvPr id="25" name="Imagen 24">
          <a:extLst>
            <a:ext uri="{FF2B5EF4-FFF2-40B4-BE49-F238E27FC236}">
              <a16:creationId xmlns:a16="http://schemas.microsoft.com/office/drawing/2014/main" id="{E8963FCF-9262-496B-AF99-11134E2775CA}"/>
            </a:ext>
          </a:extLst>
        </xdr:cNvPr>
        <xdr:cNvPicPr>
          <a:picLocks noChangeAspect="1"/>
        </xdr:cNvPicPr>
      </xdr:nvPicPr>
      <xdr:blipFill rotWithShape="1">
        <a:blip xmlns:r="http://schemas.openxmlformats.org/officeDocument/2006/relationships" r:embed="rId17"/>
        <a:srcRect l="68907" t="31696" r="16837" b="32380"/>
        <a:stretch/>
      </xdr:blipFill>
      <xdr:spPr bwMode="auto">
        <a:xfrm>
          <a:off x="11847838" y="56915311"/>
          <a:ext cx="2083594" cy="29522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2452689</xdr:colOff>
      <xdr:row>24</xdr:row>
      <xdr:rowOff>214313</xdr:rowOff>
    </xdr:from>
    <xdr:to>
      <xdr:col>4</xdr:col>
      <xdr:colOff>4240214</xdr:colOff>
      <xdr:row>24</xdr:row>
      <xdr:rowOff>1727518</xdr:rowOff>
    </xdr:to>
    <xdr:pic>
      <xdr:nvPicPr>
        <xdr:cNvPr id="26" name="Imagen 25">
          <a:extLst>
            <a:ext uri="{FF2B5EF4-FFF2-40B4-BE49-F238E27FC236}">
              <a16:creationId xmlns:a16="http://schemas.microsoft.com/office/drawing/2014/main" id="{C0004A6D-2F38-4A47-9AFE-0B9B74445B08}"/>
            </a:ext>
          </a:extLst>
        </xdr:cNvPr>
        <xdr:cNvPicPr>
          <a:picLocks noChangeAspect="1"/>
        </xdr:cNvPicPr>
      </xdr:nvPicPr>
      <xdr:blipFill rotWithShape="1">
        <a:blip xmlns:r="http://schemas.openxmlformats.org/officeDocument/2006/relationships" r:embed="rId18"/>
        <a:srcRect l="23247" t="22531" r="44885" b="29471"/>
        <a:stretch/>
      </xdr:blipFill>
      <xdr:spPr bwMode="auto">
        <a:xfrm>
          <a:off x="12240745" y="67005270"/>
          <a:ext cx="1787525" cy="151320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1905001</xdr:colOff>
      <xdr:row>25</xdr:row>
      <xdr:rowOff>178593</xdr:rowOff>
    </xdr:from>
    <xdr:to>
      <xdr:col>4</xdr:col>
      <xdr:colOff>3330576</xdr:colOff>
      <xdr:row>25</xdr:row>
      <xdr:rowOff>2047398</xdr:rowOff>
    </xdr:to>
    <xdr:pic>
      <xdr:nvPicPr>
        <xdr:cNvPr id="27" name="Imagen 26">
          <a:extLst>
            <a:ext uri="{FF2B5EF4-FFF2-40B4-BE49-F238E27FC236}">
              <a16:creationId xmlns:a16="http://schemas.microsoft.com/office/drawing/2014/main" id="{D741194B-CA35-4E61-A5A7-24B85C96C85E}"/>
            </a:ext>
          </a:extLst>
        </xdr:cNvPr>
        <xdr:cNvPicPr>
          <a:picLocks noChangeAspect="1"/>
        </xdr:cNvPicPr>
      </xdr:nvPicPr>
      <xdr:blipFill rotWithShape="1">
        <a:blip xmlns:r="http://schemas.openxmlformats.org/officeDocument/2006/relationships" r:embed="rId19"/>
        <a:srcRect l="42764" t="26219" r="31817" b="14524"/>
        <a:stretch/>
      </xdr:blipFill>
      <xdr:spPr bwMode="auto">
        <a:xfrm>
          <a:off x="11693057" y="71477939"/>
          <a:ext cx="1425575" cy="186880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1674654</xdr:colOff>
      <xdr:row>27</xdr:row>
      <xdr:rowOff>309563</xdr:rowOff>
    </xdr:from>
    <xdr:to>
      <xdr:col>4</xdr:col>
      <xdr:colOff>4225253</xdr:colOff>
      <xdr:row>27</xdr:row>
      <xdr:rowOff>2333625</xdr:rowOff>
    </xdr:to>
    <xdr:pic>
      <xdr:nvPicPr>
        <xdr:cNvPr id="29" name="Imagen 28">
          <a:extLst>
            <a:ext uri="{FF2B5EF4-FFF2-40B4-BE49-F238E27FC236}">
              <a16:creationId xmlns:a16="http://schemas.microsoft.com/office/drawing/2014/main" id="{5F9A87AB-6106-493E-850C-D22D8BD42FE0}"/>
            </a:ext>
          </a:extLst>
        </xdr:cNvPr>
        <xdr:cNvPicPr>
          <a:picLocks noChangeAspect="1"/>
        </xdr:cNvPicPr>
      </xdr:nvPicPr>
      <xdr:blipFill rotWithShape="1">
        <a:blip xmlns:r="http://schemas.openxmlformats.org/officeDocument/2006/relationships" r:embed="rId20">
          <a:extLst>
            <a:ext uri="{28A0092B-C50C-407E-A947-70E740481C1C}">
              <a14:useLocalDpi xmlns:a14="http://schemas.microsoft.com/office/drawing/2010/main" val="0"/>
            </a:ext>
          </a:extLst>
        </a:blip>
        <a:srcRect l="22211" t="36924" r="47692" b="18222"/>
        <a:stretch/>
      </xdr:blipFill>
      <xdr:spPr bwMode="auto">
        <a:xfrm>
          <a:off x="11462710" y="79130843"/>
          <a:ext cx="2550599" cy="202406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1429543</xdr:colOff>
      <xdr:row>28</xdr:row>
      <xdr:rowOff>183356</xdr:rowOff>
    </xdr:from>
    <xdr:to>
      <xdr:col>4</xdr:col>
      <xdr:colOff>3944143</xdr:colOff>
      <xdr:row>28</xdr:row>
      <xdr:rowOff>1683861</xdr:rowOff>
    </xdr:to>
    <xdr:pic>
      <xdr:nvPicPr>
        <xdr:cNvPr id="30" name="Imagen 29">
          <a:extLst>
            <a:ext uri="{FF2B5EF4-FFF2-40B4-BE49-F238E27FC236}">
              <a16:creationId xmlns:a16="http://schemas.microsoft.com/office/drawing/2014/main" id="{06CFF445-F0A7-4288-AA51-D6FCA83808BB}"/>
            </a:ext>
          </a:extLst>
        </xdr:cNvPr>
        <xdr:cNvPicPr>
          <a:picLocks noChangeAspect="1"/>
        </xdr:cNvPicPr>
      </xdr:nvPicPr>
      <xdr:blipFill rotWithShape="1">
        <a:blip xmlns:r="http://schemas.openxmlformats.org/officeDocument/2006/relationships" r:embed="rId21">
          <a:extLst>
            <a:ext uri="{28A0092B-C50C-407E-A947-70E740481C1C}">
              <a14:useLocalDpi xmlns:a14="http://schemas.microsoft.com/office/drawing/2010/main" val="0"/>
            </a:ext>
          </a:extLst>
        </a:blip>
        <a:srcRect l="24910" t="42087" r="50913" b="26535"/>
        <a:stretch/>
      </xdr:blipFill>
      <xdr:spPr bwMode="auto">
        <a:xfrm>
          <a:off x="11217599" y="81779641"/>
          <a:ext cx="2514600" cy="150050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1833563</xdr:colOff>
      <xdr:row>26</xdr:row>
      <xdr:rowOff>488157</xdr:rowOff>
    </xdr:from>
    <xdr:to>
      <xdr:col>4</xdr:col>
      <xdr:colOff>3755073</xdr:colOff>
      <xdr:row>26</xdr:row>
      <xdr:rowOff>2700497</xdr:rowOff>
    </xdr:to>
    <xdr:pic>
      <xdr:nvPicPr>
        <xdr:cNvPr id="31" name="Imagen 30" descr="Interfaz de usuario gráfica, Aplicación, Sitio web&#10;&#10;Descripción generada automáticamente">
          <a:extLst>
            <a:ext uri="{FF2B5EF4-FFF2-40B4-BE49-F238E27FC236}">
              <a16:creationId xmlns:a16="http://schemas.microsoft.com/office/drawing/2014/main" id="{C16E5779-CBAD-4A81-BF29-E9598AB825F5}"/>
            </a:ext>
          </a:extLst>
        </xdr:cNvPr>
        <xdr:cNvPicPr>
          <a:picLocks noChangeAspect="1"/>
        </xdr:cNvPicPr>
      </xdr:nvPicPr>
      <xdr:blipFill rotWithShape="1">
        <a:blip xmlns:r="http://schemas.openxmlformats.org/officeDocument/2006/relationships" r:embed="rId22">
          <a:extLst>
            <a:ext uri="{28A0092B-C50C-407E-A947-70E740481C1C}">
              <a14:useLocalDpi xmlns:a14="http://schemas.microsoft.com/office/drawing/2010/main" val="0"/>
            </a:ext>
          </a:extLst>
        </a:blip>
        <a:srcRect l="43379" t="54103" r="40947" b="13799"/>
        <a:stretch/>
      </xdr:blipFill>
      <xdr:spPr bwMode="auto">
        <a:xfrm>
          <a:off x="11621619" y="76303844"/>
          <a:ext cx="1921510" cy="22123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3369468</xdr:colOff>
      <xdr:row>21</xdr:row>
      <xdr:rowOff>71438</xdr:rowOff>
    </xdr:from>
    <xdr:to>
      <xdr:col>4</xdr:col>
      <xdr:colOff>5422729</xdr:colOff>
      <xdr:row>21</xdr:row>
      <xdr:rowOff>2809875</xdr:rowOff>
    </xdr:to>
    <xdr:pic>
      <xdr:nvPicPr>
        <xdr:cNvPr id="36" name="Imagen 35">
          <a:extLst>
            <a:ext uri="{FF2B5EF4-FFF2-40B4-BE49-F238E27FC236}">
              <a16:creationId xmlns:a16="http://schemas.microsoft.com/office/drawing/2014/main" id="{688F5D68-DBB6-4080-8673-F141631FA2E4}"/>
            </a:ext>
          </a:extLst>
        </xdr:cNvPr>
        <xdr:cNvPicPr>
          <a:picLocks noChangeAspect="1"/>
        </xdr:cNvPicPr>
      </xdr:nvPicPr>
      <xdr:blipFill>
        <a:blip xmlns:r="http://schemas.openxmlformats.org/officeDocument/2006/relationships" r:embed="rId23"/>
        <a:stretch>
          <a:fillRect/>
        </a:stretch>
      </xdr:blipFill>
      <xdr:spPr>
        <a:xfrm>
          <a:off x="13157524" y="53901768"/>
          <a:ext cx="2053261" cy="2738437"/>
        </a:xfrm>
        <a:prstGeom prst="rect">
          <a:avLst/>
        </a:prstGeom>
      </xdr:spPr>
    </xdr:pic>
    <xdr:clientData/>
  </xdr:twoCellAnchor>
  <xdr:twoCellAnchor editAs="oneCell">
    <xdr:from>
      <xdr:col>4</xdr:col>
      <xdr:colOff>2357437</xdr:colOff>
      <xdr:row>23</xdr:row>
      <xdr:rowOff>500063</xdr:rowOff>
    </xdr:from>
    <xdr:to>
      <xdr:col>4</xdr:col>
      <xdr:colOff>4230052</xdr:colOff>
      <xdr:row>23</xdr:row>
      <xdr:rowOff>3614738</xdr:rowOff>
    </xdr:to>
    <xdr:pic>
      <xdr:nvPicPr>
        <xdr:cNvPr id="38" name="Imagen 37">
          <a:extLst>
            <a:ext uri="{FF2B5EF4-FFF2-40B4-BE49-F238E27FC236}">
              <a16:creationId xmlns:a16="http://schemas.microsoft.com/office/drawing/2014/main" id="{E40876EA-E591-4A0B-9EFE-3CB7339F41B5}"/>
            </a:ext>
          </a:extLst>
        </xdr:cNvPr>
        <xdr:cNvPicPr>
          <a:picLocks noChangeAspect="1"/>
        </xdr:cNvPicPr>
      </xdr:nvPicPr>
      <xdr:blipFill rotWithShape="1">
        <a:blip xmlns:r="http://schemas.openxmlformats.org/officeDocument/2006/relationships" r:embed="rId24" cstate="print">
          <a:extLst>
            <a:ext uri="{28A0092B-C50C-407E-A947-70E740481C1C}">
              <a14:useLocalDpi xmlns:a14="http://schemas.microsoft.com/office/drawing/2010/main" val="0"/>
            </a:ext>
          </a:extLst>
        </a:blip>
        <a:srcRect l="29363" t="22640" r="54005" b="28155"/>
        <a:stretch/>
      </xdr:blipFill>
      <xdr:spPr bwMode="auto">
        <a:xfrm>
          <a:off x="12145493" y="63386929"/>
          <a:ext cx="1872615" cy="31146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309563</xdr:colOff>
      <xdr:row>10</xdr:row>
      <xdr:rowOff>273844</xdr:rowOff>
    </xdr:from>
    <xdr:to>
      <xdr:col>4</xdr:col>
      <xdr:colOff>2576513</xdr:colOff>
      <xdr:row>10</xdr:row>
      <xdr:rowOff>3064669</xdr:rowOff>
    </xdr:to>
    <xdr:pic>
      <xdr:nvPicPr>
        <xdr:cNvPr id="39" name="Imagen 38" descr="Mujer con raqueta en la mano&#10;&#10;Descripción generada automáticamente">
          <a:extLst>
            <a:ext uri="{FF2B5EF4-FFF2-40B4-BE49-F238E27FC236}">
              <a16:creationId xmlns:a16="http://schemas.microsoft.com/office/drawing/2014/main" id="{DF24211D-FCD0-4879-B336-DD82D8B14B26}"/>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10097619" y="23658630"/>
          <a:ext cx="2266950" cy="2790825"/>
        </a:xfrm>
        <a:prstGeom prst="rect">
          <a:avLst/>
        </a:prstGeom>
        <a:noFill/>
        <a:ln>
          <a:noFill/>
        </a:ln>
      </xdr:spPr>
    </xdr:pic>
    <xdr:clientData/>
  </xdr:twoCellAnchor>
  <xdr:twoCellAnchor>
    <xdr:from>
      <xdr:col>4</xdr:col>
      <xdr:colOff>2607469</xdr:colOff>
      <xdr:row>10</xdr:row>
      <xdr:rowOff>297656</xdr:rowOff>
    </xdr:from>
    <xdr:to>
      <xdr:col>4</xdr:col>
      <xdr:colOff>6112669</xdr:colOff>
      <xdr:row>10</xdr:row>
      <xdr:rowOff>3098006</xdr:rowOff>
    </xdr:to>
    <xdr:grpSp>
      <xdr:nvGrpSpPr>
        <xdr:cNvPr id="40" name="Grupo 39">
          <a:extLst>
            <a:ext uri="{FF2B5EF4-FFF2-40B4-BE49-F238E27FC236}">
              <a16:creationId xmlns:a16="http://schemas.microsoft.com/office/drawing/2014/main" id="{D1E128BB-C67A-41BB-BFAC-AA1FAF120268}"/>
            </a:ext>
          </a:extLst>
        </xdr:cNvPr>
        <xdr:cNvGrpSpPr/>
      </xdr:nvGrpSpPr>
      <xdr:grpSpPr>
        <a:xfrm>
          <a:off x="11986996" y="21411983"/>
          <a:ext cx="3489960" cy="2800350"/>
          <a:chOff x="0" y="0"/>
          <a:chExt cx="3505200" cy="2800350"/>
        </a:xfrm>
      </xdr:grpSpPr>
      <xdr:pic>
        <xdr:nvPicPr>
          <xdr:cNvPr id="41" name="Imagen 40" descr="Imagen que contiene vestido, mujer&#10;&#10;Descripción generada automáticamente">
            <a:extLst>
              <a:ext uri="{FF2B5EF4-FFF2-40B4-BE49-F238E27FC236}">
                <a16:creationId xmlns:a16="http://schemas.microsoft.com/office/drawing/2014/main" id="{00F9B5A3-A868-4BA9-89A6-BBD2E74731AA}"/>
              </a:ext>
            </a:extLst>
          </xdr:cNvPr>
          <xdr:cNvPicPr>
            <a:picLocks noChangeAspect="1"/>
          </xdr:cNvPicPr>
        </xdr:nvPicPr>
        <xdr:blipFill rotWithShape="1">
          <a:blip xmlns:r="http://schemas.openxmlformats.org/officeDocument/2006/relationships" r:embed="rId26">
            <a:extLst>
              <a:ext uri="{28A0092B-C50C-407E-A947-70E740481C1C}">
                <a14:useLocalDpi xmlns:a14="http://schemas.microsoft.com/office/drawing/2010/main" val="0"/>
              </a:ext>
            </a:extLst>
          </a:blip>
          <a:srcRect l="16227" r="18861" b="48142"/>
          <a:stretch/>
        </xdr:blipFill>
        <xdr:spPr bwMode="auto">
          <a:xfrm>
            <a:off x="0" y="0"/>
            <a:ext cx="3505200" cy="2800350"/>
          </a:xfrm>
          <a:prstGeom prst="rect">
            <a:avLst/>
          </a:prstGeom>
          <a:ln>
            <a:noFill/>
          </a:ln>
          <a:extLst>
            <a:ext uri="{53640926-AAD7-44D8-BBD7-CCE9431645EC}">
              <a14:shadowObscured xmlns:a14="http://schemas.microsoft.com/office/drawing/2010/main"/>
            </a:ext>
          </a:extLst>
        </xdr:spPr>
      </xdr:pic>
      <xdr:pic>
        <xdr:nvPicPr>
          <xdr:cNvPr id="42" name="Imagen 41" descr="Forma de círculo 2D en matemáticas. Dibujo de forma de círculo negro para  niños aislados en fondo blanco">
            <a:extLst>
              <a:ext uri="{FF2B5EF4-FFF2-40B4-BE49-F238E27FC236}">
                <a16:creationId xmlns:a16="http://schemas.microsoft.com/office/drawing/2014/main" id="{C827F1E0-C12E-4183-A66F-B6C12BCDFD84}"/>
              </a:ext>
            </a:extLst>
          </xdr:cNvPr>
          <xdr:cNvPicPr>
            <a:picLocks noChangeAspect="1"/>
          </xdr:cNvPicPr>
        </xdr:nvPicPr>
        <xdr:blipFill rotWithShape="1">
          <a:blip xmlns:r="http://schemas.openxmlformats.org/officeDocument/2006/relationships" r:embed="rId27">
            <a:extLst>
              <a:ext uri="{28A0092B-C50C-407E-A947-70E740481C1C}">
                <a14:useLocalDpi xmlns:a14="http://schemas.microsoft.com/office/drawing/2010/main" val="0"/>
              </a:ext>
            </a:extLst>
          </a:blip>
          <a:srcRect l="32911" t="22298" r="35442" b="31081"/>
          <a:stretch/>
        </xdr:blipFill>
        <xdr:spPr bwMode="auto">
          <a:xfrm>
            <a:off x="2209800" y="1714500"/>
            <a:ext cx="326390" cy="266700"/>
          </a:xfrm>
          <a:prstGeom prst="rect">
            <a:avLst/>
          </a:prstGeom>
          <a:noFill/>
          <a:ln>
            <a:noFill/>
          </a:ln>
          <a:extLst>
            <a:ext uri="{53640926-AAD7-44D8-BBD7-CCE9431645EC}">
              <a14:shadowObscured xmlns:a14="http://schemas.microsoft.com/office/drawing/2010/main"/>
            </a:ext>
          </a:extLst>
        </xdr:spPr>
      </xdr:pic>
    </xdr:grpSp>
    <xdr:clientData/>
  </xdr:twoCellAnchor>
  <xdr:twoCellAnchor editAs="oneCell">
    <xdr:from>
      <xdr:col>4</xdr:col>
      <xdr:colOff>891435</xdr:colOff>
      <xdr:row>4</xdr:row>
      <xdr:rowOff>369093</xdr:rowOff>
    </xdr:from>
    <xdr:to>
      <xdr:col>4</xdr:col>
      <xdr:colOff>2962112</xdr:colOff>
      <xdr:row>4</xdr:row>
      <xdr:rowOff>2440781</xdr:rowOff>
    </xdr:to>
    <xdr:pic>
      <xdr:nvPicPr>
        <xdr:cNvPr id="44" name="Imagen 43" descr="Imagen generada">
          <a:extLst>
            <a:ext uri="{FF2B5EF4-FFF2-40B4-BE49-F238E27FC236}">
              <a16:creationId xmlns:a16="http://schemas.microsoft.com/office/drawing/2014/main" id="{7D36131B-D919-4FB8-997F-9EAF2552E962}"/>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10679491" y="1887792"/>
          <a:ext cx="2070677" cy="2071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7"/>
  <sheetViews>
    <sheetView topLeftCell="E1" zoomScale="55" zoomScaleNormal="55" workbookViewId="0">
      <pane ySplit="3" topLeftCell="A4" activePane="bottomLeft" state="frozen"/>
      <selection pane="bottomLeft" activeCell="I5" sqref="I5"/>
    </sheetView>
  </sheetViews>
  <sheetFormatPr baseColWidth="10" defaultColWidth="11.44140625" defaultRowHeight="14.4" x14ac:dyDescent="0.3"/>
  <cols>
    <col min="1" max="1" width="11.44140625" style="2"/>
    <col min="2" max="2" width="17.6640625" style="61" customWidth="1"/>
    <col min="3" max="3" width="20.5546875" style="2" customWidth="1"/>
    <col min="4" max="4" width="87" style="2" customWidth="1"/>
    <col min="5" max="5" width="104.6640625" style="62" customWidth="1"/>
    <col min="6" max="6" width="27" style="2" customWidth="1"/>
    <col min="7" max="7" width="11.44140625" style="2" customWidth="1"/>
    <col min="8" max="8" width="11.44140625" style="63"/>
    <col min="9" max="9" width="27.33203125" style="64" customWidth="1"/>
    <col min="10" max="10" width="17.44140625" style="65" bestFit="1" customWidth="1"/>
    <col min="11" max="11" width="7.44140625" style="65" bestFit="1" customWidth="1"/>
    <col min="12" max="12" width="13" style="65" bestFit="1" customWidth="1"/>
    <col min="13" max="13" width="14.33203125" style="65" bestFit="1" customWidth="1"/>
    <col min="14" max="14" width="15.33203125" style="65" bestFit="1" customWidth="1"/>
    <col min="15" max="15" width="17.44140625" style="2" bestFit="1" customWidth="1"/>
    <col min="16" max="16" width="8.33203125" style="81" bestFit="1" customWidth="1"/>
    <col min="17" max="17" width="13" style="2" bestFit="1" customWidth="1"/>
    <col min="18" max="19" width="14.33203125" style="2" bestFit="1" customWidth="1"/>
    <col min="20" max="20" width="26.44140625" style="2" customWidth="1"/>
    <col min="21" max="21" width="36.33203125" style="2" customWidth="1"/>
    <col min="22" max="16384" width="11.44140625" style="2"/>
  </cols>
  <sheetData>
    <row r="1" spans="1:22" ht="15.6" thickBot="1" x14ac:dyDescent="0.35"/>
    <row r="2" spans="1:22" ht="15.6" thickBot="1" x14ac:dyDescent="0.35">
      <c r="J2" s="97" t="s">
        <v>61</v>
      </c>
      <c r="K2" s="98"/>
      <c r="L2" s="98"/>
      <c r="M2" s="98"/>
      <c r="N2" s="99"/>
      <c r="O2" s="97" t="s">
        <v>62</v>
      </c>
      <c r="P2" s="98"/>
      <c r="Q2" s="98"/>
      <c r="R2" s="98"/>
      <c r="S2" s="99"/>
    </row>
    <row r="3" spans="1:22" ht="36.6" thickBot="1" x14ac:dyDescent="0.35">
      <c r="A3" s="19" t="s">
        <v>0</v>
      </c>
      <c r="B3" s="19" t="s">
        <v>1</v>
      </c>
      <c r="C3" s="19"/>
      <c r="D3" s="19" t="s">
        <v>5</v>
      </c>
      <c r="E3" s="19" t="s">
        <v>6</v>
      </c>
      <c r="F3" s="19" t="s">
        <v>2</v>
      </c>
      <c r="G3" s="19" t="s">
        <v>3</v>
      </c>
      <c r="H3" s="20" t="s">
        <v>4</v>
      </c>
      <c r="I3" s="45" t="s">
        <v>7</v>
      </c>
      <c r="J3" s="72" t="s">
        <v>56</v>
      </c>
      <c r="K3" s="73" t="s">
        <v>57</v>
      </c>
      <c r="L3" s="73" t="s">
        <v>58</v>
      </c>
      <c r="M3" s="73" t="s">
        <v>59</v>
      </c>
      <c r="N3" s="73" t="s">
        <v>60</v>
      </c>
      <c r="O3" s="74" t="s">
        <v>56</v>
      </c>
      <c r="P3" s="82" t="s">
        <v>57</v>
      </c>
      <c r="Q3" s="74" t="s">
        <v>58</v>
      </c>
      <c r="R3" s="74" t="s">
        <v>59</v>
      </c>
      <c r="S3" s="75" t="s">
        <v>60</v>
      </c>
      <c r="T3" s="76" t="s">
        <v>63</v>
      </c>
    </row>
    <row r="4" spans="1:22" ht="31.35" thickBot="1" x14ac:dyDescent="0.35">
      <c r="A4" s="100" t="s">
        <v>44</v>
      </c>
      <c r="B4" s="101"/>
      <c r="C4" s="101"/>
      <c r="D4" s="101"/>
      <c r="E4" s="101"/>
      <c r="F4" s="101"/>
      <c r="G4" s="101"/>
      <c r="H4" s="101"/>
      <c r="I4" s="101"/>
      <c r="J4" s="70"/>
      <c r="K4" s="70"/>
      <c r="L4" s="70"/>
      <c r="M4" s="70"/>
      <c r="N4" s="70"/>
      <c r="O4" s="71"/>
      <c r="P4" s="83"/>
      <c r="Q4" s="71"/>
      <c r="R4" s="71"/>
      <c r="S4" s="71"/>
      <c r="T4" s="77"/>
    </row>
    <row r="5" spans="1:22" ht="226.5" customHeight="1" thickBot="1" x14ac:dyDescent="0.35">
      <c r="A5" s="10">
        <v>1</v>
      </c>
      <c r="B5" s="43" t="s">
        <v>20</v>
      </c>
      <c r="C5" s="109" t="s">
        <v>10</v>
      </c>
      <c r="D5" s="22" t="s">
        <v>22</v>
      </c>
      <c r="E5" s="2"/>
      <c r="F5" s="11" t="s">
        <v>31</v>
      </c>
      <c r="G5" s="28"/>
      <c r="H5" s="12"/>
      <c r="I5" s="46"/>
      <c r="J5" s="51">
        <v>84857.142857142855</v>
      </c>
      <c r="K5" s="66">
        <v>0.19</v>
      </c>
      <c r="L5" s="52">
        <f t="shared" ref="L5:L21" si="0">K5*J5</f>
        <v>16122.857142857143</v>
      </c>
      <c r="M5" s="52">
        <f>L5+J5</f>
        <v>100980</v>
      </c>
      <c r="N5" s="52">
        <f>M5</f>
        <v>100980</v>
      </c>
      <c r="O5" s="68">
        <v>83193.277310924372</v>
      </c>
      <c r="P5" s="84">
        <v>0.19</v>
      </c>
      <c r="Q5" s="67">
        <f t="shared" ref="Q5:Q36" si="1">P5*O5</f>
        <v>15806.72268907563</v>
      </c>
      <c r="R5" s="67">
        <f t="shared" ref="R5:R36" si="2">Q5+O5</f>
        <v>99000</v>
      </c>
      <c r="S5" s="69">
        <f>R5</f>
        <v>99000</v>
      </c>
      <c r="T5" s="78">
        <f>+(N5+S5)/2</f>
        <v>99990</v>
      </c>
      <c r="U5" s="79">
        <f>AVERAGE(N5,S5)</f>
        <v>99990</v>
      </c>
      <c r="V5" s="80">
        <f>T5-U5</f>
        <v>0</v>
      </c>
    </row>
    <row r="6" spans="1:22" ht="243.75" customHeight="1" thickBot="1" x14ac:dyDescent="0.35">
      <c r="A6" s="13">
        <v>2</v>
      </c>
      <c r="B6" s="41"/>
      <c r="C6" s="107"/>
      <c r="D6" s="23" t="s">
        <v>27</v>
      </c>
      <c r="E6" s="53"/>
      <c r="F6" s="1" t="s">
        <v>31</v>
      </c>
      <c r="G6" s="27"/>
      <c r="H6" s="12"/>
      <c r="I6" s="46"/>
      <c r="J6" s="51">
        <v>99000</v>
      </c>
      <c r="K6" s="66">
        <v>0.19</v>
      </c>
      <c r="L6" s="52">
        <f t="shared" si="0"/>
        <v>18810</v>
      </c>
      <c r="M6" s="52">
        <f t="shared" ref="M6:M21" si="3">L6+J6</f>
        <v>117810</v>
      </c>
      <c r="N6" s="52">
        <f t="shared" ref="N6:N36" si="4">M6</f>
        <v>117810</v>
      </c>
      <c r="O6" s="68">
        <v>97058.823529411762</v>
      </c>
      <c r="P6" s="84">
        <v>0.19</v>
      </c>
      <c r="Q6" s="67">
        <f t="shared" si="1"/>
        <v>18441.176470588234</v>
      </c>
      <c r="R6" s="67">
        <f t="shared" si="2"/>
        <v>115500</v>
      </c>
      <c r="S6" s="67">
        <f t="shared" ref="S6:S36" si="5">R6</f>
        <v>115500</v>
      </c>
      <c r="T6" s="78">
        <f t="shared" ref="T6:T36" si="6">+(N6+S6)/2</f>
        <v>116655</v>
      </c>
      <c r="U6" s="79">
        <f t="shared" ref="U6:U36" si="7">AVERAGE(N6,S6)</f>
        <v>116655</v>
      </c>
      <c r="V6" s="80">
        <f t="shared" ref="V6:V36" si="8">T6-U6</f>
        <v>0</v>
      </c>
    </row>
    <row r="7" spans="1:22" ht="246" customHeight="1" thickBot="1" x14ac:dyDescent="0.35">
      <c r="A7" s="13">
        <v>3</v>
      </c>
      <c r="B7" s="41" t="s">
        <v>21</v>
      </c>
      <c r="C7" s="107"/>
      <c r="D7" s="23" t="s">
        <v>14</v>
      </c>
      <c r="E7" s="53"/>
      <c r="F7" s="1" t="s">
        <v>34</v>
      </c>
      <c r="G7" s="27"/>
      <c r="H7" s="12"/>
      <c r="I7" s="46"/>
      <c r="J7" s="51">
        <v>252120</v>
      </c>
      <c r="K7" s="66">
        <v>0.19</v>
      </c>
      <c r="L7" s="52">
        <f t="shared" si="0"/>
        <v>47902.8</v>
      </c>
      <c r="M7" s="52">
        <f t="shared" si="3"/>
        <v>300022.8</v>
      </c>
      <c r="N7" s="52">
        <f t="shared" si="4"/>
        <v>300022.8</v>
      </c>
      <c r="O7" s="68">
        <v>247176.4705882353</v>
      </c>
      <c r="P7" s="84">
        <v>0.19</v>
      </c>
      <c r="Q7" s="67">
        <f t="shared" si="1"/>
        <v>46963.529411764706</v>
      </c>
      <c r="R7" s="67">
        <f t="shared" si="2"/>
        <v>294140</v>
      </c>
      <c r="S7" s="67">
        <f t="shared" si="5"/>
        <v>294140</v>
      </c>
      <c r="T7" s="78">
        <f t="shared" si="6"/>
        <v>297081.40000000002</v>
      </c>
      <c r="U7" s="79">
        <f t="shared" si="7"/>
        <v>297081.40000000002</v>
      </c>
      <c r="V7" s="80">
        <f t="shared" si="8"/>
        <v>0</v>
      </c>
    </row>
    <row r="8" spans="1:22" ht="198" customHeight="1" thickBot="1" x14ac:dyDescent="0.35">
      <c r="A8" s="14">
        <v>4</v>
      </c>
      <c r="B8" s="44">
        <v>46181535</v>
      </c>
      <c r="C8" s="111"/>
      <c r="D8" s="16" t="s">
        <v>19</v>
      </c>
      <c r="E8" s="54"/>
      <c r="F8" s="15" t="s">
        <v>34</v>
      </c>
      <c r="G8" s="29"/>
      <c r="H8" s="12"/>
      <c r="I8" s="46"/>
      <c r="J8" s="51">
        <v>9636.0000000000018</v>
      </c>
      <c r="K8" s="66">
        <v>0.19</v>
      </c>
      <c r="L8" s="52">
        <f t="shared" si="0"/>
        <v>1830.8400000000004</v>
      </c>
      <c r="M8" s="52">
        <f t="shared" si="3"/>
        <v>11466.840000000002</v>
      </c>
      <c r="N8" s="52">
        <f t="shared" si="4"/>
        <v>11466.840000000002</v>
      </c>
      <c r="O8" s="68">
        <v>9447.0588235294126</v>
      </c>
      <c r="P8" s="84">
        <v>0.19</v>
      </c>
      <c r="Q8" s="67">
        <f t="shared" si="1"/>
        <v>1794.9411764705885</v>
      </c>
      <c r="R8" s="67">
        <f t="shared" si="2"/>
        <v>11242.000000000002</v>
      </c>
      <c r="S8" s="67">
        <f t="shared" si="5"/>
        <v>11242.000000000002</v>
      </c>
      <c r="T8" s="78">
        <f t="shared" si="6"/>
        <v>11354.420000000002</v>
      </c>
      <c r="U8" s="79">
        <f t="shared" si="7"/>
        <v>11354.420000000002</v>
      </c>
      <c r="V8" s="80">
        <f t="shared" si="8"/>
        <v>0</v>
      </c>
    </row>
    <row r="9" spans="1:22" ht="212.25" customHeight="1" thickBot="1" x14ac:dyDescent="0.35">
      <c r="A9" s="21">
        <v>5</v>
      </c>
      <c r="B9" s="40" t="s">
        <v>20</v>
      </c>
      <c r="C9" s="104" t="s">
        <v>11</v>
      </c>
      <c r="D9" s="24" t="s">
        <v>28</v>
      </c>
      <c r="E9" s="55" t="s">
        <v>18</v>
      </c>
      <c r="F9" s="7" t="s">
        <v>31</v>
      </c>
      <c r="G9" s="32"/>
      <c r="H9" s="9"/>
      <c r="I9" s="46"/>
      <c r="J9" s="51">
        <v>64522.542857142864</v>
      </c>
      <c r="K9" s="66">
        <v>0.19</v>
      </c>
      <c r="L9" s="52">
        <f t="shared" si="0"/>
        <v>12259.283142857144</v>
      </c>
      <c r="M9" s="52">
        <f t="shared" si="3"/>
        <v>76781.826000000001</v>
      </c>
      <c r="N9" s="52">
        <f t="shared" si="4"/>
        <v>76781.826000000001</v>
      </c>
      <c r="O9" s="68">
        <v>63257.394957983197</v>
      </c>
      <c r="P9" s="84">
        <v>0.19</v>
      </c>
      <c r="Q9" s="67">
        <f t="shared" si="1"/>
        <v>12018.905042016808</v>
      </c>
      <c r="R9" s="67">
        <f t="shared" si="2"/>
        <v>75276.3</v>
      </c>
      <c r="S9" s="67">
        <f t="shared" si="5"/>
        <v>75276.3</v>
      </c>
      <c r="T9" s="78">
        <f t="shared" si="6"/>
        <v>76029.062999999995</v>
      </c>
      <c r="U9" s="79">
        <f t="shared" si="7"/>
        <v>76029.062999999995</v>
      </c>
      <c r="V9" s="80">
        <f t="shared" si="8"/>
        <v>0</v>
      </c>
    </row>
    <row r="10" spans="1:22" ht="325.8" customHeight="1" thickBot="1" x14ac:dyDescent="0.35">
      <c r="A10" s="13">
        <v>6</v>
      </c>
      <c r="B10" s="41">
        <v>53102901</v>
      </c>
      <c r="C10" s="107"/>
      <c r="D10" s="30" t="s">
        <v>16</v>
      </c>
      <c r="E10" s="53"/>
      <c r="F10" s="1" t="s">
        <v>31</v>
      </c>
      <c r="G10" s="27"/>
      <c r="H10" s="3"/>
      <c r="I10" s="46"/>
      <c r="J10" s="51">
        <v>122319.6857142857</v>
      </c>
      <c r="K10" s="66">
        <v>0.19</v>
      </c>
      <c r="L10" s="52">
        <f t="shared" si="0"/>
        <v>23240.740285714284</v>
      </c>
      <c r="M10" s="52">
        <f t="shared" si="3"/>
        <v>145560.42599999998</v>
      </c>
      <c r="N10" s="52">
        <f t="shared" si="4"/>
        <v>145560.42599999998</v>
      </c>
      <c r="O10" s="68">
        <v>119921.26050420168</v>
      </c>
      <c r="P10" s="84">
        <v>0.19</v>
      </c>
      <c r="Q10" s="67">
        <f t="shared" si="1"/>
        <v>22785.039495798319</v>
      </c>
      <c r="R10" s="67">
        <f t="shared" si="2"/>
        <v>142706.29999999999</v>
      </c>
      <c r="S10" s="67">
        <f t="shared" si="5"/>
        <v>142706.29999999999</v>
      </c>
      <c r="T10" s="78">
        <f t="shared" si="6"/>
        <v>144133.36299999998</v>
      </c>
      <c r="U10" s="79">
        <f t="shared" si="7"/>
        <v>144133.36299999998</v>
      </c>
      <c r="V10" s="80">
        <f t="shared" si="8"/>
        <v>0</v>
      </c>
    </row>
    <row r="11" spans="1:22" ht="270.75" customHeight="1" thickBot="1" x14ac:dyDescent="0.35">
      <c r="A11" s="13">
        <v>7</v>
      </c>
      <c r="B11" s="41">
        <v>53102902</v>
      </c>
      <c r="C11" s="107"/>
      <c r="D11" s="30" t="s">
        <v>15</v>
      </c>
      <c r="E11" s="53"/>
      <c r="F11" s="1" t="s">
        <v>31</v>
      </c>
      <c r="G11" s="27"/>
      <c r="H11" s="3"/>
      <c r="I11" s="46"/>
      <c r="J11" s="51">
        <v>126060</v>
      </c>
      <c r="K11" s="66">
        <v>0.19</v>
      </c>
      <c r="L11" s="52">
        <f t="shared" si="0"/>
        <v>23951.4</v>
      </c>
      <c r="M11" s="52">
        <f t="shared" si="3"/>
        <v>150011.4</v>
      </c>
      <c r="N11" s="52">
        <f t="shared" si="4"/>
        <v>150011.4</v>
      </c>
      <c r="O11" s="68">
        <v>123588.23529411765</v>
      </c>
      <c r="P11" s="84">
        <v>0.19</v>
      </c>
      <c r="Q11" s="67">
        <f t="shared" si="1"/>
        <v>23481.764705882353</v>
      </c>
      <c r="R11" s="67">
        <f t="shared" si="2"/>
        <v>147070</v>
      </c>
      <c r="S11" s="67">
        <f t="shared" si="5"/>
        <v>147070</v>
      </c>
      <c r="T11" s="78">
        <f t="shared" si="6"/>
        <v>148540.70000000001</v>
      </c>
      <c r="U11" s="79">
        <f t="shared" si="7"/>
        <v>148540.70000000001</v>
      </c>
      <c r="V11" s="80">
        <f t="shared" si="8"/>
        <v>0</v>
      </c>
    </row>
    <row r="12" spans="1:22" ht="275.55" customHeight="1" thickBot="1" x14ac:dyDescent="0.35">
      <c r="A12" s="18">
        <v>8</v>
      </c>
      <c r="B12" s="42" t="s">
        <v>43</v>
      </c>
      <c r="C12" s="108"/>
      <c r="D12" s="31" t="s">
        <v>42</v>
      </c>
      <c r="E12" s="56" t="s">
        <v>18</v>
      </c>
      <c r="F12" s="4" t="s">
        <v>31</v>
      </c>
      <c r="G12" s="33"/>
      <c r="H12" s="5"/>
      <c r="I12" s="46"/>
      <c r="J12" s="51">
        <v>72003.171428571426</v>
      </c>
      <c r="K12" s="66">
        <v>0.19</v>
      </c>
      <c r="L12" s="52">
        <f t="shared" si="0"/>
        <v>13680.602571428572</v>
      </c>
      <c r="M12" s="52">
        <f t="shared" si="3"/>
        <v>85683.774000000005</v>
      </c>
      <c r="N12" s="52">
        <f t="shared" si="4"/>
        <v>85683.774000000005</v>
      </c>
      <c r="O12" s="68">
        <v>70591.344537815123</v>
      </c>
      <c r="P12" s="84">
        <v>0.19</v>
      </c>
      <c r="Q12" s="67">
        <f t="shared" si="1"/>
        <v>13412.355462184874</v>
      </c>
      <c r="R12" s="67">
        <f t="shared" si="2"/>
        <v>84003.7</v>
      </c>
      <c r="S12" s="67">
        <f t="shared" si="5"/>
        <v>84003.7</v>
      </c>
      <c r="T12" s="78">
        <f t="shared" si="6"/>
        <v>84843.736999999994</v>
      </c>
      <c r="U12" s="79">
        <f t="shared" si="7"/>
        <v>84843.736999999994</v>
      </c>
      <c r="V12" s="80">
        <f t="shared" si="8"/>
        <v>0</v>
      </c>
    </row>
    <row r="13" spans="1:22" ht="121.5" customHeight="1" thickBot="1" x14ac:dyDescent="0.35">
      <c r="A13" s="10">
        <v>9</v>
      </c>
      <c r="B13" s="43">
        <v>53102801</v>
      </c>
      <c r="C13" s="109" t="s">
        <v>12</v>
      </c>
      <c r="D13" s="36" t="s">
        <v>17</v>
      </c>
      <c r="E13" s="57"/>
      <c r="F13" s="11" t="s">
        <v>31</v>
      </c>
      <c r="G13" s="28"/>
      <c r="H13" s="12"/>
      <c r="I13" s="46"/>
      <c r="J13" s="51">
        <v>127018.88571428573</v>
      </c>
      <c r="K13" s="66">
        <v>0.19</v>
      </c>
      <c r="L13" s="52">
        <f t="shared" si="0"/>
        <v>24133.58828571429</v>
      </c>
      <c r="M13" s="52">
        <f t="shared" si="3"/>
        <v>151152.47400000002</v>
      </c>
      <c r="N13" s="52">
        <f t="shared" si="4"/>
        <v>151152.47400000002</v>
      </c>
      <c r="O13" s="68">
        <v>124528.31932773111</v>
      </c>
      <c r="P13" s="84">
        <v>0.19</v>
      </c>
      <c r="Q13" s="67">
        <f t="shared" si="1"/>
        <v>23660.380672268911</v>
      </c>
      <c r="R13" s="67">
        <f t="shared" si="2"/>
        <v>148188.70000000001</v>
      </c>
      <c r="S13" s="67">
        <f t="shared" si="5"/>
        <v>148188.70000000001</v>
      </c>
      <c r="T13" s="78">
        <f t="shared" si="6"/>
        <v>149670.587</v>
      </c>
      <c r="U13" s="79">
        <f t="shared" si="7"/>
        <v>149670.587</v>
      </c>
      <c r="V13" s="80">
        <f t="shared" si="8"/>
        <v>0</v>
      </c>
    </row>
    <row r="14" spans="1:22" ht="223.5" customHeight="1" thickBot="1" x14ac:dyDescent="0.35">
      <c r="A14" s="13">
        <v>10</v>
      </c>
      <c r="B14" s="41">
        <v>53131601</v>
      </c>
      <c r="C14" s="107"/>
      <c r="D14" s="37" t="s">
        <v>45</v>
      </c>
      <c r="E14" s="53"/>
      <c r="F14" s="1" t="s">
        <v>31</v>
      </c>
      <c r="G14" s="27"/>
      <c r="H14" s="3"/>
      <c r="I14" s="46"/>
      <c r="J14" s="51">
        <v>39505.71428571429</v>
      </c>
      <c r="K14" s="66">
        <v>0.19</v>
      </c>
      <c r="L14" s="52">
        <f t="shared" si="0"/>
        <v>7506.0857142857149</v>
      </c>
      <c r="M14" s="52">
        <f t="shared" si="3"/>
        <v>47011.8</v>
      </c>
      <c r="N14" s="52">
        <f t="shared" si="4"/>
        <v>47011.8</v>
      </c>
      <c r="O14" s="68">
        <v>38731.092436974788</v>
      </c>
      <c r="P14" s="84">
        <v>0.19</v>
      </c>
      <c r="Q14" s="67">
        <f t="shared" si="1"/>
        <v>7358.90756302521</v>
      </c>
      <c r="R14" s="67">
        <f t="shared" si="2"/>
        <v>46090</v>
      </c>
      <c r="S14" s="67">
        <f t="shared" si="5"/>
        <v>46090</v>
      </c>
      <c r="T14" s="78">
        <f t="shared" si="6"/>
        <v>46550.9</v>
      </c>
      <c r="U14" s="79">
        <f t="shared" si="7"/>
        <v>46550.9</v>
      </c>
      <c r="V14" s="80">
        <f t="shared" si="8"/>
        <v>0</v>
      </c>
    </row>
    <row r="15" spans="1:22" ht="70.05" customHeight="1" thickBot="1" x14ac:dyDescent="0.35">
      <c r="A15" s="13">
        <v>11</v>
      </c>
      <c r="B15" s="41">
        <v>49141606</v>
      </c>
      <c r="C15" s="107"/>
      <c r="D15" s="37" t="s">
        <v>46</v>
      </c>
      <c r="E15" s="53"/>
      <c r="F15" s="1" t="s">
        <v>31</v>
      </c>
      <c r="G15" s="27"/>
      <c r="H15" s="3"/>
      <c r="I15" s="46"/>
      <c r="J15" s="51">
        <v>79152.857142857145</v>
      </c>
      <c r="K15" s="66">
        <v>0.19</v>
      </c>
      <c r="L15" s="52">
        <f t="shared" si="0"/>
        <v>15039.042857142858</v>
      </c>
      <c r="M15" s="52">
        <f t="shared" si="3"/>
        <v>94191.900000000009</v>
      </c>
      <c r="N15" s="52">
        <f t="shared" si="4"/>
        <v>94191.900000000009</v>
      </c>
      <c r="O15" s="68">
        <v>77600.840336134454</v>
      </c>
      <c r="P15" s="84">
        <v>0.19</v>
      </c>
      <c r="Q15" s="67">
        <f t="shared" si="1"/>
        <v>14744.159663865546</v>
      </c>
      <c r="R15" s="67">
        <f t="shared" si="2"/>
        <v>92345</v>
      </c>
      <c r="S15" s="67">
        <f t="shared" si="5"/>
        <v>92345</v>
      </c>
      <c r="T15" s="78">
        <f t="shared" si="6"/>
        <v>93268.450000000012</v>
      </c>
      <c r="U15" s="79">
        <f t="shared" si="7"/>
        <v>93268.450000000012</v>
      </c>
      <c r="V15" s="80">
        <f t="shared" si="8"/>
        <v>0</v>
      </c>
    </row>
    <row r="16" spans="1:22" ht="265.5" customHeight="1" thickBot="1" x14ac:dyDescent="0.35">
      <c r="A16" s="13">
        <v>12</v>
      </c>
      <c r="B16" s="41">
        <v>53103001</v>
      </c>
      <c r="C16" s="107" t="s">
        <v>13</v>
      </c>
      <c r="D16" s="30" t="s">
        <v>47</v>
      </c>
      <c r="E16" s="53"/>
      <c r="F16" s="1" t="s">
        <v>31</v>
      </c>
      <c r="G16" s="27"/>
      <c r="H16" s="3"/>
      <c r="I16" s="47"/>
      <c r="J16" s="51">
        <v>94191.42857142858</v>
      </c>
      <c r="K16" s="66">
        <v>0.19</v>
      </c>
      <c r="L16" s="52">
        <f t="shared" si="0"/>
        <v>17896.37142857143</v>
      </c>
      <c r="M16" s="52">
        <f t="shared" si="3"/>
        <v>112087.80000000002</v>
      </c>
      <c r="N16" s="52">
        <f t="shared" si="4"/>
        <v>112087.80000000002</v>
      </c>
      <c r="O16" s="68">
        <v>92344.537815126052</v>
      </c>
      <c r="P16" s="84">
        <v>0.19</v>
      </c>
      <c r="Q16" s="67">
        <f t="shared" si="1"/>
        <v>17545.462184873952</v>
      </c>
      <c r="R16" s="67">
        <f t="shared" si="2"/>
        <v>109890</v>
      </c>
      <c r="S16" s="67">
        <f t="shared" si="5"/>
        <v>109890</v>
      </c>
      <c r="T16" s="78">
        <f t="shared" si="6"/>
        <v>110988.90000000001</v>
      </c>
      <c r="U16" s="79">
        <f t="shared" si="7"/>
        <v>110988.90000000001</v>
      </c>
      <c r="V16" s="80">
        <f t="shared" si="8"/>
        <v>0</v>
      </c>
    </row>
    <row r="17" spans="1:22" ht="234" customHeight="1" thickBot="1" x14ac:dyDescent="0.35">
      <c r="A17" s="18">
        <v>13</v>
      </c>
      <c r="B17" s="42">
        <v>53101502</v>
      </c>
      <c r="C17" s="108"/>
      <c r="D17" s="31" t="s">
        <v>48</v>
      </c>
      <c r="E17" s="58"/>
      <c r="F17" s="4" t="s">
        <v>31</v>
      </c>
      <c r="G17" s="33"/>
      <c r="H17" s="5"/>
      <c r="I17" s="48"/>
      <c r="J17" s="51">
        <v>67602.857142857145</v>
      </c>
      <c r="K17" s="66">
        <v>0.19</v>
      </c>
      <c r="L17" s="52">
        <f t="shared" si="0"/>
        <v>12844.542857142858</v>
      </c>
      <c r="M17" s="52">
        <f t="shared" si="3"/>
        <v>80447.400000000009</v>
      </c>
      <c r="N17" s="52">
        <f t="shared" si="4"/>
        <v>80447.400000000009</v>
      </c>
      <c r="O17" s="68">
        <v>66277.310924369755</v>
      </c>
      <c r="P17" s="84">
        <v>0.19</v>
      </c>
      <c r="Q17" s="67">
        <f t="shared" si="1"/>
        <v>12592.689075630253</v>
      </c>
      <c r="R17" s="67">
        <f t="shared" si="2"/>
        <v>78870</v>
      </c>
      <c r="S17" s="67">
        <f t="shared" si="5"/>
        <v>78870</v>
      </c>
      <c r="T17" s="78">
        <f t="shared" si="6"/>
        <v>79658.700000000012</v>
      </c>
      <c r="U17" s="79">
        <f t="shared" si="7"/>
        <v>79658.700000000012</v>
      </c>
      <c r="V17" s="80">
        <f t="shared" si="8"/>
        <v>0</v>
      </c>
    </row>
    <row r="18" spans="1:22" ht="309.75" customHeight="1" thickBot="1" x14ac:dyDescent="0.35">
      <c r="A18" s="10">
        <v>16</v>
      </c>
      <c r="B18" s="43">
        <v>53101602</v>
      </c>
      <c r="C18" s="105" t="s">
        <v>8</v>
      </c>
      <c r="D18" s="38" t="s">
        <v>25</v>
      </c>
      <c r="E18" s="59" t="s">
        <v>18</v>
      </c>
      <c r="F18" s="11" t="s">
        <v>31</v>
      </c>
      <c r="G18" s="28"/>
      <c r="H18" s="12"/>
      <c r="I18" s="46"/>
      <c r="J18" s="51">
        <v>92651.742857142861</v>
      </c>
      <c r="K18" s="66">
        <v>0.19</v>
      </c>
      <c r="L18" s="52">
        <f t="shared" si="0"/>
        <v>17603.831142857143</v>
      </c>
      <c r="M18" s="52">
        <f t="shared" si="3"/>
        <v>110255.57400000001</v>
      </c>
      <c r="N18" s="52">
        <f t="shared" si="4"/>
        <v>110255.57400000001</v>
      </c>
      <c r="O18" s="68">
        <v>90835.042016806721</v>
      </c>
      <c r="P18" s="84">
        <v>0.19</v>
      </c>
      <c r="Q18" s="67">
        <f t="shared" si="1"/>
        <v>17258.657983193276</v>
      </c>
      <c r="R18" s="67">
        <f t="shared" si="2"/>
        <v>108093.7</v>
      </c>
      <c r="S18" s="67">
        <f t="shared" si="5"/>
        <v>108093.7</v>
      </c>
      <c r="T18" s="78">
        <f t="shared" si="6"/>
        <v>109174.637</v>
      </c>
      <c r="U18" s="79">
        <f t="shared" si="7"/>
        <v>109174.637</v>
      </c>
      <c r="V18" s="80">
        <f t="shared" si="8"/>
        <v>0</v>
      </c>
    </row>
    <row r="19" spans="1:22" ht="261.3" customHeight="1" thickBot="1" x14ac:dyDescent="0.35">
      <c r="A19" s="18">
        <v>17</v>
      </c>
      <c r="B19" s="42">
        <v>53101502</v>
      </c>
      <c r="C19" s="110"/>
      <c r="D19" s="39" t="s">
        <v>23</v>
      </c>
      <c r="E19" s="58"/>
      <c r="F19" s="4" t="s">
        <v>31</v>
      </c>
      <c r="G19" s="33"/>
      <c r="H19" s="5"/>
      <c r="I19" s="48"/>
      <c r="J19" s="51">
        <v>184014.6</v>
      </c>
      <c r="K19" s="66">
        <v>0.19</v>
      </c>
      <c r="L19" s="52">
        <f t="shared" si="0"/>
        <v>34962.774000000005</v>
      </c>
      <c r="M19" s="52">
        <f t="shared" si="3"/>
        <v>218977.37400000001</v>
      </c>
      <c r="N19" s="52">
        <f t="shared" si="4"/>
        <v>218977.37400000001</v>
      </c>
      <c r="O19" s="68">
        <v>180406.4705882353</v>
      </c>
      <c r="P19" s="84">
        <v>0.19</v>
      </c>
      <c r="Q19" s="67">
        <f t="shared" si="1"/>
        <v>34277.229411764711</v>
      </c>
      <c r="R19" s="67">
        <f t="shared" si="2"/>
        <v>214683.7</v>
      </c>
      <c r="S19" s="67">
        <f t="shared" si="5"/>
        <v>214683.7</v>
      </c>
      <c r="T19" s="78">
        <f t="shared" si="6"/>
        <v>216830.53700000001</v>
      </c>
      <c r="U19" s="79">
        <f t="shared" si="7"/>
        <v>216830.53700000001</v>
      </c>
      <c r="V19" s="80">
        <f t="shared" si="8"/>
        <v>0</v>
      </c>
    </row>
    <row r="20" spans="1:22" ht="312.75" customHeight="1" thickBot="1" x14ac:dyDescent="0.35">
      <c r="A20" s="10">
        <v>18</v>
      </c>
      <c r="B20" s="43">
        <v>53101602</v>
      </c>
      <c r="C20" s="105" t="s">
        <v>9</v>
      </c>
      <c r="D20" s="35" t="s">
        <v>26</v>
      </c>
      <c r="E20" s="59" t="s">
        <v>18</v>
      </c>
      <c r="F20" s="11" t="s">
        <v>31</v>
      </c>
      <c r="G20" s="28"/>
      <c r="H20" s="12"/>
      <c r="I20" s="46"/>
      <c r="J20" s="51">
        <v>92651.742857142861</v>
      </c>
      <c r="K20" s="66">
        <v>0.19</v>
      </c>
      <c r="L20" s="52">
        <f t="shared" si="0"/>
        <v>17603.831142857143</v>
      </c>
      <c r="M20" s="52">
        <f t="shared" si="3"/>
        <v>110255.57400000001</v>
      </c>
      <c r="N20" s="52">
        <f t="shared" si="4"/>
        <v>110255.57400000001</v>
      </c>
      <c r="O20" s="68">
        <v>90835.042016806721</v>
      </c>
      <c r="P20" s="84">
        <v>0.19</v>
      </c>
      <c r="Q20" s="67">
        <f t="shared" si="1"/>
        <v>17258.657983193276</v>
      </c>
      <c r="R20" s="67">
        <f t="shared" si="2"/>
        <v>108093.7</v>
      </c>
      <c r="S20" s="67">
        <f t="shared" si="5"/>
        <v>108093.7</v>
      </c>
      <c r="T20" s="78">
        <f t="shared" si="6"/>
        <v>109174.637</v>
      </c>
      <c r="U20" s="79">
        <f t="shared" si="7"/>
        <v>109174.637</v>
      </c>
      <c r="V20" s="80">
        <f t="shared" si="8"/>
        <v>0</v>
      </c>
    </row>
    <row r="21" spans="1:22" ht="280.5" customHeight="1" thickBot="1" x14ac:dyDescent="0.35">
      <c r="A21" s="14">
        <v>19</v>
      </c>
      <c r="B21" s="44">
        <v>53101502</v>
      </c>
      <c r="C21" s="106"/>
      <c r="D21" s="34" t="s">
        <v>24</v>
      </c>
      <c r="E21" s="54"/>
      <c r="F21" s="15" t="s">
        <v>41</v>
      </c>
      <c r="G21" s="29"/>
      <c r="H21" s="17"/>
      <c r="I21" s="49"/>
      <c r="J21" s="51">
        <v>184014.6</v>
      </c>
      <c r="K21" s="66">
        <v>0.19</v>
      </c>
      <c r="L21" s="52">
        <f t="shared" si="0"/>
        <v>34962.774000000005</v>
      </c>
      <c r="M21" s="52">
        <f t="shared" si="3"/>
        <v>218977.37400000001</v>
      </c>
      <c r="N21" s="52">
        <f t="shared" si="4"/>
        <v>218977.37400000001</v>
      </c>
      <c r="O21" s="68">
        <v>180406.4705882353</v>
      </c>
      <c r="P21" s="84">
        <v>0.19</v>
      </c>
      <c r="Q21" s="67">
        <f t="shared" si="1"/>
        <v>34277.229411764711</v>
      </c>
      <c r="R21" s="67">
        <f t="shared" si="2"/>
        <v>214683.7</v>
      </c>
      <c r="S21" s="67">
        <f t="shared" si="5"/>
        <v>214683.7</v>
      </c>
      <c r="T21" s="78">
        <f t="shared" si="6"/>
        <v>216830.53700000001</v>
      </c>
      <c r="U21" s="79">
        <f t="shared" si="7"/>
        <v>216830.53700000001</v>
      </c>
      <c r="V21" s="80">
        <f t="shared" si="8"/>
        <v>0</v>
      </c>
    </row>
    <row r="22" spans="1:22" ht="45.75" customHeight="1" thickBot="1" x14ac:dyDescent="0.35">
      <c r="A22" s="112" t="s">
        <v>29</v>
      </c>
      <c r="B22" s="113"/>
      <c r="C22" s="113"/>
      <c r="D22" s="113"/>
      <c r="E22" s="113"/>
      <c r="F22" s="113"/>
      <c r="G22" s="113"/>
      <c r="H22" s="113"/>
      <c r="I22" s="113"/>
      <c r="J22" s="113"/>
      <c r="K22" s="113"/>
      <c r="L22" s="113"/>
      <c r="M22" s="113"/>
      <c r="N22" s="114"/>
      <c r="O22" s="68">
        <v>0</v>
      </c>
      <c r="P22" s="84">
        <v>0.19</v>
      </c>
      <c r="Q22" s="67">
        <f t="shared" si="1"/>
        <v>0</v>
      </c>
      <c r="R22" s="67">
        <f t="shared" si="2"/>
        <v>0</v>
      </c>
      <c r="S22" s="67">
        <f t="shared" si="5"/>
        <v>0</v>
      </c>
      <c r="T22" s="78">
        <f t="shared" si="6"/>
        <v>0</v>
      </c>
      <c r="U22" s="79">
        <f t="shared" si="7"/>
        <v>0</v>
      </c>
      <c r="V22" s="80">
        <f t="shared" si="8"/>
        <v>0</v>
      </c>
    </row>
    <row r="23" spans="1:22" ht="237.75" customHeight="1" thickBot="1" x14ac:dyDescent="0.35">
      <c r="A23" s="7">
        <v>20</v>
      </c>
      <c r="B23" s="41">
        <v>53101602</v>
      </c>
      <c r="C23" s="102" t="s">
        <v>49</v>
      </c>
      <c r="D23" s="26" t="s">
        <v>32</v>
      </c>
      <c r="E23" s="60"/>
      <c r="F23" s="7" t="s">
        <v>31</v>
      </c>
      <c r="G23" s="8"/>
      <c r="H23" s="9"/>
      <c r="I23" s="50"/>
      <c r="J23" s="51">
        <v>156262.54285714283</v>
      </c>
      <c r="K23" s="66">
        <v>0.19</v>
      </c>
      <c r="L23" s="52">
        <f t="shared" ref="L23:L36" si="9">K23*J23</f>
        <v>29689.883142857139</v>
      </c>
      <c r="M23" s="52">
        <v>182306.3</v>
      </c>
      <c r="N23" s="52">
        <f t="shared" si="4"/>
        <v>182306.3</v>
      </c>
      <c r="O23" s="68">
        <v>153198.57142857142</v>
      </c>
      <c r="P23" s="84">
        <v>0.19</v>
      </c>
      <c r="Q23" s="67">
        <f t="shared" si="1"/>
        <v>29107.728571428572</v>
      </c>
      <c r="R23" s="67">
        <f t="shared" si="2"/>
        <v>182306.3</v>
      </c>
      <c r="S23" s="67">
        <f t="shared" si="5"/>
        <v>182306.3</v>
      </c>
      <c r="T23" s="78">
        <f t="shared" si="6"/>
        <v>182306.3</v>
      </c>
      <c r="U23" s="79">
        <f t="shared" si="7"/>
        <v>182306.3</v>
      </c>
      <c r="V23" s="80">
        <f t="shared" si="8"/>
        <v>0</v>
      </c>
    </row>
    <row r="24" spans="1:22" ht="246" customHeight="1" thickBot="1" x14ac:dyDescent="0.35">
      <c r="A24" s="7">
        <v>21</v>
      </c>
      <c r="B24" s="41">
        <v>53101602</v>
      </c>
      <c r="C24" s="103"/>
      <c r="D24" s="25" t="s">
        <v>50</v>
      </c>
      <c r="E24" s="60"/>
      <c r="F24" s="7" t="s">
        <v>31</v>
      </c>
      <c r="G24" s="8"/>
      <c r="H24" s="9"/>
      <c r="I24" s="50"/>
      <c r="J24" s="51">
        <v>159437.14285714287</v>
      </c>
      <c r="K24" s="66">
        <v>0.19</v>
      </c>
      <c r="L24" s="52">
        <f t="shared" si="9"/>
        <v>30293.057142857146</v>
      </c>
      <c r="M24" s="52">
        <v>186010</v>
      </c>
      <c r="N24" s="52">
        <f t="shared" si="4"/>
        <v>186010</v>
      </c>
      <c r="O24" s="68">
        <v>156310.9243697479</v>
      </c>
      <c r="P24" s="84">
        <v>0.19</v>
      </c>
      <c r="Q24" s="67">
        <f t="shared" si="1"/>
        <v>29699.0756302521</v>
      </c>
      <c r="R24" s="67">
        <f t="shared" si="2"/>
        <v>186010</v>
      </c>
      <c r="S24" s="67">
        <f t="shared" si="5"/>
        <v>186010</v>
      </c>
      <c r="T24" s="78">
        <f t="shared" si="6"/>
        <v>186010</v>
      </c>
      <c r="U24" s="79">
        <f t="shared" si="7"/>
        <v>186010</v>
      </c>
      <c r="V24" s="80">
        <f t="shared" si="8"/>
        <v>0</v>
      </c>
    </row>
    <row r="25" spans="1:22" ht="230.25" customHeight="1" thickBot="1" x14ac:dyDescent="0.35">
      <c r="A25" s="7">
        <v>22</v>
      </c>
      <c r="B25" s="41">
        <v>53101502</v>
      </c>
      <c r="C25" s="103"/>
      <c r="D25" s="25" t="s">
        <v>33</v>
      </c>
      <c r="E25" s="60"/>
      <c r="F25" s="7" t="s">
        <v>31</v>
      </c>
      <c r="G25" s="8"/>
      <c r="H25" s="9"/>
      <c r="I25" s="50"/>
      <c r="J25" s="51">
        <v>195234.6</v>
      </c>
      <c r="K25" s="66">
        <v>0.19</v>
      </c>
      <c r="L25" s="52">
        <f t="shared" si="9"/>
        <v>37094.574000000001</v>
      </c>
      <c r="M25" s="52">
        <v>227773.7</v>
      </c>
      <c r="N25" s="52">
        <f t="shared" si="4"/>
        <v>227773.7</v>
      </c>
      <c r="O25" s="68">
        <v>191406.4705882353</v>
      </c>
      <c r="P25" s="84">
        <v>0.19</v>
      </c>
      <c r="Q25" s="67">
        <f t="shared" si="1"/>
        <v>36367.229411764711</v>
      </c>
      <c r="R25" s="67">
        <f t="shared" si="2"/>
        <v>227773.7</v>
      </c>
      <c r="S25" s="67">
        <f t="shared" si="5"/>
        <v>227773.7</v>
      </c>
      <c r="T25" s="78">
        <f t="shared" si="6"/>
        <v>227773.7</v>
      </c>
      <c r="U25" s="79">
        <f t="shared" si="7"/>
        <v>227773.7</v>
      </c>
      <c r="V25" s="80">
        <f t="shared" si="8"/>
        <v>0</v>
      </c>
    </row>
    <row r="26" spans="1:22" ht="307.8" customHeight="1" thickBot="1" x14ac:dyDescent="0.35">
      <c r="A26" s="7">
        <v>23</v>
      </c>
      <c r="B26" s="41">
        <v>53101502</v>
      </c>
      <c r="C26" s="103"/>
      <c r="D26" s="25" t="s">
        <v>51</v>
      </c>
      <c r="E26" s="60"/>
      <c r="F26" s="7" t="s">
        <v>31</v>
      </c>
      <c r="G26" s="8"/>
      <c r="H26" s="9"/>
      <c r="I26" s="50"/>
      <c r="J26" s="51">
        <v>195234.6</v>
      </c>
      <c r="K26" s="66">
        <v>0.19</v>
      </c>
      <c r="L26" s="52">
        <f t="shared" si="9"/>
        <v>37094.574000000001</v>
      </c>
      <c r="M26" s="52">
        <v>227773.7</v>
      </c>
      <c r="N26" s="52">
        <f t="shared" si="4"/>
        <v>227773.7</v>
      </c>
      <c r="O26" s="68">
        <v>191406.4705882353</v>
      </c>
      <c r="P26" s="84">
        <v>0.19</v>
      </c>
      <c r="Q26" s="67">
        <f t="shared" si="1"/>
        <v>36367.229411764711</v>
      </c>
      <c r="R26" s="67">
        <f t="shared" si="2"/>
        <v>227773.7</v>
      </c>
      <c r="S26" s="67">
        <f t="shared" si="5"/>
        <v>227773.7</v>
      </c>
      <c r="T26" s="78">
        <f t="shared" si="6"/>
        <v>227773.7</v>
      </c>
      <c r="U26" s="79">
        <f t="shared" si="7"/>
        <v>227773.7</v>
      </c>
      <c r="V26" s="80">
        <f t="shared" si="8"/>
        <v>0</v>
      </c>
    </row>
    <row r="27" spans="1:22" ht="201.75" customHeight="1" thickBot="1" x14ac:dyDescent="0.35">
      <c r="A27" s="7">
        <v>24</v>
      </c>
      <c r="B27" s="6">
        <v>53111601</v>
      </c>
      <c r="C27" s="103"/>
      <c r="D27" s="25" t="s">
        <v>52</v>
      </c>
      <c r="E27" s="60"/>
      <c r="F27" s="7" t="s">
        <v>34</v>
      </c>
      <c r="G27" s="8"/>
      <c r="H27" s="9"/>
      <c r="I27" s="50"/>
      <c r="J27" s="51">
        <v>226285.71428571429</v>
      </c>
      <c r="K27" s="66">
        <v>0.19</v>
      </c>
      <c r="L27" s="52">
        <f t="shared" si="9"/>
        <v>42994.285714285717</v>
      </c>
      <c r="M27" s="52">
        <v>264000</v>
      </c>
      <c r="N27" s="52">
        <f t="shared" si="4"/>
        <v>264000</v>
      </c>
      <c r="O27" s="68">
        <v>221848.73949579833</v>
      </c>
      <c r="P27" s="84">
        <v>0.19</v>
      </c>
      <c r="Q27" s="67">
        <f t="shared" si="1"/>
        <v>42151.260504201688</v>
      </c>
      <c r="R27" s="67">
        <f t="shared" si="2"/>
        <v>264000</v>
      </c>
      <c r="S27" s="67">
        <f t="shared" si="5"/>
        <v>264000</v>
      </c>
      <c r="T27" s="78">
        <f t="shared" si="6"/>
        <v>264000</v>
      </c>
      <c r="U27" s="79">
        <f t="shared" si="7"/>
        <v>264000</v>
      </c>
      <c r="V27" s="80">
        <f t="shared" si="8"/>
        <v>0</v>
      </c>
    </row>
    <row r="28" spans="1:22" ht="153.75" customHeight="1" thickBot="1" x14ac:dyDescent="0.35">
      <c r="A28" s="7">
        <v>25</v>
      </c>
      <c r="B28" s="6">
        <v>53111601</v>
      </c>
      <c r="C28" s="103"/>
      <c r="D28" s="25" t="s">
        <v>53</v>
      </c>
      <c r="E28" s="60"/>
      <c r="F28" s="7" t="s">
        <v>34</v>
      </c>
      <c r="G28" s="8"/>
      <c r="H28" s="9"/>
      <c r="I28" s="50"/>
      <c r="J28" s="51">
        <v>207428.57142857145</v>
      </c>
      <c r="K28" s="66">
        <v>0.19</v>
      </c>
      <c r="L28" s="52">
        <f t="shared" si="9"/>
        <v>39411.428571428572</v>
      </c>
      <c r="M28" s="52">
        <v>242000</v>
      </c>
      <c r="N28" s="52">
        <f t="shared" si="4"/>
        <v>242000</v>
      </c>
      <c r="O28" s="68">
        <v>203361.34453781514</v>
      </c>
      <c r="P28" s="84">
        <v>0.19</v>
      </c>
      <c r="Q28" s="67">
        <f t="shared" si="1"/>
        <v>38638.655462184877</v>
      </c>
      <c r="R28" s="67">
        <f t="shared" si="2"/>
        <v>242000</v>
      </c>
      <c r="S28" s="67">
        <f t="shared" si="5"/>
        <v>242000</v>
      </c>
      <c r="T28" s="78">
        <f t="shared" si="6"/>
        <v>242000</v>
      </c>
      <c r="U28" s="79">
        <f t="shared" si="7"/>
        <v>242000</v>
      </c>
      <c r="V28" s="80">
        <f t="shared" si="8"/>
        <v>0</v>
      </c>
    </row>
    <row r="29" spans="1:22" ht="166.5" customHeight="1" thickBot="1" x14ac:dyDescent="0.35">
      <c r="A29" s="7">
        <v>26</v>
      </c>
      <c r="B29" s="6">
        <v>53102000</v>
      </c>
      <c r="C29" s="103"/>
      <c r="D29" s="25" t="s">
        <v>54</v>
      </c>
      <c r="E29" s="60"/>
      <c r="F29" s="7" t="s">
        <v>31</v>
      </c>
      <c r="G29" s="8"/>
      <c r="H29" s="9"/>
      <c r="I29" s="50"/>
      <c r="J29" s="51">
        <v>268714.28571428574</v>
      </c>
      <c r="K29" s="66">
        <v>0.19</v>
      </c>
      <c r="L29" s="52">
        <f t="shared" si="9"/>
        <v>51055.71428571429</v>
      </c>
      <c r="M29" s="52">
        <v>313500</v>
      </c>
      <c r="N29" s="52">
        <f t="shared" si="4"/>
        <v>313500</v>
      </c>
      <c r="O29" s="68">
        <v>263445.37815126049</v>
      </c>
      <c r="P29" s="84">
        <v>0.19</v>
      </c>
      <c r="Q29" s="67">
        <f t="shared" si="1"/>
        <v>50054.621848739494</v>
      </c>
      <c r="R29" s="67">
        <f t="shared" si="2"/>
        <v>313500</v>
      </c>
      <c r="S29" s="67">
        <f t="shared" si="5"/>
        <v>313500</v>
      </c>
      <c r="T29" s="78">
        <f t="shared" si="6"/>
        <v>313500</v>
      </c>
      <c r="U29" s="79">
        <f t="shared" si="7"/>
        <v>313500</v>
      </c>
      <c r="V29" s="80">
        <f t="shared" si="8"/>
        <v>0</v>
      </c>
    </row>
    <row r="30" spans="1:22" ht="189.3" customHeight="1" thickBot="1" x14ac:dyDescent="0.35">
      <c r="A30" s="7">
        <v>27</v>
      </c>
      <c r="B30" s="40">
        <v>53111602</v>
      </c>
      <c r="C30" s="103"/>
      <c r="D30" s="25" t="s">
        <v>55</v>
      </c>
      <c r="E30" s="60"/>
      <c r="F30" s="7" t="s">
        <v>30</v>
      </c>
      <c r="G30" s="8"/>
      <c r="H30" s="9"/>
      <c r="I30" s="50"/>
      <c r="J30" s="51">
        <v>297942.85714285722</v>
      </c>
      <c r="K30" s="66">
        <v>0.19</v>
      </c>
      <c r="L30" s="52">
        <f t="shared" si="9"/>
        <v>56609.14285714287</v>
      </c>
      <c r="M30" s="52">
        <v>347600.00000000006</v>
      </c>
      <c r="N30" s="52">
        <f t="shared" si="4"/>
        <v>347600.00000000006</v>
      </c>
      <c r="O30" s="68">
        <v>292100.84033613448</v>
      </c>
      <c r="P30" s="84">
        <v>0.19</v>
      </c>
      <c r="Q30" s="67">
        <f t="shared" si="1"/>
        <v>55499.159663865554</v>
      </c>
      <c r="R30" s="67">
        <f t="shared" si="2"/>
        <v>347600.00000000006</v>
      </c>
      <c r="S30" s="67">
        <f t="shared" si="5"/>
        <v>347600.00000000006</v>
      </c>
      <c r="T30" s="78">
        <f t="shared" si="6"/>
        <v>347600.00000000006</v>
      </c>
      <c r="U30" s="79">
        <f t="shared" si="7"/>
        <v>347600.00000000006</v>
      </c>
      <c r="V30" s="80">
        <f t="shared" si="8"/>
        <v>0</v>
      </c>
    </row>
    <row r="31" spans="1:22" ht="237" customHeight="1" thickBot="1" x14ac:dyDescent="0.35">
      <c r="A31" s="7">
        <v>28</v>
      </c>
      <c r="B31" s="40">
        <v>53101504</v>
      </c>
      <c r="C31" s="103"/>
      <c r="D31" s="25" t="s">
        <v>36</v>
      </c>
      <c r="E31" s="60"/>
      <c r="F31" s="7" t="s">
        <v>31</v>
      </c>
      <c r="G31" s="8"/>
      <c r="H31" s="9"/>
      <c r="I31" s="50"/>
      <c r="J31" s="51">
        <v>161228.57142857145</v>
      </c>
      <c r="K31" s="66">
        <v>0.19</v>
      </c>
      <c r="L31" s="52">
        <f t="shared" si="9"/>
        <v>30633.428571428576</v>
      </c>
      <c r="M31" s="52">
        <v>188100</v>
      </c>
      <c r="N31" s="52">
        <f t="shared" si="4"/>
        <v>188100</v>
      </c>
      <c r="O31" s="68">
        <v>158067.22689075631</v>
      </c>
      <c r="P31" s="84">
        <v>0.19</v>
      </c>
      <c r="Q31" s="67">
        <f t="shared" si="1"/>
        <v>30032.773109243699</v>
      </c>
      <c r="R31" s="67">
        <f t="shared" si="2"/>
        <v>188100</v>
      </c>
      <c r="S31" s="67">
        <f t="shared" si="5"/>
        <v>188100</v>
      </c>
      <c r="T31" s="78">
        <f t="shared" si="6"/>
        <v>188100</v>
      </c>
      <c r="U31" s="79">
        <f t="shared" si="7"/>
        <v>188100</v>
      </c>
      <c r="V31" s="80">
        <f t="shared" si="8"/>
        <v>0</v>
      </c>
    </row>
    <row r="32" spans="1:22" ht="219" customHeight="1" thickBot="1" x14ac:dyDescent="0.35">
      <c r="A32" s="7">
        <v>29</v>
      </c>
      <c r="B32" s="41">
        <v>53101604</v>
      </c>
      <c r="C32" s="103"/>
      <c r="D32" s="25" t="s">
        <v>37</v>
      </c>
      <c r="E32" s="60"/>
      <c r="F32" s="7" t="s">
        <v>31</v>
      </c>
      <c r="G32" s="8"/>
      <c r="H32" s="9"/>
      <c r="I32" s="50"/>
      <c r="J32" s="51">
        <v>180180.00000000003</v>
      </c>
      <c r="K32" s="66">
        <v>0.19</v>
      </c>
      <c r="L32" s="52">
        <f t="shared" si="9"/>
        <v>34234.200000000004</v>
      </c>
      <c r="M32" s="52">
        <v>210210.00000000003</v>
      </c>
      <c r="N32" s="52">
        <f t="shared" si="4"/>
        <v>210210.00000000003</v>
      </c>
      <c r="O32" s="68">
        <v>176647.05882352943</v>
      </c>
      <c r="P32" s="84">
        <v>0.19</v>
      </c>
      <c r="Q32" s="67">
        <f t="shared" si="1"/>
        <v>33562.941176470595</v>
      </c>
      <c r="R32" s="67">
        <f t="shared" si="2"/>
        <v>210210.00000000003</v>
      </c>
      <c r="S32" s="67">
        <f t="shared" si="5"/>
        <v>210210.00000000003</v>
      </c>
      <c r="T32" s="78">
        <f t="shared" si="6"/>
        <v>210210.00000000003</v>
      </c>
      <c r="U32" s="79">
        <f t="shared" si="7"/>
        <v>210210.00000000003</v>
      </c>
      <c r="V32" s="80">
        <f t="shared" si="8"/>
        <v>0</v>
      </c>
    </row>
    <row r="33" spans="1:22" ht="147.75" customHeight="1" thickBot="1" x14ac:dyDescent="0.35">
      <c r="A33" s="7">
        <v>30</v>
      </c>
      <c r="B33" s="40">
        <v>53111602</v>
      </c>
      <c r="C33" s="103"/>
      <c r="D33" s="25" t="s">
        <v>38</v>
      </c>
      <c r="E33" s="60"/>
      <c r="F33" s="7" t="s">
        <v>34</v>
      </c>
      <c r="G33" s="8"/>
      <c r="H33" s="9"/>
      <c r="I33" s="50"/>
      <c r="J33" s="51">
        <v>169714.28571428571</v>
      </c>
      <c r="K33" s="66">
        <v>0.19</v>
      </c>
      <c r="L33" s="52">
        <f t="shared" si="9"/>
        <v>32245.714285714286</v>
      </c>
      <c r="M33" s="52">
        <v>198000</v>
      </c>
      <c r="N33" s="52">
        <f t="shared" si="4"/>
        <v>198000</v>
      </c>
      <c r="O33" s="68">
        <v>166386.55462184874</v>
      </c>
      <c r="P33" s="84">
        <v>0.19</v>
      </c>
      <c r="Q33" s="67">
        <f t="shared" si="1"/>
        <v>31613.44537815126</v>
      </c>
      <c r="R33" s="67">
        <f t="shared" si="2"/>
        <v>198000</v>
      </c>
      <c r="S33" s="67">
        <f t="shared" si="5"/>
        <v>198000</v>
      </c>
      <c r="T33" s="78">
        <f t="shared" si="6"/>
        <v>198000</v>
      </c>
      <c r="U33" s="79">
        <f t="shared" si="7"/>
        <v>198000</v>
      </c>
      <c r="V33" s="80">
        <f t="shared" si="8"/>
        <v>0</v>
      </c>
    </row>
    <row r="34" spans="1:22" ht="234.75" customHeight="1" thickBot="1" x14ac:dyDescent="0.35">
      <c r="A34" s="7">
        <v>31</v>
      </c>
      <c r="B34" s="41">
        <v>53101604</v>
      </c>
      <c r="C34" s="103"/>
      <c r="D34" s="25" t="s">
        <v>39</v>
      </c>
      <c r="E34" s="60"/>
      <c r="F34" s="7" t="s">
        <v>31</v>
      </c>
      <c r="G34" s="8"/>
      <c r="H34" s="9"/>
      <c r="I34" s="50"/>
      <c r="J34" s="51">
        <v>108994.28571428571</v>
      </c>
      <c r="K34" s="66">
        <v>0.19</v>
      </c>
      <c r="L34" s="52">
        <f t="shared" si="9"/>
        <v>20708.914285714287</v>
      </c>
      <c r="M34" s="52">
        <v>127160</v>
      </c>
      <c r="N34" s="52">
        <f t="shared" si="4"/>
        <v>127160</v>
      </c>
      <c r="O34" s="68">
        <v>106857.14285714286</v>
      </c>
      <c r="P34" s="84">
        <v>0.19</v>
      </c>
      <c r="Q34" s="67">
        <f t="shared" si="1"/>
        <v>20302.857142857141</v>
      </c>
      <c r="R34" s="67">
        <f t="shared" si="2"/>
        <v>127160</v>
      </c>
      <c r="S34" s="67">
        <f t="shared" si="5"/>
        <v>127160</v>
      </c>
      <c r="T34" s="78">
        <f t="shared" si="6"/>
        <v>127160</v>
      </c>
      <c r="U34" s="79">
        <f t="shared" si="7"/>
        <v>127160</v>
      </c>
      <c r="V34" s="80">
        <f t="shared" si="8"/>
        <v>0</v>
      </c>
    </row>
    <row r="35" spans="1:22" ht="257.55" customHeight="1" thickBot="1" x14ac:dyDescent="0.35">
      <c r="A35" s="7">
        <v>32</v>
      </c>
      <c r="B35" s="40">
        <v>53101504</v>
      </c>
      <c r="C35" s="103"/>
      <c r="D35" s="25" t="s">
        <v>40</v>
      </c>
      <c r="E35" s="60"/>
      <c r="F35" s="7" t="s">
        <v>31</v>
      </c>
      <c r="G35" s="8"/>
      <c r="H35" s="9"/>
      <c r="I35" s="50"/>
      <c r="J35" s="51">
        <v>159437.14285714287</v>
      </c>
      <c r="K35" s="66">
        <v>0.19</v>
      </c>
      <c r="L35" s="52">
        <f t="shared" si="9"/>
        <v>30293.057142857146</v>
      </c>
      <c r="M35" s="52">
        <v>186010</v>
      </c>
      <c r="N35" s="52">
        <f t="shared" si="4"/>
        <v>186010</v>
      </c>
      <c r="O35" s="68">
        <v>156310.9243697479</v>
      </c>
      <c r="P35" s="84">
        <v>0.19</v>
      </c>
      <c r="Q35" s="67">
        <f t="shared" si="1"/>
        <v>29699.0756302521</v>
      </c>
      <c r="R35" s="67">
        <f t="shared" si="2"/>
        <v>186010</v>
      </c>
      <c r="S35" s="67">
        <f t="shared" si="5"/>
        <v>186010</v>
      </c>
      <c r="T35" s="78">
        <f t="shared" si="6"/>
        <v>186010</v>
      </c>
      <c r="U35" s="79">
        <f t="shared" si="7"/>
        <v>186010</v>
      </c>
      <c r="V35" s="80">
        <f t="shared" si="8"/>
        <v>0</v>
      </c>
    </row>
    <row r="36" spans="1:22" ht="188.25" customHeight="1" thickBot="1" x14ac:dyDescent="0.35">
      <c r="A36" s="7">
        <v>33</v>
      </c>
      <c r="B36" s="41">
        <v>53111902</v>
      </c>
      <c r="C36" s="104"/>
      <c r="D36" s="25" t="s">
        <v>35</v>
      </c>
      <c r="E36" s="60"/>
      <c r="F36" s="7" t="s">
        <v>34</v>
      </c>
      <c r="G36" s="8"/>
      <c r="H36" s="9"/>
      <c r="I36" s="50"/>
      <c r="J36" s="51">
        <v>226285.71428571429</v>
      </c>
      <c r="K36" s="66">
        <v>0.19</v>
      </c>
      <c r="L36" s="52">
        <f t="shared" si="9"/>
        <v>42994.285714285717</v>
      </c>
      <c r="M36" s="52">
        <v>264000</v>
      </c>
      <c r="N36" s="52">
        <f t="shared" si="4"/>
        <v>264000</v>
      </c>
      <c r="O36" s="68">
        <v>221848.73949579833</v>
      </c>
      <c r="P36" s="84">
        <v>0.19</v>
      </c>
      <c r="Q36" s="67">
        <f t="shared" si="1"/>
        <v>42151.260504201688</v>
      </c>
      <c r="R36" s="67">
        <f t="shared" si="2"/>
        <v>264000</v>
      </c>
      <c r="S36" s="67">
        <f t="shared" si="5"/>
        <v>264000</v>
      </c>
      <c r="T36" s="78">
        <f t="shared" si="6"/>
        <v>264000</v>
      </c>
      <c r="U36" s="79">
        <f t="shared" si="7"/>
        <v>264000</v>
      </c>
      <c r="V36" s="80">
        <f t="shared" si="8"/>
        <v>0</v>
      </c>
    </row>
    <row r="37" spans="1:22" x14ac:dyDescent="0.3">
      <c r="N37" s="65">
        <f>SUM(N5:N36)</f>
        <v>5296118.0360000003</v>
      </c>
    </row>
  </sheetData>
  <autoFilter ref="A3:I36" xr:uid="{00000000-0009-0000-0000-000000000000}"/>
  <mergeCells count="11">
    <mergeCell ref="J2:N2"/>
    <mergeCell ref="O2:S2"/>
    <mergeCell ref="A4:I4"/>
    <mergeCell ref="C23:C36"/>
    <mergeCell ref="C20:C21"/>
    <mergeCell ref="C9:C12"/>
    <mergeCell ref="C13:C15"/>
    <mergeCell ref="C16:C17"/>
    <mergeCell ref="C18:C19"/>
    <mergeCell ref="C5:C8"/>
    <mergeCell ref="A22:N2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15363-BD00-4AF9-BFB4-4F99C6D9A29D}">
  <dimension ref="A1:O30"/>
  <sheetViews>
    <sheetView tabSelected="1" topLeftCell="F1" zoomScale="55" zoomScaleNormal="55" workbookViewId="0">
      <pane ySplit="3" topLeftCell="A10" activePane="bottomLeft" state="frozen"/>
      <selection pane="bottomLeft" activeCell="H10" sqref="H10:H11"/>
    </sheetView>
  </sheetViews>
  <sheetFormatPr baseColWidth="10" defaultColWidth="11.44140625" defaultRowHeight="21" x14ac:dyDescent="0.3"/>
  <cols>
    <col min="1" max="1" width="11.44140625" style="2"/>
    <col min="2" max="2" width="17.6640625" style="61" customWidth="1"/>
    <col min="3" max="3" width="20.5546875" style="2" customWidth="1"/>
    <col min="4" max="4" width="87" style="2" customWidth="1"/>
    <col min="5" max="5" width="88.88671875" style="62" customWidth="1"/>
    <col min="6" max="6" width="11.21875" style="2" customWidth="1"/>
    <col min="7" max="7" width="11.44140625" style="2" customWidth="1"/>
    <col min="8" max="8" width="11.44140625" style="63"/>
    <col min="9" max="9" width="27.33203125" style="64" customWidth="1"/>
    <col min="10" max="10" width="14.44140625" style="85" bestFit="1" customWidth="1"/>
    <col min="11" max="11" width="36" style="85" customWidth="1"/>
    <col min="12" max="12" width="16.33203125" style="86" bestFit="1" customWidth="1"/>
    <col min="13" max="13" width="19.77734375" style="86" bestFit="1" customWidth="1"/>
    <col min="14" max="14" width="21.77734375" style="2" bestFit="1" customWidth="1"/>
    <col min="15" max="15" width="21" style="2" customWidth="1"/>
    <col min="16" max="16384" width="11.44140625" style="2"/>
  </cols>
  <sheetData>
    <row r="1" spans="1:15" ht="21.9" thickBot="1" x14ac:dyDescent="0.35"/>
    <row r="2" spans="1:15" ht="21.6" thickBot="1" x14ac:dyDescent="0.35">
      <c r="J2" s="115" t="s">
        <v>67</v>
      </c>
      <c r="K2" s="116"/>
      <c r="L2" s="115" t="s">
        <v>65</v>
      </c>
      <c r="M2" s="116"/>
    </row>
    <row r="3" spans="1:15" ht="63.6" thickBot="1" x14ac:dyDescent="0.35">
      <c r="A3" s="19" t="s">
        <v>0</v>
      </c>
      <c r="B3" s="19" t="s">
        <v>1</v>
      </c>
      <c r="C3" s="19"/>
      <c r="D3" s="19" t="s">
        <v>5</v>
      </c>
      <c r="E3" s="19" t="s">
        <v>6</v>
      </c>
      <c r="F3" s="19" t="s">
        <v>2</v>
      </c>
      <c r="G3" s="19" t="s">
        <v>3</v>
      </c>
      <c r="H3" s="20" t="s">
        <v>4</v>
      </c>
      <c r="I3" s="45" t="s">
        <v>7</v>
      </c>
      <c r="J3" s="87" t="s">
        <v>59</v>
      </c>
      <c r="K3" s="87" t="s">
        <v>60</v>
      </c>
      <c r="L3" s="88" t="s">
        <v>59</v>
      </c>
      <c r="M3" s="89" t="s">
        <v>60</v>
      </c>
      <c r="N3" s="76" t="s">
        <v>64</v>
      </c>
      <c r="O3" s="76" t="s">
        <v>66</v>
      </c>
    </row>
    <row r="4" spans="1:15" ht="31.35" thickBot="1" x14ac:dyDescent="0.35">
      <c r="A4" s="100" t="s">
        <v>44</v>
      </c>
      <c r="B4" s="101"/>
      <c r="C4" s="101"/>
      <c r="D4" s="101"/>
      <c r="E4" s="101"/>
      <c r="F4" s="101"/>
      <c r="G4" s="101"/>
      <c r="H4" s="101"/>
      <c r="I4" s="101"/>
      <c r="J4" s="90"/>
      <c r="K4" s="90"/>
      <c r="L4" s="91"/>
      <c r="M4" s="91"/>
      <c r="N4" s="77"/>
    </row>
    <row r="5" spans="1:15" ht="226.5" customHeight="1" thickBot="1" x14ac:dyDescent="0.35">
      <c r="A5" s="10">
        <v>1</v>
      </c>
      <c r="B5" s="43" t="s">
        <v>20</v>
      </c>
      <c r="C5" s="109" t="s">
        <v>10</v>
      </c>
      <c r="D5" s="22" t="s">
        <v>22</v>
      </c>
      <c r="E5" s="2"/>
      <c r="F5" s="11" t="s">
        <v>31</v>
      </c>
      <c r="G5" s="28"/>
      <c r="H5" s="12">
        <v>18</v>
      </c>
      <c r="I5" s="46"/>
      <c r="J5" s="92">
        <v>87619.7</v>
      </c>
      <c r="K5" s="92">
        <f t="shared" ref="K5:K29" si="0">J5*H5</f>
        <v>1577154.5999999999</v>
      </c>
      <c r="L5" s="93">
        <v>90000</v>
      </c>
      <c r="M5" s="94">
        <f t="shared" ref="M5:M29" si="1">(H5*L5)</f>
        <v>1620000</v>
      </c>
      <c r="N5" s="78">
        <f>AVERAGE(J5,L5)</f>
        <v>88809.85</v>
      </c>
      <c r="O5" s="80">
        <f>H5*N5</f>
        <v>1598577.3</v>
      </c>
    </row>
    <row r="6" spans="1:15" ht="243.75" customHeight="1" thickBot="1" x14ac:dyDescent="0.35">
      <c r="A6" s="13">
        <v>2</v>
      </c>
      <c r="B6" s="41"/>
      <c r="C6" s="107"/>
      <c r="D6" s="23" t="s">
        <v>27</v>
      </c>
      <c r="E6" s="53"/>
      <c r="F6" s="1" t="s">
        <v>31</v>
      </c>
      <c r="G6" s="27"/>
      <c r="H6" s="12">
        <v>16</v>
      </c>
      <c r="I6" s="46"/>
      <c r="J6" s="92">
        <v>109309.83</v>
      </c>
      <c r="K6" s="92">
        <f t="shared" si="0"/>
        <v>1748957.28</v>
      </c>
      <c r="L6" s="93">
        <v>110500</v>
      </c>
      <c r="M6" s="94">
        <f t="shared" si="1"/>
        <v>1768000</v>
      </c>
      <c r="N6" s="78">
        <f t="shared" ref="N6:N29" si="2">AVERAGE(J6,L6)</f>
        <v>109904.91500000001</v>
      </c>
      <c r="O6" s="80">
        <f t="shared" ref="O6:O29" si="3">H6*N6</f>
        <v>1758478.6400000001</v>
      </c>
    </row>
    <row r="7" spans="1:15" ht="246" customHeight="1" thickBot="1" x14ac:dyDescent="0.35">
      <c r="A7" s="13">
        <v>3</v>
      </c>
      <c r="B7" s="41" t="s">
        <v>21</v>
      </c>
      <c r="C7" s="107"/>
      <c r="D7" s="23" t="s">
        <v>14</v>
      </c>
      <c r="E7" s="53"/>
      <c r="F7" s="1" t="s">
        <v>34</v>
      </c>
      <c r="G7" s="27"/>
      <c r="H7" s="12">
        <v>16</v>
      </c>
      <c r="I7" s="46"/>
      <c r="J7" s="92">
        <v>287239.82</v>
      </c>
      <c r="K7" s="92">
        <f t="shared" si="0"/>
        <v>4595837.12</v>
      </c>
      <c r="L7" s="93">
        <v>292000</v>
      </c>
      <c r="M7" s="94">
        <f t="shared" si="1"/>
        <v>4672000</v>
      </c>
      <c r="N7" s="78">
        <f t="shared" si="2"/>
        <v>289619.91000000003</v>
      </c>
      <c r="O7" s="80">
        <f t="shared" si="3"/>
        <v>4633918.5600000005</v>
      </c>
    </row>
    <row r="8" spans="1:15" ht="212.25" customHeight="1" thickBot="1" x14ac:dyDescent="0.35">
      <c r="A8" s="21">
        <v>5</v>
      </c>
      <c r="B8" s="40" t="s">
        <v>20</v>
      </c>
      <c r="C8" s="104" t="s">
        <v>11</v>
      </c>
      <c r="D8" s="24" t="s">
        <v>28</v>
      </c>
      <c r="E8" s="55" t="s">
        <v>18</v>
      </c>
      <c r="F8" s="7" t="s">
        <v>31</v>
      </c>
      <c r="G8" s="32"/>
      <c r="H8" s="9">
        <v>12</v>
      </c>
      <c r="I8" s="46"/>
      <c r="J8" s="92">
        <v>71691.55</v>
      </c>
      <c r="K8" s="92">
        <f t="shared" si="0"/>
        <v>860298.60000000009</v>
      </c>
      <c r="L8" s="93">
        <v>73000</v>
      </c>
      <c r="M8" s="94">
        <f t="shared" si="1"/>
        <v>876000</v>
      </c>
      <c r="N8" s="78">
        <f t="shared" si="2"/>
        <v>72345.774999999994</v>
      </c>
      <c r="O8" s="80">
        <f t="shared" si="3"/>
        <v>868149.29999999993</v>
      </c>
    </row>
    <row r="9" spans="1:15" ht="325.8" customHeight="1" thickBot="1" x14ac:dyDescent="0.35">
      <c r="A9" s="13">
        <v>6</v>
      </c>
      <c r="B9" s="41">
        <v>53102901</v>
      </c>
      <c r="C9" s="107"/>
      <c r="D9" s="30" t="s">
        <v>16</v>
      </c>
      <c r="E9" s="53"/>
      <c r="F9" s="1" t="s">
        <v>31</v>
      </c>
      <c r="G9" s="27"/>
      <c r="H9" s="3">
        <v>2</v>
      </c>
      <c r="I9" s="46"/>
      <c r="J9" s="92">
        <v>135619.54</v>
      </c>
      <c r="K9" s="92">
        <f t="shared" si="0"/>
        <v>271239.08</v>
      </c>
      <c r="L9" s="93">
        <v>138000</v>
      </c>
      <c r="M9" s="94">
        <f t="shared" si="1"/>
        <v>276000</v>
      </c>
      <c r="N9" s="78">
        <f t="shared" si="2"/>
        <v>136809.77000000002</v>
      </c>
      <c r="O9" s="80">
        <f t="shared" si="3"/>
        <v>273619.54000000004</v>
      </c>
    </row>
    <row r="10" spans="1:15" ht="270.75" customHeight="1" thickBot="1" x14ac:dyDescent="0.35">
      <c r="A10" s="13">
        <v>7</v>
      </c>
      <c r="B10" s="41">
        <v>53102902</v>
      </c>
      <c r="C10" s="107"/>
      <c r="D10" s="30" t="s">
        <v>15</v>
      </c>
      <c r="E10" s="53"/>
      <c r="F10" s="1" t="s">
        <v>31</v>
      </c>
      <c r="G10" s="27"/>
      <c r="H10" s="95">
        <v>4</v>
      </c>
      <c r="I10" s="46"/>
      <c r="J10" s="92">
        <v>141811.10999999999</v>
      </c>
      <c r="K10" s="92">
        <f t="shared" si="0"/>
        <v>567244.43999999994</v>
      </c>
      <c r="L10" s="93">
        <v>143000.00330000001</v>
      </c>
      <c r="M10" s="94">
        <f t="shared" si="1"/>
        <v>572000.01320000004</v>
      </c>
      <c r="N10" s="78">
        <f t="shared" si="2"/>
        <v>142405.55664999998</v>
      </c>
      <c r="O10" s="80">
        <f t="shared" si="3"/>
        <v>569622.22659999994</v>
      </c>
    </row>
    <row r="11" spans="1:15" ht="275.55" customHeight="1" thickBot="1" x14ac:dyDescent="0.35">
      <c r="A11" s="18">
        <v>8</v>
      </c>
      <c r="B11" s="42" t="s">
        <v>43</v>
      </c>
      <c r="C11" s="108"/>
      <c r="D11" s="31" t="s">
        <v>42</v>
      </c>
      <c r="E11" s="56" t="s">
        <v>18</v>
      </c>
      <c r="F11" s="4" t="s">
        <v>31</v>
      </c>
      <c r="G11" s="33"/>
      <c r="H11" s="96">
        <v>12</v>
      </c>
      <c r="I11" s="46"/>
      <c r="J11" s="92">
        <v>77520.17</v>
      </c>
      <c r="K11" s="92">
        <f t="shared" si="0"/>
        <v>930242.04</v>
      </c>
      <c r="L11" s="93">
        <v>79900</v>
      </c>
      <c r="M11" s="94">
        <f t="shared" si="1"/>
        <v>958800</v>
      </c>
      <c r="N11" s="78">
        <f t="shared" si="2"/>
        <v>78710.084999999992</v>
      </c>
      <c r="O11" s="80">
        <f t="shared" si="3"/>
        <v>944521.0199999999</v>
      </c>
    </row>
    <row r="12" spans="1:15" ht="121.5" customHeight="1" thickBot="1" x14ac:dyDescent="0.35">
      <c r="A12" s="10">
        <v>9</v>
      </c>
      <c r="B12" s="43">
        <v>53102801</v>
      </c>
      <c r="C12" s="109" t="s">
        <v>12</v>
      </c>
      <c r="D12" s="36" t="s">
        <v>17</v>
      </c>
      <c r="E12" s="57"/>
      <c r="F12" s="11" t="s">
        <v>31</v>
      </c>
      <c r="G12" s="28"/>
      <c r="H12" s="12">
        <v>4</v>
      </c>
      <c r="I12" s="46"/>
      <c r="J12" s="92">
        <v>145808.32000000001</v>
      </c>
      <c r="K12" s="92">
        <f t="shared" si="0"/>
        <v>583233.28000000003</v>
      </c>
      <c r="L12" s="93">
        <v>148188.70000000001</v>
      </c>
      <c r="M12" s="94">
        <f t="shared" si="1"/>
        <v>592754.80000000005</v>
      </c>
      <c r="N12" s="78">
        <f t="shared" si="2"/>
        <v>146998.51</v>
      </c>
      <c r="O12" s="80">
        <f t="shared" si="3"/>
        <v>587994.04</v>
      </c>
    </row>
    <row r="13" spans="1:15" ht="223.5" customHeight="1" thickBot="1" x14ac:dyDescent="0.35">
      <c r="A13" s="13">
        <v>10</v>
      </c>
      <c r="B13" s="41">
        <v>53131601</v>
      </c>
      <c r="C13" s="107"/>
      <c r="D13" s="37" t="s">
        <v>45</v>
      </c>
      <c r="E13" s="53"/>
      <c r="F13" s="1" t="s">
        <v>31</v>
      </c>
      <c r="G13" s="27"/>
      <c r="H13" s="3">
        <v>4</v>
      </c>
      <c r="I13" s="46"/>
      <c r="J13" s="92">
        <v>44899.89</v>
      </c>
      <c r="K13" s="92">
        <f t="shared" si="0"/>
        <v>179599.56</v>
      </c>
      <c r="L13" s="93">
        <v>46090</v>
      </c>
      <c r="M13" s="94">
        <f t="shared" si="1"/>
        <v>184360</v>
      </c>
      <c r="N13" s="78">
        <f>AVERAGE(J13,L13)</f>
        <v>45494.945</v>
      </c>
      <c r="O13" s="80">
        <f t="shared" si="3"/>
        <v>181979.78</v>
      </c>
    </row>
    <row r="14" spans="1:15" ht="70.05" customHeight="1" thickBot="1" x14ac:dyDescent="0.35">
      <c r="A14" s="13">
        <v>11</v>
      </c>
      <c r="B14" s="41">
        <v>49141606</v>
      </c>
      <c r="C14" s="107"/>
      <c r="D14" s="37" t="s">
        <v>46</v>
      </c>
      <c r="E14" s="53"/>
      <c r="F14" s="1" t="s">
        <v>31</v>
      </c>
      <c r="G14" s="27"/>
      <c r="H14" s="3">
        <v>4</v>
      </c>
      <c r="I14" s="46"/>
      <c r="J14" s="92">
        <v>87585.19</v>
      </c>
      <c r="K14" s="92">
        <f t="shared" si="0"/>
        <v>350340.76</v>
      </c>
      <c r="L14" s="93">
        <v>92345</v>
      </c>
      <c r="M14" s="94">
        <f t="shared" si="1"/>
        <v>369380</v>
      </c>
      <c r="N14" s="78">
        <f>AVERAGE(J14,L14)</f>
        <v>89965.095000000001</v>
      </c>
      <c r="O14" s="80">
        <f t="shared" si="3"/>
        <v>359860.38</v>
      </c>
    </row>
    <row r="15" spans="1:15" ht="265.5" customHeight="1" thickBot="1" x14ac:dyDescent="0.35">
      <c r="A15" s="13">
        <v>12</v>
      </c>
      <c r="B15" s="41">
        <v>53103001</v>
      </c>
      <c r="C15" s="107" t="s">
        <v>13</v>
      </c>
      <c r="D15" s="30" t="s">
        <v>47</v>
      </c>
      <c r="E15" s="53"/>
      <c r="F15" s="1" t="s">
        <v>31</v>
      </c>
      <c r="G15" s="27"/>
      <c r="H15" s="3">
        <v>8</v>
      </c>
      <c r="I15" s="47"/>
      <c r="J15" s="92">
        <v>111080.55</v>
      </c>
      <c r="K15" s="92">
        <f t="shared" si="0"/>
        <v>888644.4</v>
      </c>
      <c r="L15" s="93">
        <v>109890</v>
      </c>
      <c r="M15" s="94">
        <f t="shared" si="1"/>
        <v>879120</v>
      </c>
      <c r="N15" s="78">
        <f t="shared" si="2"/>
        <v>110485.27499999999</v>
      </c>
      <c r="O15" s="80">
        <f t="shared" si="3"/>
        <v>883882.2</v>
      </c>
    </row>
    <row r="16" spans="1:15" ht="234" customHeight="1" thickBot="1" x14ac:dyDescent="0.35">
      <c r="A16" s="18">
        <v>13</v>
      </c>
      <c r="B16" s="42">
        <v>53101502</v>
      </c>
      <c r="C16" s="108"/>
      <c r="D16" s="31" t="s">
        <v>48</v>
      </c>
      <c r="E16" s="58"/>
      <c r="F16" s="4" t="s">
        <v>31</v>
      </c>
      <c r="G16" s="33"/>
      <c r="H16" s="5">
        <v>4</v>
      </c>
      <c r="I16" s="48"/>
      <c r="J16" s="92">
        <v>81249.63</v>
      </c>
      <c r="K16" s="92">
        <f t="shared" si="0"/>
        <v>324998.52</v>
      </c>
      <c r="L16" s="93">
        <v>78870</v>
      </c>
      <c r="M16" s="94">
        <f t="shared" si="1"/>
        <v>315480</v>
      </c>
      <c r="N16" s="78">
        <f t="shared" si="2"/>
        <v>80059.815000000002</v>
      </c>
      <c r="O16" s="80">
        <f t="shared" si="3"/>
        <v>320239.26</v>
      </c>
    </row>
    <row r="17" spans="1:15" ht="309.75" customHeight="1" thickBot="1" x14ac:dyDescent="0.35">
      <c r="A17" s="10">
        <v>16</v>
      </c>
      <c r="B17" s="43">
        <v>53101602</v>
      </c>
      <c r="C17" s="105" t="s">
        <v>8</v>
      </c>
      <c r="D17" s="38" t="s">
        <v>25</v>
      </c>
      <c r="E17" s="59" t="s">
        <v>18</v>
      </c>
      <c r="F17" s="11" t="s">
        <v>31</v>
      </c>
      <c r="G17" s="28"/>
      <c r="H17" s="12">
        <v>1</v>
      </c>
      <c r="I17" s="46"/>
      <c r="J17" s="92">
        <v>105713.65</v>
      </c>
      <c r="K17" s="92">
        <f t="shared" si="0"/>
        <v>105713.65</v>
      </c>
      <c r="L17" s="93">
        <v>108093.7</v>
      </c>
      <c r="M17" s="94">
        <f t="shared" si="1"/>
        <v>108093.7</v>
      </c>
      <c r="N17" s="78">
        <f t="shared" si="2"/>
        <v>106903.67499999999</v>
      </c>
      <c r="O17" s="80">
        <f t="shared" si="3"/>
        <v>106903.67499999999</v>
      </c>
    </row>
    <row r="18" spans="1:15" ht="261.3" customHeight="1" thickBot="1" x14ac:dyDescent="0.35">
      <c r="A18" s="18">
        <v>17</v>
      </c>
      <c r="B18" s="42">
        <v>53101502</v>
      </c>
      <c r="C18" s="110"/>
      <c r="D18" s="39" t="s">
        <v>23</v>
      </c>
      <c r="E18" s="58"/>
      <c r="F18" s="4" t="s">
        <v>31</v>
      </c>
      <c r="G18" s="33"/>
      <c r="H18" s="5">
        <v>1</v>
      </c>
      <c r="I18" s="48"/>
      <c r="J18" s="92">
        <v>220633.14</v>
      </c>
      <c r="K18" s="92">
        <f t="shared" si="0"/>
        <v>220633.14</v>
      </c>
      <c r="L18" s="93">
        <v>214683.7</v>
      </c>
      <c r="M18" s="94">
        <f t="shared" si="1"/>
        <v>214683.7</v>
      </c>
      <c r="N18" s="78">
        <f t="shared" si="2"/>
        <v>217658.42</v>
      </c>
      <c r="O18" s="80">
        <f t="shared" si="3"/>
        <v>217658.42</v>
      </c>
    </row>
    <row r="19" spans="1:15" ht="312.75" customHeight="1" thickBot="1" x14ac:dyDescent="0.35">
      <c r="A19" s="10">
        <v>18</v>
      </c>
      <c r="B19" s="43">
        <v>53101602</v>
      </c>
      <c r="C19" s="105" t="s">
        <v>9</v>
      </c>
      <c r="D19" s="35" t="s">
        <v>26</v>
      </c>
      <c r="E19" s="59" t="s">
        <v>18</v>
      </c>
      <c r="F19" s="11" t="s">
        <v>31</v>
      </c>
      <c r="G19" s="28"/>
      <c r="H19" s="12">
        <v>1</v>
      </c>
      <c r="I19" s="46"/>
      <c r="J19" s="92">
        <v>95795</v>
      </c>
      <c r="K19" s="92">
        <f t="shared" si="0"/>
        <v>95795</v>
      </c>
      <c r="L19" s="93">
        <v>108093.7</v>
      </c>
      <c r="M19" s="94">
        <f t="shared" si="1"/>
        <v>108093.7</v>
      </c>
      <c r="N19" s="78">
        <f t="shared" si="2"/>
        <v>101944.35</v>
      </c>
      <c r="O19" s="80">
        <f t="shared" si="3"/>
        <v>101944.35</v>
      </c>
    </row>
    <row r="20" spans="1:15" ht="280.5" customHeight="1" thickBot="1" x14ac:dyDescent="0.35">
      <c r="A20" s="14">
        <v>19</v>
      </c>
      <c r="B20" s="44">
        <v>53101502</v>
      </c>
      <c r="C20" s="106"/>
      <c r="D20" s="34" t="s">
        <v>24</v>
      </c>
      <c r="E20" s="54"/>
      <c r="F20" s="15" t="s">
        <v>41</v>
      </c>
      <c r="G20" s="29"/>
      <c r="H20" s="17">
        <v>1</v>
      </c>
      <c r="I20" s="49"/>
      <c r="J20" s="92">
        <v>214683.14</v>
      </c>
      <c r="K20" s="92">
        <f t="shared" si="0"/>
        <v>214683.14</v>
      </c>
      <c r="L20" s="93">
        <v>214683.7</v>
      </c>
      <c r="M20" s="94">
        <f t="shared" si="1"/>
        <v>214683.7</v>
      </c>
      <c r="N20" s="78">
        <f t="shared" si="2"/>
        <v>214683.42</v>
      </c>
      <c r="O20" s="80">
        <f t="shared" si="3"/>
        <v>214683.42</v>
      </c>
    </row>
    <row r="21" spans="1:15" ht="45.75" customHeight="1" thickBot="1" x14ac:dyDescent="0.35">
      <c r="A21" s="117" t="s">
        <v>29</v>
      </c>
      <c r="B21" s="118"/>
      <c r="C21" s="118"/>
      <c r="D21" s="118"/>
      <c r="E21" s="118"/>
      <c r="F21" s="118"/>
      <c r="G21" s="118"/>
      <c r="H21" s="118"/>
      <c r="I21" s="118"/>
      <c r="J21" s="92">
        <v>0</v>
      </c>
      <c r="K21" s="92">
        <f t="shared" si="0"/>
        <v>0</v>
      </c>
      <c r="L21" s="93">
        <v>0</v>
      </c>
      <c r="M21" s="94">
        <f t="shared" si="1"/>
        <v>0</v>
      </c>
      <c r="N21" s="78">
        <f t="shared" si="2"/>
        <v>0</v>
      </c>
      <c r="O21" s="80">
        <f t="shared" si="3"/>
        <v>0</v>
      </c>
    </row>
    <row r="22" spans="1:15" ht="237.75" customHeight="1" thickBot="1" x14ac:dyDescent="0.35">
      <c r="A22" s="7">
        <v>20</v>
      </c>
      <c r="B22" s="41">
        <v>53101602</v>
      </c>
      <c r="C22" s="102" t="s">
        <v>49</v>
      </c>
      <c r="D22" s="26" t="s">
        <v>32</v>
      </c>
      <c r="E22" s="60"/>
      <c r="F22" s="7" t="s">
        <v>31</v>
      </c>
      <c r="G22" s="8"/>
      <c r="H22" s="9">
        <v>8</v>
      </c>
      <c r="I22" s="50"/>
      <c r="J22" s="92">
        <v>172620.21</v>
      </c>
      <c r="K22" s="92">
        <f t="shared" si="0"/>
        <v>1380961.68</v>
      </c>
      <c r="L22" s="93">
        <v>175000.00055999999</v>
      </c>
      <c r="M22" s="94">
        <f t="shared" si="1"/>
        <v>1400000.0044799999</v>
      </c>
      <c r="N22" s="78">
        <f t="shared" si="2"/>
        <v>173810.10527999999</v>
      </c>
      <c r="O22" s="80">
        <f t="shared" si="3"/>
        <v>1390480.8422399999</v>
      </c>
    </row>
    <row r="23" spans="1:15" ht="246" customHeight="1" thickBot="1" x14ac:dyDescent="0.35">
      <c r="A23" s="7">
        <v>21</v>
      </c>
      <c r="B23" s="41">
        <v>53101602</v>
      </c>
      <c r="C23" s="103"/>
      <c r="D23" s="25" t="s">
        <v>50</v>
      </c>
      <c r="E23" s="60"/>
      <c r="F23" s="7" t="s">
        <v>31</v>
      </c>
      <c r="G23" s="8"/>
      <c r="H23" s="9">
        <v>8</v>
      </c>
      <c r="I23" s="50"/>
      <c r="J23" s="92">
        <v>184760.59</v>
      </c>
      <c r="K23" s="92">
        <f t="shared" si="0"/>
        <v>1478084.72</v>
      </c>
      <c r="L23" s="93">
        <v>179999.99975999998</v>
      </c>
      <c r="M23" s="94">
        <f t="shared" si="1"/>
        <v>1439999.9980799998</v>
      </c>
      <c r="N23" s="78">
        <f t="shared" si="2"/>
        <v>182380.29488</v>
      </c>
      <c r="O23" s="80">
        <f t="shared" si="3"/>
        <v>1459042.35904</v>
      </c>
    </row>
    <row r="24" spans="1:15" ht="307.8" customHeight="1" thickBot="1" x14ac:dyDescent="0.35">
      <c r="A24" s="7">
        <v>23</v>
      </c>
      <c r="B24" s="41">
        <v>53101502</v>
      </c>
      <c r="C24" s="103"/>
      <c r="D24" s="25" t="s">
        <v>51</v>
      </c>
      <c r="E24" s="60"/>
      <c r="F24" s="7" t="s">
        <v>31</v>
      </c>
      <c r="G24" s="8"/>
      <c r="H24" s="9">
        <v>8</v>
      </c>
      <c r="I24" s="50"/>
      <c r="J24" s="92">
        <v>215687.5</v>
      </c>
      <c r="K24" s="92">
        <f t="shared" si="0"/>
        <v>1725500</v>
      </c>
      <c r="L24" s="93">
        <v>220899.99999900002</v>
      </c>
      <c r="M24" s="94">
        <f t="shared" si="1"/>
        <v>1767199.9999920002</v>
      </c>
      <c r="N24" s="78">
        <f t="shared" si="2"/>
        <v>218293.7499995</v>
      </c>
      <c r="O24" s="80">
        <f t="shared" si="3"/>
        <v>1746349.999996</v>
      </c>
    </row>
    <row r="25" spans="1:15" ht="201.75" customHeight="1" thickBot="1" x14ac:dyDescent="0.35">
      <c r="A25" s="7">
        <v>24</v>
      </c>
      <c r="B25" s="6">
        <v>53111601</v>
      </c>
      <c r="C25" s="103"/>
      <c r="D25" s="25" t="s">
        <v>52</v>
      </c>
      <c r="E25" s="60"/>
      <c r="F25" s="7" t="s">
        <v>34</v>
      </c>
      <c r="G25" s="8"/>
      <c r="H25" s="9">
        <v>8</v>
      </c>
      <c r="I25" s="50"/>
      <c r="J25" s="92">
        <v>247619.96</v>
      </c>
      <c r="K25" s="92">
        <f t="shared" si="0"/>
        <v>1980959.68</v>
      </c>
      <c r="L25" s="93">
        <v>249999.99998399999</v>
      </c>
      <c r="M25" s="94">
        <f t="shared" si="1"/>
        <v>1999999.999872</v>
      </c>
      <c r="N25" s="78">
        <f t="shared" si="2"/>
        <v>248809.97999199998</v>
      </c>
      <c r="O25" s="80">
        <f t="shared" si="3"/>
        <v>1990479.8399359998</v>
      </c>
    </row>
    <row r="26" spans="1:15" ht="166.5" customHeight="1" thickBot="1" x14ac:dyDescent="0.35">
      <c r="A26" s="7">
        <v>26</v>
      </c>
      <c r="B26" s="6">
        <v>53102000</v>
      </c>
      <c r="C26" s="103"/>
      <c r="D26" s="25" t="s">
        <v>54</v>
      </c>
      <c r="E26" s="60"/>
      <c r="F26" s="7" t="s">
        <v>31</v>
      </c>
      <c r="G26" s="8"/>
      <c r="H26" s="9">
        <v>4</v>
      </c>
      <c r="I26" s="50"/>
      <c r="J26" s="92">
        <v>314755</v>
      </c>
      <c r="K26" s="92">
        <f t="shared" si="0"/>
        <v>1259020</v>
      </c>
      <c r="L26" s="93">
        <v>313500</v>
      </c>
      <c r="M26" s="94">
        <f t="shared" si="1"/>
        <v>1254000</v>
      </c>
      <c r="N26" s="78">
        <f t="shared" si="2"/>
        <v>314127.5</v>
      </c>
      <c r="O26" s="80">
        <f t="shared" si="3"/>
        <v>1256510</v>
      </c>
    </row>
    <row r="27" spans="1:15" ht="237" customHeight="1" thickBot="1" x14ac:dyDescent="0.35">
      <c r="A27" s="7">
        <v>28</v>
      </c>
      <c r="B27" s="40">
        <v>53101504</v>
      </c>
      <c r="C27" s="103"/>
      <c r="D27" s="25" t="s">
        <v>36</v>
      </c>
      <c r="E27" s="60"/>
      <c r="F27" s="7" t="s">
        <v>31</v>
      </c>
      <c r="G27" s="8"/>
      <c r="H27" s="9">
        <v>4</v>
      </c>
      <c r="I27" s="50"/>
      <c r="J27" s="92">
        <v>189210</v>
      </c>
      <c r="K27" s="92">
        <f t="shared" si="0"/>
        <v>756840</v>
      </c>
      <c r="L27" s="93">
        <v>188100</v>
      </c>
      <c r="M27" s="94">
        <f t="shared" si="1"/>
        <v>752400</v>
      </c>
      <c r="N27" s="78">
        <f t="shared" si="2"/>
        <v>188655</v>
      </c>
      <c r="O27" s="80">
        <f t="shared" si="3"/>
        <v>754620</v>
      </c>
    </row>
    <row r="28" spans="1:15" ht="219" customHeight="1" thickBot="1" x14ac:dyDescent="0.35">
      <c r="A28" s="7">
        <v>29</v>
      </c>
      <c r="B28" s="41">
        <v>53101604</v>
      </c>
      <c r="C28" s="103"/>
      <c r="D28" s="25" t="s">
        <v>37</v>
      </c>
      <c r="E28" s="60"/>
      <c r="F28" s="7" t="s">
        <v>31</v>
      </c>
      <c r="G28" s="8"/>
      <c r="H28" s="9">
        <v>4</v>
      </c>
      <c r="I28" s="50"/>
      <c r="J28" s="92">
        <v>211820</v>
      </c>
      <c r="K28" s="92">
        <f t="shared" si="0"/>
        <v>847280</v>
      </c>
      <c r="L28" s="93">
        <v>210210.00000000003</v>
      </c>
      <c r="M28" s="94">
        <f t="shared" si="1"/>
        <v>840840.00000000012</v>
      </c>
      <c r="N28" s="78">
        <f t="shared" si="2"/>
        <v>211015</v>
      </c>
      <c r="O28" s="80">
        <f t="shared" si="3"/>
        <v>844060</v>
      </c>
    </row>
    <row r="29" spans="1:15" ht="147.75" customHeight="1" thickBot="1" x14ac:dyDescent="0.35">
      <c r="A29" s="7">
        <v>30</v>
      </c>
      <c r="B29" s="40">
        <v>53111602</v>
      </c>
      <c r="C29" s="103"/>
      <c r="D29" s="25" t="s">
        <v>38</v>
      </c>
      <c r="E29" s="60"/>
      <c r="F29" s="7" t="s">
        <v>34</v>
      </c>
      <c r="G29" s="8"/>
      <c r="H29" s="9">
        <v>4</v>
      </c>
      <c r="I29" s="50"/>
      <c r="J29" s="92">
        <v>214200</v>
      </c>
      <c r="K29" s="92">
        <f t="shared" si="0"/>
        <v>856800</v>
      </c>
      <c r="L29" s="93">
        <v>198000</v>
      </c>
      <c r="M29" s="94">
        <f t="shared" si="1"/>
        <v>792000</v>
      </c>
      <c r="N29" s="78">
        <f t="shared" si="2"/>
        <v>206100</v>
      </c>
      <c r="O29" s="80">
        <f t="shared" si="3"/>
        <v>824400</v>
      </c>
    </row>
    <row r="30" spans="1:15" x14ac:dyDescent="0.3">
      <c r="K30" s="85">
        <f>SUM(K5:K29)</f>
        <v>23800060.690000001</v>
      </c>
      <c r="M30" s="86">
        <f>SUM(M5:M29)</f>
        <v>23975889.615623999</v>
      </c>
      <c r="N30" s="79">
        <f>SUM(N5:N29)</f>
        <v>3775990.9968014997</v>
      </c>
      <c r="O30" s="80">
        <f>SUM(O5:O29)</f>
        <v>23887975.152812</v>
      </c>
    </row>
  </sheetData>
  <autoFilter ref="A3:I29" xr:uid="{00000000-0009-0000-0000-000000000000}"/>
  <mergeCells count="11">
    <mergeCell ref="C15:C16"/>
    <mergeCell ref="C17:C18"/>
    <mergeCell ref="C19:C20"/>
    <mergeCell ref="C22:C29"/>
    <mergeCell ref="A21:I21"/>
    <mergeCell ref="C12:C14"/>
    <mergeCell ref="J2:K2"/>
    <mergeCell ref="L2:M2"/>
    <mergeCell ref="A4:I4"/>
    <mergeCell ref="C5:C7"/>
    <mergeCell ref="C8:C11"/>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00e0fa48-20e2-4d72-88cf-7ad570a5fe6a">
      <UserInfo>
        <DisplayName>Liliana Alejandra Henao Aranda</DisplayName>
        <AccountId>136</AccountId>
        <AccountType/>
      </UserInfo>
      <UserInfo>
        <DisplayName>María Victoria Rodríguez Acevedo</DisplayName>
        <AccountId>37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9" ma:contentTypeDescription="Crear nuevo documento." ma:contentTypeScope="" ma:versionID="46b852b470f86c8b71b815eb699fab26">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d7063f0ff4777ba412d8be2b71bb0318"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1FC8FB-93CF-495D-8D4C-E702EC6D8A5A}">
  <ds:schemaRefs>
    <ds:schemaRef ds:uri="http://schemas.microsoft.com/office/2006/metadata/properties"/>
    <ds:schemaRef ds:uri="http://purl.org/dc/elements/1.1/"/>
    <ds:schemaRef ds:uri="http://purl.org/dc/terms/"/>
    <ds:schemaRef ds:uri="http://purl.org/dc/dcmitype/"/>
    <ds:schemaRef ds:uri="http://schemas.microsoft.com/office/2006/documentManagement/types"/>
    <ds:schemaRef ds:uri="http://schemas.microsoft.com/office/infopath/2007/PartnerControls"/>
    <ds:schemaRef ds:uri="00e0fa48-20e2-4d72-88cf-7ad570a5fe6a"/>
    <ds:schemaRef ds:uri="http://www.w3.org/XML/1998/namespace"/>
    <ds:schemaRef ds:uri="http://schemas.microsoft.com/sharepoint/v3"/>
    <ds:schemaRef ds:uri="http://schemas.openxmlformats.org/package/2006/metadata/core-properties"/>
    <ds:schemaRef ds:uri="e4dd5c7c-ed7a-4d78-a66f-868743598329"/>
  </ds:schemaRefs>
</ds:datastoreItem>
</file>

<file path=customXml/itemProps2.xml><?xml version="1.0" encoding="utf-8"?>
<ds:datastoreItem xmlns:ds="http://schemas.openxmlformats.org/officeDocument/2006/customXml" ds:itemID="{DFFE1375-C7D4-46D4-8A67-D0BAAF9110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0e0fa48-20e2-4d72-88cf-7ad570a5fe6a"/>
    <ds:schemaRef ds:uri="e4dd5c7c-ed7a-4d78-a66f-8687435983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FC9144D-7074-4D0D-8AB6-A219871917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MARCADO</vt:lpstr>
      <vt:lpstr>FICHA CON CANTIDADES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Catalina Escalante Rico</dc:creator>
  <cp:keywords/>
  <dc:description/>
  <cp:lastModifiedBy>Windows 11</cp:lastModifiedBy>
  <cp:revision/>
  <dcterms:created xsi:type="dcterms:W3CDTF">2019-08-15T15:10:05Z</dcterms:created>
  <dcterms:modified xsi:type="dcterms:W3CDTF">2025-05-26T23:48:34Z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2025-03-03T20:16:36Z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63032a13-4bcd-4271-8dbf-ac669d36809c</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