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SUBASTA 2025\"/>
    </mc:Choice>
  </mc:AlternateContent>
  <xr:revisionPtr revIDLastSave="0" documentId="13_ncr:1_{16698BF3-8250-4E77-B2ED-FD107932E3FD}" xr6:coauthVersionLast="47" xr6:coauthVersionMax="47" xr10:uidLastSave="{00000000-0000-0000-0000-000000000000}"/>
  <bookViews>
    <workbookView xWindow="7980" yWindow="1380" windowWidth="8835" windowHeight="13260" firstSheet="3" activeTab="3" xr2:uid="{00000000-000D-0000-FFFF-FFFF00000000}"/>
  </bookViews>
  <sheets>
    <sheet name="LOTE 1. AGRICOLA" sheetId="1" r:id="rId1"/>
    <sheet name="LOTE 2. PECUARIA" sheetId="2" r:id="rId2"/>
    <sheet name="LOTE 3. AGROINDUSTRIA" sheetId="3" r:id="rId3"/>
    <sheet name="LOTE 4. ARTESANIAS" sheetId="4" r:id="rId4"/>
    <sheet name="LOTE 5. CONFECCIONES" sheetId="5" r:id="rId5"/>
  </sheets>
  <definedNames>
    <definedName name="_xlnm._FilterDatabase" localSheetId="0" hidden="1">'LOTE 1. AGRICOLA'!$A$4:$DX$32</definedName>
    <definedName name="_xlnm._FilterDatabase" localSheetId="1" hidden="1">'LOTE 2. PECUARIA'!$A$4:$DP$34</definedName>
    <definedName name="_xlnm._FilterDatabase" localSheetId="2" hidden="1">'LOTE 3. AGROINDUSTRIA'!$A$4:$DQ$97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3" i="3" l="1"/>
  <c r="H10" i="3"/>
  <c r="O6" i="3" l="1"/>
  <c r="O7" i="3"/>
  <c r="O8" i="3"/>
  <c r="O9" i="3"/>
  <c r="O10" i="3"/>
  <c r="O11" i="3"/>
  <c r="O12" i="3"/>
  <c r="O13" i="3"/>
  <c r="O14" i="3"/>
  <c r="O15" i="3"/>
  <c r="O16"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4" i="3"/>
  <c r="O75" i="3"/>
  <c r="O76" i="3"/>
  <c r="O77" i="3"/>
  <c r="O78" i="3"/>
  <c r="O79" i="3"/>
  <c r="O80" i="3"/>
  <c r="O81" i="3"/>
  <c r="O82" i="3"/>
  <c r="O83" i="3"/>
  <c r="O84" i="3"/>
  <c r="O85" i="3"/>
  <c r="O86" i="3"/>
  <c r="O87" i="3"/>
  <c r="O88" i="3"/>
  <c r="O89" i="3"/>
  <c r="O90" i="3"/>
  <c r="O91" i="3"/>
  <c r="O92" i="3"/>
  <c r="O93" i="3"/>
  <c r="O94" i="3"/>
  <c r="O95" i="3"/>
  <c r="O96" i="3"/>
  <c r="O5" i="3"/>
  <c r="L7" i="3"/>
  <c r="L8" i="3"/>
  <c r="L9" i="3"/>
  <c r="L11" i="3"/>
  <c r="L12" i="3"/>
  <c r="L13" i="3"/>
  <c r="L15" i="3"/>
  <c r="L16" i="3"/>
  <c r="L18" i="3"/>
  <c r="L19" i="3"/>
  <c r="L20"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9" i="3"/>
  <c r="L60" i="3"/>
  <c r="L61" i="3"/>
  <c r="L62" i="3"/>
  <c r="L63" i="3"/>
  <c r="L64" i="3"/>
  <c r="L65" i="3"/>
  <c r="L66" i="3"/>
  <c r="L67" i="3"/>
  <c r="L68" i="3"/>
  <c r="L69" i="3"/>
  <c r="L70" i="3"/>
  <c r="L71" i="3"/>
  <c r="L72" i="3"/>
  <c r="L73" i="3"/>
  <c r="L74" i="3"/>
  <c r="L75" i="3"/>
  <c r="L76" i="3"/>
  <c r="L77" i="3"/>
  <c r="L78" i="3"/>
  <c r="L79" i="3"/>
  <c r="L80" i="3"/>
  <c r="L81" i="3"/>
  <c r="L82" i="3"/>
  <c r="L83" i="3"/>
  <c r="L84" i="3"/>
  <c r="L86" i="3"/>
  <c r="L87" i="3"/>
  <c r="L88" i="3"/>
  <c r="L89" i="3"/>
  <c r="L90" i="3"/>
  <c r="L91" i="3"/>
  <c r="L92" i="3"/>
  <c r="L94" i="3"/>
  <c r="L95" i="3"/>
  <c r="L96" i="3"/>
  <c r="L5" i="3"/>
  <c r="I7" i="3"/>
  <c r="I8" i="3"/>
  <c r="I9" i="3"/>
  <c r="I11" i="3"/>
  <c r="I12" i="3"/>
  <c r="I13" i="3"/>
  <c r="I15" i="3"/>
  <c r="I16" i="3"/>
  <c r="I18" i="3"/>
  <c r="I19" i="3"/>
  <c r="I20" i="3"/>
  <c r="I22" i="3"/>
  <c r="I23" i="3"/>
  <c r="I24" i="3"/>
  <c r="I25" i="3"/>
  <c r="I26" i="3"/>
  <c r="I27" i="3"/>
  <c r="I28" i="3"/>
  <c r="I29" i="3"/>
  <c r="I30" i="3"/>
  <c r="I31" i="3"/>
  <c r="I32" i="3"/>
  <c r="I33" i="3"/>
  <c r="I34" i="3"/>
  <c r="I35" i="3"/>
  <c r="I36" i="3"/>
  <c r="I37" i="3"/>
  <c r="I38" i="3"/>
  <c r="I39" i="3"/>
  <c r="I42" i="3"/>
  <c r="I43" i="3"/>
  <c r="I44" i="3"/>
  <c r="I45" i="3"/>
  <c r="I46" i="3"/>
  <c r="I47" i="3"/>
  <c r="I48" i="3"/>
  <c r="I49" i="3"/>
  <c r="I50" i="3"/>
  <c r="I51" i="3"/>
  <c r="I52" i="3"/>
  <c r="I53" i="3"/>
  <c r="I54" i="3"/>
  <c r="I55" i="3"/>
  <c r="I56" i="3"/>
  <c r="I59" i="3"/>
  <c r="I60" i="3"/>
  <c r="I61" i="3"/>
  <c r="I62" i="3"/>
  <c r="I63" i="3"/>
  <c r="I64" i="3"/>
  <c r="I65" i="3"/>
  <c r="I66" i="3"/>
  <c r="I67" i="3"/>
  <c r="I68" i="3"/>
  <c r="I69" i="3"/>
  <c r="I70" i="3"/>
  <c r="I71" i="3"/>
  <c r="I72" i="3"/>
  <c r="I73" i="3"/>
  <c r="I74" i="3"/>
  <c r="I75" i="3"/>
  <c r="I76" i="3"/>
  <c r="I77" i="3"/>
  <c r="I78" i="3"/>
  <c r="I79" i="3"/>
  <c r="I80" i="3"/>
  <c r="I81" i="3"/>
  <c r="I82" i="3"/>
  <c r="I83" i="3"/>
  <c r="I84" i="3"/>
  <c r="I86" i="3"/>
  <c r="I87" i="3"/>
  <c r="I88" i="3"/>
  <c r="I89" i="3"/>
  <c r="I90" i="3"/>
  <c r="I91" i="3"/>
  <c r="I92" i="3"/>
  <c r="I94" i="3"/>
  <c r="I95" i="3"/>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5" i="4"/>
  <c r="O6" i="4"/>
  <c r="O7" i="4"/>
  <c r="O8" i="4"/>
  <c r="O9" i="4"/>
  <c r="O10" i="4"/>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99" i="4"/>
  <c r="O100" i="4"/>
  <c r="O101" i="4"/>
  <c r="O102" i="4"/>
  <c r="O103" i="4"/>
  <c r="O104" i="4"/>
  <c r="O105" i="4"/>
  <c r="O106" i="4"/>
  <c r="O107" i="4"/>
  <c r="O108" i="4"/>
  <c r="O109" i="4"/>
  <c r="O110" i="4"/>
  <c r="O111" i="4"/>
  <c r="O112" i="4"/>
  <c r="O113" i="4"/>
  <c r="O114" i="4"/>
  <c r="O115" i="4"/>
  <c r="O116" i="4"/>
  <c r="O117" i="4"/>
  <c r="O118" i="4"/>
  <c r="O119" i="4"/>
  <c r="O120" i="4"/>
  <c r="O121" i="4"/>
  <c r="O122" i="4"/>
  <c r="O123" i="4"/>
  <c r="O124" i="4"/>
  <c r="O5" i="4"/>
  <c r="L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5" i="4"/>
  <c r="O6" i="5"/>
  <c r="O7" i="5"/>
  <c r="O8" i="5"/>
  <c r="O9" i="5"/>
  <c r="O10" i="5"/>
  <c r="O11" i="5"/>
  <c r="O12" i="5"/>
  <c r="O13" i="5"/>
  <c r="O14" i="5"/>
  <c r="O15" i="5"/>
  <c r="O16" i="5"/>
  <c r="O5" i="5"/>
  <c r="L6" i="5"/>
  <c r="L7" i="5"/>
  <c r="L8" i="5"/>
  <c r="L9" i="5"/>
  <c r="L10" i="5"/>
  <c r="L11" i="5"/>
  <c r="L12" i="5"/>
  <c r="L13" i="5"/>
  <c r="L14" i="5"/>
  <c r="L15" i="5"/>
  <c r="L16" i="5"/>
  <c r="L5" i="5"/>
  <c r="I6" i="5"/>
  <c r="I7" i="5"/>
  <c r="I8" i="5"/>
  <c r="I9" i="5"/>
  <c r="I10" i="5"/>
  <c r="I11" i="5"/>
  <c r="I12" i="5"/>
  <c r="I13" i="5"/>
  <c r="I14" i="5"/>
  <c r="I15" i="5"/>
  <c r="I16" i="5"/>
  <c r="I5" i="5"/>
  <c r="P16" i="5" l="1"/>
  <c r="Q16" i="5" s="1"/>
  <c r="P15" i="5"/>
  <c r="Q15" i="5" s="1"/>
  <c r="P14" i="5"/>
  <c r="Q14" i="5" s="1"/>
  <c r="P13" i="5"/>
  <c r="P12" i="5"/>
  <c r="Q12" i="5" s="1"/>
  <c r="P11" i="5"/>
  <c r="Q11" i="5" s="1"/>
  <c r="P10" i="5"/>
  <c r="Q10" i="5" s="1"/>
  <c r="P9" i="5"/>
  <c r="P8" i="5"/>
  <c r="Q8" i="5" s="1"/>
  <c r="P7" i="5"/>
  <c r="Q7" i="5" s="1"/>
  <c r="P6" i="5"/>
  <c r="Q6" i="5" s="1"/>
  <c r="P5" i="5"/>
  <c r="P97" i="4"/>
  <c r="P98" i="4"/>
  <c r="P99" i="4"/>
  <c r="P100" i="4"/>
  <c r="P101" i="4"/>
  <c r="Q101" i="4" s="1"/>
  <c r="P102" i="4"/>
  <c r="P103" i="4"/>
  <c r="P104" i="4"/>
  <c r="P105" i="4"/>
  <c r="P106" i="4"/>
  <c r="P107" i="4"/>
  <c r="P108" i="4"/>
  <c r="Q108" i="4" s="1"/>
  <c r="P109" i="4"/>
  <c r="P110" i="4"/>
  <c r="P111" i="4"/>
  <c r="P112" i="4"/>
  <c r="P113" i="4"/>
  <c r="P114" i="4"/>
  <c r="P115" i="4"/>
  <c r="P116" i="4"/>
  <c r="P117" i="4"/>
  <c r="P118" i="4"/>
  <c r="P119" i="4"/>
  <c r="P120" i="4"/>
  <c r="Q120" i="4"/>
  <c r="P121" i="4"/>
  <c r="P122" i="4"/>
  <c r="P123" i="4"/>
  <c r="P124" i="4"/>
  <c r="P5" i="4"/>
  <c r="P6" i="4"/>
  <c r="P7" i="4"/>
  <c r="P8" i="4"/>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Q113" i="4" l="1"/>
  <c r="R113" i="4"/>
  <c r="Q112" i="4"/>
  <c r="R112" i="4" s="1"/>
  <c r="Q119" i="4"/>
  <c r="R119" i="4"/>
  <c r="Q111" i="4"/>
  <c r="R111" i="4" s="1"/>
  <c r="Q104" i="4"/>
  <c r="R104" i="4" s="1"/>
  <c r="Q97" i="4"/>
  <c r="R97" i="4" s="1"/>
  <c r="Q114" i="4"/>
  <c r="R114" i="4" s="1"/>
  <c r="Q118" i="4"/>
  <c r="R118" i="4" s="1"/>
  <c r="Q110" i="4"/>
  <c r="R110" i="4" s="1"/>
  <c r="Q103" i="4"/>
  <c r="R103" i="4" s="1"/>
  <c r="Q100" i="4"/>
  <c r="R100" i="4" s="1"/>
  <c r="Q106" i="4"/>
  <c r="R106" i="4" s="1"/>
  <c r="Q98" i="4"/>
  <c r="R98" i="4" s="1"/>
  <c r="Q124" i="4"/>
  <c r="R124" i="4"/>
  <c r="Q117" i="4"/>
  <c r="R117" i="4" s="1"/>
  <c r="Q109" i="4"/>
  <c r="R109" i="4"/>
  <c r="Q102" i="4"/>
  <c r="R102" i="4" s="1"/>
  <c r="Q121" i="4"/>
  <c r="R121" i="4" s="1"/>
  <c r="Q105" i="4"/>
  <c r="R105" i="4" s="1"/>
  <c r="Q123" i="4"/>
  <c r="R123" i="4"/>
  <c r="Q116" i="4"/>
  <c r="R116" i="4" s="1"/>
  <c r="Q107" i="4"/>
  <c r="R107" i="4" s="1"/>
  <c r="Q99" i="4"/>
  <c r="R99" i="4" s="1"/>
  <c r="R120" i="4"/>
  <c r="Q122" i="4"/>
  <c r="R122" i="4"/>
  <c r="Q115" i="4"/>
  <c r="R115" i="4" s="1"/>
  <c r="R108" i="4"/>
  <c r="R101" i="4"/>
  <c r="P125" i="4"/>
  <c r="Q9" i="5"/>
  <c r="R9" i="5" s="1"/>
  <c r="R12" i="5"/>
  <c r="R11" i="5"/>
  <c r="Q5" i="5"/>
  <c r="R5" i="5" s="1"/>
  <c r="P17" i="5"/>
  <c r="R16" i="5"/>
  <c r="R8" i="5"/>
  <c r="Q13" i="5"/>
  <c r="R13" i="5" s="1"/>
  <c r="R15" i="5"/>
  <c r="R7" i="5"/>
  <c r="R14" i="5"/>
  <c r="R6" i="5"/>
  <c r="R10" i="5"/>
  <c r="Q96" i="4"/>
  <c r="R96" i="4" s="1"/>
  <c r="Q95" i="4"/>
  <c r="R95" i="4" s="1"/>
  <c r="Q94" i="4"/>
  <c r="R94" i="4" s="1"/>
  <c r="Q93" i="4"/>
  <c r="R93" i="4" s="1"/>
  <c r="Q92" i="4"/>
  <c r="R92" i="4" s="1"/>
  <c r="Q91" i="4"/>
  <c r="R91" i="4" s="1"/>
  <c r="Q90" i="4"/>
  <c r="R90" i="4" s="1"/>
  <c r="Q89" i="4"/>
  <c r="R89" i="4" s="1"/>
  <c r="Q88" i="4"/>
  <c r="R88" i="4" s="1"/>
  <c r="Q87" i="4"/>
  <c r="R87" i="4" s="1"/>
  <c r="Q86" i="4"/>
  <c r="R86" i="4" s="1"/>
  <c r="Q85" i="4"/>
  <c r="R85" i="4" s="1"/>
  <c r="Q84" i="4"/>
  <c r="R84" i="4" s="1"/>
  <c r="Q83" i="4"/>
  <c r="R83" i="4" s="1"/>
  <c r="Q82" i="4"/>
  <c r="R82" i="4" s="1"/>
  <c r="Q81" i="4"/>
  <c r="R81" i="4" s="1"/>
  <c r="Q80" i="4"/>
  <c r="R80" i="4" s="1"/>
  <c r="Q79" i="4"/>
  <c r="R79" i="4" s="1"/>
  <c r="Q78" i="4"/>
  <c r="R78" i="4" s="1"/>
  <c r="Q77" i="4"/>
  <c r="R77" i="4" s="1"/>
  <c r="Q76" i="4"/>
  <c r="R76" i="4" s="1"/>
  <c r="Q75" i="4"/>
  <c r="R75" i="4" s="1"/>
  <c r="Q74" i="4"/>
  <c r="R74" i="4" s="1"/>
  <c r="Q73" i="4"/>
  <c r="R73" i="4" s="1"/>
  <c r="Q72" i="4"/>
  <c r="R72" i="4" s="1"/>
  <c r="Q71" i="4"/>
  <c r="R71" i="4" s="1"/>
  <c r="Q70" i="4"/>
  <c r="R70" i="4" s="1"/>
  <c r="Q69" i="4"/>
  <c r="R69" i="4" s="1"/>
  <c r="Q68" i="4"/>
  <c r="R68" i="4" s="1"/>
  <c r="Q67" i="4"/>
  <c r="R67" i="4" s="1"/>
  <c r="Q66" i="4"/>
  <c r="R66" i="4" s="1"/>
  <c r="Q65" i="4"/>
  <c r="R65" i="4" s="1"/>
  <c r="Q64" i="4"/>
  <c r="R64" i="4" s="1"/>
  <c r="Q63" i="4"/>
  <c r="R63" i="4" s="1"/>
  <c r="Q62" i="4"/>
  <c r="R62" i="4" s="1"/>
  <c r="Q61" i="4"/>
  <c r="R61" i="4" s="1"/>
  <c r="Q60" i="4"/>
  <c r="R60" i="4" s="1"/>
  <c r="Q59" i="4"/>
  <c r="R59" i="4" s="1"/>
  <c r="Q58" i="4"/>
  <c r="R58" i="4" s="1"/>
  <c r="Q57" i="4"/>
  <c r="R57" i="4" s="1"/>
  <c r="Q56" i="4"/>
  <c r="R56" i="4" s="1"/>
  <c r="Q55" i="4"/>
  <c r="R55" i="4" s="1"/>
  <c r="Q54" i="4"/>
  <c r="R54" i="4" s="1"/>
  <c r="Q53" i="4"/>
  <c r="R53" i="4" s="1"/>
  <c r="Q52" i="4"/>
  <c r="R52" i="4" s="1"/>
  <c r="Q51" i="4"/>
  <c r="R51" i="4" s="1"/>
  <c r="Q50" i="4"/>
  <c r="R50" i="4" s="1"/>
  <c r="Q49" i="4"/>
  <c r="R49" i="4" s="1"/>
  <c r="Q48" i="4"/>
  <c r="R48" i="4" s="1"/>
  <c r="Q47" i="4"/>
  <c r="R47" i="4" s="1"/>
  <c r="Q46" i="4"/>
  <c r="R46" i="4" s="1"/>
  <c r="Q45" i="4"/>
  <c r="R45" i="4" s="1"/>
  <c r="Q44" i="4"/>
  <c r="R44" i="4" s="1"/>
  <c r="Q43" i="4"/>
  <c r="R43" i="4" s="1"/>
  <c r="Q42" i="4"/>
  <c r="R42" i="4" s="1"/>
  <c r="Q41" i="4"/>
  <c r="R41" i="4" s="1"/>
  <c r="Q40" i="4"/>
  <c r="R40" i="4" s="1"/>
  <c r="Q39" i="4"/>
  <c r="R39" i="4" s="1"/>
  <c r="Q38" i="4"/>
  <c r="R38" i="4" s="1"/>
  <c r="Q37" i="4"/>
  <c r="R37" i="4" s="1"/>
  <c r="Q36" i="4"/>
  <c r="R36" i="4" s="1"/>
  <c r="Q35" i="4"/>
  <c r="R35" i="4" s="1"/>
  <c r="Q34" i="4"/>
  <c r="R34" i="4" s="1"/>
  <c r="Q33" i="4"/>
  <c r="R33" i="4" s="1"/>
  <c r="Q32" i="4"/>
  <c r="R32" i="4" s="1"/>
  <c r="Q31" i="4"/>
  <c r="R31" i="4" s="1"/>
  <c r="Q30" i="4"/>
  <c r="R30" i="4" s="1"/>
  <c r="Q29" i="4"/>
  <c r="R29" i="4" s="1"/>
  <c r="Q28" i="4"/>
  <c r="R28" i="4" s="1"/>
  <c r="Q27" i="4"/>
  <c r="R27" i="4" s="1"/>
  <c r="Q26" i="4"/>
  <c r="R26" i="4" s="1"/>
  <c r="Q25" i="4"/>
  <c r="R25" i="4" s="1"/>
  <c r="Q24" i="4"/>
  <c r="R24" i="4" s="1"/>
  <c r="Q23" i="4"/>
  <c r="R23" i="4" s="1"/>
  <c r="Q22" i="4"/>
  <c r="R22" i="4" s="1"/>
  <c r="Q21" i="4"/>
  <c r="R21" i="4" s="1"/>
  <c r="Q20" i="4"/>
  <c r="R20" i="4" s="1"/>
  <c r="Q19" i="4"/>
  <c r="R19" i="4" s="1"/>
  <c r="Q18" i="4"/>
  <c r="R18" i="4" s="1"/>
  <c r="Q17" i="4"/>
  <c r="R17" i="4" s="1"/>
  <c r="Q16" i="4"/>
  <c r="R16" i="4" s="1"/>
  <c r="Q15" i="4"/>
  <c r="R15" i="4" s="1"/>
  <c r="Q14" i="4"/>
  <c r="R14" i="4" s="1"/>
  <c r="Q13" i="4"/>
  <c r="R13" i="4" s="1"/>
  <c r="Q12" i="4"/>
  <c r="R12" i="4" s="1"/>
  <c r="Q11" i="4"/>
  <c r="R11" i="4" s="1"/>
  <c r="Q10" i="4"/>
  <c r="R10" i="4" s="1"/>
  <c r="Q9" i="4"/>
  <c r="R9" i="4" s="1"/>
  <c r="Q8" i="4"/>
  <c r="R8" i="4" s="1"/>
  <c r="Q7" i="4"/>
  <c r="R7" i="4" s="1"/>
  <c r="Q6" i="4"/>
  <c r="R6" i="4" s="1"/>
  <c r="Q5" i="4"/>
  <c r="Q125" i="4" l="1"/>
  <c r="R5" i="4"/>
  <c r="R125" i="4" s="1"/>
  <c r="R17" i="5"/>
  <c r="Q17" i="5"/>
  <c r="P13" i="3"/>
  <c r="P14" i="3"/>
  <c r="Q14" i="3" l="1"/>
  <c r="R14" i="3" s="1"/>
  <c r="Q13" i="3"/>
  <c r="R13" i="3" s="1"/>
  <c r="P15" i="3"/>
  <c r="P32" i="3"/>
  <c r="P33" i="3"/>
  <c r="P34" i="3"/>
  <c r="P35" i="3"/>
  <c r="P36" i="3"/>
  <c r="P37" i="3"/>
  <c r="P38" i="3"/>
  <c r="P39" i="3"/>
  <c r="P40" i="3"/>
  <c r="P41" i="3"/>
  <c r="P42" i="3"/>
  <c r="P43" i="3"/>
  <c r="P44" i="3"/>
  <c r="P45" i="3"/>
  <c r="P46" i="3"/>
  <c r="P47" i="3"/>
  <c r="P48" i="3"/>
  <c r="P49" i="3"/>
  <c r="P50" i="3"/>
  <c r="P51" i="3"/>
  <c r="P52" i="3"/>
  <c r="P53" i="3"/>
  <c r="P54" i="3"/>
  <c r="P55" i="3"/>
  <c r="P56" i="3"/>
  <c r="P58" i="3"/>
  <c r="P59" i="3"/>
  <c r="P60" i="3"/>
  <c r="P61" i="3"/>
  <c r="P62" i="3"/>
  <c r="P63" i="3"/>
  <c r="P64" i="3"/>
  <c r="P65" i="3"/>
  <c r="P66" i="3"/>
  <c r="P67" i="3"/>
  <c r="P68" i="3"/>
  <c r="P69" i="3"/>
  <c r="P70" i="3"/>
  <c r="P71" i="3"/>
  <c r="P72" i="3"/>
  <c r="P73" i="3"/>
  <c r="P74" i="3"/>
  <c r="P75" i="3"/>
  <c r="P76" i="3"/>
  <c r="P77" i="3"/>
  <c r="P78" i="3"/>
  <c r="P79" i="3"/>
  <c r="P80" i="3"/>
  <c r="P81" i="3"/>
  <c r="P82" i="3"/>
  <c r="P83" i="3"/>
  <c r="P84" i="3"/>
  <c r="P85" i="3"/>
  <c r="P86" i="3"/>
  <c r="P87" i="3"/>
  <c r="P88" i="3"/>
  <c r="P89" i="3"/>
  <c r="P90" i="3"/>
  <c r="P91" i="3"/>
  <c r="P92" i="3"/>
  <c r="P93" i="3"/>
  <c r="P94" i="3"/>
  <c r="P95" i="3"/>
  <c r="P96" i="3"/>
  <c r="P31" i="3"/>
  <c r="P30" i="3"/>
  <c r="P29" i="3"/>
  <c r="P28" i="3"/>
  <c r="P27" i="3"/>
  <c r="P26" i="3"/>
  <c r="P25" i="3"/>
  <c r="P24" i="3"/>
  <c r="P23" i="3"/>
  <c r="P22" i="3"/>
  <c r="P21" i="3"/>
  <c r="P20" i="3"/>
  <c r="P19" i="3"/>
  <c r="P18" i="3"/>
  <c r="P17" i="3"/>
  <c r="P16" i="3"/>
  <c r="P12" i="3"/>
  <c r="P11" i="3"/>
  <c r="P10" i="3"/>
  <c r="P9" i="3"/>
  <c r="P8" i="3"/>
  <c r="P7" i="3"/>
  <c r="P34" i="2" l="1"/>
  <c r="Q90" i="3"/>
  <c r="R90" i="3" s="1"/>
  <c r="Q16" i="3"/>
  <c r="R16" i="3" s="1"/>
  <c r="Q49" i="3"/>
  <c r="R49" i="3" s="1"/>
  <c r="Q41" i="3"/>
  <c r="R41" i="3" s="1"/>
  <c r="Q33" i="3"/>
  <c r="R33" i="3" s="1"/>
  <c r="Q50" i="3"/>
  <c r="R50" i="3" s="1"/>
  <c r="Q80" i="3"/>
  <c r="R80" i="3" s="1"/>
  <c r="Q48" i="3"/>
  <c r="R48" i="3" s="1"/>
  <c r="Q40" i="3"/>
  <c r="R40" i="3"/>
  <c r="Q32" i="3"/>
  <c r="R32" i="3" s="1"/>
  <c r="Q12" i="3"/>
  <c r="R12" i="3" s="1"/>
  <c r="Q82" i="3"/>
  <c r="R82" i="3" s="1"/>
  <c r="Q42" i="3"/>
  <c r="R42" i="3" s="1"/>
  <c r="Q73" i="3"/>
  <c r="R73" i="3" s="1"/>
  <c r="Q17" i="3"/>
  <c r="R17" i="3" s="1"/>
  <c r="Q56" i="3"/>
  <c r="R56" i="3" s="1"/>
  <c r="Q95" i="3"/>
  <c r="R95" i="3" s="1"/>
  <c r="Q79" i="3"/>
  <c r="R79" i="3" s="1"/>
  <c r="Q63" i="3"/>
  <c r="R63" i="3" s="1"/>
  <c r="Q55" i="3"/>
  <c r="R55" i="3" s="1"/>
  <c r="Q47" i="3"/>
  <c r="R47" i="3" s="1"/>
  <c r="Q39" i="3"/>
  <c r="R39" i="3" s="1"/>
  <c r="Q15" i="3"/>
  <c r="R15" i="3" s="1"/>
  <c r="Q31" i="3"/>
  <c r="R31" i="3" s="1"/>
  <c r="Q58" i="3"/>
  <c r="R58" i="3" s="1"/>
  <c r="Q24" i="3"/>
  <c r="R24" i="3" s="1"/>
  <c r="Q65" i="3"/>
  <c r="R65" i="3" s="1"/>
  <c r="Q25" i="3"/>
  <c r="R25" i="3" s="1"/>
  <c r="Q88" i="3"/>
  <c r="R88" i="3" s="1"/>
  <c r="Q7" i="3"/>
  <c r="R7" i="3" s="1"/>
  <c r="Q26" i="3"/>
  <c r="R26" i="3" s="1"/>
  <c r="Q87" i="3"/>
  <c r="R87" i="3" s="1"/>
  <c r="Q71" i="3"/>
  <c r="R71" i="3" s="1"/>
  <c r="Q8" i="3"/>
  <c r="R8" i="3" s="1"/>
  <c r="Q19" i="3"/>
  <c r="R19" i="3" s="1"/>
  <c r="Q27" i="3"/>
  <c r="R27" i="3" s="1"/>
  <c r="Q94" i="3"/>
  <c r="R94" i="3" s="1"/>
  <c r="Q86" i="3"/>
  <c r="R86" i="3" s="1"/>
  <c r="Q78" i="3"/>
  <c r="R78" i="3" s="1"/>
  <c r="Q70" i="3"/>
  <c r="R70" i="3" s="1"/>
  <c r="Q62" i="3"/>
  <c r="R62" i="3" s="1"/>
  <c r="Q54" i="3"/>
  <c r="R54" i="3" s="1"/>
  <c r="Q46" i="3"/>
  <c r="R46" i="3" s="1"/>
  <c r="Q38" i="3"/>
  <c r="R38" i="3" s="1"/>
  <c r="Q66" i="3"/>
  <c r="R66" i="3" s="1"/>
  <c r="Q89" i="3"/>
  <c r="R89" i="3" s="1"/>
  <c r="Q72" i="3"/>
  <c r="R72" i="3" s="1"/>
  <c r="Q20" i="3"/>
  <c r="R20" i="3" s="1"/>
  <c r="Q77" i="3"/>
  <c r="R77" i="3" s="1"/>
  <c r="Q53" i="3"/>
  <c r="R53" i="3" s="1"/>
  <c r="Q37" i="3"/>
  <c r="R37" i="3" s="1"/>
  <c r="Q23" i="3"/>
  <c r="R23" i="3" s="1"/>
  <c r="Q74" i="3"/>
  <c r="R74" i="3"/>
  <c r="Q34" i="3"/>
  <c r="R34" i="3" s="1"/>
  <c r="Q81" i="3"/>
  <c r="R81" i="3" s="1"/>
  <c r="Q96" i="3"/>
  <c r="R96" i="3" s="1"/>
  <c r="Q64" i="3"/>
  <c r="R64" i="3" s="1"/>
  <c r="Q18" i="3"/>
  <c r="R18" i="3" s="1"/>
  <c r="Q9" i="3"/>
  <c r="R9" i="3" s="1"/>
  <c r="Q28" i="3"/>
  <c r="R28" i="3" s="1"/>
  <c r="Q93" i="3"/>
  <c r="R93" i="3" s="1"/>
  <c r="Q85" i="3"/>
  <c r="R85" i="3" s="1"/>
  <c r="Q69" i="3"/>
  <c r="R69" i="3" s="1"/>
  <c r="Q61" i="3"/>
  <c r="R61" i="3" s="1"/>
  <c r="Q45" i="3"/>
  <c r="R45" i="3" s="1"/>
  <c r="Q10" i="3"/>
  <c r="R10" i="3" s="1"/>
  <c r="Q21" i="3"/>
  <c r="R21" i="3" s="1"/>
  <c r="Q29" i="3"/>
  <c r="R29" i="3" s="1"/>
  <c r="Q92" i="3"/>
  <c r="R92" i="3" s="1"/>
  <c r="Q84" i="3"/>
  <c r="R84" i="3" s="1"/>
  <c r="Q76" i="3"/>
  <c r="R76" i="3" s="1"/>
  <c r="Q68" i="3"/>
  <c r="R68" i="3" s="1"/>
  <c r="Q60" i="3"/>
  <c r="R60" i="3" s="1"/>
  <c r="Q52" i="3"/>
  <c r="R52" i="3" s="1"/>
  <c r="Q44" i="3"/>
  <c r="R44" i="3" s="1"/>
  <c r="Q36" i="3"/>
  <c r="R36" i="3" s="1"/>
  <c r="Q11" i="3"/>
  <c r="R11" i="3" s="1"/>
  <c r="Q22" i="3"/>
  <c r="R22" i="3" s="1"/>
  <c r="Q30" i="3"/>
  <c r="R30" i="3" s="1"/>
  <c r="Q91" i="3"/>
  <c r="R91" i="3" s="1"/>
  <c r="Q83" i="3"/>
  <c r="R83" i="3" s="1"/>
  <c r="Q75" i="3"/>
  <c r="R75" i="3" s="1"/>
  <c r="Q67" i="3"/>
  <c r="R67" i="3" s="1"/>
  <c r="Q59" i="3"/>
  <c r="R59" i="3" s="1"/>
  <c r="Q51" i="3"/>
  <c r="R51" i="3" s="1"/>
  <c r="Q43" i="3"/>
  <c r="R43" i="3"/>
  <c r="Q35" i="3"/>
  <c r="R35" i="3" s="1"/>
  <c r="Q34" i="2" l="1"/>
  <c r="R34" i="2"/>
  <c r="Q32" i="1" l="1"/>
  <c r="P32" i="1"/>
  <c r="R32" i="1" l="1"/>
  <c r="P6" i="3"/>
  <c r="Q6" i="3" s="1"/>
  <c r="R6" i="3" l="1"/>
  <c r="P57" i="3"/>
  <c r="Q57" i="3" l="1"/>
  <c r="R57" i="3" l="1"/>
  <c r="P5" i="3"/>
  <c r="Q5" i="3" s="1"/>
  <c r="Q97" i="3" s="1"/>
  <c r="R5" i="3" l="1"/>
  <c r="R97" i="3" s="1"/>
  <c r="P97" i="3"/>
</calcChain>
</file>

<file path=xl/sharedStrings.xml><?xml version="1.0" encoding="utf-8"?>
<sst xmlns="http://schemas.openxmlformats.org/spreadsheetml/2006/main" count="940" uniqueCount="585">
  <si>
    <t>ANALISIS DE MERCADO</t>
  </si>
  <si>
    <t>ITEMS</t>
  </si>
  <si>
    <t>CODIGO Clasificador de Bienes y Servicios de UNSPSC</t>
  </si>
  <si>
    <t>CANTIDAD SOLICITADA</t>
  </si>
  <si>
    <t>UNIDAD DE MEDIDA</t>
  </si>
  <si>
    <t>DENOMINACION  GENERAL DEL BIEN O SERVICIO</t>
  </si>
  <si>
    <t>DENOMINACION Y/O DESCRIPCION TECNICA DEL BIEN O SERVICIO</t>
  </si>
  <si>
    <t>IVA</t>
  </si>
  <si>
    <t xml:space="preserve">VALOR CON IVA </t>
  </si>
  <si>
    <t>VALOR UNITARIO  2022</t>
  </si>
  <si>
    <t xml:space="preserve">VALOR TOTAL CON CANTIDADES </t>
  </si>
  <si>
    <t>Unidad</t>
  </si>
  <si>
    <t xml:space="preserve">Herramienta manual que sirve para cortar. Está formada por dos cuchillas de acero que giran sobre un eje común respecto al cual se sitúan los filos de corte a un lado y el mango en el lado opuesto. El mango suele tener agujeros para introducir los dedos o un muelle para facilitar la apertura. </t>
  </si>
  <si>
    <t xml:space="preserve">TOTAL </t>
  </si>
  <si>
    <t>VALOR IPC 5,2%</t>
  </si>
  <si>
    <t>Bolsa</t>
  </si>
  <si>
    <t>Frijol</t>
  </si>
  <si>
    <t>Caupi, blanco cabecita negra, empacado en bolsas de polipropileno , con fecha de vencimiento No menor a 6 meses (contada a partir de su entrega), mínimo 80% de germinación, registro ica, lote y empaque original del fabricante no reempacado. Presentacion. Bolsa x 1 kg</t>
  </si>
  <si>
    <t xml:space="preserve">Sobres </t>
  </si>
  <si>
    <t>Semilla de Espinaca</t>
  </si>
  <si>
    <t>Semillas certificadas o seleccionadas,  empacadas en sobres sellados de 20 gramos, etiquetado con información técnica correspondiente a: % Germinación 95%, pureza 99%  fecha de producción máximo 4 meses anteriores a la entrega.</t>
  </si>
  <si>
    <t>Semilla de Ahuyama</t>
  </si>
  <si>
    <t>Variedad Costeña  o Cabacita, semillas certificadas o seleccionadas,  empacadas en sobres sellados de 20 gramos, etiquetado con información técnica correspondiente a: % Germinación 95%, pureza 99%  fecha de producción máximo 4 meses anteriores a la entrega.</t>
  </si>
  <si>
    <t xml:space="preserve">Sobres  </t>
  </si>
  <si>
    <t>Semilla de berenjena</t>
  </si>
  <si>
    <t>Variedad criolla o Long Purple o Pingtung Long (según requerimiento), semilla tratada para prevenir ataques de insectos y patógenos, empacada en sobres de papel aluminio y recubierta en bolsas plásticas selladas. Respetando las especificaciones técnicas emitidas por el ICA en la resolución N° 0148 de 2005. Con etiqueta que presente información técnica correspondiente a: % de germinación superior al 90%, pureza del 99 %, tiempo de germinación, fecha de producción máximo  2 o 4 meses (según requerimiento)  anteriores a la entrega, Índice de semilla por gramos e información de toxicidad para el consumo humano. Presentación Sobre de 20 gramos</t>
  </si>
  <si>
    <t>Semilla de pimentón</t>
  </si>
  <si>
    <t>Variedad wonder. Resolución 0148 del 2005 ICA. Empaque metálico con la información general de la especie, numero de semillas, porcentaje de germinación y fecha de vencimiento. Empaque no deteriorado y sin perforaciones. Germinación mínima 95%, pureza 99%. Presentación 20 gramos.</t>
  </si>
  <si>
    <t>Semilla de ají dulce</t>
  </si>
  <si>
    <t xml:space="preserve">Ají Criolla variedad topito, certificada  o seleccionada, empacada en sobres de papel aluminio sellado al vacio    respetando las especificaciones técnicas emitidas por el ICA en la  resolución N° 0148 de 2005. Con etiqueta que presente información técnica correspondiente a: % de germinación superior al 90%, pureza del 99 %, fecha de producción máximo 2 meses anteriores a la entrega, Índice de semilla por gramos e información de toxicidad para el consumo humano. Presentación: En sobres de 20 gramos.   </t>
  </si>
  <si>
    <t>Semilla pepino cohombro</t>
  </si>
  <si>
    <t xml:space="preserve">Variedad cohombro poinset 76, certificada  empacado en     papel metalizado, sellado al vacío, según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Presentación: Sobre de 20 gramos  </t>
  </si>
  <si>
    <t>Navaja</t>
  </si>
  <si>
    <t>Navaja convencional de 7 a 15 Cms, con cuchillo y mango metalico cuya hoja puede doblarse sobre el mango para que el filo quede guardado entre las dos cachas o en una hendidura, con Clip para fijar la hoja abierta.</t>
  </si>
  <si>
    <t>Kit de Jardinería</t>
  </si>
  <si>
    <t>Kit para jardinería, contiene Palin de trasplante metalico, rastrillo manual metalico, regadera plastica de 5 Lts.</t>
  </si>
  <si>
    <t>Bolsas</t>
  </si>
  <si>
    <t xml:space="preserve">Semilla de maiz </t>
  </si>
  <si>
    <t>Variedad de color amarillo, Etiquetado con : %germinación mínima de 90 %,  pureza mínima 95%,  empaque bolsa de papel , microperforado o papel kraff,  Con registro ica numero de lote y fecha de análisis no superior a dos meses con relación a la fecha de entrega, en empaque original del fabricante. Presentacion: Bolsa x 5 kg.</t>
  </si>
  <si>
    <t>Aspersora de Mochila Manual</t>
  </si>
  <si>
    <t>Fumigadora con capacidad de tanque de 20 Lts., agitador mecánico removible, sistema de bombeo de pistón, manguera de vinilo reforzada en fibra, pistola metálica,  lanza de 52cms en latón  y juego de boquillas. Mayor tiempo de aspersión y descarga total del tanque, mayor capacidad de presión de hasta 1.200 cc, y mayor resistencia al impacto y la corrosión.</t>
  </si>
  <si>
    <t>Regadera</t>
  </si>
  <si>
    <t xml:space="preserve"> Regadera Plástica  NOMBRE COMERCIAL: Regadera Plástica con asa o agarradera lateral. GENERALIDADES DEL PRODUCTO: Recipiente plástico en polipropileno  de  cuello o pitorro con terminal en alcachofa        (tapa perforada)   para verter el agua en las plantas  a manera de rocío, con mango de agarre para su manejo y  capacidad de 10 litros por unidad. PRESENTACIÓN: Por unidad de 10 lts   </t>
  </si>
  <si>
    <t>Kilo</t>
  </si>
  <si>
    <t>Oxicloruro de cobre</t>
  </si>
  <si>
    <t>Fungicida, grupo químico: compuesto cúprico, polvo mojable, ingrediente activo: oxicloruro de cobre, concentración: 58.8%, categoría toxicológica: III – medianamente toxico. Presentacion bolsa x 1 kg.</t>
  </si>
  <si>
    <t>Unidad.</t>
  </si>
  <si>
    <t xml:space="preserve">Lima </t>
  </si>
  <si>
    <t>Lima triangular cónica: para afilar herramientas como machetes, cuchillos, hachas, azadones etc., y limar ángulos, esquinas y ranuras, longitud  de 8 pulgadas por 17/32 pulgadas de cuerpo y mango resistente. Presentación: Por Unidad</t>
  </si>
  <si>
    <t>Martillo</t>
  </si>
  <si>
    <t xml:space="preserve"> Martillo. GENERALIDADES DEL PRODUCTO: Martillo de orejas, martillo galponero o de uña, especial para labores de clavado y extracción de clavos en construcción de instalaciones agropecuarias. PRESENTACIÓN: Por  unidad</t>
  </si>
  <si>
    <t>Rastrillo</t>
  </si>
  <si>
    <t xml:space="preserve">Rastrillo Metálico curvo - Numero  14 - 14 Dientes     rígido en acero,   de 30 centímetro  de ancho, con mango de madera de 120 centímetros.  </t>
  </si>
  <si>
    <t>Palines</t>
  </si>
  <si>
    <t>Herramientas de mano, que consiste en una hoja ancha ensanchada en un palo y remachado a  este, utilizado  ampliamente en la agricultura, jardinería  y la construcción, para excavar.</t>
  </si>
  <si>
    <t>Tijera podadora</t>
  </si>
  <si>
    <t>Mango: Acero estampado, peso 295 grs, longitud 220 mm, Capacidad de corte 20 mm. Cierre de anillo.</t>
  </si>
  <si>
    <t>Cavadores</t>
  </si>
  <si>
    <t>Forjados en acero SAE en caliente y en una sola pieza, templadas para una larga duración y gran resistencia mecánica. Cuerpo redondo para un mejor agarre y suaves para el trabajo manual.</t>
  </si>
  <si>
    <t>Cal dolomita</t>
  </si>
  <si>
    <t>Enmienda para el suelo. Composicion: Carbonato de Carbonato de Magnesio (MgCO3)
* como Óxido de magnesio (MgO)
40.00 %
18.00 %
Carbonato de Calcio (CaCO3)
* como Óxido de calcio (CaO)
50.00 %
30.00 %. Presentacion bolsa x 10 kg.</t>
  </si>
  <si>
    <t>bolsa</t>
  </si>
  <si>
    <t>Trichoderma harzianum</t>
  </si>
  <si>
    <t>Ingrediente activo : Trichoderma harzianum Concentración : 1 x 10 8 conidias/ml Formulación : Suspensión Concentrada Clase de uso : Fungicida Agrícola. Es un fungicida biológico derivado de la fermentación de Trichoderma harzianum. Sus
ingredientes incluyen, esporas, micelio, complejos enzimáticos y nutrientes. presentacion en bolsa de 1 kg.</t>
  </si>
  <si>
    <t>Kg.</t>
  </si>
  <si>
    <t>Azufre</t>
  </si>
  <si>
    <t>Azufre en polvo presentación por kg. Azufre elemental 99.5%</t>
  </si>
  <si>
    <t>Balde plástico</t>
  </si>
  <si>
    <t xml:space="preserve">Balde plástico   polipropileno de color azul,  de 12  litros de capacidad, con gancho de agarre metálico  sin tapa.   Presentación por unidad.     </t>
  </si>
  <si>
    <t>Bolsas de Vivero</t>
  </si>
  <si>
    <t>Bolsas de vivero negras de polietileno de 8 x 12 pulgadas con espesor de 0.2 mm, con perforaciones</t>
  </si>
  <si>
    <t>Melaza</t>
  </si>
  <si>
    <t>Líquido espeso derivado de la caña de azúcar, de aspecto similar a la miel de color pardo oscuro, empacado en sacos de polipropileno sellado y etiquetado con registro ICA Presentación: Bolsa por 10 kilogramos.</t>
  </si>
  <si>
    <t>BOLSA</t>
  </si>
  <si>
    <t>Cal Agrícola</t>
  </si>
  <si>
    <t>Polvo soluble de cristales o gránulos finos de color gris. Empacado en bolsas de Polietileno que garantizan la vida del producto, etiquetado con registro ICA, que indique peso neto nombre del producto, nombre del fabricante, número de lote e instrucciones sobre manipuleo y almacenaje. Vida útil del producto 12 meses a partir de la fecha de empaque. Presentación: Bolsa por 20 Kilos</t>
  </si>
  <si>
    <t>Rollo</t>
  </si>
  <si>
    <t>Pita de fique</t>
  </si>
  <si>
    <t>Cuerda (natural) calibre 2.4 mm formada por el enlace de 3 cuerdas, proveniente de la fibra de la mata de fique. Presentación en Rollo por 1000 metros</t>
  </si>
  <si>
    <t>Gallinas ponedoras</t>
  </si>
  <si>
    <t>Pollonas rojas levantadas de 17 semanas semi pesadas en etapa de prepostura raza Issa, Brown o Babecock Brown, para la producción de huevos comerciales, transportadas en guacales de maderas resistentes con capacidad para máximo 15 gallinas y ranuras de ventilación máximo de 8 centímetros, con registro de vacunacion al dia.</t>
  </si>
  <si>
    <t xml:space="preserve">Bultos </t>
  </si>
  <si>
    <t xml:space="preserve">Alimento </t>
  </si>
  <si>
    <t xml:space="preserve">PRE-POSTURA: Alimento concentrado  granulado para estapa de pre - postura  con un  18% de proteínas, para aves ponedoras,  presentación en   empaques de polipropileno por bulto de 40 kilos cuya función principal es conformar los órganos más importantes para la producción de huevos como son el oviducto y el hígado.  </t>
  </si>
  <si>
    <t xml:space="preserve">Bulto </t>
  </si>
  <si>
    <t xml:space="preserve">POSTURA: Alimento concentrado  granulado para estapa de postura  con un  18% de proteínas, para aves ponedoras  en etapa de producción,  presentación en   empaques de polipropileno por bulto de 40 kilos cuya función principal es estimular la producción de huevos en gallinas ponedoras.  </t>
  </si>
  <si>
    <t>Frasco</t>
  </si>
  <si>
    <t>Vacunas de Newcastle</t>
  </si>
  <si>
    <t xml:space="preserve">Vacuna liofilizada a base de virus vivos atenuado tipo B1 cepa La Sota de enfermedad de Newcastle, utilizado para prevenir la enfermedad de Newcastle en aves de corral, presentación en frasco de vidrio oscuro  tipo  gotero por    15 b50 y  1000 dosis, empaques en cajitas de icopor a temperaturas inferiores a los 5 grados centígrados.  </t>
  </si>
  <si>
    <t>Balanza peso</t>
  </si>
  <si>
    <t>De colgar corriente mecánica, con colgante giratorio y recipiente en aluminio, capacidad de 25 L diámetro del reloj 21cm, utilizada para pesar el alimento diario de las aves y registro e peso semanal de las mismas. Presentación por unidad empacado en cajas</t>
  </si>
  <si>
    <t>Enrofloxacina</t>
  </si>
  <si>
    <t xml:space="preserve">Antibiótico al 10% solución Oral . Presentación frasco de vidrio o plástico por 100ml.       </t>
  </si>
  <si>
    <t>Cal viva</t>
  </si>
  <si>
    <t>Óxido de calcio en estado sólido en  polvo, color blanco, densidad de 3300 kg/M cubico ;3,3 g/m cubico, presentación en empaque de papel reforzado  por  bulto de 10 kilos, utilizado para desinfección de galpones y prevención de enfermedades de animales de corral.</t>
  </si>
  <si>
    <t>Compleland B12</t>
  </si>
  <si>
    <t xml:space="preserve">Vitamínico. Parar combatir cualquiera deficiencia de vitaminas B </t>
  </si>
  <si>
    <t>Tolda</t>
  </si>
  <si>
    <t xml:space="preserve">Plástico blanco, de nylon para cortinas o piso. Presentación rollos de 50 metros </t>
  </si>
  <si>
    <t>Bultos</t>
  </si>
  <si>
    <t>Alimento</t>
  </si>
  <si>
    <t xml:space="preserve">INICIO:  Alimento concentrado granulado con el  21% de proteínas  para pollitos de engorde en la etapa de iniciación hasta el día 21. Su fórmula está diseñada para generar una excelente desarrollo corporal y esquelético.  Presentación en empaque  de polipropileno por bulto de 40 kilos y almacenamiento en lugar libre de humedad  </t>
  </si>
  <si>
    <t xml:space="preserve">ENGORDE: Alimento concentrado granulado con el  19% de proteínas para pollitos de engorde en la etapa de finalización  hasta el día 45. Su fórmula está diseñada para generar buenas conversiones de alimento, altas ganancias diarias de peso, mayor cantidad de kilos de carne por metro cuadrado, adecuada integridad intestinal para lograr una excelente eficiencia alimenticia. Presentación en empaque  de polipropileno por bulto de 40 kilos y almacenamiento en lugar libre de humedad.  </t>
  </si>
  <si>
    <t>Comederos</t>
  </si>
  <si>
    <t>Recipiente plástico manual  tipo tolva de 12 kilos con base cónica con aletas,  plato con borde, varilla controladora de alimentos, chaveta y gancho de suspensión.   Se utiliza   para suministro de alimento concentrado gradual  de aves de corral. Presentación por unidad.</t>
  </si>
  <si>
    <t>Bebederos</t>
  </si>
  <si>
    <t xml:space="preserve">Recipiente Plástico Manual de 2 piezas tipo  galón de 4 litros colgante, utilizados para suministro gradual de agua en aves de corral, presentación por unidad.     </t>
  </si>
  <si>
    <t xml:space="preserve">Malla </t>
  </si>
  <si>
    <t>Malla Plástica en polietileno  color negro tejido cuadrado de 3/4 por 3/4  pulgada por  rollos de 50 metros largo  por 1.80 metros ancho    para encerramiento de galpones de pollos y gallinas</t>
  </si>
  <si>
    <t>KILO</t>
  </si>
  <si>
    <t>Semilla de Mombasa</t>
  </si>
  <si>
    <t>Semilla de Panicum máximum. Nombre vulgar: Guinea Mombasa. Porcentaje de germinación 80%. Empaque por 1 kilogramo</t>
  </si>
  <si>
    <t>Sal mineralizada</t>
  </si>
  <si>
    <t xml:space="preserve">Sal Mineralizada  8%, Bolsa   por 10 Kilogramos. </t>
  </si>
  <si>
    <t>Bolsas para ensilaje</t>
  </si>
  <si>
    <t>Bolsa negra para la conservación de material ensilado calibre 6 en Presentaciones de  rollo x 100 bolsas.</t>
  </si>
  <si>
    <t>Balde</t>
  </si>
  <si>
    <t>Baldes plásticos con capacidad de 20 litros</t>
  </si>
  <si>
    <t>Semillas de Maiz</t>
  </si>
  <si>
    <t>ICA V109, certificada,   según las especificaciones técnicas  emitidas por el ICA en la  resolución N° 0148 de 2005.  Presentación   bolsas papel metalizado  sellado   por  1 kilo.</t>
  </si>
  <si>
    <t>Pala</t>
  </si>
  <si>
    <t>Pala cuadrada con cabo de madera.de 120 cm de largo</t>
  </si>
  <si>
    <t>UNIDAD</t>
  </si>
  <si>
    <t>Pollos</t>
  </si>
  <si>
    <t>Animales vivos de 1 día de nacidos peso mínimo de 40 gramos color blanco machos, de granjas certificadas, vacuna MAREK,traspotados en cajas adeuadas de carton con capacidad no superior a 100 animales en divicion de 4 compartimentos a razon de no ma de 25 animales por compartimento para ser utilizados en producción de carne fresca para el consumo humano,  razas  Ross, Cobb o Hybro, presentación   en caja de cartón resistentes ventiladas por  unidades.</t>
  </si>
  <si>
    <t>Alimento Inicio</t>
  </si>
  <si>
    <t xml:space="preserve">Inicio. Alimento concentrado granulado con el  21% de proteínas  para pollitos de engorde en la etapa de iniciación hasta el día 28. Presentación en empaque  de polipropileno </t>
  </si>
  <si>
    <t>Alimento Engorde</t>
  </si>
  <si>
    <t>Engorde. Alimento concentrado granulado con el  19% de proteínas para pollitos de engorde en la etapa de finalización  hasta el día 42. Presentación en empaque  de polipropileno por bulto de 40 kilos y almacenamiento en lugar libre de humedad y hongos con fechas de elavoracion no superior a un mes de la entrega.</t>
  </si>
  <si>
    <t>Sobre</t>
  </si>
  <si>
    <t>Minaviar Antiestresante</t>
  </si>
  <si>
    <t xml:space="preserve">Vitaminas, utilizado principalmente en aves de corral como tratamiento en situaciones de estrés y deshidratación.  
Presentación: En sobres  plásticos  por  25 gramos.  </t>
  </si>
  <si>
    <t>Kilos</t>
  </si>
  <si>
    <t>Liquido espeso de color pardo oscuro obtenido de caña de azucar  empacado en bolsas plasticas selladas con peso de 30 kg.</t>
  </si>
  <si>
    <t>Peso reloj</t>
  </si>
  <si>
    <t xml:space="preserve">Peso de reloj metalico con capacidad de 10 kg con gancho sujetador y bandeja </t>
  </si>
  <si>
    <t>Bulto X 25 kilos</t>
  </si>
  <si>
    <t>Maiz</t>
  </si>
  <si>
    <t>Maiz Amarillo o Blanco sin trillar a granel empacado en Bultos de fique, Por 25 Kilos, 80% minimo de pureza.</t>
  </si>
  <si>
    <t xml:space="preserve">Unidad </t>
  </si>
  <si>
    <t>Balde plastico 12 Lts con gancho para agarre, indicador de volumen interno</t>
  </si>
  <si>
    <t>Bolsa x 250 gramos</t>
  </si>
  <si>
    <t>Acido Citrico</t>
  </si>
  <si>
    <t>NOMBRE COMUN: Ácido cítrico
NOMBRE CIENTIFICO: Ácido cítrico (1-hidrato P.A) gr
CATEGORIA: Codex stan 192-1995 categoría de alimento 04. 
NORMA DE CALIDAD: NTC1979 
GENERALIDADES: Utilizado como conservante por ser antioxidante, además llevar a pH adecuados para actuación de polisacáridos en diferentes productos a base de frutas.
REQUISITOS GENERALES: Polvo granular blanquecino.
REQUISITOS ESPECIFICOS: Cumplimiento de la norma técnica colombiana 1979.
EMPACADO Y ROTULO: En frasco plástico, debidamente rotulado y tapa rosca de seguridad con rotulado del fabricante.
PRESENTACION: bolsa  por  250 Gramos</t>
  </si>
  <si>
    <t xml:space="preserve">Gramos </t>
  </si>
  <si>
    <t xml:space="preserve">Ajo </t>
  </si>
  <si>
    <t>Ajo en polvo deshidratado.   Empacado en bolsas de polietileno,  impresas en su exterior y sellado herméticamente y   cumplir con el registro Invima vigente. 
Presentación empaque original en bolsa  de 100 gramos</t>
  </si>
  <si>
    <t>Frasco plástico por 5 kg</t>
  </si>
  <si>
    <t>Arequipe</t>
  </si>
  <si>
    <t>De textura suave, especial para cubrir, bañar y rellenar productos de panadería y pastelería.Cumplir con la Resolución No. 5109 de 2005, por medio de la cual se establecen los parámetros para el rotulado o Etiquetado de productos terminados y materias primas. El producto se requiere en las siguientes presentaciones: Frasco plástico por 5 kg.Se recibe Rotulado con el nombre del producto, nombre del empacador y/o productor (marca comercial), fecha de empaque y fecha de vencimiento visible y legible, la fecha de vencimiento no debe ser inferior de 3 meses con relacion a la fecha entrega</t>
  </si>
  <si>
    <t>Bolsa por 5 kilogramos</t>
  </si>
  <si>
    <t>Azúcar granulado blanco</t>
  </si>
  <si>
    <t xml:space="preserve"> NOMBRE COMUN: AZÚCAR BLANCA REFINADA. NOMBRE QUIMICO: Sacarosa. NORMA: NTC 778. . Blanca refinada, Producto sólido derivado de la caña de azúcar, constituido esencialmente por cristales sueltos de sacarosa, en una concentración mínima de 99,70 % de polarización.Este tipo de azúcar se obtiene mediante proceso similar al utilizado para producir azúcar crudo (mascabado) y estándar, optimizando las etapas declarificación y centrifugación, para alcanzar la calidad deseada cumplir con  los requisitos indicados en la norma NTC – 611. Empacado en bolsas de papel resistentes o  plásticas  selladas, rotuladas   que cumpla con la resolución No 5109 de 2005 del Min  Protección Social.  Presentación empaque original en bolsas por  5  Kilos.</t>
  </si>
  <si>
    <t xml:space="preserve">Bolsa por 1 kilogramo </t>
  </si>
  <si>
    <t>Azúcar pulverizada</t>
  </si>
  <si>
    <t>Polvo blanco nieve, de sabor dulce característico, libre de sustancias o partículas extrañas, grumos o compactación. Empacada en bolsa de polietileno x 1 kg.</t>
  </si>
  <si>
    <t>BALANZA DE MESA</t>
  </si>
  <si>
    <t>Balanza digital Fabricada en Acero inoxidable / plástico
 o ABS de alta resistencia
Capacidad máxima 3000g x 0.1g</t>
  </si>
  <si>
    <t xml:space="preserve">Balde plastico </t>
  </si>
  <si>
    <t>Recipiente Plástico  con tapa, en polipropileno  y  capacidad para 10  litros. Con manija ergonomica Preferiblemente color blanco o amarillo.</t>
  </si>
  <si>
    <t>Bandeja de Icopor</t>
  </si>
  <si>
    <t xml:space="preserve">No 07  Color blanco, libre de  manchas, olores,  colores y desperfectos que alteren su calidad. Empacadas en bolsas plásticas cerradas que permitan la conservación de la calidad del producto.  Presentación  Por unidad.  </t>
  </si>
  <si>
    <t>Bandeja de aluminio</t>
  </si>
  <si>
    <t xml:space="preserve">bandeja para panaderia  en aluminio tipo industraila  de 7 mililmetro de espesor, medidas 42 x 35 cms y con  refuerzo de alambre </t>
  </si>
  <si>
    <t>BATAS DE LABORATORIO</t>
  </si>
  <si>
    <t>Bata unisex, color blanco
Tejido sarga.
Composición: 80% poliéster - 20%algodón.
Cierre central con botones. Mangas cortas o largas, a elección 
Abertura trasera.
Gramaje: 180gr/m².
Tallas: XS, S, M, L, XL ( a elección)</t>
  </si>
  <si>
    <t>kilogramo</t>
  </si>
  <si>
    <t>Bicarbonato</t>
  </si>
  <si>
    <t xml:space="preserve">Tipo 1 industrial,  Compuesto sólido cristalino de color blanco, soluble en agua,  empacado en material metalizado o en bolsas  resistentes selladas.  Rotulado que cumpla con  la resolución 05109 del ministerio de la protección social. Y la norma NTC 1616.   Presentación empaque original por kilogramo     </t>
  </si>
  <si>
    <t>paquete por 50 unidades</t>
  </si>
  <si>
    <t>Bolsas metalizadas  dosificadoras  de 250 gramos</t>
  </si>
  <si>
    <t xml:space="preserve">Bolsa de metalizasa de baja densidad, apta para conservación de alimentos resistente con pelicula de aluminio para conservar mayor tiempo el Producto que tiene como diseño, con Tapa y Valvula para mejor Manejo para uso general,paquete por 50 Unidades. </t>
  </si>
  <si>
    <t>Bolsas plásticas metalizadas Flex Up Valvulas. 100% libre de BPA. Resistentes a Calefacción y congelación</t>
  </si>
  <si>
    <t>NOMBRE COMUN: Bolsa flex Up valvulas NOMBRE CIENTIFICO:Bolsa flex up . GENERALIDADES: Bolsas multicapas, principalmente laminadas (impresión atrapada y alto brillo), de selles rectos; su característica principal es que son auto sostenibles después de contener el producto y dada la confección de su fuelle en la parte inferior, permiten reemplazar empaques rígidos como tarros, frascos y botellas. REQUSITOS ESPECIFICOS: Ofrece tipos de barrera a gases, humedad, aromas y otros factores, lo cual favorece la conservación, dosificación y presentación de los productos.EMPAQUE Y ROTULO: El producto se recibirá   empacado  en materiales atóxicos que aseguren la buena conservación y la higiene del producto, que permita la conservación de  la calidad del  producto durante el almacenamiento,  transporte, y destino final.  PRESENTACION:presentaciones para  125 gramos</t>
  </si>
  <si>
    <t>Set por 12 piezas</t>
  </si>
  <si>
    <t>Boquillas Para Decoracion</t>
  </si>
  <si>
    <t>Set de Boquillas x 12 piezas  en niquel plateado,en diferentes figuras para decorar según necesidad, adecuadas para pasteleria, rellenos y decoracion. Tamaño boquillas aprox. 3.3cm</t>
  </si>
  <si>
    <t>Brocha</t>
  </si>
  <si>
    <t xml:space="preserve">Brocha cerda en silicona suave  de 2 pulgadas,  producto nuevo en buen estado.  Dimensiones del producto: 21 x 1,2 x 3,3 cm ;  peso aproximado de 45 g. </t>
  </si>
  <si>
    <t xml:space="preserve">Bolsa por 500 gramos </t>
  </si>
  <si>
    <t>Canela en polvo</t>
  </si>
  <si>
    <t>El producto debe tener aspecto, textura, color, olor y sabor característico, no debe presentar humedad ni contaminación con hongos. Debe cumplir con todos los requisitos establecidos en la NTC -4423.El rotulado debe cumplir con lo establecido en la resolución No 05109 del Ministerio de salud. Presentación:  Bolsa plástico herméticamente sellado por 500 gramos.</t>
  </si>
  <si>
    <t>Sobre por 250 gramos</t>
  </si>
  <si>
    <t>CARBOXIMETILCELULOSA</t>
  </si>
  <si>
    <t xml:space="preserve">NOMBRE COMUN: Estabilizante para helado NOMBRE QUIMICO: Carboximetilcelulosa (CMC) NUMERO CAS: 9004-32-4 GENERALIDADES: polvo de blanco a amarillento, inodoro, Mezcla de Hidrocálidas, polisacáridos, agentes aireantes y lubricantes, responsables de la adición de la viscosidad de la mescla y la fase no congelada del helado.  REQUSITOS ESPECIFICOS: En polvo, que conserve  el olor y color característicos.  El producto debe estar exento de olores y   sabores extraños   y de insectos y  excretas     de animales.  EMPAQUE Y ROTULO: El producto se recibirá   empacado  en materiales atóxicos que aseguren la buena conservación y la higiene del producto, que permita la conservación de  la calidad del  producto durante el almacenamiento,  transporte, y destino final. Rotulado que      cumpla con la resolución No 5109 de 2005 por medio de la cual se establecen los parámetros para el etiquetado y rotulado de productos  termin ados y materias  PRESENTACION: Bolsa de polietileno o metalizadas   cerradas   por  250 gramos, con fecha de vencimiento  superior a los 12 meses.     </t>
  </si>
  <si>
    <t>kilo</t>
  </si>
  <si>
    <t>Carne de Cerdo</t>
  </si>
  <si>
    <t xml:space="preserve">Carne de cerdo magra deshuesada solomillo o lomo de cerdo, proveniente de animales   sanos sacrificados en mataderos autorizados, con menos del 10% en peso de grasa muscular (solo   fibra muscular), sin tendones, cartílagos, tejido graso o venas, con el  color y olor característico.   Presentación por Kg </t>
  </si>
  <si>
    <t xml:space="preserve">Carne de Res </t>
  </si>
  <si>
    <t xml:space="preserve">En posta magra de  primera, corte espaldilla, especial,  sacrificados en mataderos autorizados,   en buen estado de conservación y con  las  características organolépticas color rojo, olor característico del producto. Presentación  por kilos.  </t>
  </si>
  <si>
    <t>Colador</t>
  </si>
  <si>
    <t xml:space="preserve">Colador en acero inoxidable de 21 centímetros de diámetro,   con mango de agarre  plano, malla resistente.    </t>
  </si>
  <si>
    <t xml:space="preserve">Frascos </t>
  </si>
  <si>
    <t xml:space="preserve">color amarillo </t>
  </si>
  <si>
    <t xml:space="preserve">Sustancias de origen natural ó sintético que se usan para aumentar el color de los alimentos, bien porque el alimento ha perdido color en su tratamiento térmico ó para hacerlo más agradable a la vista y más apetecible al consumidor. Presentación Frasco  de  12 ml debidamente envasado, sellado hermético y rotulado.   </t>
  </si>
  <si>
    <t xml:space="preserve">Frasco </t>
  </si>
  <si>
    <t>Color Caramelo</t>
  </si>
  <si>
    <t xml:space="preserve">Sustancias de origen natural ó sintético que se usan para aumentar el color de los alimentos, bien porque el alimento ha perdido color en su tratamiento térmico ó para hacerlo más agradable a la vista y más apetecible al consumidor. Presentación Frasco  de  500 ml debidamente envasado, sellado hermético y rotulado.   </t>
  </si>
  <si>
    <t>color rojo</t>
  </si>
  <si>
    <t>Gramos</t>
  </si>
  <si>
    <t>Colorante naranja</t>
  </si>
  <si>
    <t>Naranja  alimentario. Muy soluble en agua. Empacado en papel metalizado o aluminio  recubierto por bolsa plástica cerrada.     Presentación por 250 gramos</t>
  </si>
  <si>
    <t>Condimento  Butifarra</t>
  </si>
  <si>
    <t>Tipo butifarra,  compuesto de especias en polvo, condimento aromático, Presentación empaque de papel metalizado recubierto en  bolsa plásticas selladas  por   500 gramos</t>
  </si>
  <si>
    <t xml:space="preserve">Condimento  Chorizo </t>
  </si>
  <si>
    <t>Tipo chorizo,  marca TECNAS   compuesto de especias en polvo, condimento aromático, Presentación empaque de papel metalizado recubierto en  bolsa plásticas selladas  por   500 gramos.</t>
  </si>
  <si>
    <t>Condimento  hamburguesa</t>
  </si>
  <si>
    <t>Tipo hamburguesa, marca TECNAS  compuesto de especias en polvo, condimento aromático, Presentación empaque de papel metalizado recubierto en  bolsa plásticas selladas  por   500 gramos.</t>
  </si>
  <si>
    <t>Condimento  Longaniza</t>
  </si>
  <si>
    <t>Tipo longaniza, marca TECNAS  compuesto de especias en polvo, condimento aromático, Presentación empaque de papel metalizado recubierto en  bolsa plásticas selladas  por   500 gramos.</t>
  </si>
  <si>
    <t xml:space="preserve">Bolsa </t>
  </si>
  <si>
    <t>Cultivos lácticos para Yogurth</t>
  </si>
  <si>
    <t xml:space="preserve">Bacterias lácticas  liofilizadas y certificadas, empacados en bolsas metalizadas, rotulado con la información pertinente. Especifica para Yogurth. Presentación: Bolsa   para coagulación de 50 Litros de leche, a temperatura de 7°C. </t>
  </si>
  <si>
    <t>Litro</t>
  </si>
  <si>
    <t>Detergente en liquido Industrial</t>
  </si>
  <si>
    <t>Detergente liquido, que posee mejor fuerza de remocion en los procesos de limpiza y desinfeccion en las practicas.  Un limpiador alcalino para aplicación manual con gran poder espumante. Es efectivo especialmente en la remoción de grasas, penetra y levanta efectivamente grasas animales, residuos de alimentos y proteínas de todas las superficies.presentacion envase plastico con tapa hermetica de 1 litro.</t>
  </si>
  <si>
    <t>Paquete por 50 unidades</t>
  </si>
  <si>
    <t>Envases para compotas plastico</t>
  </si>
  <si>
    <t xml:space="preserve">Envase plásticos transparentes para compota. En polietileno con tapa a presión, capacidad para 300 ML (3,5 onzas),  libre de sustancias toxicas o cualquier otro  elemento contaminante y en buen estado. Presentación por unidad en empaque de 50 unidades.     </t>
  </si>
  <si>
    <t>Cajas</t>
  </si>
  <si>
    <t>Envases para Mermelada</t>
  </si>
  <si>
    <t>Envase de vidrio, boca ancha con tapa media rosca, con capacidad entre  250gr,  comodidad absoluta para abrir y cerrar. Libre de sustancias toxicas o cualquier otro  elemento contaminante, en buen estado y resistentes para los procesos térmicos de pasteurización y esterilización.    Empacados en cajas de cartón de treinta unidades cada una.</t>
  </si>
  <si>
    <t xml:space="preserve">Envases Plasticos de 1000 ml </t>
  </si>
  <si>
    <t xml:space="preserve">Envase plásticos para yogurt y kumis. En polietileno tapa rosca, capacidad para 1000 ml  libre de sustancias toxicas o cualquier otro  elemento contaminante y en buen estado.   Presentación por unidad.     </t>
  </si>
  <si>
    <t xml:space="preserve">Envases Plasticos de 200 ml </t>
  </si>
  <si>
    <t xml:space="preserve">Envase plásticos transparentes para arequipe. En polietileno con tapa a presión, capacidad para 200 ML  libre de sustancias toxicas o cualquier otro  elemento contaminante y en buen estado. Presentación por unidad.     </t>
  </si>
  <si>
    <t xml:space="preserve">Envases Plasticos de 400 ml </t>
  </si>
  <si>
    <t xml:space="preserve">Envase plásticos transparentes para arequipe. En polietileno con tapa a presión, capacidad para 400 ML  libre de sustancias toxicas o cualquier otro  elemento contaminante y en buen estado. Presentación por unidad.     </t>
  </si>
  <si>
    <t>Esencia de arequipe</t>
  </si>
  <si>
    <t xml:space="preserve">Sabor a arequipe,  color transpaarente, sabor y  aroma característicos,  liquida. Cumplir con la norma técnica NTC 1417. Cumplir la resolución No 5109 de 2005 por medio de la cual se establecen los parámetros para el etiquetado y rotulado de productos  terminados y materias primas. Presentación frascos plásticos translucidos por 250 ml. </t>
  </si>
  <si>
    <t>Esencia de coco</t>
  </si>
  <si>
    <t xml:space="preserve">Sabor a coco,  color transparente , sabor y  aroma característicos,  liquida. Cumplir con la norma técnica NTC 1417. Cumplir la resolución No 5109 de 2005 por medio de la cual se establecen los parámetros para el etiquetado y rotulado de productos  terminados y materias primas. Presentación frascos translucidos  plásticos por 250 ml. </t>
  </si>
  <si>
    <t>Esencia de Fresa</t>
  </si>
  <si>
    <t xml:space="preserve">Sabor a fresa,  color transparente , sabor y  aroma característicos,   liquida. Cumplir con la norma técnica NTC 1417 y la resolución No 5109 de 2005 por medio de la cual se establecen los parámetros para el etiquetado y rotulado de productos  terminados y materias primas. Presentación frascos plásticos translucidos  por 250 ml . </t>
  </si>
  <si>
    <t>Esencia de mantequilla</t>
  </si>
  <si>
    <t xml:space="preserve"> Producto liquido con sabor a mantequilla,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</si>
  <si>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 xml:space="preserve">Esencia de piña </t>
  </si>
  <si>
    <t xml:space="preserve">Sabor a piña,  color transparente , sabor y  aroma característicos,   liquida. Cumplir con la norma técnica NTC 1417 y la resolución No 5109 de 2005 por medio de la cual se establecen los parámetros para el etiquetado y rotulado de productos  terminados y materias primas. Presentación frascos plásticos translucidos  por 250 ml . </t>
  </si>
  <si>
    <t>Esencia de vainilla blanca</t>
  </si>
  <si>
    <t xml:space="preserve">Producto liquido con sabor a vainilla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</si>
  <si>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Espátula</t>
  </si>
  <si>
    <t>En acero inoxidable y mango de plástico  para panadería, es cuchillo de los pasteles, espátulas, herramienta que usan como cuchillo de la pasta o cortador de la pasta, raspador del panadero.Tamaño:20 cm de largo.</t>
  </si>
  <si>
    <t>UN</t>
  </si>
  <si>
    <t>ESPONJILLA DOBLE FAZ</t>
  </si>
  <si>
    <t xml:space="preserve">NOMBRE COMUN: Esponjilla GENERALIDADES: Esponjilla doble faz,   superficies de estropajo y esponja, color verde  comercial, en presentación  por unidad.   Utilizada en las labores de limpieza de utensilios.  REQUSITOS ESPECIFICOS: Producto en buen estado  PRESENTACIÓN: Por unidad.    </t>
  </si>
  <si>
    <t>Fresa</t>
  </si>
  <si>
    <t>Variedad Camarosa, Categoria I, Enteras, con la forma característica de la variedad, de aspecto fresco y textura firme, sanas, libres de ataque de insectos y descomposición, y contaminación, limpias, exentas de olores, sabores o materias extrañas visibles, pácticamente libres de magulladuras, humedad exterior anormal, aspecto fresco y consistencia firme, los frutos deben tener cáliz y pedúnculo bien adherido, el pedúnculo debe medir de 8 a 10 mm. de longitud. La coloración del fruto debe ser homogénea y acorde con el estado de madurez.</t>
  </si>
  <si>
    <t>Bolsa por 2,5 kg</t>
  </si>
  <si>
    <t>Fruta Cristalizada</t>
  </si>
  <si>
    <t xml:space="preserve">Aspecto: Porciones de frutas cuadradas en diversos colores. El producto debe estar empacado en  bolsas plásticas  herméticamente selladas por 2.5 kg.  Rotulado con el  nombre del productor (marca comercial), fecha de empaque, fecha   de vencimiento, lote de producción, cantidad, componentes del producto. </t>
  </si>
  <si>
    <t>Caja por 50 unidades</t>
  </si>
  <si>
    <t>Gorros desechables</t>
  </si>
  <si>
    <t>Gorros desechables con  ajuste elastico, color blanco. De dimensiones: ancho 21 cm x   largo 41 cm x alto 33 cm, talla única.    Empacado en caja, libre de manchas, mugre o cualquier otro elemento que cambien las características propias  o produzcan reacciones alérgicas,    con marquilla del fabricante visible.  presentacion caja de 50 unidades.</t>
  </si>
  <si>
    <t>KG</t>
  </si>
  <si>
    <t>GUAYABA ROJA</t>
  </si>
  <si>
    <t xml:space="preserve">NOMBRE COMUN: Guayaba roja
NOMBRE CIENTIFICO: Psidium guajava
CATEGORIA: Codex stan 192-1995 para uso en categoría de alimento 04.
NORMA DE CALIDAD: NTC 1263
GENERALIDADES: Pulpa utilizada para derivados como mermeladas, bocadillos, néctares, refrescos.
REQUISITOS GENERALES: Fruto entero maduro firme variedad roja o rosada, sin magulladuras, podredumbres, picaduras de insectos, pulpa color rojo o rosado.                                                                                 
REQUISITOS ESPECIFICOS: Enteras, con forma y color característicos de la variedad. Frescas, limpias sin presencia de humedad exterior anormal.Libres  de daños visibles por insectos, enfermedades, magulladuras, podredumbre o cualquier otro defecto que impida el consumo. Debe comercializarse en estado  "Pintón", permitiendo el transporte y manipulación de manera que llegue satisfactoriamente al lugar de  destino. Peso por unidad entre  125-180 gramos. EMPACADO Y ROTULO: Debe ser entregada en canastillas plásticas o empaques rígidos pulidos, excluido las guaduas, en buenas condiciones higiénico-sanitarias que garanticen la calidad del producto en su traslado y destino final.                     
PRESENTACION: Al granel por kilos , sin golpes y grado optimo de madurez poscosecha.
</t>
  </si>
  <si>
    <t>Bolsa por 1000 gramos</t>
  </si>
  <si>
    <t>Harina de trigo</t>
  </si>
  <si>
    <t xml:space="preserve">Cereal molido, polvo de  color blanco, empacado en     material de polietileno impresa en su exterior y sellado herméticamente. Cumplir  con el registro Invima  vigente.  Presentación en empaque original  bolsas de 1000 gramos. </t>
  </si>
  <si>
    <t>Bulto por 50 kilos</t>
  </si>
  <si>
    <t>Harina de trigo fortificada para Panaderia</t>
  </si>
  <si>
    <t>Se recibe el producto empacado y sellado mediante máquina automática de solapa . Cumplir  con la norma NTC 267 exenta de olores y sabores extraños.  Cumplir con la resolución 5109 de 2005 por medio de la cual se establecen los parámetros para el rotulado o etiquetado de productos terminados y materias primas. Composiciòn: 10.5-13.5% de proteínas, 12-14,5% de humedad, &lt;0.7 %cenizas.   Presentación en bultos  de papel kraft de capas múltiples por 50 kg</t>
  </si>
  <si>
    <t>Litros</t>
  </si>
  <si>
    <t>Hipoclorito de sodio</t>
  </si>
  <si>
    <t xml:space="preserve">Al 13%, Solución  acuosa clara,  ligeramente amarrilla, olor característico, puro sin mesclas. Presentación envase plastico translucido opaco,   sellados tapa rosca por 1 litro. </t>
  </si>
  <si>
    <t xml:space="preserve">Anaquel </t>
  </si>
  <si>
    <t>Huevos rojos</t>
  </si>
  <si>
    <t xml:space="preserve">Huevos de gallinas, alimento rico en proteínas de alto valor biológico.  El producto debe cumplir con la norma técnica NTC 12-40,   con un pH en la clara de 7.6 a 8.5 características de los huevos más frescos, tipo AA y un peso entre 54 y 60 gramos, la  cascara  en buen estado (sin ranuras  ni  hendiduras) que garanticen la calidad del producto.                                       La presentación anaquel  por 30 huevos  doble cartón. </t>
  </si>
  <si>
    <t>Humo liquido</t>
  </si>
  <si>
    <t xml:space="preserve">Herméticamente sellado. ,  impresas en su exterior.  Etiquetado con la información del fabricante. Presentación  Frasco de 1000 cc. </t>
  </si>
  <si>
    <t>LITRO</t>
  </si>
  <si>
    <t>JABON LIQUIDO ANTIBACTERIAL</t>
  </si>
  <si>
    <t xml:space="preserve">Sin olor, de forma liquido viscoso  pH del 8.5-9.5. Presentación en  recipiente  plástica sellado y rotulado    por 1 litro  </t>
  </si>
  <si>
    <t>JABON LIQUIDO DESENGRASANTE</t>
  </si>
  <si>
    <t xml:space="preserve">NOMBRE COMUN: Jabón liquido Desengrasante,  GENERALIDADES: detergente líquido concentrado con alto poder humectante que permite penetrar rápidamente la suciedad. Especial como desengrasante, olores y colores característicos del producto.  REQUSITOS ESPECIFICOS: El producto debe conservar sus características propias, como  aspecto, color y olor característicos. EMPAQUE, PRESENTACIÓN Y ROTULO: El producto se recibe en recipiente  plástica, sellado, rotulado con el  nombre del productor, fecha de empaque, fecha   de vencimiento, lote de producción, cantidad, componentes del producto.   PRESENTACION: frasco por 1 litro.    </t>
  </si>
  <si>
    <t>Jarra</t>
  </si>
  <si>
    <t>jarra plastica transparente medidora de 2 litros con escala medidora grabadas de tapa blanca t con mango de agarre cerrados.</t>
  </si>
  <si>
    <t>gramo</t>
  </si>
  <si>
    <t>Laurel</t>
  </si>
  <si>
    <t>Laurel en polvo deshidratado.   NTC 4423  Empacado en bolsas de polietileno,  impresas en su exterior y sellado herméticamente y   cumplir con el registro Invima vigente. 
Presentación empaque al granel por gramos</t>
  </si>
  <si>
    <t>KILOGRAMOS</t>
  </si>
  <si>
    <t>LECHE EN POLVO</t>
  </si>
  <si>
    <t>Deshidratada, entera, empacada en bolsas Metalizadas selladas  y etiquetadas, sin adulterantes. Cumplir con lo establecido en la resolución 5109 de 2005.                                                     Presentación bolsa  por 500 gramos</t>
  </si>
  <si>
    <t>LITROS</t>
  </si>
  <si>
    <t>LECHE ENTERA CRUDA</t>
  </si>
  <si>
    <t>Leche entera cruda,  en estado liquido, pura, fresca , en   buenas  condiciones higiénicas, Presentación al granel  por litros .Este producto debe entregarse acorde  al sitio donde se desarrolle la  formacion.</t>
  </si>
  <si>
    <t>Levadura seca instantánea</t>
  </si>
  <si>
    <t>Bolsa de aluminio  al vacío por 500 gramos, (empaque tetra pack), debidamente empacado, sellado y rotulado.</t>
  </si>
  <si>
    <t>manzanas</t>
  </si>
  <si>
    <t>La forma característica de la variedad, de aspecto fresco y textura firme, sanas, libres de ataque de insectos y descomposición, y contaminación, limpias, exentas de olores, sabores o materias extrañas visibles, pácticamente libres de magulladuras, humedad exterior anormal, aspecto fresco y consistencia firme.  Las manzanas  son del fruto producido por el manzano, un arbol perteneciente a la familia  Rosaceae. este fruto proviene de una flor que posee un ovario compuesto infero,  es un pomo con forma redondeada comestibles que presenta restos de caliz en el ápice su piel puede presentar diferentes colores segun su variedad y  es mas o menos lisa ver  que se torna parduzca  al madurar.</t>
  </si>
  <si>
    <t xml:space="preserve">Caja </t>
  </si>
  <si>
    <t xml:space="preserve">Margarina Industrial </t>
  </si>
  <si>
    <t xml:space="preserve">Multiproposito. El producto  debe estar libre de materias extrañas, olores y sabores objetables. El color debe ser crema o amarillo uniforme, libre de rancidez. Contenido mínimo de grasa: 70% m/m del producto. Cumplir con la NTC 241 El producto debe estar empacado en materiales atóxicos que aseguren la buena conservación e higiene del producto. Empacado en cajas de cartón dentro de bolsa plàstica por 15 kg debidamente sellada y rotulada. Cumplir con la Resolución No. 5109 de 2005, por medio de la cual se establecen los parámetros para el rotulado o etiquetado de productos. Presentación  caja por 15 Kg. </t>
  </si>
  <si>
    <t>Margarina para hojaldrar</t>
  </si>
  <si>
    <t>Es una margarina  industrial que proporciona a la masa una serie de capaz, de excelente plasticidad, la cual permite un rápido empaste y laminado, obteniendo un hojaldre liviano y crujiente. Composición: mínimo 80% grasa, máximo 20% de agua, acidez máxima 0.35%, sal máximo 1%.      Presentación: Caja por 30 barras de 500 gramos debidamente sellada y rotulada.</t>
  </si>
  <si>
    <t xml:space="preserve">Bolsas </t>
  </si>
  <si>
    <t xml:space="preserve">Miga de Pan </t>
  </si>
  <si>
    <t xml:space="preserve">Pan pulverizado, obtenido a partir del tostado adicional del pan en el horno. Empacado en  material  polietileno impreso  en su exterior y sello hermético. Cumplir con el registro Invima vigente.   Presentación empaque original en bolsas por 1 kilos.    </t>
  </si>
  <si>
    <t>Molde para Bocadillo</t>
  </si>
  <si>
    <t xml:space="preserve">En Acero inoxidadble, La referencia internacional es la norma UNE-EN ISO 1672, titulada «Maquinaria para procesado de alimentos: conceptos básicos y requisitos de higiene». En ella se señalan las condiciones que deben cumplir las máquinas de preparación y procesado de alimentos. El objetivo es reducir riesgos para la salud relacionados con la manipulación de productos alimenticios. Ventajas ELarga vida útil
El acero es un material muy resistente y de larga durabilidad.
Medidas  25 x 30 cm x 3 cm de altura.
</t>
  </si>
  <si>
    <t>unidad</t>
  </si>
  <si>
    <t>molde para tortas</t>
  </si>
  <si>
    <t>Moldes en aluminio calibre 18 con bordes reforzados. Paquete por 3 unidades de diferentes tamaños con los siguientes diámetros de 20, 23 y 30 cm respectivamente.</t>
  </si>
  <si>
    <t>MORA</t>
  </si>
  <si>
    <t>Variedad Morus nigra. Consistencia semi blanda, fresca, maduras y con características organolépticas originales del producto. Tamaño 1 y 3 cm aproximadamente.  Empacado  en bolsas de polietileno con peso de 500g  resistentes   en buenas condiciones higiénicas de empaque, que no tengan sobre madurez u otros defectos  Presentación  al granel por  kilos.</t>
  </si>
  <si>
    <t>Bolsa o frasco por 150 gramos</t>
  </si>
  <si>
    <t>oregano</t>
  </si>
  <si>
    <t xml:space="preserve">Oregano en polvo deshidratado.     NTC 4423 Empacado en bolsas de polietileno,  impresas en su exterior y sellado herméticamente y   cumplir con el registro Invima vigente. 
Presentaciónempaque original en bolsa o frasco de 150 gramos. </t>
  </si>
  <si>
    <t>ROLLO</t>
  </si>
  <si>
    <t>Rollo de papel plastico para alimentos</t>
  </si>
  <si>
    <t>Transparente, impresas en su exterior y sellado herméticamente. ,  cumplir con el registro Invima vigente. Presentación: Por   rollos  de 30 metros.</t>
  </si>
  <si>
    <t>Bolsa por 500 gramos</t>
  </si>
  <si>
    <t>PECTINA</t>
  </si>
  <si>
    <t xml:space="preserve">NOMBRE COMUN: Pectina de alto metoxilo
NOMBRE COMERCIAL: pectina E440ii
CATEGORIA: Codex stan 192-1995 para uso en  categoría de alimento 04
GENERALIDADES: Son productos químicos que se obtienen de materias primas vegetales, principalmente frutas,  Polvo color beige, sin olores ni partículas extrañas. Polisacárido de ácido poligalacturónico utilizado en la industria de alimentos por su poder de gelificación, en la elaboración de mermeladas y pastas de frutas, además de otros derivados de frutas.
REQUISITOS GENERALES: Grado de esterificación FCC 35 al 37, pH en solución al 1% del 4 al 4,8; tamaño de partícula en malla60 ASTM máx. 2. grado de amidación 13 al 16. 
REQUISITOS ESPECIFICOS: Pectina de alto metoxilo con certificado de análisis relacionado por departamento de control de calidad, con fecha de fabricación y de vencimiento. 
EMPACADO Y ROTULO: Empacado en bolsa plástica en contacto con la pectina, dentro de bolsa de aluminio.   
PRESENTACION: Bolsa por 500 gramos. rotulado y empaque del fabricante. feha de vencimeinto no menor a 12 meses 
</t>
  </si>
  <si>
    <t>Pepino</t>
  </si>
  <si>
    <t>Variedad cohombro, Fresco  de  piel verde más o menos oscura,  con forma cilíndrica y alargada de unos 30 cm, sabor característico, de color verde y sabor característico del producto, empacado en bolsas resistentes, En buenas condiciones higiénicas sin   magulladuras, sobre madurez u otros defectos. Presentación  al granel por kilos.</t>
  </si>
  <si>
    <t>Bolsa por 60 gramos</t>
  </si>
  <si>
    <t>Pimienta Moilida</t>
  </si>
  <si>
    <t xml:space="preserve">Especia, pimienta en polvo, polvo fino grisáceo, con olor característico a pimienta, sabor pungente.  Presentación  en polvo al granel empacado en papel metalizado o aluminio  recubierto por bolsa plástica cerrada por gramos.   </t>
  </si>
  <si>
    <t>PIÑA</t>
  </si>
  <si>
    <t>NOMBRE COMUN: Piña
NOMBRE CIENTIFICO: ananas Comosus
GENERALIDADES:  Fruta tropical para elaborar Pulpa utilizada para derivados como mermeladas, néctares, refrescos.
REQUISITOS GENERALES: Fruto entero maduro firme variedad naranja o amarilla, sin magulladuras, podredumbres, picaduras de insectos.                                                                                 
REQUISITOS ESPECIFICOS: Enteras, con forma y color característicos de la variedad. Frutos de aspecto fresco, sano, limpio, de consistencia firme. Libres de perforaciones causadas por ataque de insectos, de humedad externa anormal, manchas necróticas negras; de materiales, sabores y olores extraños. Grado de madurez poscosecha óptima.  EMPACADO Y ROTULO: Debe ser entregada en canastillas plásticas o empaques rígidos pulidos, en buenas condiciones higiénico-sanitarias que garanticen la calidad del producto en su traslado y destino final.                     
PRESENTACION: Al granel por kilos , sin golpes y grado optimo de madurez poscosecha.</t>
  </si>
  <si>
    <t>Pita de amarre</t>
  </si>
  <si>
    <t xml:space="preserve">Para embutidos,  en polipropileno rafia, por rollos  de  1000 metros, </t>
  </si>
  <si>
    <t>Bolsa por 200 gramos</t>
  </si>
  <si>
    <t>Polifosfato</t>
  </si>
  <si>
    <t>Empacado  en papel metalizado recubierto por bolsas   plásticas  selladas.  Presentación por 200 gramos.</t>
  </si>
  <si>
    <t xml:space="preserve">Polvo para hornear </t>
  </si>
  <si>
    <t>Sustancia sólida de aspecto ligeramente blanco, sin olor alguno, estable a una temperatura ambiente, compuesta por una mezcla homogénea de: fécula de maíz,  bicarbonato de sodio, pirofosfato de sodio, fosfato monocalcico. Producto destinado fundamentalmente como materia prima de panadería, pastelería, repostería. Empacado en bolsas de polietileno herméticamente cerrado por 1 Kg.</t>
  </si>
  <si>
    <t>Proteina Texturizada</t>
  </si>
  <si>
    <t xml:space="preserve">Soya texturizada es un concentrado de proteína. Empacado en material de   polietileno impresa en su exterior y sello hermético. Etiqueta con la información del fabricante con el registro Invima.  Presentación  En   bolsas o empaques por  500 gramos .  </t>
  </si>
  <si>
    <t>SAL</t>
  </si>
  <si>
    <t xml:space="preserve">NOMBRE COMUN: Sal  NOMBRE CIENTIFICO: Cloruro de Sodio NORMA: NTC 1254.                                                       GENERALIDADES: Grano blanco enriquecido con yodo de acuerdo a la  normatividad vigente. - Ingredientes: cloruro de sodio, yoduro de potasio, fluoruro de potasio y anticompactante ferrocianuro de sodio (E-535).  - Producto obtenido del proceso de evaporación al vacío y purificación de salmuera. Se emplea fundamentalmente en dos áreas: como condimento de algunos platos y como conservante en los salazones de  derivados lácteos. El cloruro de calcio tiene como función darle mayor firmeza mecánica a la cuajada. Esto es particularmente importante cuando se trata de leche pasteurizada porque, durante la pasteurización, se da un proceso normal de descalcificación parcial de las caseínas. La cantidad que se debe añadir es no más del 0.02 % en peso, con respecto al peso de la leche. De acuerdo a las normas técnicas icontec 007.  REQUISITOS ESPECIFICOS: Sal refinada, yodada, fluorizada de alta pureza para el consumo humano.  La sal se debe presentar en forma de cristales blancos, inodoros y sabor salino característico. La sal debe estar exenta de sabores y olores extraños,  libre de  impureza, fina, purificada, sueltica.  EMPAQUE Y ROTULO: El producto se recibirá   empacado en bolsas plásticas selladas que cumpla con la resolución No 5109 de 2005 por medio de la cual se establecen los parámetros para el etiquetado y rotulado de productos  terminados y materias primas. PRESENTACIÓN: Bolsa por 1000 gramos (1 KILOGRAMO). Fecha de vencimiento no menos a 12 meses.  </t>
  </si>
  <si>
    <t>sobre por 100 gramos</t>
  </si>
  <si>
    <t xml:space="preserve">Sal Nitro </t>
  </si>
  <si>
    <t xml:space="preserve">Nitral Sal curante al 20%, mescla homogénea de partículas finas, color  Rosado e Inoloro. Empacado en  papel metalizado recubierto  en bolsa de polietileno de baja densidad  para protegerlo de la humedad.  Presentación  por gramos. </t>
  </si>
  <si>
    <t>CAJA</t>
  </si>
  <si>
    <t>TAPABOCAS</t>
  </si>
  <si>
    <t xml:space="preserve">Tapabocas de polipropileno color blanco,  higiénicos,  Desechables, con adaptador nasal, ajustable, flexible, liviano, con ventilación, libre de manchas, mugre o elementos que cambien las características propias o o produzcan reacciones alérgicas, Presentación  caja  sellado   y rotulada  por 100  unidad.       </t>
  </si>
  <si>
    <t>Tarro Plásticos desechables con tapa  5 ONZAS. 100% libre de BPA. Resistentes a Calefacción y congelación</t>
  </si>
  <si>
    <t>NOMBRE COMUN: Envase plásticos resistente   GENERALIDADES: Polietileno termoestables.  Para arequipe o helados  por  unidad, Libre de sustancias toxicas o cualquier otro  elemento contaminante. NORMA: NTC 2384. REQUISITOS ESPECIFICOS: Envases con capacidad de 5 oz con tapa a presión    PRESENTACION: Por unidad, embalado en  cajas de cartón resistentes  interno en plástico que permita la conservación de  la calidad del  producto durante el almacenamiento,  transporte, y destino final</t>
  </si>
  <si>
    <t>termometro para alimentos</t>
  </si>
  <si>
    <t>Termometro analogo de punzon para medir temperatura y evaluar los procesos termicos en la transformación de los alimentos con rango -10°C a 100°C en acero inoxidable, con dimensión aproximada de 140*45*45mm</t>
  </si>
  <si>
    <t>Tocino de Cerdo</t>
  </si>
  <si>
    <t xml:space="preserve">Tocino de lomo o de espinazo, tocino ventresco o magroso, tocino de papada. En buen estado de conservación y con  las  características organolépticas color y  olor característico del producto. Presentación por kilos. </t>
  </si>
  <si>
    <t>Tomate chonto</t>
  </si>
  <si>
    <t>NOMBRE COMUN: Tomate chonto o de cocina
NOMBRE COMERCIAL: Solanum lycopersicum
CATEGORIA: Codex stan 192-1995 categoría de alimento 04.1.1
GENERALIDADES: Tomate color rojo intenso materia prima principal para la elaboración de salsas o purés.
REQUISITOS GENERALES: Tomate tipo chonto o de cocina  color rojo firme, sin magulladuras, podredumbre de hongos, libre de ataque de insectos.
REQUISITOS ESPECIFICOS: Tomate maduro piel lisa y suave al tacto. Dimensión: tomate  grande entre  65 y 100 mm Color rojo maduro, consistencia firme.  Peso entre 70 y 100 gramos por unidad.  EMPACADO Y ROTULO: Empacado en malla o bolsa plástica perforada. Cumplimiento de la NTC 1103-2 de empaque de tomate fresco, en  condiciones  higiénico-sanitarias que garanticen la calidad del producto en su traslado y destino final. 
PRESENTACION: A granel por kilogramo</t>
  </si>
  <si>
    <t xml:space="preserve">Tomillo </t>
  </si>
  <si>
    <t>Tomillo en polvo deshidratado.   NTC 4423 Empacado en bolsas de polietileno,  impresas en su exterior y sellado herméticamente y   cumplir con el registro Invima vigente. 
Presentación empaque  original en bolsa de 150 gramos.</t>
  </si>
  <si>
    <t xml:space="preserve">Trigo </t>
  </si>
  <si>
    <t>Trigo entero pelado, en granos obtenido del cereal lavado  y fricionado de aspecto seco duro y limpio, libre de toda sustancia  o cuerpo extraño.  Los granos deben estar sueltos sin grumos con olor agradable y caracteristico, color perla o amarillento. Envasado en bolsa de polietileno conforme a lo señalado en el registro de tal forma que permita mantener sus al caracteristicas y almacenamiento. presentación  empaque originala en bolsas por 500 gr.</t>
  </si>
  <si>
    <t>Metros</t>
  </si>
  <si>
    <t>Tripa natural de Cerdo</t>
  </si>
  <si>
    <t>Tripa en madejas calibre  28/30 milímetros de 40 metros, elaborada a partir de materias primas grado alimenticio natural,  presentación  por metros.</t>
  </si>
  <si>
    <t>Uvas pasas</t>
  </si>
  <si>
    <t>Producto empacado en materiales atóxicos que aseguren la buena conservación e higiene del producto. Cumplir con la Resolución No. 5109 de 2005, por medio de la cual se establecen los parámetros para el rotulado o Etiquetado de productos terminados y materias primas. Empacado  en bolsas por 1 kg sellada herméticamente.</t>
  </si>
  <si>
    <t>Vasos Plásticos desechables con tapa  7 ONZAS. 100% libre de BPA. Resistentes a Calefacción y congelación</t>
  </si>
  <si>
    <t>NOMBRE COMUN: Envase plásticos    GENERALIDADES: Polietileno termoestables.  Para arequipe o helados  por  unidad, Libre de sustancias toxicas o cualquier otro  elemento contaminante. NORMA: NTC 2384. REQUISITOS ESPECIFICOS: Envases con capacidad de 7 oz con tapa a presión    PRESENTACION: Por unidad, embalado en  cajas de cartón resistentes  interno en plástico que permita la conservación de  la calidad del  producto durante el almacenamiento,  transporte, y destino final</t>
  </si>
  <si>
    <t>L</t>
  </si>
  <si>
    <t>VINAGRE BLANCO</t>
  </si>
  <si>
    <t xml:space="preserve">NOMBRE COMUN: Vinagre blanco
NOMBRE COMERCIAL: Ácido acético
CATEGORIA: Codex stan 192-1995 para uso en  categoría de alimento 04
NORMA DE CALIDAD: NTC 2188
GENERALIDADES: Líquido color blanco transparente utilizado como líquido de cobertura en encurtidos y salsas,  también como conservante inhibidor de reacciones enzimáticas.
REQUISITOS GENERALES: Transparente libre de olores y sabores extraños.
REQUISITOS ESPECIFICOS: Libre de acidulantes y edulcorantes. EMPACADO Y ROTULO: Empacado en envases plásticos con tapa sellada, etiquetado de fabricante.      
PRESENTACION: Frasco por 1 litro . Rotulo y envases del productor. Fecha de vencimiento no menor a 12 meses
</t>
  </si>
  <si>
    <t>ZANAHORIA</t>
  </si>
  <si>
    <t xml:space="preserve">NOMBRE COMUN: Zanahoria
NOMBRE QUIMICO: Daucus carota
CATEGORIA: Codex stan 192-1995 categoría de alimento 04
GENERALIDADES: Utilizada escaldada en trozos o rebanadas para encurtidos, o para extraer jugos, otros procesos gracias a sus propiedades nutricionales y su sabor característico. 
REQUISITOS GENERALES: Zanahoria entera consistencia firme Olor y sabor dulzón, color anaranjado.  
REQUISITOS ESPECIFICOS: Sin daño de insectos, sin podredumbre, sin  cortaduras o daños.    EMPACADO Y ROTULO: En bolsas plásticas resistentes, en  condiciones  higiénico-sanitarias que garanticen la calidad del producto en su traslado y destino final.  
PRESENTACION: Sin golpes y grado optimo de madurez poscosecha, debidamente empacados. 
</t>
  </si>
  <si>
    <t>Gramera Electrónica digital, con capacidad  de  0,5g - 30000g, baterías y cargador incluido, bandeja de pesaje en acero inoxidable.</t>
  </si>
  <si>
    <t>Resinas gemelas</t>
  </si>
  <si>
    <t>Resinas gemelas de dos componentes para hacer encapsulados transparente de alto espesor de pelicula  y super brillo.Adiciona el componente A y B en igual proporción.</t>
  </si>
  <si>
    <t>MDF, lamina de 5mm</t>
  </si>
  <si>
    <t>MDF, la solidez y la compacidad son caracterisitcas importantes del . EL MDF además de ser un material muy noble ,es un material muy reisitente a la alta temperatur y  la humedad ,evitando en gran parte que el material  sea afectado por la humedad.Tablero MDF 5.5mm 2.44x1. 83mt 720kg/m3 aprox. NOTA :Entregar dividida la lamina en 6 partes iguales .</t>
  </si>
  <si>
    <t>MDF, lamina de 3mm</t>
  </si>
  <si>
    <t>MDF, la solidez y la compacidad son caracterisitcas importantes del . EL MDF además de ser un material muy noble ,es un material muy reisitente a la alta temperatur y  la humedad ,evitando en gran parte que el material  sea afectado por la humedad.Tablero MDF 9mm 2.44x2. 13mt 600kg/m3 aprox. NOTA :Entregar dividida la lamina en 6 partes iguales .</t>
  </si>
  <si>
    <t>GOMA VINILICA MADERA</t>
  </si>
  <si>
    <t>Impermeabilizador de madera ,actua como barrera protectora de humedad en la procucción de hongos.</t>
  </si>
  <si>
    <t>Lijas</t>
  </si>
  <si>
    <t>El papel de lija o simplemente lija , es una herramienta que consiste en un en un soporte de papael sobre el cual se utiliza para pulir calibre 40 , presentacion pliego.</t>
  </si>
  <si>
    <t>El papel de lija o simplemente lija , es una herramienta que consiste en un en un soporte de papael sobre el cual se utiliza para pulir calibre 60 , presentacion pliego.</t>
  </si>
  <si>
    <t>El papaelde lija o simplemente lija , es una herramienta que consiste en un en un soporte de papael sobre el cual se utiliza para pulir calibre 120 , presentacion pliego.</t>
  </si>
  <si>
    <t>Pincel plano o recto</t>
  </si>
  <si>
    <t>Juego de pinceles   finos No 4 filamentos selectos , soportes en madera lamina metalica son caracteristicas esenciales para la correcta utilización en el acabado de la madera , Juego x 6 unidades,10 mm su tamaño.</t>
  </si>
  <si>
    <t>Juego de pinceles   finos No 6 filamentos selectos , soportes en madera lamina metalica son caracteristicas esenciales para la correcta utilización en el acabado de la madera , Juego x 6 unidades,10 mm su tamaño.</t>
  </si>
  <si>
    <t>Juego de pinceles   finos No 8 filamentos selectos , soportes en madera lamina metalica son caracteristicas esenciales para la correcta utilización en el acabado de la madera , Juego x 6 unidades,10 mm su tamaño.</t>
  </si>
  <si>
    <t>Juego de pinceles   finos No 12 filamentos selectos , soportes en madera lamina metalica son caracteristicas esenciales para la correcta utilización en el acabado de la madera , Juego x 6 unidades,10 mm su tamaño.</t>
  </si>
  <si>
    <t>vinilo</t>
  </si>
  <si>
    <t>Vinilo  tipo uno negro , pintura es un producto fluido que aplicado sobre una superficie en capas relativamente delgada , se transforma al cabo del tiempo en una pelicula sólida que se adhiere a dicha superficie , de tal forma que recubre y decora el elemento sobre el que se ha aplicado .No debe presentar cambios notorios de color, arrugamiento, ampollamiento o cualquier otro defecto visible a simple vista.</t>
  </si>
  <si>
    <t>Vinilo, tipo uno blanco , pintura es un producto fluido que aplicado sobre una superficie en capas relativamente delgada , se transforma al cabo del tiempo en una pelicula sólida que se adhiere a dicha superficie , de tal forma que recubre y decora el elemento sobre el que se ha aplicado .No debe presentar cambios notorios de color, arrugamiento, ampollamiento o cualquier otro defecto visible a simple vista.</t>
  </si>
  <si>
    <t>GAR</t>
  </si>
  <si>
    <t>pintura acrilica</t>
  </si>
  <si>
    <t>Las pinturas al frio Franco Arte color  amarillo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</si>
  <si>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azul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</si>
  <si>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rojo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</si>
  <si>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negro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</si>
  <si>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blanco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</si>
  <si>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dorado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</si>
  <si>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plateado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</si>
  <si>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verde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</si>
  <si>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naranja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</si>
  <si>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morado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</si>
  <si>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cafe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</si>
  <si>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Las pinturas al frio Franco Arte color  fucsia  primario son a base de agua llamadas tambien pinturas opacas Usos: decora, protege o señala, materiales como: madera, MDF, metal, yeso, cerámica, cartón, papel, icopor, paredes, interiores Características: acabado muy terso, durabilidad, no se decolora, lavabilidad, rendimiento, alto cubrimiento,Material  viscoso, Dimensiones    4.2 x 8 x 4.2 cm,Peso  0.085 kg.</t>
  </si>
  <si>
    <t>goma</t>
  </si>
  <si>
    <t>Adhesivo de contacto con base en caucho sintético y solventes orgánicos para uso general. Es un líquido medianamente viscoso con olor característico a solventes.,uso está permitido con papel, textiles, vidrio, madera, metal y otros materiales. Es ampliamente utilizado en la industria del calzado 1000 grm.</t>
  </si>
  <si>
    <t>M</t>
  </si>
  <si>
    <t>Trenzas  palma de caña flecha</t>
  </si>
  <si>
    <t xml:space="preserve">Trenzado en palma caña flecha en tejido ribete 12  pies,   trenzado quinseano </t>
  </si>
  <si>
    <t>Trenzado en palma caña flecha en tejido ribete 12  pies,   trenzado barriga de trenza</t>
  </si>
  <si>
    <t>Trenzado en palma caña flecha en tejido ribete 12  pies,   trenzado en negro</t>
  </si>
  <si>
    <t>Trenzado en palma caña flecha en tejido ribete 12  pies,   trenzado blanco natural</t>
  </si>
  <si>
    <t>Trenzado en palma caña flecha en tejido ribete 12  pies,   trenzado grano de  arroz comercial</t>
  </si>
  <si>
    <t>Trenzado en palma caña flecha en tejido ribete 12  pies,   trenzado grano de arroz normal</t>
  </si>
  <si>
    <t>Yute</t>
  </si>
  <si>
    <t>Tela material sintético  Color  Mostaza y color Naranja. Viene listo , presentación por metros</t>
  </si>
  <si>
    <t>Tela material sintético  Color  Azul rey. Viene listo , presentación por metros</t>
  </si>
  <si>
    <t xml:space="preserve">Tela material sintética Color Natural amarillo. Viene listo , presentación por metros </t>
  </si>
  <si>
    <t>Tela material sintética Color Natural. Viene listo , presentación por metros.</t>
  </si>
  <si>
    <t>Tela material sintética Color Rojo. Viene listo , presentación por metros</t>
  </si>
  <si>
    <t>Hilo de coser de algodón color beige</t>
  </si>
  <si>
    <t xml:space="preserve">Hilo color beige.  Presentación hilo de coser 40/2 de 5000 yardas </t>
  </si>
  <si>
    <t>Hilo de coser de algodón color negro</t>
  </si>
  <si>
    <t xml:space="preserve">Hilo color negro.  Presentación hilo de coser 40/2 de 5000 yardas </t>
  </si>
  <si>
    <t>Telas de forros</t>
  </si>
  <si>
    <t>Tela Tafeta color negro</t>
  </si>
  <si>
    <t>Pinza de punta redonda</t>
  </si>
  <si>
    <t>Es una herramienta de sujeción provista de dos brazos (mango) y es utilizada para doblar y cortar elementos pequeños y algunos tipos de modulaciones en materiales blandos. Los mangos tienen una curvatura cerrada (hacia adentro), permite obtener un buen agarre a distribuir la fuerza que se pretende transmitir a las puntas. Especificaciones: 13cm x 5.5cm (aproximado)</t>
  </si>
  <si>
    <t>RHO</t>
  </si>
  <si>
    <t>Alfileres de bisuteria</t>
  </si>
  <si>
    <t>Se puede usar una sencilla técnica para hacer que los nudos que se forman con alfileres con cabeza y alfileres de ojo sean una característica adicional de su diseño, además de asegurar que su pieza se mantenga unida. aproximadamente 1 cm.</t>
  </si>
  <si>
    <t>Pinza de punta plana</t>
  </si>
  <si>
    <t>Es una herramienta de sujeción provista de dos brazos (mango) y es utilizada para sujetar elementos pequeños y algunos tipos de modulaciones en materiales blandos. Los mangos tienen una curvatura cerrada (hacia adentro), permite obtener un buen agarre a distribuir la fuerza que se pretende transmitir a las puntas. Especificaciones: 13cm x 5.5cm (aproximado)</t>
  </si>
  <si>
    <t>Argollas para bisuteria</t>
  </si>
  <si>
    <t>Argollas circular 7mm Pequeña Dorada, para aretes, bisutería</t>
  </si>
  <si>
    <t>Broches picoloro</t>
  </si>
  <si>
    <t>Estos broches son muy utilizados para la finalización de los accesorios, es un producto complementario y muy versátil, para ensamblar pulseras, collares, cadenas, tobilleras, entre otros. Material: Acero color dorado y plateado especificaciones: 11mm (1.1cm, aproximado).</t>
  </si>
  <si>
    <t>Hilo encerado</t>
  </si>
  <si>
    <t>cuerda de fibra elástica de polipropileno con fuerte elasticidad, resistente a la abrasión y al moho, duradera y flexible de usar, fácil de cortar y atar.Uso: ideal para proyectos de bricolaje, como trenzas, cuentas, collares, cordones finos, pendientes, adornos para el cabello y mucho más. Perfecto para todos los proyectos de manualidades, desde joyas hasta prendas.</t>
  </si>
  <si>
    <t>Chaquiron</t>
  </si>
  <si>
    <t>material cerámico inorgánico,transparente y con estructura amorfa. Está compuesto de arena de sílice, carbonato de sodio y caliza, se fusionan a unos 1500°C. Es resistente a la erosión, especialemnte contra la acción del agua. Colores surtidos</t>
  </si>
  <si>
    <t>PAC</t>
  </si>
  <si>
    <t>Agujas</t>
  </si>
  <si>
    <t>Aguja extra fina para hilar bisutería. medida: 12 cms. de largo x 0,045 cms aprox. agujero de 0,05</t>
  </si>
  <si>
    <t>Mostacilla checa</t>
  </si>
  <si>
    <t>la mostacilla checa es uno de los productos mas famosos e utilizado en la elaboración de bisutería, en especial en la creación de pulseras, collares y tobilleras, tienen aproximadamente 3 mm de diámetro y un orificio de aproximadamente 1 mm.</t>
  </si>
  <si>
    <t>Piedras en cristales de murano</t>
  </si>
  <si>
    <t>El cristal o vidrio de Murano es un material , tiene gran resistencia y un hermoso brillo y colores. Es un insumo perfecto para la bisutería y joyería. Referencia 4 </t>
  </si>
  <si>
    <t>El cristal o vidrio de Murano es un material , tiene gran resistencia y un hermoso brillo y colores. Es un insumo perfecto para la bisutería y joyería. Referencia 6  </t>
  </si>
  <si>
    <t>El cristal o vidrio de Murano es un material , tiene gran resistencia y un hermoso brillo y colores. Es un insumo perfecto para la bisutería y joyería. Referencia 8 </t>
  </si>
  <si>
    <t>TELA DE TRAPILLO LICRA PLUMA</t>
  </si>
  <si>
    <t>Telas  de trapillo pluma  licrado o elastico, utilizados para trabajar carteras cojines, tapetes y otros colores pasteles en rosado, azul celeste, amarillo mostaza , lila, negro, marffil, blanco, gris claro</t>
  </si>
  <si>
    <t>HILAZA MACRAME</t>
  </si>
  <si>
    <t>hilos en hilaza de algodón de 3mm,generalidades  del producto hilaza de varios filamentos no es retorcida su color natural es el crudo y su presentacion es en conos de 1 kilogramo especial para adornos de pared o tapiz.</t>
  </si>
  <si>
    <t>MOSQUETON METALICO</t>
  </si>
  <si>
    <t>Mosquetón metálico 20x10 mm, giratorios, color plata.</t>
  </si>
  <si>
    <t>ANILAS METALICAS</t>
  </si>
  <si>
    <t>Anilla de metal redonda de topind, para bolsos y carteras, anillas metálicas soldadas 50x5.0 mm color plata</t>
  </si>
  <si>
    <t>Malla Plástica o Camba de polietileno 41*37</t>
  </si>
  <si>
    <t>Malla Plástica o camba de polietileno color transparente de medidas 41 x 37. presentación paquetes x 12 unidades</t>
  </si>
  <si>
    <t>Hilo coral color fucsia neón Referencia  1250</t>
  </si>
  <si>
    <t>Hilo con mezclas de fibras sintéticas, artificiales y naturales. Empaque y rotulado Bolsa plástica, presentación. Conos 1 kilo título 2/12</t>
  </si>
  <si>
    <t>Hilo coral color crudo Referencia  2334</t>
  </si>
  <si>
    <t>Hilo con mezclas de fibras sintéticas, artificiales y naturales. Empaque y rotulado Bolsa plástica, presentación. Conos 1 kilo título 2/13</t>
  </si>
  <si>
    <t>Hilo coral color azul rey  Referencia 1240</t>
  </si>
  <si>
    <t>Hilo coral color azul jin  Referencia 2820</t>
  </si>
  <si>
    <t>Hilo con mezclas de fibras sintéticas, artificiales y naturales. Empaque y rotulado Bolsa plástica, presentación. Conos 1 kilo título 2/14</t>
  </si>
  <si>
    <t>Hilo coral color amarillo Referencia  48</t>
  </si>
  <si>
    <t>Hilo coral color café  Referencia  13312</t>
  </si>
  <si>
    <t>Hilo con mezclas de fibras sintéticas, artificiales y naturales. Empaque y rotulado Bolsa plástica, presentación. Conos 1 kilo título 2/15</t>
  </si>
  <si>
    <t>Hilo coral color terracota  Referencia  30</t>
  </si>
  <si>
    <t>Hilo con mezclas de fibras sintéticas, artificiales y naturales. Empaque y rotulado Bolsa plástica, presentación. Conos 1 kilo título 2/16</t>
  </si>
  <si>
    <t>Hilo coral color beige Referencia  1833</t>
  </si>
  <si>
    <t>Hilo coral color rojo  Referencia  134</t>
  </si>
  <si>
    <t>Hilo con mezclas de fibras sintéticas, artificiales y naturales. Empaque y rotulado Bolsa plástica, presentación. Conos 1 kilo título 2/17</t>
  </si>
  <si>
    <t>Hilo coral color azul aguamarina Referencia  1616</t>
  </si>
  <si>
    <t>Hilo con mezclas de fibras sintéticas, artificiales y naturales. Empaque y rotulado Bolsa plástica, presentación. Conos 1 kilo título 2/18</t>
  </si>
  <si>
    <t>Hilo coral color tabaco Referencia  31</t>
  </si>
  <si>
    <t>Hilo con mezclas de fibras sintéticas, artificiales y naturales. Empaque y rotulado Bolsa plástica, presentación. Conos 1 kilo título 2/19</t>
  </si>
  <si>
    <t>Hilo coral color negro Referencia  1833</t>
  </si>
  <si>
    <t>Hilo con mezclas de fibras sintéticas, artificiales y naturales. Empaque y rotulado Bolsa plástica, presentación. Conos 1 kilo título 2/20</t>
  </si>
  <si>
    <t>Hilo coral color verde Referencia  2156</t>
  </si>
  <si>
    <t>Hilo con mezclas de fibras sintéticas, artificiales y naturales. Empaque y rotulado Bolsa plástica, presentación. Conos 1 kilo título 2/21</t>
  </si>
  <si>
    <t>Hilo coral color kamel Referencia  1559</t>
  </si>
  <si>
    <t>Hilo con mezclas de fibras sintéticas, artificiales y naturales.Empaque y rotulado Bolsa plástica, presentación. Conos 1 kilo título 2/22</t>
  </si>
  <si>
    <t>Hilo coral color blanco  Referencia  2</t>
  </si>
  <si>
    <t>Hilo con mezclas de fibras sintéticas, artificiales y naturales. Empaque y rotulado Bolsa plástica, presentación. Conos 1 kilo título 2/22</t>
  </si>
  <si>
    <t>Hilo coral color oro  Referencia  50</t>
  </si>
  <si>
    <t>Hilo con mezclas de fibras sintéticas, artificiales y naturales. Empaque y rotulado Bolsa plástica, presentación. Conos 1 kilo título 2/23</t>
  </si>
  <si>
    <t>Hilo coral color morado obispo  Referencia  167</t>
  </si>
  <si>
    <t>Hilo con mezclas de fibras sintéticas, artificiales y naturales. Empaque y rotulado Bolsa plástica, presentación. Conos 1 kilo título 2/24</t>
  </si>
  <si>
    <t>Hilo coral color amarillo neon Referencia  6322</t>
  </si>
  <si>
    <t>Agujas para tejer crochet  No.1</t>
  </si>
  <si>
    <t xml:space="preserve">Agujas  ganchillo o crochet. Conocidas como ganchillos, metálicas  tienen entre 12 a 17 cm. de largo, con un gancho en un extremo. Cada número debe ir en  empaque x12 unidades en sus  extremos  tiene un gancho con el que se coge el hilo o lana. Cada punta cuenta con diferente grosor. </t>
  </si>
  <si>
    <t>Yeso mineral</t>
  </si>
  <si>
    <t>Yeso blanco utilizado para la preparación de moles, reproducción de esculturas y cerámica  su presentación es de bulto por 20 kilos, de extraordinaria finura y excelente resistencia, combinado con alta pureza y blancura.</t>
  </si>
  <si>
    <t>SC</t>
  </si>
  <si>
    <t>Cemento blanco</t>
  </si>
  <si>
    <t>El cemento blanco es un ingrediente clave para diseños en concreto y mortero. Su color blanco es muy práctico para evitar  altas temperaturas, su presentación bolsa por 1 kilos</t>
  </si>
  <si>
    <t>Alambre dulce galvanizado</t>
  </si>
  <si>
    <t>Alambre galvanizado  calibre 18 resistente a la corrosión uniformidad en el diámetro, características esenciales para su uso en diversas aplicaciones artesanales e industriales.</t>
  </si>
  <si>
    <t>Pinza punta y corte</t>
  </si>
  <si>
    <t>Las pinzas de punta y corte son unas pinzas de  sujeción usadas para doblar, reposicionar y cortar alambre.Estas pinzas cuentan con un mango curvo y cuchillas de corte lateral afiladas que facilitan el trabajo. Fabricadas en acero forjado para brindar máxima durabilidad.150mm.</t>
  </si>
  <si>
    <t>Hoja de Lijas</t>
  </si>
  <si>
    <t xml:space="preserve">Hojas de lijas Nº grano 150 papel peso A y a prueba de agua especialmente para el trabajo en cualquier tipo de superficies, para realizar trabajo de uniformado en texturas y eliminar defectos </t>
  </si>
  <si>
    <t>Juegos de pinceles finos  No. 0  filamentos selectos, soportes en madera lamina metalica son características esenciales para la correcta utilización en el acabado del producto. Juego x 6 unidades</t>
  </si>
  <si>
    <t>Juegos de pinceles finos  No. 1 filamentos selectos, soportes en madera lamina metalica son características esenciales para la correcta utilización en el acabado del producto. Juego x 6 unidades</t>
  </si>
  <si>
    <t>Juegos de pinceles finos  No. 3 filamentos selectos, soportes en madera lamina metalica son características esenciales para la correcta utilización en el acabado del producto. Juego x 6 unidades</t>
  </si>
  <si>
    <t>Juegos de pinceles finos  No. 4 filamentos selectos, soportes en madera lamina metalica son características esenciales para la correcta utilización en el acabado del producto. Juego x 6 unidades</t>
  </si>
  <si>
    <t>Juegos de pinceles finos  No. 5 filamentos selectos, soportes en madera lamina metalica son características esenciales para la correcta utilización en el acabado del producto. Juego x 6 unidades</t>
  </si>
  <si>
    <t>Pinturas acrílica  al frio</t>
  </si>
  <si>
    <t>Las pinturas al frío Franco Arte color Rojo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</si>
  <si>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amarillo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</si>
  <si>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azul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</si>
  <si>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verde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</si>
  <si>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negro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</si>
  <si>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dorado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</si>
  <si>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cafe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</si>
  <si>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verde aceituna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</si>
  <si>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Las pinturas al frío Franco Arte color piel  primario son a base de agua llamadas también pinturas opacas (O.S. lo que quiere decir en ingles Opaque Stain) ósea pinturas cubrientes. Esta pintura decora, protege o señala, materiales como: madera, MDF, metal, yeso, cerámica, cartón, papel, icopor, paredes (interior), entre otros. Es muy utilizada en arte country por su alto cubrimiento y acabado terso. Todos los colores se pueden entre mezclar. Tarro de 60 cm3.</t>
  </si>
  <si>
    <t xml:space="preserve">Pistola de Calafateo Metalica </t>
  </si>
  <si>
    <t>Pistola de Calafateo Metalica 9 pulgadas. Herramienta cuyo principal objetivo es obtener mayor precisión al momento de trabajar. El cual es utilizada para sustraer productos de los tubos diseñado para  la  misma como lo es la silicona transparente antihongo.</t>
  </si>
  <si>
    <t>Silicona transparente antihongos</t>
  </si>
  <si>
    <t>Silicona transparente antihongos supercryl x 280 ml. Forma un caucho durable y flexible . Ideal para molderia.</t>
  </si>
  <si>
    <t>tijeras</t>
  </si>
  <si>
    <t>saca bocados</t>
  </si>
  <si>
    <t>Redondos  Nª 1 de metal hierro de 8cm aproximadamente.  Presentación por unidad</t>
  </si>
  <si>
    <t>sacabocado</t>
  </si>
  <si>
    <t>Redondos Nª 5  de metal hierro de 8 cm aproximadamente. Presentación por unidad</t>
  </si>
  <si>
    <t>Ovalado # 12 de metal hierro de 8 cm aproximadamente. Presentacion por unidad</t>
  </si>
  <si>
    <t>.Ovalado Nª 8 de metal hierro de 8 cm aproximadamente Presentación por unidad.</t>
  </si>
  <si>
    <t>Goma de zapateria</t>
  </si>
  <si>
    <t>Color  amarillo,  llamada maxon o pegaucho cauchosa ,pastosa adhesivo  sintético  ,etiquetado con fecha de vencimiento no menor de 6 de seis meses a partir de la compra, además información sobre toxicidad, presentaciónen tarro plástico por galon  de 2 lts.</t>
  </si>
  <si>
    <t>De poliuretano (goma blanca) , mazon o pagaucho  pastosa adhesivo  sintético  ,etiquetado con fecha de vencimiento no menor de 6 de seismeses a partir de la compra, además información sobre toxicidad, presentación en tarro plástico por galon  de 1 lts.</t>
  </si>
  <si>
    <t>PAR</t>
  </si>
  <si>
    <t>Hormas</t>
  </si>
  <si>
    <t>Hormas planas  No  36,39,  plana para la elaboración de calzados o sandalias sirven para el montaje de dichos elementos elaboradas en material plástico fuerte.</t>
  </si>
  <si>
    <t>Hormas  de altura  cuatro y medio, sin ranura  No  36,39 para la elaboración de calzados o sandalias sirven para el montaje de dichos elementos elaboradas en material plástico fuerte.</t>
  </si>
  <si>
    <t xml:space="preserve">Limpiador </t>
  </si>
  <si>
    <t>AT,20 ,liquido inflamable  , utiiizado para limpiar suelas prefabricadas antes  de la elaboración del calzado.envase plastico por 350ml</t>
  </si>
  <si>
    <t>Odena vulcan</t>
  </si>
  <si>
    <t xml:space="preserve">Cartón  prensado denominado base de plantilla. Lamina de 100 cm X 120 cm Presentación por unidad. </t>
  </si>
  <si>
    <t>Tabla acrilica</t>
  </si>
  <si>
    <t>material hecho en pasta dura , sirve para la utilizacion de  perforadores en la elaboracion de zapateria, mide 30 por 30cm</t>
  </si>
  <si>
    <t>plata formas</t>
  </si>
  <si>
    <t>Suela prefabricada  para forrar altura 3 y medio  elaborada en material resistente poliuretano, color blanco</t>
  </si>
  <si>
    <t>semi cuero</t>
  </si>
  <si>
    <t>Color mostaza, material flexible utilizado para calzado. Presentaciom emrrollada en tubo de cartón y forrada en polietileno. Por centimetros</t>
  </si>
  <si>
    <t>forro piel</t>
  </si>
  <si>
    <t xml:space="preserve">Sintetica  color veis  flexible utilizada para forrar plantilla y capellada de calzado. Presentación  enrrollada en tubo de cartòn, y forrada en polietileno. Por metros </t>
  </si>
  <si>
    <t>Cuchillo de zapateria</t>
  </si>
  <si>
    <t xml:space="preserve">Hoja metálica de gran filo, con mango de madera de 22 centimetros </t>
  </si>
  <si>
    <t>martillo de zapateria</t>
  </si>
  <si>
    <t>De cola para zapateria pequeño  en   hierro mango de madera sirven para la elaboración de zapatería.</t>
  </si>
  <si>
    <t>remaches</t>
  </si>
  <si>
    <t xml:space="preserve">Para sandalias Medianas ,  Herrajes  que  se utiliza para  decorar  y sostener   las  hebillas  para sandalia  de mujer  y  hombre </t>
  </si>
  <si>
    <t>taches</t>
  </si>
  <si>
    <t>hechos en acero inoxidable, utilizados en la decoracion de las sandalias .</t>
  </si>
  <si>
    <t>Aplicaciones y Herrajes</t>
  </si>
  <si>
    <t>Colores plateados y dorados , Elaborados en tela y material metalico utilizados para decorar sandalias</t>
  </si>
  <si>
    <t>Elaidis</t>
  </si>
  <si>
    <t>suela  prefabricada elaborada en pvc para sandalias planas</t>
  </si>
  <si>
    <t>Produeva</t>
  </si>
  <si>
    <t>Abullonado similar al fomy, se utiliza para conformar la plantilla en conjunto con la odena, presentacion en Cms</t>
  </si>
  <si>
    <t>semicuero</t>
  </si>
  <si>
    <t>Estampado tendencia ECO, material flexible utilizado para calzado. Presentacion enrollada en tubo de cartón y forrada en polietileno. Por metros</t>
  </si>
  <si>
    <t>Tela</t>
  </si>
  <si>
    <t>tejido algodón drill strech 100% algodón de 1,50 cmts de ancho</t>
  </si>
  <si>
    <t>Tela lycra 82% polièster 18% elastan colores surtidos medida de ancho 1,45 metros</t>
  </si>
  <si>
    <t>Tela franela algodón perchada en colores surtidos de 1,50 c,mts de ancho</t>
  </si>
  <si>
    <t>popelina strech algodón de 1,50m cmts de ancho colores surtidos</t>
  </si>
  <si>
    <t>papel</t>
  </si>
  <si>
    <t>pliegos de papel periodico de 70 cmts X100cmts</t>
  </si>
  <si>
    <t>Elementos para confección</t>
  </si>
  <si>
    <t>Ruedas de alfiler con cabeza de 70mm de largo y 0.80mm de diametro</t>
  </si>
  <si>
    <t>Reglas de sastreria</t>
  </si>
  <si>
    <t>Reglas para sastreria en madera</t>
  </si>
  <si>
    <t>Reglas de dibujo</t>
  </si>
  <si>
    <t>Regla para modisteria. de 100 cm elaborada en madera</t>
  </si>
  <si>
    <t>Tijera para cortar tela</t>
  </si>
  <si>
    <t>grandes de acero inoxidable de 20cms, empacadas en estuche individual</t>
  </si>
  <si>
    <t>Herramientas de confección</t>
  </si>
  <si>
    <t>Cinta métrica para confección. de 150 ctm. x 2 ctm. de ancho,con unidad de medida ctm y milímetros.  Al reverso pulgadas</t>
  </si>
  <si>
    <t>Pulidores de costura en acero inoxidable con manga plástico</t>
  </si>
  <si>
    <t>Tijera para cortar papel</t>
  </si>
  <si>
    <t>para cortar papel de 9 pulgadas</t>
  </si>
  <si>
    <t>VALOR UNITARIO  2024</t>
  </si>
  <si>
    <t>VALOR UNITARIO  2023</t>
  </si>
  <si>
    <t>VALOR PROMEDIO</t>
  </si>
  <si>
    <t>Bascula</t>
  </si>
  <si>
    <t>Fresco rojo, de 12 cms que no presente magulladuras, sobre madurez. Con buenas condiciones higiénicas. Presentación al granel por kilos.</t>
  </si>
  <si>
    <t xml:space="preserve">Pimenton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</si>
</sst>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6" x14ac:knownFonts="1">
    <font>
      <sz val="11"/>
      <color theme="1"/>
      <name val="Calibri"/>
      <family val="2"/>
      <scheme val="minor"/>
    </font>
    <font>
      <sz val="11"/>
      <color theme="1"/>
      <name val="Calibri"/>
      <family val="2"/>
      <scheme val="minor"/>
    </font>
    <font>
      <b/>
      <sz val="12"/>
      <color rgb="FF000000"/>
      <name val="Calibri"/>
      <family val="2"/>
    </font>
    <font>
      <b/>
      <sz val="8"/>
      <color rgb="FF000000"/>
      <name val="Arial Narrow"/>
      <family val="2"/>
    </font>
    <font>
      <b/>
      <sz val="11"/>
      <color rgb="FF000000"/>
      <name val="Calibri"/>
      <family val="2"/>
    </font>
    <font>
      <b/>
      <sz val="8"/>
      <color rgb="FF000000"/>
      <name val="Arial"/>
      <family val="2"/>
    </font>
    <font>
      <b/>
      <sz val="11"/>
      <color rgb="FF000000"/>
      <name val="Arial"/>
      <family val="2"/>
    </font>
    <font>
      <b/>
      <sz val="11"/>
      <color theme="1"/>
      <name val="Calibri"/>
      <family val="2"/>
      <scheme val="minor"/>
    </font>
    <font>
      <b/>
      <sz val="10"/>
      <color rgb="FF000000"/>
      <name val="Arial"/>
      <family val="2"/>
    </font>
    <font>
      <b/>
      <sz val="8"/>
      <color rgb="FF000000"/>
      <name val="Calibri"/>
      <family val="2"/>
      <scheme val="minor"/>
    </font>
    <font>
      <b/>
      <sz val="11"/>
      <color rgb="FF000000"/>
      <name val="Calibri"/>
      <family val="2"/>
      <scheme val="minor"/>
    </font>
    <font>
      <b/>
      <sz val="10"/>
      <color rgb="FF000000"/>
      <name val="Calibri"/>
      <family val="2"/>
      <scheme val="minor"/>
    </font>
    <font>
      <sz val="10"/>
      <color rgb="FF000000"/>
      <name val="Calibri"/>
      <family val="2"/>
      <scheme val="minor"/>
    </font>
    <font>
      <sz val="10"/>
      <color theme="1"/>
      <name val="Calibri"/>
      <family val="2"/>
      <scheme val="minor"/>
    </font>
    <font>
      <sz val="10"/>
      <color rgb="FF000000"/>
      <name val="Calibri"/>
      <family val="2"/>
    </font>
    <font>
      <sz val="10"/>
      <color rgb="FFFF0000"/>
      <name val="Calibri"/>
      <family val="2"/>
      <scheme val="minor"/>
    </font>
  </fonts>
  <fills count="5">
    <fill>
      <patternFill patternType="none"/>
    </fill>
    <fill>
      <patternFill patternType="gray125"/>
    </fill>
    <fill>
      <patternFill patternType="solid">
        <fgColor rgb="FF92D050"/>
        <bgColor rgb="FF92D050"/>
      </patternFill>
    </fill>
    <fill>
      <patternFill patternType="solid">
        <fgColor rgb="FFFFFFFF"/>
        <bgColor rgb="FFFFFFFF"/>
      </patternFill>
    </fill>
    <fill>
      <patternFill patternType="solid">
        <fgColor rgb="FFFFFF00"/>
        <bgColor rgb="FFFFFF00"/>
      </patternFill>
    </fill>
  </fills>
  <borders count="48">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style="thin">
        <color rgb="FF000000"/>
      </bottom>
      <diagonal/>
    </border>
    <border>
      <left style="medium">
        <color indexed="64"/>
      </left>
      <right style="thin">
        <color rgb="FF000000"/>
      </right>
      <top/>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rgb="FF000000"/>
      </right>
      <top style="thin">
        <color indexed="64"/>
      </top>
      <bottom style="medium">
        <color indexed="64"/>
      </bottom>
      <diagonal/>
    </border>
    <border>
      <left style="medium">
        <color rgb="FF000000"/>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medium">
        <color indexed="64"/>
      </right>
      <top/>
      <bottom style="thin">
        <color rgb="FF000000"/>
      </bottom>
      <diagonal/>
    </border>
    <border>
      <left style="medium">
        <color rgb="FF000000"/>
      </left>
      <right style="medium">
        <color rgb="FF000000"/>
      </right>
      <top style="medium">
        <color rgb="FF000000"/>
      </top>
      <bottom style="medium">
        <color indexed="64"/>
      </bottom>
      <diagonal/>
    </border>
    <border>
      <left style="medium">
        <color indexed="64"/>
      </left>
      <right/>
      <top style="medium">
        <color indexed="64"/>
      </top>
      <bottom style="thin">
        <color rgb="FF000000"/>
      </bottom>
      <diagonal/>
    </border>
    <border>
      <left style="medium">
        <color indexed="64"/>
      </left>
      <right/>
      <top style="medium">
        <color rgb="FF000000"/>
      </top>
      <bottom style="medium">
        <color indexed="64"/>
      </bottom>
      <diagonal/>
    </border>
    <border>
      <left style="medium">
        <color rgb="FF000000"/>
      </left>
      <right/>
      <top style="medium">
        <color indexed="64"/>
      </top>
      <bottom/>
      <diagonal/>
    </border>
    <border>
      <left/>
      <right style="medium">
        <color rgb="FF000000"/>
      </right>
      <top style="medium">
        <color indexed="64"/>
      </top>
      <bottom style="thin">
        <color rgb="FF000000"/>
      </bottom>
      <diagonal/>
    </border>
    <border>
      <left/>
      <right style="medium">
        <color rgb="FF000000"/>
      </right>
      <top style="medium">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medium">
        <color rgb="FF000000"/>
      </top>
      <bottom style="medium">
        <color indexed="64"/>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000000"/>
      </right>
      <top style="thin">
        <color rgb="FF000000"/>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0" fillId="0" borderId="0" xfId="0" applyAlignment="1">
      <alignment horizontal="left" wrapText="1"/>
    </xf>
    <xf numFmtId="0" fontId="2" fillId="0" borderId="0" xfId="0" applyFont="1" applyAlignment="1">
      <alignment horizontal="center"/>
    </xf>
    <xf numFmtId="3" fontId="0" fillId="0" borderId="0" xfId="0" applyNumberFormat="1"/>
    <xf numFmtId="0" fontId="0" fillId="2" borderId="0" xfId="0" applyFill="1"/>
    <xf numFmtId="44" fontId="0" fillId="0" borderId="16" xfId="1" applyFont="1" applyFill="1" applyBorder="1" applyAlignment="1"/>
    <xf numFmtId="44" fontId="0" fillId="0" borderId="17" xfId="1" applyFont="1" applyFill="1" applyBorder="1" applyAlignment="1"/>
    <xf numFmtId="44" fontId="7" fillId="0" borderId="22" xfId="0" applyNumberFormat="1" applyFont="1" applyBorder="1"/>
    <xf numFmtId="44" fontId="7" fillId="0" borderId="23" xfId="0" applyNumberFormat="1" applyFont="1" applyBorder="1"/>
    <xf numFmtId="44" fontId="7" fillId="0" borderId="16" xfId="1" applyFont="1" applyFill="1" applyBorder="1" applyAlignment="1"/>
    <xf numFmtId="44" fontId="8" fillId="0" borderId="16" xfId="0" applyNumberFormat="1" applyFont="1" applyBorder="1" applyAlignment="1">
      <alignment horizontal="center" vertical="center" wrapText="1"/>
    </xf>
    <xf numFmtId="44" fontId="8" fillId="0" borderId="17" xfId="0" applyNumberFormat="1" applyFont="1" applyBorder="1" applyAlignment="1">
      <alignment horizontal="center" vertical="center" wrapText="1"/>
    </xf>
    <xf numFmtId="44" fontId="0" fillId="0" borderId="0" xfId="0" applyNumberFormat="1"/>
    <xf numFmtId="0" fontId="11" fillId="0" borderId="18"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7" xfId="0" applyFont="1" applyBorder="1" applyAlignment="1">
      <alignment horizontal="left" vertical="center" wrapText="1"/>
    </xf>
    <xf numFmtId="0" fontId="12" fillId="0" borderId="2" xfId="0" applyFont="1" applyBorder="1" applyAlignment="1">
      <alignment horizontal="left" vertical="center" wrapText="1"/>
    </xf>
    <xf numFmtId="0" fontId="11" fillId="0" borderId="19" xfId="0" applyFont="1" applyBorder="1" applyAlignment="1">
      <alignment horizontal="center" vertical="center" wrapText="1"/>
    </xf>
    <xf numFmtId="0" fontId="11" fillId="0" borderId="7" xfId="0" applyFont="1" applyBorder="1" applyAlignment="1">
      <alignment horizontal="center" vertical="center" wrapText="1"/>
    </xf>
    <xf numFmtId="0" fontId="12" fillId="0" borderId="8" xfId="0" applyFont="1" applyBorder="1" applyAlignment="1">
      <alignment horizontal="left" vertical="center" wrapText="1"/>
    </xf>
    <xf numFmtId="0" fontId="13" fillId="0" borderId="18" xfId="0" applyFont="1" applyBorder="1" applyAlignment="1">
      <alignment horizontal="center" vertical="center" wrapText="1"/>
    </xf>
    <xf numFmtId="0" fontId="8" fillId="3" borderId="4"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4" xfId="0" applyFont="1" applyBorder="1" applyAlignment="1">
      <alignment vertical="center" wrapText="1"/>
    </xf>
    <xf numFmtId="44" fontId="14" fillId="3" borderId="4" xfId="1" applyFont="1" applyFill="1" applyBorder="1" applyAlignment="1">
      <alignment horizontal="center" vertical="center"/>
    </xf>
    <xf numFmtId="44" fontId="13" fillId="2" borderId="4" xfId="1" applyFont="1" applyFill="1" applyBorder="1" applyAlignment="1">
      <alignment horizontal="center" vertical="center"/>
    </xf>
    <xf numFmtId="44" fontId="13" fillId="0" borderId="4" xfId="1" applyFont="1" applyFill="1" applyBorder="1" applyAlignment="1">
      <alignment horizontal="center" vertical="center"/>
    </xf>
    <xf numFmtId="44" fontId="13" fillId="0" borderId="4" xfId="1" applyFont="1" applyBorder="1" applyAlignment="1">
      <alignment horizontal="center" vertical="center"/>
    </xf>
    <xf numFmtId="44" fontId="13" fillId="0" borderId="32" xfId="1" applyFont="1" applyBorder="1" applyAlignment="1">
      <alignment horizontal="center" vertical="center"/>
    </xf>
    <xf numFmtId="0" fontId="13" fillId="0" borderId="0" xfId="0" applyFont="1"/>
    <xf numFmtId="0" fontId="13" fillId="0" borderId="12" xfId="0" applyFont="1" applyBorder="1" applyAlignment="1">
      <alignment horizontal="center" vertical="center" wrapText="1"/>
    </xf>
    <xf numFmtId="0" fontId="8"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vertical="center" wrapText="1"/>
    </xf>
    <xf numFmtId="44" fontId="14" fillId="3" borderId="1" xfId="1" applyFont="1" applyFill="1" applyBorder="1" applyAlignment="1">
      <alignment horizontal="center" vertical="center"/>
    </xf>
    <xf numFmtId="44" fontId="13" fillId="0" borderId="1" xfId="1" applyFont="1" applyFill="1" applyBorder="1" applyAlignment="1">
      <alignment horizontal="center" vertical="center"/>
    </xf>
    <xf numFmtId="44" fontId="13" fillId="0" borderId="1" xfId="1" applyFont="1" applyBorder="1" applyAlignment="1">
      <alignment horizontal="center" vertical="center"/>
    </xf>
    <xf numFmtId="44" fontId="13" fillId="0" borderId="11" xfId="1" applyFont="1" applyBorder="1" applyAlignment="1">
      <alignment horizontal="center" vertical="center"/>
    </xf>
    <xf numFmtId="0" fontId="13" fillId="4" borderId="0" xfId="0" applyFont="1" applyFill="1"/>
    <xf numFmtId="0" fontId="13" fillId="3" borderId="1" xfId="0" applyFont="1" applyFill="1" applyBorder="1" applyAlignment="1">
      <alignment vertical="center" wrapText="1"/>
    </xf>
    <xf numFmtId="44" fontId="13" fillId="0" borderId="3" xfId="1" applyFont="1" applyFill="1" applyBorder="1" applyAlignment="1">
      <alignment horizontal="center" vertical="center"/>
    </xf>
    <xf numFmtId="44" fontId="12" fillId="3" borderId="4" xfId="1" applyFont="1" applyFill="1" applyBorder="1" applyAlignment="1">
      <alignment vertical="center"/>
    </xf>
    <xf numFmtId="44" fontId="13" fillId="2" borderId="4" xfId="1" applyFont="1" applyFill="1" applyBorder="1"/>
    <xf numFmtId="44" fontId="13" fillId="0" borderId="4" xfId="1" applyFont="1" applyFill="1" applyBorder="1" applyAlignment="1"/>
    <xf numFmtId="44" fontId="13" fillId="0" borderId="4" xfId="1" applyFont="1" applyBorder="1" applyAlignment="1"/>
    <xf numFmtId="44" fontId="13" fillId="0" borderId="32" xfId="1" applyFont="1" applyBorder="1" applyAlignment="1"/>
    <xf numFmtId="44" fontId="12" fillId="3" borderId="1" xfId="1" applyFont="1" applyFill="1" applyBorder="1" applyAlignment="1">
      <alignment vertical="center"/>
    </xf>
    <xf numFmtId="44" fontId="13" fillId="0" borderId="1" xfId="1" applyFont="1" applyFill="1" applyBorder="1" applyAlignment="1"/>
    <xf numFmtId="44" fontId="13" fillId="0" borderId="1" xfId="1" applyFont="1" applyBorder="1" applyAlignment="1"/>
    <xf numFmtId="44" fontId="13" fillId="0" borderId="11" xfId="1" applyFont="1" applyBorder="1" applyAlignment="1"/>
    <xf numFmtId="44" fontId="13" fillId="0" borderId="3" xfId="1" applyFont="1" applyFill="1" applyBorder="1"/>
    <xf numFmtId="44" fontId="13" fillId="0" borderId="1" xfId="1" applyFont="1" applyFill="1" applyBorder="1"/>
    <xf numFmtId="0" fontId="13" fillId="2" borderId="0" xfId="0" applyFont="1" applyFill="1"/>
    <xf numFmtId="0" fontId="15" fillId="0" borderId="0" xfId="0" applyFont="1"/>
    <xf numFmtId="44" fontId="12" fillId="3" borderId="6" xfId="1" applyFont="1" applyFill="1" applyBorder="1" applyAlignment="1">
      <alignment vertical="center"/>
    </xf>
    <xf numFmtId="44" fontId="13" fillId="0" borderId="6" xfId="1" applyFont="1" applyFill="1" applyBorder="1" applyAlignment="1"/>
    <xf numFmtId="44" fontId="13" fillId="0" borderId="6" xfId="1" applyFont="1" applyBorder="1" applyAlignment="1"/>
    <xf numFmtId="44" fontId="13" fillId="0" borderId="20" xfId="1" applyFont="1" applyBorder="1" applyAlignment="1"/>
    <xf numFmtId="44" fontId="12" fillId="3" borderId="4" xfId="1" applyFont="1" applyFill="1" applyBorder="1" applyAlignment="1"/>
    <xf numFmtId="44" fontId="13" fillId="2" borderId="4" xfId="1" applyFont="1" applyFill="1" applyBorder="1" applyAlignment="1"/>
    <xf numFmtId="44" fontId="12" fillId="3" borderId="1" xfId="1" applyFont="1" applyFill="1" applyBorder="1" applyAlignment="1"/>
    <xf numFmtId="44" fontId="13" fillId="0" borderId="3" xfId="1" applyFont="1" applyFill="1" applyBorder="1" applyAlignment="1"/>
    <xf numFmtId="44" fontId="13" fillId="2" borderId="4" xfId="1" applyFont="1" applyFill="1" applyBorder="1" applyAlignment="1">
      <alignment vertical="center"/>
    </xf>
    <xf numFmtId="44" fontId="13" fillId="0" borderId="4" xfId="1" applyFont="1" applyFill="1" applyBorder="1" applyAlignment="1">
      <alignment vertical="center"/>
    </xf>
    <xf numFmtId="44" fontId="13" fillId="0" borderId="4" xfId="1" applyFont="1" applyBorder="1" applyAlignment="1">
      <alignment vertical="center"/>
    </xf>
    <xf numFmtId="44" fontId="13" fillId="0" borderId="32" xfId="1" applyFont="1" applyBorder="1" applyAlignment="1">
      <alignment vertical="center"/>
    </xf>
    <xf numFmtId="0" fontId="13" fillId="0" borderId="0" xfId="0" applyFont="1" applyAlignment="1">
      <alignment vertical="center"/>
    </xf>
    <xf numFmtId="44" fontId="13" fillId="0" borderId="1" xfId="1" applyFont="1" applyFill="1" applyBorder="1" applyAlignment="1">
      <alignment vertical="center"/>
    </xf>
    <xf numFmtId="44" fontId="13" fillId="0" borderId="1" xfId="1" applyFont="1" applyBorder="1" applyAlignment="1">
      <alignment vertical="center"/>
    </xf>
    <xf numFmtId="44" fontId="13" fillId="0" borderId="11" xfId="1" applyFont="1" applyBorder="1" applyAlignment="1">
      <alignment vertical="center"/>
    </xf>
    <xf numFmtId="44" fontId="13" fillId="0" borderId="3" xfId="1" applyFont="1" applyFill="1" applyBorder="1" applyAlignment="1">
      <alignment vertical="center"/>
    </xf>
    <xf numFmtId="0" fontId="13" fillId="4" borderId="0" xfId="0" applyFont="1" applyFill="1" applyAlignment="1">
      <alignment vertical="center"/>
    </xf>
    <xf numFmtId="0" fontId="13" fillId="2" borderId="0" xfId="0" applyFont="1" applyFill="1" applyAlignment="1">
      <alignment vertical="center"/>
    </xf>
    <xf numFmtId="0" fontId="15" fillId="0" borderId="0" xfId="0" applyFont="1" applyAlignment="1">
      <alignment vertical="center"/>
    </xf>
    <xf numFmtId="44" fontId="13" fillId="0" borderId="6" xfId="1" applyFont="1" applyFill="1" applyBorder="1" applyAlignment="1">
      <alignment vertical="center"/>
    </xf>
    <xf numFmtId="44" fontId="13" fillId="0" borderId="6" xfId="1" applyFont="1" applyBorder="1" applyAlignment="1">
      <alignment vertical="center"/>
    </xf>
    <xf numFmtId="44" fontId="13" fillId="0" borderId="20" xfId="1" applyFont="1" applyBorder="1" applyAlignment="1">
      <alignment vertical="center"/>
    </xf>
    <xf numFmtId="10" fontId="0" fillId="0" borderId="0" xfId="0" applyNumberFormat="1"/>
    <xf numFmtId="1" fontId="0" fillId="0" borderId="0" xfId="2" applyNumberFormat="1" applyFont="1"/>
    <xf numFmtId="0" fontId="12" fillId="0" borderId="5" xfId="0" applyFont="1" applyBorder="1" applyAlignment="1">
      <alignment horizontal="left" vertical="center" wrapText="1"/>
    </xf>
    <xf numFmtId="0" fontId="11" fillId="3" borderId="1"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3" fillId="0" borderId="6" xfId="0" applyFont="1" applyBorder="1" applyAlignment="1">
      <alignment horizontal="center" vertical="center" wrapText="1"/>
    </xf>
    <xf numFmtId="0" fontId="13" fillId="0" borderId="6" xfId="0" applyFont="1" applyBorder="1" applyAlignment="1">
      <alignment vertical="center" wrapText="1"/>
    </xf>
    <xf numFmtId="44" fontId="13" fillId="0" borderId="1" xfId="1" applyFont="1" applyBorder="1"/>
    <xf numFmtId="0" fontId="13" fillId="0" borderId="24" xfId="0" applyFont="1" applyBorder="1" applyAlignment="1">
      <alignment horizontal="center" vertical="center" wrapText="1"/>
    </xf>
    <xf numFmtId="44" fontId="13" fillId="0" borderId="6" xfId="1" applyFont="1" applyBorder="1"/>
    <xf numFmtId="0" fontId="11" fillId="3" borderId="4" xfId="0" applyFont="1" applyFill="1" applyBorder="1" applyAlignment="1">
      <alignment horizontal="center" vertical="center" wrapText="1"/>
    </xf>
    <xf numFmtId="3" fontId="13" fillId="0" borderId="0" xfId="0" applyNumberFormat="1" applyFont="1"/>
    <xf numFmtId="44" fontId="13" fillId="2" borderId="1" xfId="1" applyFont="1" applyFill="1" applyBorder="1" applyAlignment="1"/>
    <xf numFmtId="0" fontId="0" fillId="0" borderId="41" xfId="0" applyBorder="1" applyAlignment="1">
      <alignment horizontal="center" wrapText="1"/>
    </xf>
    <xf numFmtId="0" fontId="0" fillId="0" borderId="42" xfId="0" applyBorder="1" applyAlignment="1">
      <alignment horizontal="center" wrapText="1"/>
    </xf>
    <xf numFmtId="0" fontId="0" fillId="2" borderId="41" xfId="0" applyFill="1" applyBorder="1" applyAlignment="1">
      <alignment horizontal="center" wrapText="1"/>
    </xf>
    <xf numFmtId="0" fontId="0" fillId="2" borderId="42" xfId="0" applyFill="1" applyBorder="1" applyAlignment="1">
      <alignment horizontal="center" wrapText="1"/>
    </xf>
    <xf numFmtId="0" fontId="0" fillId="0" borderId="44" xfId="0" applyBorder="1" applyAlignment="1">
      <alignment horizontal="center" wrapText="1"/>
    </xf>
    <xf numFmtId="0" fontId="0" fillId="0" borderId="45" xfId="0" applyBorder="1" applyAlignment="1">
      <alignment horizontal="center" wrapText="1"/>
    </xf>
    <xf numFmtId="0" fontId="2" fillId="0" borderId="29" xfId="0" applyFont="1" applyBorder="1" applyAlignment="1">
      <alignment horizontal="center"/>
    </xf>
    <xf numFmtId="0" fontId="2" fillId="0" borderId="30" xfId="0" applyFont="1" applyBorder="1" applyAlignment="1">
      <alignment horizontal="center"/>
    </xf>
    <xf numFmtId="0" fontId="2" fillId="0" borderId="31" xfId="0" applyFont="1" applyBorder="1" applyAlignment="1">
      <alignment horizontal="center"/>
    </xf>
    <xf numFmtId="0" fontId="5" fillId="0" borderId="46" xfId="0" applyFont="1" applyBorder="1" applyAlignment="1">
      <alignment horizontal="center" vertical="center" wrapText="1"/>
    </xf>
    <xf numFmtId="0" fontId="5" fillId="0" borderId="16" xfId="0" applyFont="1" applyBorder="1" applyAlignment="1">
      <alignment horizontal="center" vertical="center" wrapText="1"/>
    </xf>
    <xf numFmtId="0" fontId="0" fillId="2" borderId="34" xfId="0" applyFill="1" applyBorder="1" applyAlignment="1">
      <alignment horizontal="center" wrapText="1"/>
    </xf>
    <xf numFmtId="0" fontId="0" fillId="2" borderId="35" xfId="0" applyFill="1" applyBorder="1" applyAlignment="1">
      <alignment horizont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0" fontId="0" fillId="0" borderId="43" xfId="0" applyBorder="1" applyAlignment="1">
      <alignment horizont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1" xfId="0" applyFont="1" applyBorder="1" applyAlignment="1">
      <alignment horizontal="left" vertical="center" wrapText="1"/>
    </xf>
    <xf numFmtId="0" fontId="3" fillId="0" borderId="42" xfId="0" applyFont="1" applyBorder="1" applyAlignment="1">
      <alignment horizontal="left" vertical="center" wrapText="1"/>
    </xf>
    <xf numFmtId="0" fontId="0" fillId="0" borderId="39" xfId="0" applyBorder="1" applyAlignment="1">
      <alignment horizontal="center" wrapText="1"/>
    </xf>
    <xf numFmtId="0" fontId="0" fillId="0" borderId="40" xfId="0" applyBorder="1" applyAlignment="1">
      <alignment horizontal="center" wrapText="1"/>
    </xf>
    <xf numFmtId="0" fontId="0" fillId="2" borderId="10" xfId="0" applyFill="1" applyBorder="1" applyAlignment="1">
      <alignment horizontal="center" wrapText="1"/>
    </xf>
    <xf numFmtId="0" fontId="0" fillId="2" borderId="33" xfId="0" applyFill="1" applyBorder="1" applyAlignment="1">
      <alignment horizontal="center" wrapText="1"/>
    </xf>
    <xf numFmtId="0" fontId="0" fillId="0" borderId="36" xfId="0" applyBorder="1" applyAlignment="1">
      <alignment horizontal="center" wrapText="1"/>
    </xf>
    <xf numFmtId="0" fontId="0" fillId="0" borderId="28" xfId="0" applyBorder="1" applyAlignment="1">
      <alignment horizontal="center" wrapText="1"/>
    </xf>
    <xf numFmtId="0" fontId="10" fillId="0" borderId="41" xfId="0" applyFont="1" applyBorder="1" applyAlignment="1">
      <alignment horizontal="center" vertical="center" wrapText="1"/>
    </xf>
    <xf numFmtId="0" fontId="10" fillId="0" borderId="42" xfId="0" applyFont="1" applyBorder="1" applyAlignment="1">
      <alignment horizontal="center" vertical="center" wrapText="1"/>
    </xf>
    <xf numFmtId="0" fontId="0" fillId="0" borderId="10" xfId="0" applyBorder="1" applyAlignment="1">
      <alignment horizontal="center" wrapText="1"/>
    </xf>
    <xf numFmtId="0" fontId="0" fillId="0" borderId="33" xfId="0" applyBorder="1" applyAlignment="1">
      <alignment horizontal="center" wrapText="1"/>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9" fillId="0" borderId="41" xfId="0" applyFont="1" applyBorder="1" applyAlignment="1">
      <alignment horizontal="left" vertical="center" wrapText="1"/>
    </xf>
    <xf numFmtId="0" fontId="9" fillId="0" borderId="42" xfId="0" applyFont="1" applyBorder="1" applyAlignment="1">
      <alignment horizontal="left" vertical="center" wrapText="1"/>
    </xf>
    <xf numFmtId="0" fontId="0" fillId="0" borderId="37" xfId="0" applyBorder="1" applyAlignment="1">
      <alignment horizontal="center" wrapText="1"/>
    </xf>
    <xf numFmtId="0" fontId="0" fillId="0" borderId="38" xfId="0" applyBorder="1" applyAlignment="1">
      <alignment horizontal="center" wrapText="1"/>
    </xf>
    <xf numFmtId="0" fontId="10" fillId="0" borderId="41" xfId="0" applyFont="1" applyBorder="1" applyAlignment="1">
      <alignment horizontal="left" vertical="center" wrapText="1"/>
    </xf>
    <xf numFmtId="0" fontId="10" fillId="0" borderId="42" xfId="0" applyFont="1" applyBorder="1" applyAlignment="1">
      <alignment horizontal="left"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2" fillId="0" borderId="9" xfId="0" applyFont="1" applyBorder="1" applyAlignment="1">
      <alignment horizontal="center"/>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X221"/>
  <sheetViews>
    <sheetView topLeftCell="A20" workbookViewId="0">
      <selection activeCell="B31" sqref="B31"/>
    </sheetView>
  </sheetViews>
  <sheetFormatPr baseColWidth="10" defaultRowHeight="15" x14ac:dyDescent="0.25"/>
  <cols>
    <col min="3" max="3" width="9.7109375" customWidth="1"/>
    <col min="4" max="4" width="15.5703125" customWidth="1"/>
    <col min="5" max="5" width="19.85546875" customWidth="1"/>
    <col min="6" max="6" width="46.7109375" style="1" customWidth="1"/>
    <col min="7" max="7" width="14.28515625" customWidth="1"/>
    <col min="8" max="8" width="12.42578125" customWidth="1"/>
    <col min="9" max="9" width="13.5703125" style="4" customWidth="1"/>
    <col min="10" max="10" width="13.5703125" customWidth="1"/>
    <col min="11" max="11" width="12.28515625" customWidth="1"/>
    <col min="12" max="12" width="13.28515625" style="4" customWidth="1"/>
    <col min="13" max="13" width="15.140625" customWidth="1"/>
    <col min="14" max="14" width="10.85546875" customWidth="1"/>
    <col min="15" max="15" width="12.85546875" style="4" customWidth="1"/>
    <col min="16" max="17" width="13.140625" customWidth="1"/>
    <col min="18" max="18" width="17.140625" customWidth="1"/>
  </cols>
  <sheetData>
    <row r="1" spans="1:128" ht="15.75" thickBot="1" x14ac:dyDescent="0.3">
      <c r="I1"/>
      <c r="L1"/>
      <c r="O1"/>
    </row>
    <row r="2" spans="1:128" ht="16.5" thickBot="1" x14ac:dyDescent="0.3">
      <c r="A2" s="98" t="s">
        <v>0</v>
      </c>
      <c r="B2" s="99"/>
      <c r="C2" s="99"/>
      <c r="D2" s="99"/>
      <c r="E2" s="99"/>
      <c r="F2" s="99"/>
      <c r="G2" s="99"/>
      <c r="H2" s="99"/>
      <c r="I2" s="99"/>
      <c r="J2" s="99"/>
      <c r="K2" s="99"/>
      <c r="L2" s="99"/>
      <c r="M2" s="99"/>
      <c r="N2" s="99"/>
      <c r="O2" s="99"/>
      <c r="P2" s="99"/>
      <c r="Q2" s="99"/>
      <c r="R2" s="100"/>
    </row>
    <row r="3" spans="1:128" ht="15.75" customHeight="1" thickBot="1" x14ac:dyDescent="0.3">
      <c r="A3" s="108" t="s">
        <v>1</v>
      </c>
      <c r="B3" s="108" t="s">
        <v>2</v>
      </c>
      <c r="C3" s="108" t="s">
        <v>3</v>
      </c>
      <c r="D3" s="108" t="s">
        <v>4</v>
      </c>
      <c r="E3" s="108" t="s">
        <v>5</v>
      </c>
      <c r="F3" s="110" t="s">
        <v>6</v>
      </c>
      <c r="G3" s="92" t="s">
        <v>9</v>
      </c>
      <c r="H3" s="92" t="s">
        <v>7</v>
      </c>
      <c r="I3" s="94" t="s">
        <v>8</v>
      </c>
      <c r="J3" s="92" t="s">
        <v>580</v>
      </c>
      <c r="K3" s="92" t="s">
        <v>7</v>
      </c>
      <c r="L3" s="103" t="s">
        <v>8</v>
      </c>
      <c r="M3" s="92" t="s">
        <v>579</v>
      </c>
      <c r="N3" s="92" t="s">
        <v>7</v>
      </c>
      <c r="O3" s="94" t="s">
        <v>8</v>
      </c>
      <c r="P3" s="96" t="s">
        <v>581</v>
      </c>
      <c r="Q3" s="105" t="s">
        <v>14</v>
      </c>
      <c r="R3" s="92" t="s">
        <v>10</v>
      </c>
    </row>
    <row r="4" spans="1:128" ht="31.5" customHeight="1" thickBot="1" x14ac:dyDescent="0.3">
      <c r="A4" s="109"/>
      <c r="B4" s="109"/>
      <c r="C4" s="109"/>
      <c r="D4" s="109"/>
      <c r="E4" s="109"/>
      <c r="F4" s="111"/>
      <c r="G4" s="93"/>
      <c r="H4" s="93"/>
      <c r="I4" s="95"/>
      <c r="J4" s="93"/>
      <c r="K4" s="93"/>
      <c r="L4" s="104"/>
      <c r="M4" s="93"/>
      <c r="N4" s="93"/>
      <c r="O4" s="95"/>
      <c r="P4" s="97"/>
      <c r="Q4" s="106"/>
      <c r="R4" s="107"/>
    </row>
    <row r="5" spans="1:128" s="31" customFormat="1" ht="39.75" customHeight="1" x14ac:dyDescent="0.2">
      <c r="A5" s="22">
        <v>1</v>
      </c>
      <c r="B5" s="89">
        <v>10151501</v>
      </c>
      <c r="C5" s="24">
        <v>1</v>
      </c>
      <c r="D5" s="24" t="s">
        <v>15</v>
      </c>
      <c r="E5" s="25" t="s">
        <v>16</v>
      </c>
      <c r="F5" s="25" t="s">
        <v>17</v>
      </c>
      <c r="G5" s="60">
        <v>12000</v>
      </c>
      <c r="H5" s="60">
        <v>0</v>
      </c>
      <c r="I5" s="61">
        <v>12000</v>
      </c>
      <c r="J5" s="60">
        <v>12167</v>
      </c>
      <c r="K5" s="60">
        <v>0</v>
      </c>
      <c r="L5" s="61">
        <v>12167</v>
      </c>
      <c r="M5" s="60">
        <v>11389.0998</v>
      </c>
      <c r="N5" s="60">
        <v>0</v>
      </c>
      <c r="O5" s="61">
        <v>11389.0998</v>
      </c>
      <c r="P5" s="45">
        <v>11852.033266666665</v>
      </c>
      <c r="Q5" s="46">
        <v>616.30572986666664</v>
      </c>
      <c r="R5" s="47">
        <v>12005.405529866666</v>
      </c>
      <c r="S5" s="90"/>
    </row>
    <row r="6" spans="1:128" s="40" customFormat="1" ht="30" customHeight="1" x14ac:dyDescent="0.2">
      <c r="A6" s="32">
        <v>2</v>
      </c>
      <c r="B6" s="82">
        <v>10151517</v>
      </c>
      <c r="C6" s="34">
        <v>1</v>
      </c>
      <c r="D6" s="34" t="s">
        <v>18</v>
      </c>
      <c r="E6" s="35" t="s">
        <v>19</v>
      </c>
      <c r="F6" s="35" t="s">
        <v>20</v>
      </c>
      <c r="G6" s="62">
        <v>9000</v>
      </c>
      <c r="H6" s="62">
        <v>0</v>
      </c>
      <c r="I6" s="91">
        <v>9000</v>
      </c>
      <c r="J6" s="62">
        <v>9500</v>
      </c>
      <c r="K6" s="62">
        <v>0</v>
      </c>
      <c r="L6" s="91">
        <v>9500</v>
      </c>
      <c r="M6" s="62">
        <v>7112.04</v>
      </c>
      <c r="N6" s="62">
        <v>0</v>
      </c>
      <c r="O6" s="91">
        <v>7112.04</v>
      </c>
      <c r="P6" s="49">
        <v>8537.3466666666664</v>
      </c>
      <c r="Q6" s="50">
        <v>443.94202666666666</v>
      </c>
      <c r="R6" s="51">
        <v>7555.9820266666666</v>
      </c>
      <c r="S6" s="90"/>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c r="DC6" s="31"/>
      <c r="DD6" s="31"/>
      <c r="DE6" s="31"/>
      <c r="DF6" s="31"/>
      <c r="DG6" s="31"/>
      <c r="DH6" s="31"/>
      <c r="DI6" s="31"/>
    </row>
    <row r="7" spans="1:128" s="31" customFormat="1" ht="30" customHeight="1" x14ac:dyDescent="0.2">
      <c r="A7" s="32">
        <v>3</v>
      </c>
      <c r="B7" s="82">
        <v>10151532</v>
      </c>
      <c r="C7" s="34">
        <v>1</v>
      </c>
      <c r="D7" s="34" t="s">
        <v>18</v>
      </c>
      <c r="E7" s="35" t="s">
        <v>21</v>
      </c>
      <c r="F7" s="41" t="s">
        <v>22</v>
      </c>
      <c r="G7" s="63">
        <v>9750</v>
      </c>
      <c r="H7" s="49"/>
      <c r="I7" s="91">
        <v>9750</v>
      </c>
      <c r="J7" s="63">
        <v>8000</v>
      </c>
      <c r="K7" s="49">
        <v>0</v>
      </c>
      <c r="L7" s="91">
        <v>8000</v>
      </c>
      <c r="M7" s="63">
        <v>7679.49</v>
      </c>
      <c r="N7" s="49">
        <v>0</v>
      </c>
      <c r="O7" s="91">
        <v>7679.49</v>
      </c>
      <c r="P7" s="49">
        <v>8476.496666666666</v>
      </c>
      <c r="Q7" s="50">
        <v>440.77782666666667</v>
      </c>
      <c r="R7" s="51">
        <v>8120.2678266666662</v>
      </c>
      <c r="S7" s="90"/>
    </row>
    <row r="8" spans="1:128" s="31" customFormat="1" ht="30" customHeight="1" x14ac:dyDescent="0.2">
      <c r="A8" s="32">
        <v>4</v>
      </c>
      <c r="B8" s="82">
        <v>10151508</v>
      </c>
      <c r="C8" s="34">
        <v>1</v>
      </c>
      <c r="D8" s="34" t="s">
        <v>23</v>
      </c>
      <c r="E8" s="35" t="s">
        <v>24</v>
      </c>
      <c r="F8" s="41" t="s">
        <v>25</v>
      </c>
      <c r="G8" s="63">
        <v>9000</v>
      </c>
      <c r="H8" s="49">
        <v>1710</v>
      </c>
      <c r="I8" s="91">
        <v>10710</v>
      </c>
      <c r="J8" s="63">
        <v>9016</v>
      </c>
      <c r="K8" s="49">
        <v>1713.04</v>
      </c>
      <c r="L8" s="91">
        <v>10729.04</v>
      </c>
      <c r="M8" s="63">
        <v>6922.8899999999994</v>
      </c>
      <c r="N8" s="49">
        <v>0</v>
      </c>
      <c r="O8" s="91">
        <v>6922.8899999999994</v>
      </c>
      <c r="P8" s="49">
        <v>9453.9766666666674</v>
      </c>
      <c r="Q8" s="50">
        <v>491.60678666666672</v>
      </c>
      <c r="R8" s="51">
        <v>7414.4967866666666</v>
      </c>
    </row>
    <row r="9" spans="1:128" s="31" customFormat="1" ht="30" customHeight="1" x14ac:dyDescent="0.2">
      <c r="A9" s="32">
        <v>5</v>
      </c>
      <c r="B9" s="82">
        <v>10151521</v>
      </c>
      <c r="C9" s="34">
        <v>1</v>
      </c>
      <c r="D9" s="34" t="s">
        <v>23</v>
      </c>
      <c r="E9" s="35" t="s">
        <v>26</v>
      </c>
      <c r="F9" s="41" t="s">
        <v>27</v>
      </c>
      <c r="G9" s="63">
        <v>14000</v>
      </c>
      <c r="H9" s="49">
        <v>2660</v>
      </c>
      <c r="I9" s="91">
        <v>16660</v>
      </c>
      <c r="J9" s="63">
        <v>13884</v>
      </c>
      <c r="K9" s="49">
        <v>2637.96</v>
      </c>
      <c r="L9" s="91">
        <v>16521.96</v>
      </c>
      <c r="M9" s="63">
        <v>11084.19</v>
      </c>
      <c r="N9" s="49">
        <v>0</v>
      </c>
      <c r="O9" s="91">
        <v>11084.19</v>
      </c>
      <c r="P9" s="49">
        <v>14755.383333333333</v>
      </c>
      <c r="Q9" s="50">
        <v>767.27993333333336</v>
      </c>
      <c r="R9" s="51">
        <v>11851.469933333334</v>
      </c>
    </row>
    <row r="10" spans="1:128" s="31" customFormat="1" ht="30" customHeight="1" x14ac:dyDescent="0.2">
      <c r="A10" s="32">
        <v>6</v>
      </c>
      <c r="B10" s="82">
        <v>10151504</v>
      </c>
      <c r="C10" s="34">
        <v>1</v>
      </c>
      <c r="D10" s="34" t="s">
        <v>23</v>
      </c>
      <c r="E10" s="35" t="s">
        <v>28</v>
      </c>
      <c r="F10" s="41" t="s">
        <v>29</v>
      </c>
      <c r="G10" s="63">
        <v>14000</v>
      </c>
      <c r="H10" s="49">
        <v>2660</v>
      </c>
      <c r="I10" s="91">
        <v>16660</v>
      </c>
      <c r="J10" s="63">
        <v>13818</v>
      </c>
      <c r="K10" s="49">
        <v>2625.42</v>
      </c>
      <c r="L10" s="91">
        <v>16443.419999999998</v>
      </c>
      <c r="M10" s="63">
        <v>10705.89</v>
      </c>
      <c r="N10" s="49">
        <v>0</v>
      </c>
      <c r="O10" s="91">
        <v>10705.89</v>
      </c>
      <c r="P10" s="49">
        <v>14603.103333333333</v>
      </c>
      <c r="Q10" s="50">
        <v>759.3613733333334</v>
      </c>
      <c r="R10" s="51">
        <v>11465.251373333333</v>
      </c>
    </row>
    <row r="11" spans="1:128" s="31" customFormat="1" ht="30" customHeight="1" x14ac:dyDescent="0.2">
      <c r="A11" s="32">
        <v>7</v>
      </c>
      <c r="B11" s="82">
        <v>10151507</v>
      </c>
      <c r="C11" s="34">
        <v>1</v>
      </c>
      <c r="D11" s="34" t="s">
        <v>18</v>
      </c>
      <c r="E11" s="35" t="s">
        <v>30</v>
      </c>
      <c r="F11" s="41" t="s">
        <v>31</v>
      </c>
      <c r="G11" s="63">
        <v>9000</v>
      </c>
      <c r="H11" s="49">
        <v>1710</v>
      </c>
      <c r="I11" s="91">
        <v>10710</v>
      </c>
      <c r="J11" s="63">
        <v>9016</v>
      </c>
      <c r="K11" s="49">
        <v>1713.04</v>
      </c>
      <c r="L11" s="91">
        <v>10729.04</v>
      </c>
      <c r="M11" s="63">
        <v>6355.4400000000005</v>
      </c>
      <c r="N11" s="49">
        <v>0</v>
      </c>
      <c r="O11" s="91">
        <v>6355.4400000000005</v>
      </c>
      <c r="P11" s="49">
        <v>9264.8266666666677</v>
      </c>
      <c r="Q11" s="50">
        <v>481.77098666666677</v>
      </c>
      <c r="R11" s="51">
        <v>6837.2109866666669</v>
      </c>
    </row>
    <row r="12" spans="1:128" s="40" customFormat="1" ht="30" customHeight="1" x14ac:dyDescent="0.2">
      <c r="A12" s="32">
        <v>8</v>
      </c>
      <c r="B12" s="82">
        <v>27111504</v>
      </c>
      <c r="C12" s="34">
        <v>1</v>
      </c>
      <c r="D12" s="34" t="s">
        <v>11</v>
      </c>
      <c r="E12" s="35" t="s">
        <v>32</v>
      </c>
      <c r="F12" s="41" t="s">
        <v>33</v>
      </c>
      <c r="G12" s="63">
        <v>36400</v>
      </c>
      <c r="H12" s="49">
        <v>6916</v>
      </c>
      <c r="I12" s="91">
        <v>43316</v>
      </c>
      <c r="J12" s="63">
        <v>38000</v>
      </c>
      <c r="K12" s="49">
        <v>7220</v>
      </c>
      <c r="L12" s="91">
        <v>45220</v>
      </c>
      <c r="M12" s="63">
        <v>32082.383193277314</v>
      </c>
      <c r="N12" s="49">
        <v>6095.6528067226864</v>
      </c>
      <c r="O12" s="91">
        <v>38178.036</v>
      </c>
      <c r="P12" s="49">
        <v>42238.011999999995</v>
      </c>
      <c r="Q12" s="50">
        <v>2196.376624</v>
      </c>
      <c r="R12" s="51">
        <v>40374.412623999997</v>
      </c>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row>
    <row r="13" spans="1:128" s="31" customFormat="1" ht="30" customHeight="1" x14ac:dyDescent="0.2">
      <c r="A13" s="32">
        <v>9</v>
      </c>
      <c r="B13" s="82">
        <v>27112033</v>
      </c>
      <c r="C13" s="34">
        <v>1</v>
      </c>
      <c r="D13" s="34" t="s">
        <v>11</v>
      </c>
      <c r="E13" s="35" t="s">
        <v>34</v>
      </c>
      <c r="F13" s="41" t="s">
        <v>35</v>
      </c>
      <c r="G13" s="63">
        <v>23400.9</v>
      </c>
      <c r="H13" s="49">
        <v>4446.1710000000003</v>
      </c>
      <c r="I13" s="91">
        <v>27847.071000000004</v>
      </c>
      <c r="J13" s="63">
        <v>25000</v>
      </c>
      <c r="K13" s="49">
        <v>1250</v>
      </c>
      <c r="L13" s="91">
        <v>26250</v>
      </c>
      <c r="M13" s="63">
        <v>22361.026890756304</v>
      </c>
      <c r="N13" s="49">
        <v>4248.5951092436953</v>
      </c>
      <c r="O13" s="91">
        <v>26609.621999999999</v>
      </c>
      <c r="P13" s="49">
        <v>26902.231</v>
      </c>
      <c r="Q13" s="50">
        <v>1398.9160120000001</v>
      </c>
      <c r="R13" s="51">
        <v>28008.538012000001</v>
      </c>
    </row>
    <row r="14" spans="1:128" s="31" customFormat="1" ht="30" customHeight="1" x14ac:dyDescent="0.2">
      <c r="A14" s="32">
        <v>10</v>
      </c>
      <c r="B14" s="82">
        <v>10151609</v>
      </c>
      <c r="C14" s="34">
        <v>1</v>
      </c>
      <c r="D14" s="34" t="s">
        <v>36</v>
      </c>
      <c r="E14" s="35" t="s">
        <v>37</v>
      </c>
      <c r="F14" s="41" t="s">
        <v>38</v>
      </c>
      <c r="G14" s="63">
        <v>53016</v>
      </c>
      <c r="H14" s="49">
        <v>0</v>
      </c>
      <c r="I14" s="91">
        <v>53016</v>
      </c>
      <c r="J14" s="63">
        <v>64000</v>
      </c>
      <c r="K14" s="49">
        <v>0</v>
      </c>
      <c r="L14" s="91">
        <v>64000</v>
      </c>
      <c r="M14" s="63">
        <v>62980.897199999999</v>
      </c>
      <c r="N14" s="49">
        <v>0</v>
      </c>
      <c r="O14" s="91">
        <v>62980.897199999999</v>
      </c>
      <c r="P14" s="49">
        <v>59998.965733333338</v>
      </c>
      <c r="Q14" s="50">
        <v>3119.9462181333338</v>
      </c>
      <c r="R14" s="51">
        <v>66100.843418133329</v>
      </c>
    </row>
    <row r="15" spans="1:128" s="31" customFormat="1" ht="30" customHeight="1" x14ac:dyDescent="0.2">
      <c r="A15" s="32">
        <v>11</v>
      </c>
      <c r="B15" s="82">
        <v>21101804</v>
      </c>
      <c r="C15" s="34">
        <v>1</v>
      </c>
      <c r="D15" s="34" t="s">
        <v>11</v>
      </c>
      <c r="E15" s="35" t="s">
        <v>39</v>
      </c>
      <c r="F15" s="41" t="s">
        <v>40</v>
      </c>
      <c r="G15" s="63">
        <v>195000</v>
      </c>
      <c r="H15" s="49">
        <v>37050</v>
      </c>
      <c r="I15" s="91">
        <v>232050</v>
      </c>
      <c r="J15" s="63">
        <v>196000</v>
      </c>
      <c r="K15" s="49">
        <v>37240</v>
      </c>
      <c r="L15" s="91">
        <v>233240</v>
      </c>
      <c r="M15" s="63">
        <v>181679.24152857141</v>
      </c>
      <c r="N15" s="49">
        <v>9083.9620764285792</v>
      </c>
      <c r="O15" s="91">
        <v>190763.20360499999</v>
      </c>
      <c r="P15" s="49">
        <v>218684.40120166665</v>
      </c>
      <c r="Q15" s="50">
        <v>11371.588862486667</v>
      </c>
      <c r="R15" s="51">
        <v>202134.79246748667</v>
      </c>
    </row>
    <row r="16" spans="1:128" s="31" customFormat="1" ht="30" customHeight="1" x14ac:dyDescent="0.2">
      <c r="A16" s="32">
        <v>12</v>
      </c>
      <c r="B16" s="82">
        <v>27112029</v>
      </c>
      <c r="C16" s="34">
        <v>1</v>
      </c>
      <c r="D16" s="34" t="s">
        <v>11</v>
      </c>
      <c r="E16" s="35" t="s">
        <v>41</v>
      </c>
      <c r="F16" s="41" t="s">
        <v>42</v>
      </c>
      <c r="G16" s="63">
        <v>38000</v>
      </c>
      <c r="H16" s="49">
        <v>7220</v>
      </c>
      <c r="I16" s="91">
        <v>45220</v>
      </c>
      <c r="J16" s="63">
        <v>44316</v>
      </c>
      <c r="K16" s="49">
        <v>8420.0400000000009</v>
      </c>
      <c r="L16" s="91">
        <v>52736.04</v>
      </c>
      <c r="M16" s="63">
        <v>18853.721757983196</v>
      </c>
      <c r="N16" s="49">
        <v>3582.207134016804</v>
      </c>
      <c r="O16" s="91">
        <v>22435.928892</v>
      </c>
      <c r="P16" s="49">
        <v>40130.656297333335</v>
      </c>
      <c r="Q16" s="50">
        <v>2086.7941274613336</v>
      </c>
      <c r="R16" s="51">
        <v>24522.723019461333</v>
      </c>
    </row>
    <row r="17" spans="1:128" s="31" customFormat="1" ht="30" customHeight="1" x14ac:dyDescent="0.2">
      <c r="A17" s="32">
        <v>13</v>
      </c>
      <c r="B17" s="82">
        <v>10171702</v>
      </c>
      <c r="C17" s="34">
        <v>1</v>
      </c>
      <c r="D17" s="34" t="s">
        <v>43</v>
      </c>
      <c r="E17" s="35" t="s">
        <v>44</v>
      </c>
      <c r="F17" s="41" t="s">
        <v>45</v>
      </c>
      <c r="G17" s="63">
        <v>21063</v>
      </c>
      <c r="H17" s="49">
        <v>0</v>
      </c>
      <c r="I17" s="91">
        <v>21063</v>
      </c>
      <c r="J17" s="63">
        <v>48000</v>
      </c>
      <c r="K17" s="49">
        <v>0</v>
      </c>
      <c r="L17" s="91">
        <v>48000</v>
      </c>
      <c r="M17" s="63">
        <v>19032.273000000001</v>
      </c>
      <c r="N17" s="49">
        <v>0</v>
      </c>
      <c r="O17" s="91">
        <v>19032.273000000001</v>
      </c>
      <c r="P17" s="49">
        <v>29365.091</v>
      </c>
      <c r="Q17" s="50">
        <v>1526.9847320000001</v>
      </c>
      <c r="R17" s="51">
        <v>20559.257732000002</v>
      </c>
    </row>
    <row r="18" spans="1:128" s="31" customFormat="1" ht="30" customHeight="1" x14ac:dyDescent="0.2">
      <c r="A18" s="32">
        <v>14</v>
      </c>
      <c r="B18" s="82">
        <v>27111933</v>
      </c>
      <c r="C18" s="34">
        <v>1</v>
      </c>
      <c r="D18" s="34" t="s">
        <v>46</v>
      </c>
      <c r="E18" s="35" t="s">
        <v>47</v>
      </c>
      <c r="F18" s="41" t="s">
        <v>48</v>
      </c>
      <c r="G18" s="63">
        <v>6800</v>
      </c>
      <c r="H18" s="49">
        <v>1292</v>
      </c>
      <c r="I18" s="91">
        <v>8092</v>
      </c>
      <c r="J18" s="63">
        <v>8008</v>
      </c>
      <c r="K18" s="49">
        <v>1521.52</v>
      </c>
      <c r="L18" s="91">
        <v>9529.52</v>
      </c>
      <c r="M18" s="63">
        <v>4980.9330453781513</v>
      </c>
      <c r="N18" s="49">
        <v>946.37727862184875</v>
      </c>
      <c r="O18" s="91">
        <v>5927.310324</v>
      </c>
      <c r="P18" s="49">
        <v>7849.6101080000008</v>
      </c>
      <c r="Q18" s="50">
        <v>408.1797256160001</v>
      </c>
      <c r="R18" s="51">
        <v>6335.4900496159999</v>
      </c>
    </row>
    <row r="19" spans="1:128" s="54" customFormat="1" ht="30" customHeight="1" x14ac:dyDescent="0.2">
      <c r="A19" s="32">
        <v>15</v>
      </c>
      <c r="B19" s="82">
        <v>27111602</v>
      </c>
      <c r="C19" s="34">
        <v>1</v>
      </c>
      <c r="D19" s="34" t="s">
        <v>11</v>
      </c>
      <c r="E19" s="35" t="s">
        <v>49</v>
      </c>
      <c r="F19" s="41" t="s">
        <v>50</v>
      </c>
      <c r="G19" s="63">
        <v>23556</v>
      </c>
      <c r="H19" s="49">
        <v>4475.6400000000003</v>
      </c>
      <c r="I19" s="91">
        <v>28031.64</v>
      </c>
      <c r="J19" s="63">
        <v>30000</v>
      </c>
      <c r="K19" s="49">
        <v>5700</v>
      </c>
      <c r="L19" s="91">
        <v>35700</v>
      </c>
      <c r="M19" s="63">
        <v>17907.781018487396</v>
      </c>
      <c r="N19" s="49">
        <v>3402.4783935126034</v>
      </c>
      <c r="O19" s="91">
        <v>21310.259411999999</v>
      </c>
      <c r="P19" s="49">
        <v>28347.299803999998</v>
      </c>
      <c r="Q19" s="50">
        <v>1474.0595898080001</v>
      </c>
      <c r="R19" s="51">
        <v>22784.319001807999</v>
      </c>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row>
    <row r="20" spans="1:128" s="40" customFormat="1" ht="30" customHeight="1" x14ac:dyDescent="0.2">
      <c r="A20" s="32">
        <v>16</v>
      </c>
      <c r="B20" s="82">
        <v>27112003</v>
      </c>
      <c r="C20" s="34">
        <v>1</v>
      </c>
      <c r="D20" s="34" t="s">
        <v>11</v>
      </c>
      <c r="E20" s="35" t="s">
        <v>51</v>
      </c>
      <c r="F20" s="41" t="s">
        <v>52</v>
      </c>
      <c r="G20" s="63">
        <v>23750</v>
      </c>
      <c r="H20" s="49">
        <v>1187.5</v>
      </c>
      <c r="I20" s="91">
        <v>24937.5</v>
      </c>
      <c r="J20" s="63">
        <v>28000</v>
      </c>
      <c r="K20" s="49">
        <v>1400</v>
      </c>
      <c r="L20" s="91">
        <v>29400</v>
      </c>
      <c r="M20" s="63">
        <v>18103.186214285714</v>
      </c>
      <c r="N20" s="49">
        <v>905.15931071428713</v>
      </c>
      <c r="O20" s="91">
        <v>19008.345525000001</v>
      </c>
      <c r="P20" s="49">
        <v>24448.615174999999</v>
      </c>
      <c r="Q20" s="50">
        <v>1271.3279891</v>
      </c>
      <c r="R20" s="51">
        <v>20279.673514099999</v>
      </c>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row>
    <row r="21" spans="1:128" s="31" customFormat="1" ht="30" customHeight="1" x14ac:dyDescent="0.2">
      <c r="A21" s="32">
        <v>17</v>
      </c>
      <c r="B21" s="82">
        <v>27112004</v>
      </c>
      <c r="C21" s="34">
        <v>1</v>
      </c>
      <c r="D21" s="34" t="s">
        <v>11</v>
      </c>
      <c r="E21" s="35" t="s">
        <v>53</v>
      </c>
      <c r="F21" s="41" t="s">
        <v>54</v>
      </c>
      <c r="G21" s="63">
        <v>30671.224999999999</v>
      </c>
      <c r="H21" s="49">
        <v>1614.2750000000001</v>
      </c>
      <c r="I21" s="91">
        <v>32285.5</v>
      </c>
      <c r="J21" s="63">
        <v>43000</v>
      </c>
      <c r="K21" s="49">
        <v>2150</v>
      </c>
      <c r="L21" s="91">
        <v>45150</v>
      </c>
      <c r="M21" s="63">
        <v>23191.951714285711</v>
      </c>
      <c r="N21" s="49">
        <v>1159.5975857142876</v>
      </c>
      <c r="O21" s="91">
        <v>24351.549299999999</v>
      </c>
      <c r="P21" s="49">
        <v>33929.01643333333</v>
      </c>
      <c r="Q21" s="50">
        <v>1764.3088545333333</v>
      </c>
      <c r="R21" s="51">
        <v>26115.858154533333</v>
      </c>
    </row>
    <row r="22" spans="1:128" s="40" customFormat="1" ht="30" customHeight="1" x14ac:dyDescent="0.2">
      <c r="A22" s="32">
        <v>18</v>
      </c>
      <c r="B22" s="82">
        <v>27112007</v>
      </c>
      <c r="C22" s="34">
        <v>1</v>
      </c>
      <c r="D22" s="34" t="s">
        <v>11</v>
      </c>
      <c r="E22" s="35" t="s">
        <v>55</v>
      </c>
      <c r="F22" s="35" t="s">
        <v>56</v>
      </c>
      <c r="G22" s="63">
        <v>33547.088749999995</v>
      </c>
      <c r="H22" s="49">
        <v>1765.63625</v>
      </c>
      <c r="I22" s="91">
        <v>35312.724999999999</v>
      </c>
      <c r="J22" s="63">
        <v>28000</v>
      </c>
      <c r="K22" s="49">
        <v>5320</v>
      </c>
      <c r="L22" s="91">
        <v>33320</v>
      </c>
      <c r="M22" s="63">
        <v>25373.283557142855</v>
      </c>
      <c r="N22" s="49">
        <v>1268.6641778571429</v>
      </c>
      <c r="O22" s="91">
        <v>26641.947734999998</v>
      </c>
      <c r="P22" s="49">
        <v>31758.224245000001</v>
      </c>
      <c r="Q22" s="50">
        <v>1651.4276607400002</v>
      </c>
      <c r="R22" s="51">
        <v>28293.375395739997</v>
      </c>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row>
    <row r="23" spans="1:128" s="31" customFormat="1" ht="30" customHeight="1" x14ac:dyDescent="0.2">
      <c r="A23" s="32">
        <v>19</v>
      </c>
      <c r="B23" s="82">
        <v>22101701</v>
      </c>
      <c r="C23" s="34">
        <v>1</v>
      </c>
      <c r="D23" s="34" t="s">
        <v>11</v>
      </c>
      <c r="E23" s="35" t="s">
        <v>57</v>
      </c>
      <c r="F23" s="35" t="s">
        <v>58</v>
      </c>
      <c r="G23" s="63">
        <v>43131.472500000003</v>
      </c>
      <c r="H23" s="49">
        <v>2270.0775000000003</v>
      </c>
      <c r="I23" s="91">
        <v>45401.55</v>
      </c>
      <c r="J23" s="63">
        <v>55000</v>
      </c>
      <c r="K23" s="49">
        <v>2750</v>
      </c>
      <c r="L23" s="91">
        <v>57750</v>
      </c>
      <c r="M23" s="63">
        <v>32643.0026</v>
      </c>
      <c r="N23" s="49">
        <v>1632.1501300000018</v>
      </c>
      <c r="O23" s="91">
        <v>34275.152730000002</v>
      </c>
      <c r="P23" s="49">
        <v>45808.900910000004</v>
      </c>
      <c r="Q23" s="50">
        <v>2382.0628473200004</v>
      </c>
      <c r="R23" s="51">
        <v>36657.215577319999</v>
      </c>
    </row>
    <row r="24" spans="1:128" s="31" customFormat="1" ht="30" customHeight="1" x14ac:dyDescent="0.2">
      <c r="A24" s="32">
        <v>20</v>
      </c>
      <c r="B24" s="82">
        <v>10171611</v>
      </c>
      <c r="C24" s="34">
        <v>1</v>
      </c>
      <c r="D24" s="34" t="s">
        <v>15</v>
      </c>
      <c r="E24" s="35" t="s">
        <v>59</v>
      </c>
      <c r="F24" s="35" t="s">
        <v>60</v>
      </c>
      <c r="G24" s="63">
        <v>34517</v>
      </c>
      <c r="H24" s="49">
        <v>0</v>
      </c>
      <c r="I24" s="91">
        <v>34517</v>
      </c>
      <c r="J24" s="63">
        <v>55000</v>
      </c>
      <c r="K24" s="49">
        <v>0</v>
      </c>
      <c r="L24" s="91">
        <v>55000</v>
      </c>
      <c r="M24" s="63">
        <v>26222.6211</v>
      </c>
      <c r="N24" s="49">
        <v>0</v>
      </c>
      <c r="O24" s="91">
        <v>26222.6211</v>
      </c>
      <c r="P24" s="49">
        <v>38579.873700000004</v>
      </c>
      <c r="Q24" s="50">
        <v>2006.1534324000004</v>
      </c>
      <c r="R24" s="51">
        <v>28228.774532399999</v>
      </c>
    </row>
    <row r="25" spans="1:128" s="31" customFormat="1" ht="30" customHeight="1" x14ac:dyDescent="0.2">
      <c r="A25" s="32">
        <v>21</v>
      </c>
      <c r="B25" s="82">
        <v>10171702</v>
      </c>
      <c r="C25" s="34">
        <v>1</v>
      </c>
      <c r="D25" s="34" t="s">
        <v>61</v>
      </c>
      <c r="E25" s="35" t="s">
        <v>62</v>
      </c>
      <c r="F25" s="35" t="s">
        <v>63</v>
      </c>
      <c r="G25" s="63">
        <v>93000</v>
      </c>
      <c r="H25" s="49">
        <v>17670</v>
      </c>
      <c r="I25" s="91">
        <v>110670</v>
      </c>
      <c r="J25" s="63">
        <v>91794</v>
      </c>
      <c r="K25" s="49">
        <v>17440.86</v>
      </c>
      <c r="L25" s="91">
        <v>109234.86</v>
      </c>
      <c r="M25" s="63">
        <v>63791.215799999998</v>
      </c>
      <c r="N25" s="49">
        <v>0</v>
      </c>
      <c r="O25" s="91">
        <v>63791.215799999998</v>
      </c>
      <c r="P25" s="49">
        <v>94565.358599999992</v>
      </c>
      <c r="Q25" s="50">
        <v>4917.3986471999997</v>
      </c>
      <c r="R25" s="51">
        <v>68708.614447200001</v>
      </c>
    </row>
    <row r="26" spans="1:128" s="31" customFormat="1" ht="30" customHeight="1" x14ac:dyDescent="0.2">
      <c r="A26" s="32">
        <v>22</v>
      </c>
      <c r="B26" s="82">
        <v>11101505</v>
      </c>
      <c r="C26" s="34">
        <v>1</v>
      </c>
      <c r="D26" s="34" t="s">
        <v>64</v>
      </c>
      <c r="E26" s="35" t="s">
        <v>65</v>
      </c>
      <c r="F26" s="35" t="s">
        <v>66</v>
      </c>
      <c r="G26" s="63">
        <v>7495</v>
      </c>
      <c r="H26" s="49">
        <v>393.48750000000001</v>
      </c>
      <c r="I26" s="91">
        <v>7888.4875000000002</v>
      </c>
      <c r="J26" s="63">
        <v>5738.25</v>
      </c>
      <c r="K26" s="49">
        <v>286.91250000000002</v>
      </c>
      <c r="L26" s="91">
        <v>6025.1625000000004</v>
      </c>
      <c r="M26" s="63">
        <v>5645.5870714285711</v>
      </c>
      <c r="N26" s="49">
        <v>282.27935357142906</v>
      </c>
      <c r="O26" s="91">
        <v>5927.8664250000002</v>
      </c>
      <c r="P26" s="49">
        <v>6613.8388083333339</v>
      </c>
      <c r="Q26" s="50">
        <v>343.91961803333339</v>
      </c>
      <c r="R26" s="51">
        <v>6271.786043033334</v>
      </c>
    </row>
    <row r="27" spans="1:128" s="55" customFormat="1" ht="47.25" customHeight="1" x14ac:dyDescent="0.2">
      <c r="A27" s="32">
        <v>23</v>
      </c>
      <c r="B27" s="82">
        <v>47121804</v>
      </c>
      <c r="C27" s="34">
        <v>1</v>
      </c>
      <c r="D27" s="34" t="s">
        <v>11</v>
      </c>
      <c r="E27" s="35" t="s">
        <v>67</v>
      </c>
      <c r="F27" s="35" t="s">
        <v>68</v>
      </c>
      <c r="G27" s="62">
        <v>20333</v>
      </c>
      <c r="H27" s="62">
        <v>0</v>
      </c>
      <c r="I27" s="91">
        <v>20333</v>
      </c>
      <c r="J27" s="62">
        <v>18000</v>
      </c>
      <c r="K27" s="62">
        <v>3420</v>
      </c>
      <c r="L27" s="91">
        <v>21420</v>
      </c>
      <c r="M27" s="62">
        <v>15438.550159663866</v>
      </c>
      <c r="N27" s="62">
        <v>2933.3245303361346</v>
      </c>
      <c r="O27" s="91">
        <v>18371.874690000001</v>
      </c>
      <c r="P27" s="49">
        <v>20041.624896666664</v>
      </c>
      <c r="Q27" s="50">
        <v>1042.1644946266667</v>
      </c>
      <c r="R27" s="51">
        <v>19414.039184626668</v>
      </c>
    </row>
    <row r="28" spans="1:128" s="55" customFormat="1" ht="30" customHeight="1" x14ac:dyDescent="0.2">
      <c r="A28" s="32">
        <v>24</v>
      </c>
      <c r="B28" s="82">
        <v>24111500</v>
      </c>
      <c r="C28" s="34">
        <v>1</v>
      </c>
      <c r="D28" s="34" t="s">
        <v>11</v>
      </c>
      <c r="E28" s="35" t="s">
        <v>69</v>
      </c>
      <c r="F28" s="35" t="s">
        <v>70</v>
      </c>
      <c r="G28" s="62">
        <v>5175.09</v>
      </c>
      <c r="H28" s="62">
        <v>1213.9100000000001</v>
      </c>
      <c r="I28" s="91">
        <v>6389</v>
      </c>
      <c r="J28" s="62">
        <v>8135.5409100000006</v>
      </c>
      <c r="K28" s="62">
        <v>157.56909000000002</v>
      </c>
      <c r="L28" s="91">
        <v>8293.11</v>
      </c>
      <c r="M28" s="62">
        <v>5274.9357252100845</v>
      </c>
      <c r="N28" s="62">
        <v>1002.2377877899153</v>
      </c>
      <c r="O28" s="91">
        <v>6277.1735129999997</v>
      </c>
      <c r="P28" s="49">
        <v>6986.4278376666671</v>
      </c>
      <c r="Q28" s="50">
        <v>363.29424755866671</v>
      </c>
      <c r="R28" s="51">
        <v>6640.4677605586667</v>
      </c>
    </row>
    <row r="29" spans="1:128" s="55" customFormat="1" ht="30" customHeight="1" x14ac:dyDescent="0.2">
      <c r="A29" s="32">
        <v>25</v>
      </c>
      <c r="B29" s="82">
        <v>70141507</v>
      </c>
      <c r="C29" s="34">
        <v>1</v>
      </c>
      <c r="D29" s="34" t="s">
        <v>36</v>
      </c>
      <c r="E29" s="35" t="s">
        <v>71</v>
      </c>
      <c r="F29" s="35" t="s">
        <v>72</v>
      </c>
      <c r="G29" s="62">
        <v>24000</v>
      </c>
      <c r="H29" s="62">
        <v>4560</v>
      </c>
      <c r="I29" s="91">
        <v>28560</v>
      </c>
      <c r="J29" s="62">
        <v>25039</v>
      </c>
      <c r="K29" s="62">
        <v>4757.41</v>
      </c>
      <c r="L29" s="91">
        <v>29796.41</v>
      </c>
      <c r="M29" s="62">
        <v>24000.183058267001</v>
      </c>
      <c r="N29" s="62">
        <v>0</v>
      </c>
      <c r="O29" s="91">
        <v>24000.183058267001</v>
      </c>
      <c r="P29" s="49">
        <v>27452.197686088999</v>
      </c>
      <c r="Q29" s="50">
        <v>1427.5142796766281</v>
      </c>
      <c r="R29" s="51">
        <v>25427.697337943628</v>
      </c>
    </row>
    <row r="30" spans="1:128" s="55" customFormat="1" ht="30" customHeight="1" x14ac:dyDescent="0.2">
      <c r="A30" s="32">
        <v>26</v>
      </c>
      <c r="B30" s="82">
        <v>30111607</v>
      </c>
      <c r="C30" s="34">
        <v>1</v>
      </c>
      <c r="D30" s="34" t="s">
        <v>73</v>
      </c>
      <c r="E30" s="35" t="s">
        <v>74</v>
      </c>
      <c r="F30" s="35" t="s">
        <v>75</v>
      </c>
      <c r="G30" s="62">
        <v>28000</v>
      </c>
      <c r="H30" s="62">
        <v>5320</v>
      </c>
      <c r="I30" s="91">
        <v>33320</v>
      </c>
      <c r="J30" s="62">
        <v>27604</v>
      </c>
      <c r="K30" s="62">
        <v>5244.76</v>
      </c>
      <c r="L30" s="91">
        <v>32848.76</v>
      </c>
      <c r="M30" s="62">
        <v>27110.509222212</v>
      </c>
      <c r="N30" s="62">
        <v>0</v>
      </c>
      <c r="O30" s="91">
        <v>27110.509222212</v>
      </c>
      <c r="P30" s="49">
        <v>31093.089740737338</v>
      </c>
      <c r="Q30" s="50">
        <v>1616.8406665183418</v>
      </c>
      <c r="R30" s="51">
        <v>28727.349888730343</v>
      </c>
    </row>
    <row r="31" spans="1:128" s="55" customFormat="1" ht="30" customHeight="1" x14ac:dyDescent="0.2">
      <c r="A31" s="32">
        <v>27</v>
      </c>
      <c r="B31" s="82">
        <v>31151507</v>
      </c>
      <c r="C31" s="34">
        <v>1</v>
      </c>
      <c r="D31" s="34" t="s">
        <v>76</v>
      </c>
      <c r="E31" s="35" t="s">
        <v>77</v>
      </c>
      <c r="F31" s="35" t="s">
        <v>78</v>
      </c>
      <c r="G31" s="62">
        <v>15000</v>
      </c>
      <c r="H31" s="62">
        <v>2850</v>
      </c>
      <c r="I31" s="91">
        <v>17850</v>
      </c>
      <c r="J31" s="62">
        <v>18270</v>
      </c>
      <c r="K31" s="62">
        <v>3471.3</v>
      </c>
      <c r="L31" s="91">
        <v>21741.3</v>
      </c>
      <c r="M31" s="62">
        <v>15585.945917067231</v>
      </c>
      <c r="N31" s="62">
        <v>2961.3297242427725</v>
      </c>
      <c r="O31" s="91">
        <v>18547.275641310003</v>
      </c>
      <c r="P31" s="49">
        <v>19379.525213770001</v>
      </c>
      <c r="Q31" s="50">
        <v>1007.7353111160402</v>
      </c>
      <c r="R31" s="51">
        <v>19555.010952426044</v>
      </c>
    </row>
    <row r="32" spans="1:128" ht="15.75" thickBot="1" x14ac:dyDescent="0.3">
      <c r="A32" s="101" t="s">
        <v>13</v>
      </c>
      <c r="B32" s="102"/>
      <c r="C32" s="102"/>
      <c r="D32" s="102"/>
      <c r="E32" s="102"/>
      <c r="F32" s="102"/>
      <c r="G32" s="102"/>
      <c r="H32" s="102"/>
      <c r="I32" s="102"/>
      <c r="J32" s="102"/>
      <c r="K32" s="102"/>
      <c r="L32" s="102"/>
      <c r="M32" s="102"/>
      <c r="N32" s="102"/>
      <c r="O32" s="102"/>
      <c r="P32" s="10">
        <f>SUM(P5:P31)</f>
        <v>911116.1269909296</v>
      </c>
      <c r="Q32" s="10">
        <f t="shared" ref="Q32:R32" si="0">SUM(Q5:Q31)</f>
        <v>47378.038603528345</v>
      </c>
      <c r="R32" s="11">
        <f t="shared" si="0"/>
        <v>790390.32357631729</v>
      </c>
    </row>
    <row r="33" spans="7:15" x14ac:dyDescent="0.25">
      <c r="I33"/>
      <c r="L33"/>
      <c r="O33"/>
    </row>
    <row r="34" spans="7:15" x14ac:dyDescent="0.25">
      <c r="I34"/>
      <c r="L34"/>
      <c r="O34"/>
    </row>
    <row r="35" spans="7:15" x14ac:dyDescent="0.25">
      <c r="H35" s="12"/>
      <c r="I35"/>
      <c r="K35" s="12"/>
      <c r="L35"/>
      <c r="O35"/>
    </row>
    <row r="36" spans="7:15" x14ac:dyDescent="0.25">
      <c r="G36" s="12"/>
      <c r="H36" s="12"/>
      <c r="I36"/>
      <c r="L36"/>
      <c r="O36"/>
    </row>
    <row r="37" spans="7:15" x14ac:dyDescent="0.25">
      <c r="I37"/>
      <c r="L37"/>
      <c r="O37"/>
    </row>
    <row r="38" spans="7:15" x14ac:dyDescent="0.25">
      <c r="I38"/>
      <c r="L38"/>
      <c r="O38"/>
    </row>
    <row r="39" spans="7:15" x14ac:dyDescent="0.25">
      <c r="I39"/>
      <c r="L39"/>
      <c r="O39"/>
    </row>
    <row r="40" spans="7:15" x14ac:dyDescent="0.25">
      <c r="I40"/>
      <c r="L40"/>
      <c r="O40"/>
    </row>
    <row r="41" spans="7:15" x14ac:dyDescent="0.25">
      <c r="I41"/>
      <c r="L41"/>
      <c r="O41"/>
    </row>
    <row r="42" spans="7:15" x14ac:dyDescent="0.25">
      <c r="I42"/>
      <c r="L42"/>
      <c r="O42"/>
    </row>
    <row r="43" spans="7:15" x14ac:dyDescent="0.25">
      <c r="I43"/>
      <c r="L43"/>
      <c r="O43"/>
    </row>
    <row r="44" spans="7:15" x14ac:dyDescent="0.25">
      <c r="I44"/>
      <c r="L44"/>
      <c r="O44"/>
    </row>
    <row r="45" spans="7:15" x14ac:dyDescent="0.25">
      <c r="I45"/>
      <c r="L45"/>
      <c r="O45"/>
    </row>
    <row r="46" spans="7:15" x14ac:dyDescent="0.25">
      <c r="I46"/>
      <c r="L46"/>
      <c r="O46"/>
    </row>
    <row r="47" spans="7:15" x14ac:dyDescent="0.25">
      <c r="I47"/>
      <c r="L47"/>
      <c r="O47"/>
    </row>
    <row r="48" spans="7:15" x14ac:dyDescent="0.25">
      <c r="I48"/>
      <c r="L48"/>
      <c r="O48"/>
    </row>
    <row r="49" spans="9:15" x14ac:dyDescent="0.25">
      <c r="I49"/>
      <c r="L49"/>
      <c r="O49"/>
    </row>
    <row r="50" spans="9:15" x14ac:dyDescent="0.25">
      <c r="I50"/>
      <c r="L50"/>
      <c r="O50"/>
    </row>
    <row r="51" spans="9:15" x14ac:dyDescent="0.25">
      <c r="I51"/>
      <c r="L51"/>
      <c r="O51"/>
    </row>
    <row r="52" spans="9:15" x14ac:dyDescent="0.25">
      <c r="I52"/>
      <c r="L52"/>
      <c r="O52"/>
    </row>
    <row r="53" spans="9:15" x14ac:dyDescent="0.25">
      <c r="I53"/>
      <c r="L53"/>
      <c r="O53"/>
    </row>
    <row r="54" spans="9:15" x14ac:dyDescent="0.25">
      <c r="I54"/>
      <c r="L54"/>
      <c r="O54"/>
    </row>
    <row r="55" spans="9:15" x14ac:dyDescent="0.25">
      <c r="I55"/>
      <c r="L55"/>
      <c r="O55"/>
    </row>
    <row r="56" spans="9:15" x14ac:dyDescent="0.25">
      <c r="I56"/>
      <c r="L56"/>
      <c r="O56"/>
    </row>
    <row r="57" spans="9:15" x14ac:dyDescent="0.25">
      <c r="I57"/>
      <c r="L57"/>
      <c r="O57"/>
    </row>
    <row r="58" spans="9:15" x14ac:dyDescent="0.25">
      <c r="I58"/>
      <c r="L58"/>
      <c r="O58"/>
    </row>
    <row r="59" spans="9:15" x14ac:dyDescent="0.25">
      <c r="I59"/>
      <c r="L59"/>
      <c r="O59"/>
    </row>
    <row r="60" spans="9:15" x14ac:dyDescent="0.25">
      <c r="I60"/>
      <c r="L60"/>
      <c r="O60"/>
    </row>
    <row r="61" spans="9:15" x14ac:dyDescent="0.25">
      <c r="I61"/>
      <c r="L61"/>
      <c r="O61"/>
    </row>
    <row r="62" spans="9:15" x14ac:dyDescent="0.25">
      <c r="I62"/>
      <c r="L62"/>
      <c r="O62"/>
    </row>
    <row r="63" spans="9:15" x14ac:dyDescent="0.25">
      <c r="I63"/>
      <c r="L63"/>
      <c r="O63"/>
    </row>
    <row r="64" spans="9:15" x14ac:dyDescent="0.25">
      <c r="I64"/>
      <c r="L64"/>
      <c r="O64"/>
    </row>
    <row r="65" spans="9:15" x14ac:dyDescent="0.25">
      <c r="I65"/>
      <c r="L65"/>
      <c r="O65"/>
    </row>
    <row r="66" spans="9:15" x14ac:dyDescent="0.25">
      <c r="I66"/>
      <c r="L66"/>
      <c r="O66"/>
    </row>
    <row r="67" spans="9:15" x14ac:dyDescent="0.25">
      <c r="I67"/>
      <c r="L67"/>
      <c r="O67"/>
    </row>
    <row r="68" spans="9:15" x14ac:dyDescent="0.25">
      <c r="I68"/>
      <c r="L68"/>
      <c r="O68"/>
    </row>
    <row r="69" spans="9:15" x14ac:dyDescent="0.25">
      <c r="I69"/>
      <c r="L69"/>
      <c r="O69"/>
    </row>
    <row r="70" spans="9:15" x14ac:dyDescent="0.25">
      <c r="I70"/>
      <c r="L70"/>
      <c r="O70"/>
    </row>
    <row r="71" spans="9:15" x14ac:dyDescent="0.25">
      <c r="I71"/>
      <c r="L71"/>
      <c r="O71"/>
    </row>
    <row r="72" spans="9:15" x14ac:dyDescent="0.25">
      <c r="I72"/>
      <c r="L72"/>
      <c r="O72"/>
    </row>
    <row r="73" spans="9:15" x14ac:dyDescent="0.25">
      <c r="I73"/>
      <c r="L73"/>
      <c r="O73"/>
    </row>
    <row r="74" spans="9:15" x14ac:dyDescent="0.25">
      <c r="I74"/>
      <c r="L74"/>
      <c r="O74"/>
    </row>
    <row r="75" spans="9:15" x14ac:dyDescent="0.25">
      <c r="I75"/>
      <c r="L75"/>
      <c r="O75"/>
    </row>
    <row r="76" spans="9:15" x14ac:dyDescent="0.25">
      <c r="I76"/>
      <c r="L76"/>
      <c r="O76"/>
    </row>
    <row r="77" spans="9:15" x14ac:dyDescent="0.25">
      <c r="I77"/>
      <c r="L77"/>
      <c r="O77"/>
    </row>
    <row r="78" spans="9:15" x14ac:dyDescent="0.25">
      <c r="I78"/>
      <c r="L78"/>
      <c r="O78"/>
    </row>
    <row r="79" spans="9:15" x14ac:dyDescent="0.25">
      <c r="I79"/>
      <c r="L79"/>
      <c r="O79"/>
    </row>
    <row r="80" spans="9:15" x14ac:dyDescent="0.25">
      <c r="I80"/>
      <c r="L80"/>
      <c r="O80"/>
    </row>
    <row r="81" spans="9:15" x14ac:dyDescent="0.25">
      <c r="I81"/>
      <c r="L81"/>
      <c r="O81"/>
    </row>
    <row r="82" spans="9:15" x14ac:dyDescent="0.25">
      <c r="I82"/>
      <c r="L82"/>
      <c r="O82"/>
    </row>
    <row r="83" spans="9:15" x14ac:dyDescent="0.25">
      <c r="I83"/>
      <c r="L83"/>
      <c r="O83"/>
    </row>
    <row r="84" spans="9:15" x14ac:dyDescent="0.25">
      <c r="I84"/>
      <c r="L84"/>
      <c r="O84"/>
    </row>
    <row r="85" spans="9:15" x14ac:dyDescent="0.25">
      <c r="I85"/>
      <c r="L85"/>
      <c r="O85"/>
    </row>
    <row r="86" spans="9:15" x14ac:dyDescent="0.25">
      <c r="I86"/>
      <c r="L86"/>
      <c r="O86"/>
    </row>
    <row r="87" spans="9:15" x14ac:dyDescent="0.25">
      <c r="I87"/>
      <c r="L87"/>
      <c r="O87"/>
    </row>
    <row r="88" spans="9:15" x14ac:dyDescent="0.25">
      <c r="I88"/>
      <c r="L88"/>
      <c r="O88"/>
    </row>
    <row r="89" spans="9:15" x14ac:dyDescent="0.25">
      <c r="I89"/>
      <c r="L89"/>
      <c r="O89"/>
    </row>
    <row r="90" spans="9:15" x14ac:dyDescent="0.25">
      <c r="I90"/>
      <c r="L90"/>
      <c r="O90"/>
    </row>
    <row r="91" spans="9:15" x14ac:dyDescent="0.25">
      <c r="I91"/>
      <c r="L91"/>
      <c r="O91"/>
    </row>
    <row r="92" spans="9:15" x14ac:dyDescent="0.25">
      <c r="I92"/>
      <c r="L92"/>
      <c r="O92"/>
    </row>
    <row r="93" spans="9:15" x14ac:dyDescent="0.25">
      <c r="I93"/>
      <c r="L93"/>
      <c r="O93"/>
    </row>
    <row r="94" spans="9:15" x14ac:dyDescent="0.25">
      <c r="I94"/>
      <c r="L94"/>
      <c r="O94"/>
    </row>
    <row r="95" spans="9:15" x14ac:dyDescent="0.25">
      <c r="I95"/>
      <c r="L95"/>
      <c r="O95"/>
    </row>
    <row r="96" spans="9:15" x14ac:dyDescent="0.25">
      <c r="I96"/>
      <c r="L96"/>
      <c r="O96"/>
    </row>
    <row r="97" spans="9:15" x14ac:dyDescent="0.25">
      <c r="I97"/>
      <c r="L97"/>
      <c r="O97"/>
    </row>
    <row r="98" spans="9:15" x14ac:dyDescent="0.25">
      <c r="I98"/>
      <c r="L98"/>
      <c r="O98"/>
    </row>
    <row r="99" spans="9:15" x14ac:dyDescent="0.25">
      <c r="I99"/>
      <c r="L99"/>
      <c r="O99"/>
    </row>
    <row r="100" spans="9:15" x14ac:dyDescent="0.25">
      <c r="I100"/>
      <c r="L100"/>
      <c r="O100"/>
    </row>
    <row r="101" spans="9:15" x14ac:dyDescent="0.25">
      <c r="I101"/>
      <c r="L101"/>
      <c r="O101"/>
    </row>
    <row r="102" spans="9:15" x14ac:dyDescent="0.25">
      <c r="I102"/>
      <c r="L102"/>
      <c r="O102"/>
    </row>
    <row r="103" spans="9:15" x14ac:dyDescent="0.25">
      <c r="I103"/>
      <c r="L103"/>
      <c r="O103"/>
    </row>
    <row r="104" spans="9:15" x14ac:dyDescent="0.25">
      <c r="I104"/>
      <c r="L104"/>
      <c r="O104"/>
    </row>
    <row r="105" spans="9:15" x14ac:dyDescent="0.25">
      <c r="I105"/>
      <c r="L105"/>
      <c r="O105"/>
    </row>
    <row r="106" spans="9:15" x14ac:dyDescent="0.25">
      <c r="I106"/>
      <c r="L106"/>
      <c r="O106"/>
    </row>
    <row r="107" spans="9:15" x14ac:dyDescent="0.25">
      <c r="I107"/>
      <c r="L107"/>
      <c r="O107"/>
    </row>
    <row r="108" spans="9:15" x14ac:dyDescent="0.25">
      <c r="I108"/>
      <c r="L108"/>
      <c r="O108"/>
    </row>
    <row r="109" spans="9:15" x14ac:dyDescent="0.25">
      <c r="I109"/>
      <c r="L109"/>
      <c r="O109"/>
    </row>
    <row r="110" spans="9:15" x14ac:dyDescent="0.25">
      <c r="I110"/>
      <c r="L110"/>
      <c r="O110"/>
    </row>
    <row r="111" spans="9:15" x14ac:dyDescent="0.25">
      <c r="I111"/>
      <c r="L111"/>
      <c r="O111"/>
    </row>
    <row r="112" spans="9:15" x14ac:dyDescent="0.25">
      <c r="I112"/>
      <c r="L112"/>
      <c r="O112"/>
    </row>
    <row r="113" spans="9:15" x14ac:dyDescent="0.25">
      <c r="I113"/>
      <c r="L113"/>
      <c r="O113"/>
    </row>
    <row r="114" spans="9:15" x14ac:dyDescent="0.25">
      <c r="I114"/>
      <c r="L114"/>
      <c r="O114"/>
    </row>
    <row r="115" spans="9:15" x14ac:dyDescent="0.25">
      <c r="I115"/>
      <c r="L115"/>
      <c r="O115"/>
    </row>
    <row r="116" spans="9:15" x14ac:dyDescent="0.25">
      <c r="I116"/>
      <c r="L116"/>
      <c r="O116"/>
    </row>
    <row r="117" spans="9:15" x14ac:dyDescent="0.25">
      <c r="I117"/>
      <c r="L117"/>
      <c r="O117"/>
    </row>
    <row r="118" spans="9:15" x14ac:dyDescent="0.25">
      <c r="I118"/>
      <c r="L118"/>
      <c r="O118"/>
    </row>
    <row r="119" spans="9:15" x14ac:dyDescent="0.25">
      <c r="I119"/>
      <c r="L119"/>
      <c r="O119"/>
    </row>
    <row r="120" spans="9:15" x14ac:dyDescent="0.25">
      <c r="I120"/>
      <c r="L120"/>
      <c r="O120"/>
    </row>
    <row r="121" spans="9:15" x14ac:dyDescent="0.25">
      <c r="I121"/>
      <c r="L121"/>
      <c r="O121"/>
    </row>
    <row r="122" spans="9:15" x14ac:dyDescent="0.25">
      <c r="I122"/>
      <c r="L122"/>
      <c r="O122"/>
    </row>
    <row r="123" spans="9:15" x14ac:dyDescent="0.25">
      <c r="I123"/>
      <c r="L123"/>
      <c r="O123"/>
    </row>
    <row r="124" spans="9:15" x14ac:dyDescent="0.25">
      <c r="I124"/>
      <c r="L124"/>
      <c r="O124"/>
    </row>
    <row r="125" spans="9:15" x14ac:dyDescent="0.25">
      <c r="I125"/>
      <c r="L125"/>
      <c r="O125"/>
    </row>
    <row r="126" spans="9:15" x14ac:dyDescent="0.25">
      <c r="I126"/>
      <c r="L126"/>
      <c r="O126"/>
    </row>
    <row r="127" spans="9:15" x14ac:dyDescent="0.25">
      <c r="I127"/>
      <c r="L127"/>
      <c r="O127"/>
    </row>
    <row r="128" spans="9:15" x14ac:dyDescent="0.25">
      <c r="I128"/>
      <c r="L128"/>
      <c r="O128"/>
    </row>
    <row r="129" spans="9:15" x14ac:dyDescent="0.25">
      <c r="I129"/>
      <c r="L129"/>
      <c r="O129"/>
    </row>
    <row r="130" spans="9:15" x14ac:dyDescent="0.25">
      <c r="I130"/>
      <c r="L130"/>
      <c r="O130"/>
    </row>
    <row r="131" spans="9:15" x14ac:dyDescent="0.25">
      <c r="I131"/>
      <c r="L131"/>
      <c r="O131"/>
    </row>
    <row r="132" spans="9:15" x14ac:dyDescent="0.25">
      <c r="I132"/>
      <c r="L132"/>
      <c r="O132"/>
    </row>
    <row r="133" spans="9:15" x14ac:dyDescent="0.25">
      <c r="I133"/>
      <c r="L133"/>
      <c r="O133"/>
    </row>
    <row r="134" spans="9:15" x14ac:dyDescent="0.25">
      <c r="I134"/>
      <c r="L134"/>
      <c r="O134"/>
    </row>
    <row r="135" spans="9:15" x14ac:dyDescent="0.25">
      <c r="I135"/>
      <c r="L135"/>
      <c r="O135"/>
    </row>
    <row r="136" spans="9:15" x14ac:dyDescent="0.25">
      <c r="I136"/>
      <c r="L136"/>
      <c r="O136"/>
    </row>
    <row r="137" spans="9:15" x14ac:dyDescent="0.25">
      <c r="I137"/>
      <c r="L137"/>
      <c r="O137"/>
    </row>
    <row r="138" spans="9:15" x14ac:dyDescent="0.25">
      <c r="I138"/>
      <c r="L138"/>
      <c r="O138"/>
    </row>
    <row r="139" spans="9:15" x14ac:dyDescent="0.25">
      <c r="I139"/>
      <c r="L139"/>
      <c r="O139"/>
    </row>
    <row r="140" spans="9:15" x14ac:dyDescent="0.25">
      <c r="I140"/>
      <c r="L140"/>
      <c r="O140"/>
    </row>
    <row r="141" spans="9:15" x14ac:dyDescent="0.25">
      <c r="I141"/>
      <c r="L141"/>
      <c r="O141"/>
    </row>
    <row r="142" spans="9:15" x14ac:dyDescent="0.25">
      <c r="I142"/>
      <c r="L142"/>
      <c r="O142"/>
    </row>
    <row r="143" spans="9:15" x14ac:dyDescent="0.25">
      <c r="I143"/>
      <c r="L143"/>
      <c r="O143"/>
    </row>
    <row r="144" spans="9:15" x14ac:dyDescent="0.25">
      <c r="I144"/>
      <c r="L144"/>
      <c r="O144"/>
    </row>
    <row r="145" spans="9:15" x14ac:dyDescent="0.25">
      <c r="I145"/>
      <c r="L145"/>
      <c r="O145"/>
    </row>
    <row r="146" spans="9:15" x14ac:dyDescent="0.25">
      <c r="I146"/>
      <c r="L146"/>
      <c r="O146"/>
    </row>
    <row r="147" spans="9:15" x14ac:dyDescent="0.25">
      <c r="I147"/>
      <c r="L147"/>
      <c r="O147"/>
    </row>
    <row r="148" spans="9:15" x14ac:dyDescent="0.25">
      <c r="I148"/>
      <c r="L148"/>
      <c r="O148"/>
    </row>
    <row r="149" spans="9:15" x14ac:dyDescent="0.25">
      <c r="I149"/>
      <c r="L149"/>
      <c r="O149"/>
    </row>
    <row r="150" spans="9:15" x14ac:dyDescent="0.25">
      <c r="I150"/>
      <c r="L150"/>
      <c r="O150"/>
    </row>
    <row r="151" spans="9:15" x14ac:dyDescent="0.25">
      <c r="I151"/>
      <c r="L151"/>
      <c r="O151"/>
    </row>
    <row r="152" spans="9:15" x14ac:dyDescent="0.25">
      <c r="I152"/>
      <c r="L152"/>
      <c r="O152"/>
    </row>
    <row r="153" spans="9:15" x14ac:dyDescent="0.25">
      <c r="I153"/>
      <c r="L153"/>
      <c r="O153"/>
    </row>
    <row r="154" spans="9:15" x14ac:dyDescent="0.25">
      <c r="I154"/>
      <c r="L154"/>
      <c r="O154"/>
    </row>
    <row r="155" spans="9:15" x14ac:dyDescent="0.25">
      <c r="I155"/>
      <c r="L155"/>
      <c r="O155"/>
    </row>
    <row r="156" spans="9:15" x14ac:dyDescent="0.25">
      <c r="I156"/>
      <c r="L156"/>
      <c r="O156"/>
    </row>
    <row r="157" spans="9:15" x14ac:dyDescent="0.25">
      <c r="I157"/>
      <c r="L157"/>
      <c r="O157"/>
    </row>
    <row r="158" spans="9:15" x14ac:dyDescent="0.25">
      <c r="I158"/>
      <c r="L158"/>
      <c r="O158"/>
    </row>
    <row r="159" spans="9:15" x14ac:dyDescent="0.25">
      <c r="I159"/>
      <c r="L159"/>
      <c r="O159"/>
    </row>
    <row r="160" spans="9:15" x14ac:dyDescent="0.25">
      <c r="I160"/>
      <c r="L160"/>
      <c r="O160"/>
    </row>
    <row r="161" spans="9:15" x14ac:dyDescent="0.25">
      <c r="I161"/>
      <c r="L161"/>
      <c r="O161"/>
    </row>
    <row r="162" spans="9:15" x14ac:dyDescent="0.25">
      <c r="I162"/>
      <c r="L162"/>
      <c r="O162"/>
    </row>
    <row r="163" spans="9:15" x14ac:dyDescent="0.25">
      <c r="I163"/>
      <c r="L163"/>
      <c r="O163"/>
    </row>
    <row r="164" spans="9:15" x14ac:dyDescent="0.25">
      <c r="I164"/>
      <c r="L164"/>
      <c r="O164"/>
    </row>
    <row r="165" spans="9:15" x14ac:dyDescent="0.25">
      <c r="I165"/>
      <c r="L165"/>
      <c r="O165"/>
    </row>
    <row r="166" spans="9:15" x14ac:dyDescent="0.25">
      <c r="I166"/>
      <c r="L166"/>
      <c r="O166"/>
    </row>
    <row r="167" spans="9:15" x14ac:dyDescent="0.25">
      <c r="I167"/>
      <c r="L167"/>
      <c r="O167"/>
    </row>
    <row r="168" spans="9:15" x14ac:dyDescent="0.25">
      <c r="I168"/>
      <c r="L168"/>
      <c r="O168"/>
    </row>
    <row r="169" spans="9:15" x14ac:dyDescent="0.25">
      <c r="I169"/>
      <c r="L169"/>
      <c r="O169"/>
    </row>
    <row r="170" spans="9:15" x14ac:dyDescent="0.25">
      <c r="I170"/>
      <c r="L170"/>
      <c r="O170"/>
    </row>
    <row r="171" spans="9:15" x14ac:dyDescent="0.25">
      <c r="I171"/>
      <c r="L171"/>
      <c r="O171"/>
    </row>
    <row r="172" spans="9:15" x14ac:dyDescent="0.25">
      <c r="I172"/>
      <c r="L172"/>
      <c r="O172"/>
    </row>
    <row r="173" spans="9:15" x14ac:dyDescent="0.25">
      <c r="I173"/>
      <c r="L173"/>
      <c r="O173"/>
    </row>
    <row r="174" spans="9:15" x14ac:dyDescent="0.25">
      <c r="I174"/>
      <c r="L174"/>
      <c r="O174"/>
    </row>
    <row r="175" spans="9:15" x14ac:dyDescent="0.25">
      <c r="I175"/>
      <c r="L175"/>
      <c r="O175"/>
    </row>
    <row r="176" spans="9:15" x14ac:dyDescent="0.25">
      <c r="I176"/>
      <c r="L176"/>
      <c r="O176"/>
    </row>
    <row r="177" spans="9:15" x14ac:dyDescent="0.25">
      <c r="I177"/>
      <c r="L177"/>
      <c r="O177"/>
    </row>
    <row r="178" spans="9:15" x14ac:dyDescent="0.25">
      <c r="I178"/>
      <c r="L178"/>
      <c r="O178"/>
    </row>
    <row r="179" spans="9:15" x14ac:dyDescent="0.25">
      <c r="I179"/>
      <c r="L179"/>
      <c r="O179"/>
    </row>
    <row r="180" spans="9:15" x14ac:dyDescent="0.25">
      <c r="I180"/>
      <c r="L180"/>
      <c r="O180"/>
    </row>
    <row r="181" spans="9:15" x14ac:dyDescent="0.25">
      <c r="I181"/>
      <c r="L181"/>
      <c r="O181"/>
    </row>
    <row r="182" spans="9:15" x14ac:dyDescent="0.25">
      <c r="I182"/>
      <c r="L182"/>
      <c r="O182"/>
    </row>
    <row r="183" spans="9:15" x14ac:dyDescent="0.25">
      <c r="I183"/>
      <c r="L183"/>
      <c r="O183"/>
    </row>
    <row r="184" spans="9:15" x14ac:dyDescent="0.25">
      <c r="I184"/>
      <c r="L184"/>
      <c r="O184"/>
    </row>
    <row r="185" spans="9:15" x14ac:dyDescent="0.25">
      <c r="I185"/>
      <c r="L185"/>
      <c r="O185"/>
    </row>
    <row r="186" spans="9:15" x14ac:dyDescent="0.25">
      <c r="I186"/>
      <c r="L186"/>
      <c r="O186"/>
    </row>
    <row r="187" spans="9:15" x14ac:dyDescent="0.25">
      <c r="I187"/>
      <c r="L187"/>
      <c r="O187"/>
    </row>
    <row r="188" spans="9:15" x14ac:dyDescent="0.25">
      <c r="I188"/>
      <c r="L188"/>
      <c r="O188"/>
    </row>
    <row r="189" spans="9:15" x14ac:dyDescent="0.25">
      <c r="I189"/>
      <c r="L189"/>
      <c r="O189"/>
    </row>
    <row r="190" spans="9:15" x14ac:dyDescent="0.25">
      <c r="I190"/>
      <c r="L190"/>
      <c r="O190"/>
    </row>
    <row r="191" spans="9:15" x14ac:dyDescent="0.25">
      <c r="I191"/>
      <c r="L191"/>
      <c r="O191"/>
    </row>
    <row r="192" spans="9:15" x14ac:dyDescent="0.25">
      <c r="I192"/>
      <c r="L192"/>
      <c r="O192"/>
    </row>
    <row r="193" spans="9:15" x14ac:dyDescent="0.25">
      <c r="I193"/>
      <c r="L193"/>
      <c r="O193"/>
    </row>
    <row r="194" spans="9:15" x14ac:dyDescent="0.25">
      <c r="I194"/>
      <c r="L194"/>
      <c r="O194"/>
    </row>
    <row r="195" spans="9:15" x14ac:dyDescent="0.25">
      <c r="I195"/>
      <c r="L195"/>
      <c r="O195"/>
    </row>
    <row r="196" spans="9:15" x14ac:dyDescent="0.25">
      <c r="I196"/>
      <c r="L196"/>
      <c r="O196"/>
    </row>
    <row r="197" spans="9:15" x14ac:dyDescent="0.25">
      <c r="I197"/>
      <c r="L197"/>
      <c r="O197"/>
    </row>
    <row r="198" spans="9:15" x14ac:dyDescent="0.25">
      <c r="I198"/>
      <c r="L198"/>
      <c r="O198"/>
    </row>
    <row r="199" spans="9:15" x14ac:dyDescent="0.25">
      <c r="I199"/>
      <c r="L199"/>
      <c r="O199"/>
    </row>
    <row r="200" spans="9:15" x14ac:dyDescent="0.25">
      <c r="I200"/>
      <c r="L200"/>
      <c r="O200"/>
    </row>
    <row r="201" spans="9:15" x14ac:dyDescent="0.25">
      <c r="I201"/>
      <c r="L201"/>
      <c r="O201"/>
    </row>
    <row r="202" spans="9:15" x14ac:dyDescent="0.25">
      <c r="I202"/>
      <c r="L202"/>
      <c r="O202"/>
    </row>
    <row r="203" spans="9:15" x14ac:dyDescent="0.25">
      <c r="I203"/>
      <c r="L203"/>
      <c r="O203"/>
    </row>
    <row r="204" spans="9:15" x14ac:dyDescent="0.25">
      <c r="I204"/>
      <c r="L204"/>
      <c r="O204"/>
    </row>
    <row r="205" spans="9:15" x14ac:dyDescent="0.25">
      <c r="I205"/>
      <c r="L205"/>
      <c r="O205"/>
    </row>
    <row r="206" spans="9:15" x14ac:dyDescent="0.25">
      <c r="I206"/>
      <c r="L206"/>
      <c r="O206"/>
    </row>
    <row r="207" spans="9:15" x14ac:dyDescent="0.25">
      <c r="I207"/>
      <c r="L207"/>
      <c r="O207"/>
    </row>
    <row r="208" spans="9:15" x14ac:dyDescent="0.25">
      <c r="I208"/>
      <c r="L208"/>
      <c r="O208"/>
    </row>
    <row r="209" spans="9:15" x14ac:dyDescent="0.25">
      <c r="I209"/>
      <c r="L209"/>
      <c r="O209"/>
    </row>
    <row r="210" spans="9:15" x14ac:dyDescent="0.25">
      <c r="I210"/>
      <c r="L210"/>
      <c r="O210"/>
    </row>
    <row r="211" spans="9:15" x14ac:dyDescent="0.25">
      <c r="I211"/>
      <c r="L211"/>
      <c r="O211"/>
    </row>
    <row r="212" spans="9:15" x14ac:dyDescent="0.25">
      <c r="I212"/>
      <c r="L212"/>
      <c r="O212"/>
    </row>
    <row r="213" spans="9:15" x14ac:dyDescent="0.25">
      <c r="I213"/>
      <c r="L213"/>
      <c r="O213"/>
    </row>
    <row r="214" spans="9:15" x14ac:dyDescent="0.25">
      <c r="I214"/>
      <c r="L214"/>
      <c r="O214"/>
    </row>
    <row r="215" spans="9:15" x14ac:dyDescent="0.25">
      <c r="I215"/>
      <c r="L215"/>
      <c r="O215"/>
    </row>
    <row r="216" spans="9:15" x14ac:dyDescent="0.25">
      <c r="I216"/>
      <c r="L216"/>
      <c r="O216"/>
    </row>
    <row r="217" spans="9:15" x14ac:dyDescent="0.25">
      <c r="I217"/>
      <c r="L217"/>
      <c r="O217"/>
    </row>
    <row r="218" spans="9:15" x14ac:dyDescent="0.25">
      <c r="I218"/>
      <c r="L218"/>
      <c r="O218"/>
    </row>
    <row r="219" spans="9:15" x14ac:dyDescent="0.25">
      <c r="I219"/>
      <c r="L219"/>
      <c r="O219"/>
    </row>
    <row r="220" spans="9:15" x14ac:dyDescent="0.25">
      <c r="I220"/>
      <c r="L220"/>
      <c r="O220"/>
    </row>
    <row r="221" spans="9:15" x14ac:dyDescent="0.25">
      <c r="I221"/>
      <c r="L221"/>
      <c r="O221"/>
    </row>
  </sheetData>
  <autoFilter ref="A4:DX32" xr:uid="{00000000-0009-0000-0000-000000000000}"/>
  <mergeCells count="20">
    <mergeCell ref="A32:O32"/>
    <mergeCell ref="J3:J4"/>
    <mergeCell ref="K3:K4"/>
    <mergeCell ref="L3:L4"/>
    <mergeCell ref="G3:G4"/>
    <mergeCell ref="H3:H4"/>
    <mergeCell ref="I3:I4"/>
    <mergeCell ref="A3:A4"/>
    <mergeCell ref="B3:B4"/>
    <mergeCell ref="C3:C4"/>
    <mergeCell ref="D3:D4"/>
    <mergeCell ref="E3:E4"/>
    <mergeCell ref="F3:F4"/>
    <mergeCell ref="M3:M4"/>
    <mergeCell ref="N3:N4"/>
    <mergeCell ref="O3:O4"/>
    <mergeCell ref="P3:P4"/>
    <mergeCell ref="A2:R2"/>
    <mergeCell ref="Q3:Q4"/>
    <mergeCell ref="R3:R4"/>
  </mergeCells>
  <dataValidations count="2">
    <dataValidation allowBlank="1" showInputMessage="1" showErrorMessage="1" promptTitle="UNIDAD DE MEDIDA" prompt="Digite la unidad de medida el elemento solicitado ejemplo: unidad, caja, gramos." sqref="D5:D31" xr:uid="{00000000-0002-0000-0000-000000000000}"/>
    <dataValidation allowBlank="1" showInputMessage="1" showErrorMessage="1" promptTitle="OBSERVACIONES " prompt="Digite las observaciones  que considere se deben tener en cuenta relacionadas con el elemento solicitado." sqref="F18 F20" xr:uid="{00000000-0002-0000-0000-000001000000}"/>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P220"/>
  <sheetViews>
    <sheetView topLeftCell="A25" workbookViewId="0">
      <selection activeCell="G30" sqref="G30"/>
    </sheetView>
  </sheetViews>
  <sheetFormatPr baseColWidth="10" defaultRowHeight="15" x14ac:dyDescent="0.25"/>
  <cols>
    <col min="3" max="3" width="9.7109375" customWidth="1"/>
    <col min="4" max="4" width="15.5703125" customWidth="1"/>
    <col min="5" max="5" width="19.85546875" customWidth="1"/>
    <col min="6" max="6" width="23" style="1" customWidth="1"/>
    <col min="7" max="7" width="13.85546875" customWidth="1"/>
    <col min="8" max="8" width="12.42578125" customWidth="1"/>
    <col min="9" max="9" width="12.7109375" style="4" customWidth="1"/>
    <col min="10" max="10" width="13.85546875" customWidth="1"/>
    <col min="11" max="11" width="13.28515625" customWidth="1"/>
    <col min="12" max="12" width="14.85546875" style="4" customWidth="1"/>
    <col min="13" max="13" width="16" customWidth="1"/>
    <col min="14" max="14" width="13.42578125" customWidth="1"/>
    <col min="15" max="15" width="14.7109375" style="4" customWidth="1"/>
    <col min="16" max="16" width="15.7109375" customWidth="1"/>
    <col min="17" max="17" width="13.140625" customWidth="1"/>
    <col min="18" max="18" width="17.140625" customWidth="1"/>
  </cols>
  <sheetData>
    <row r="1" spans="1:120" ht="15.75" thickBot="1" x14ac:dyDescent="0.3">
      <c r="I1"/>
      <c r="L1"/>
      <c r="O1"/>
    </row>
    <row r="2" spans="1:120" ht="16.5" thickBot="1" x14ac:dyDescent="0.3">
      <c r="A2" s="98" t="s">
        <v>0</v>
      </c>
      <c r="B2" s="99"/>
      <c r="C2" s="99"/>
      <c r="D2" s="99"/>
      <c r="E2" s="99"/>
      <c r="F2" s="99"/>
      <c r="G2" s="99"/>
      <c r="H2" s="99"/>
      <c r="I2" s="99"/>
      <c r="J2" s="99"/>
      <c r="K2" s="99"/>
      <c r="L2" s="99"/>
      <c r="M2" s="99"/>
      <c r="N2" s="99"/>
      <c r="O2" s="99"/>
      <c r="P2" s="99"/>
      <c r="Q2" s="99"/>
      <c r="R2" s="100"/>
    </row>
    <row r="3" spans="1:120" ht="15.75" customHeight="1" thickBot="1" x14ac:dyDescent="0.3">
      <c r="A3" s="122" t="s">
        <v>1</v>
      </c>
      <c r="B3" s="122" t="s">
        <v>2</v>
      </c>
      <c r="C3" s="122" t="s">
        <v>3</v>
      </c>
      <c r="D3" s="122" t="s">
        <v>4</v>
      </c>
      <c r="E3" s="122" t="s">
        <v>5</v>
      </c>
      <c r="F3" s="127" t="s">
        <v>6</v>
      </c>
      <c r="G3" s="92" t="s">
        <v>9</v>
      </c>
      <c r="H3" s="129" t="s">
        <v>7</v>
      </c>
      <c r="I3" s="114" t="s">
        <v>8</v>
      </c>
      <c r="J3" s="120" t="s">
        <v>580</v>
      </c>
      <c r="K3" s="120" t="s">
        <v>7</v>
      </c>
      <c r="L3" s="114" t="s">
        <v>8</v>
      </c>
      <c r="M3" s="120" t="s">
        <v>579</v>
      </c>
      <c r="N3" s="120" t="s">
        <v>7</v>
      </c>
      <c r="O3" s="114" t="s">
        <v>8</v>
      </c>
      <c r="P3" s="116" t="s">
        <v>581</v>
      </c>
      <c r="Q3" s="118" t="s">
        <v>14</v>
      </c>
      <c r="R3" s="112" t="s">
        <v>10</v>
      </c>
    </row>
    <row r="4" spans="1:120" ht="31.5" customHeight="1" thickBot="1" x14ac:dyDescent="0.3">
      <c r="A4" s="123"/>
      <c r="B4" s="123"/>
      <c r="C4" s="123"/>
      <c r="D4" s="123"/>
      <c r="E4" s="123"/>
      <c r="F4" s="128"/>
      <c r="G4" s="93"/>
      <c r="H4" s="130"/>
      <c r="I4" s="115"/>
      <c r="J4" s="121"/>
      <c r="K4" s="121"/>
      <c r="L4" s="115"/>
      <c r="M4" s="121"/>
      <c r="N4" s="121"/>
      <c r="O4" s="115"/>
      <c r="P4" s="117"/>
      <c r="Q4" s="119"/>
      <c r="R4" s="113"/>
    </row>
    <row r="5" spans="1:120" s="31" customFormat="1" ht="45.75" customHeight="1" x14ac:dyDescent="0.2">
      <c r="A5" s="22">
        <v>1</v>
      </c>
      <c r="B5" s="89">
        <v>10101601</v>
      </c>
      <c r="C5" s="24">
        <v>1</v>
      </c>
      <c r="D5" s="24" t="s">
        <v>11</v>
      </c>
      <c r="E5" s="25" t="s">
        <v>79</v>
      </c>
      <c r="F5" s="25" t="s">
        <v>80</v>
      </c>
      <c r="G5" s="43">
        <v>39500</v>
      </c>
      <c r="H5" s="43">
        <v>7505</v>
      </c>
      <c r="I5" s="64">
        <v>47005</v>
      </c>
      <c r="J5" s="43">
        <v>37730</v>
      </c>
      <c r="K5" s="43">
        <v>7168.7</v>
      </c>
      <c r="L5" s="64">
        <v>44898.7</v>
      </c>
      <c r="M5" s="43">
        <v>38882.350102365002</v>
      </c>
      <c r="N5" s="43">
        <v>0</v>
      </c>
      <c r="O5" s="64">
        <v>38882.350102365002</v>
      </c>
      <c r="P5" s="45">
        <v>43595.350034121664</v>
      </c>
      <c r="Q5" s="46">
        <v>2266.9582017743269</v>
      </c>
      <c r="R5" s="47">
        <v>45862.308235895995</v>
      </c>
    </row>
    <row r="6" spans="1:120" s="40" customFormat="1" ht="30" customHeight="1" x14ac:dyDescent="0.2">
      <c r="A6" s="32">
        <v>2</v>
      </c>
      <c r="B6" s="82">
        <v>10121604</v>
      </c>
      <c r="C6" s="34">
        <v>1</v>
      </c>
      <c r="D6" s="34" t="s">
        <v>81</v>
      </c>
      <c r="E6" s="35" t="s">
        <v>82</v>
      </c>
      <c r="F6" s="35" t="s">
        <v>83</v>
      </c>
      <c r="G6" s="48">
        <v>118500</v>
      </c>
      <c r="H6" s="48">
        <v>22515</v>
      </c>
      <c r="I6" s="64">
        <v>141015</v>
      </c>
      <c r="J6" s="48">
        <v>116792</v>
      </c>
      <c r="K6" s="48">
        <v>22190.48</v>
      </c>
      <c r="L6" s="64">
        <v>138982.48000000001</v>
      </c>
      <c r="M6" s="48">
        <v>107661.56048251997</v>
      </c>
      <c r="N6" s="48">
        <v>5383.078024125999</v>
      </c>
      <c r="O6" s="64">
        <v>113044.63850664596</v>
      </c>
      <c r="P6" s="49">
        <v>131014.03950221532</v>
      </c>
      <c r="Q6" s="50">
        <v>6812.7300541151972</v>
      </c>
      <c r="R6" s="51">
        <v>137826.76955633052</v>
      </c>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row>
    <row r="7" spans="1:120" s="31" customFormat="1" ht="30" customHeight="1" x14ac:dyDescent="0.2">
      <c r="A7" s="32">
        <v>3</v>
      </c>
      <c r="B7" s="82">
        <v>10121604</v>
      </c>
      <c r="C7" s="34">
        <v>1</v>
      </c>
      <c r="D7" s="34" t="s">
        <v>84</v>
      </c>
      <c r="E7" s="35" t="s">
        <v>82</v>
      </c>
      <c r="F7" s="41" t="s">
        <v>85</v>
      </c>
      <c r="G7" s="72">
        <v>115000</v>
      </c>
      <c r="H7" s="69">
        <v>21850</v>
      </c>
      <c r="I7" s="64">
        <v>136850</v>
      </c>
      <c r="J7" s="72">
        <v>112504</v>
      </c>
      <c r="K7" s="69">
        <v>21375.760000000002</v>
      </c>
      <c r="L7" s="64">
        <v>133879.76</v>
      </c>
      <c r="M7" s="72">
        <v>104431.96443357333</v>
      </c>
      <c r="N7" s="69">
        <v>5221.598221678667</v>
      </c>
      <c r="O7" s="64">
        <v>109653.562655252</v>
      </c>
      <c r="P7" s="49">
        <v>126794.440885084</v>
      </c>
      <c r="Q7" s="50">
        <v>6593.3109260243682</v>
      </c>
      <c r="R7" s="51">
        <v>133387.75181110838</v>
      </c>
    </row>
    <row r="8" spans="1:120" s="31" customFormat="1" ht="30" customHeight="1" x14ac:dyDescent="0.2">
      <c r="A8" s="32">
        <v>4</v>
      </c>
      <c r="B8" s="82">
        <v>51201705</v>
      </c>
      <c r="C8" s="34">
        <v>1</v>
      </c>
      <c r="D8" s="34" t="s">
        <v>86</v>
      </c>
      <c r="E8" s="35" t="s">
        <v>87</v>
      </c>
      <c r="F8" s="41" t="s">
        <v>88</v>
      </c>
      <c r="G8" s="72">
        <v>29000</v>
      </c>
      <c r="H8" s="69">
        <v>5510</v>
      </c>
      <c r="I8" s="64">
        <v>34510</v>
      </c>
      <c r="J8" s="72">
        <v>28584</v>
      </c>
      <c r="K8" s="69">
        <v>5430.96</v>
      </c>
      <c r="L8" s="64">
        <v>34014.959999999999</v>
      </c>
      <c r="M8" s="72">
        <v>21150.85485</v>
      </c>
      <c r="N8" s="69">
        <v>0</v>
      </c>
      <c r="O8" s="64">
        <v>21150.85485</v>
      </c>
      <c r="P8" s="49">
        <v>29891.938283333333</v>
      </c>
      <c r="Q8" s="50">
        <v>1554.3807907333335</v>
      </c>
      <c r="R8" s="51">
        <v>31446.319074066665</v>
      </c>
    </row>
    <row r="9" spans="1:120" s="31" customFormat="1" ht="30" customHeight="1" x14ac:dyDescent="0.2">
      <c r="A9" s="32">
        <v>5</v>
      </c>
      <c r="B9" s="82">
        <v>41111500</v>
      </c>
      <c r="C9" s="34">
        <v>1</v>
      </c>
      <c r="D9" s="34" t="s">
        <v>11</v>
      </c>
      <c r="E9" s="35" t="s">
        <v>89</v>
      </c>
      <c r="F9" s="41" t="s">
        <v>90</v>
      </c>
      <c r="G9" s="72">
        <v>68500</v>
      </c>
      <c r="H9" s="69">
        <v>13015</v>
      </c>
      <c r="I9" s="64">
        <v>81515</v>
      </c>
      <c r="J9" s="72">
        <v>78329</v>
      </c>
      <c r="K9" s="69">
        <v>14882.51</v>
      </c>
      <c r="L9" s="64">
        <v>93211.51</v>
      </c>
      <c r="M9" s="72">
        <v>58759.778567050002</v>
      </c>
      <c r="N9" s="69">
        <v>11164.3579277395</v>
      </c>
      <c r="O9" s="64">
        <v>69924.136494789505</v>
      </c>
      <c r="P9" s="49">
        <v>81550.215498263176</v>
      </c>
      <c r="Q9" s="50">
        <v>4240.6112059096859</v>
      </c>
      <c r="R9" s="51">
        <v>85790.826704172869</v>
      </c>
    </row>
    <row r="10" spans="1:120" s="31" customFormat="1" ht="30" customHeight="1" x14ac:dyDescent="0.2">
      <c r="A10" s="32">
        <v>6</v>
      </c>
      <c r="B10" s="82">
        <v>51102601</v>
      </c>
      <c r="C10" s="34">
        <v>1</v>
      </c>
      <c r="D10" s="34" t="s">
        <v>86</v>
      </c>
      <c r="E10" s="35" t="s">
        <v>91</v>
      </c>
      <c r="F10" s="41" t="s">
        <v>92</v>
      </c>
      <c r="G10" s="72">
        <v>35000</v>
      </c>
      <c r="H10" s="69">
        <v>6650</v>
      </c>
      <c r="I10" s="64">
        <v>41650</v>
      </c>
      <c r="J10" s="72">
        <v>32666</v>
      </c>
      <c r="K10" s="69">
        <v>6206.54</v>
      </c>
      <c r="L10" s="64">
        <v>38872.54</v>
      </c>
      <c r="M10" s="72">
        <v>29679.189199583001</v>
      </c>
      <c r="N10" s="69">
        <v>0</v>
      </c>
      <c r="O10" s="64">
        <v>29679.189199583001</v>
      </c>
      <c r="P10" s="49">
        <v>36733.909733194334</v>
      </c>
      <c r="Q10" s="50">
        <v>1910.1633061261055</v>
      </c>
      <c r="R10" s="51">
        <v>38644.073039320443</v>
      </c>
    </row>
    <row r="11" spans="1:120" s="31" customFormat="1" ht="30" customHeight="1" x14ac:dyDescent="0.2">
      <c r="A11" s="32">
        <v>7</v>
      </c>
      <c r="B11" s="82">
        <v>51101607</v>
      </c>
      <c r="C11" s="34">
        <v>1</v>
      </c>
      <c r="D11" s="34" t="s">
        <v>84</v>
      </c>
      <c r="E11" s="35" t="s">
        <v>93</v>
      </c>
      <c r="F11" s="41" t="s">
        <v>94</v>
      </c>
      <c r="G11" s="72">
        <v>18000</v>
      </c>
      <c r="H11" s="69">
        <v>3420</v>
      </c>
      <c r="I11" s="64">
        <v>21420</v>
      </c>
      <c r="J11" s="72">
        <v>21769</v>
      </c>
      <c r="K11" s="69">
        <v>4136.1099999999997</v>
      </c>
      <c r="L11" s="64">
        <v>25905.11</v>
      </c>
      <c r="M11" s="72">
        <v>20707.112031259498</v>
      </c>
      <c r="N11" s="69">
        <v>0</v>
      </c>
      <c r="O11" s="64">
        <v>20707.112031259498</v>
      </c>
      <c r="P11" s="49">
        <v>22677.407343753166</v>
      </c>
      <c r="Q11" s="50">
        <v>1179.2251818751647</v>
      </c>
      <c r="R11" s="51">
        <v>23856.632525628331</v>
      </c>
    </row>
    <row r="12" spans="1:120" s="40" customFormat="1" ht="30" customHeight="1" x14ac:dyDescent="0.2">
      <c r="A12" s="32">
        <v>8</v>
      </c>
      <c r="B12" s="82">
        <v>51191906</v>
      </c>
      <c r="C12" s="34">
        <v>1</v>
      </c>
      <c r="D12" s="34" t="s">
        <v>86</v>
      </c>
      <c r="E12" s="35" t="s">
        <v>95</v>
      </c>
      <c r="F12" s="41" t="s">
        <v>96</v>
      </c>
      <c r="G12" s="72">
        <v>25000</v>
      </c>
      <c r="H12" s="69">
        <v>4750</v>
      </c>
      <c r="I12" s="64">
        <v>29750</v>
      </c>
      <c r="J12" s="72">
        <v>19926</v>
      </c>
      <c r="K12" s="69">
        <v>3785.94</v>
      </c>
      <c r="L12" s="64">
        <v>23711.94</v>
      </c>
      <c r="M12" s="72">
        <v>24918.933560213001</v>
      </c>
      <c r="N12" s="69">
        <v>0</v>
      </c>
      <c r="O12" s="64">
        <v>24918.933560213001</v>
      </c>
      <c r="P12" s="49">
        <v>26126.957853404336</v>
      </c>
      <c r="Q12" s="50">
        <v>1358.6018083770257</v>
      </c>
      <c r="R12" s="51">
        <v>27485.559661781361</v>
      </c>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row>
    <row r="13" spans="1:120" s="31" customFormat="1" ht="30" customHeight="1" x14ac:dyDescent="0.2">
      <c r="A13" s="32">
        <v>9</v>
      </c>
      <c r="B13" s="82">
        <v>12352206</v>
      </c>
      <c r="C13" s="34">
        <v>1</v>
      </c>
      <c r="D13" s="34" t="s">
        <v>76</v>
      </c>
      <c r="E13" s="35" t="s">
        <v>97</v>
      </c>
      <c r="F13" s="41" t="s">
        <v>98</v>
      </c>
      <c r="G13" s="72">
        <v>225000</v>
      </c>
      <c r="H13" s="69">
        <v>42750</v>
      </c>
      <c r="I13" s="64">
        <v>267750</v>
      </c>
      <c r="J13" s="72">
        <v>237128</v>
      </c>
      <c r="K13" s="69">
        <v>45054.32</v>
      </c>
      <c r="L13" s="64">
        <v>282182.32</v>
      </c>
      <c r="M13" s="72">
        <v>175301.40836560001</v>
      </c>
      <c r="N13" s="69">
        <v>33307.267589463998</v>
      </c>
      <c r="O13" s="64">
        <v>208608.67595506401</v>
      </c>
      <c r="P13" s="49">
        <v>252846.99865168802</v>
      </c>
      <c r="Q13" s="50">
        <v>13148.043929887777</v>
      </c>
      <c r="R13" s="51">
        <v>265995.04258157581</v>
      </c>
    </row>
    <row r="14" spans="1:120" s="31" customFormat="1" ht="30" customHeight="1" x14ac:dyDescent="0.2">
      <c r="A14" s="32">
        <v>10</v>
      </c>
      <c r="B14" s="82">
        <v>10121604</v>
      </c>
      <c r="C14" s="34">
        <v>1</v>
      </c>
      <c r="D14" s="34" t="s">
        <v>99</v>
      </c>
      <c r="E14" s="35" t="s">
        <v>100</v>
      </c>
      <c r="F14" s="41" t="s">
        <v>101</v>
      </c>
      <c r="G14" s="72">
        <v>135500</v>
      </c>
      <c r="H14" s="69">
        <v>25745</v>
      </c>
      <c r="I14" s="64">
        <v>161245</v>
      </c>
      <c r="J14" s="72">
        <v>139087</v>
      </c>
      <c r="K14" s="69">
        <v>26426.53</v>
      </c>
      <c r="L14" s="64">
        <v>165513.53</v>
      </c>
      <c r="M14" s="72">
        <v>120297.17354896999</v>
      </c>
      <c r="N14" s="69">
        <v>6014.8586774485002</v>
      </c>
      <c r="O14" s="64">
        <v>126312.03222641849</v>
      </c>
      <c r="P14" s="49">
        <v>151023.52074213952</v>
      </c>
      <c r="Q14" s="50">
        <v>7853.2230785912552</v>
      </c>
      <c r="R14" s="51">
        <v>158876.74382073077</v>
      </c>
    </row>
    <row r="15" spans="1:120" s="31" customFormat="1" ht="30" customHeight="1" x14ac:dyDescent="0.2">
      <c r="A15" s="32">
        <v>11</v>
      </c>
      <c r="B15" s="82">
        <v>10121604</v>
      </c>
      <c r="C15" s="34">
        <v>1</v>
      </c>
      <c r="D15" s="34" t="s">
        <v>99</v>
      </c>
      <c r="E15" s="35" t="s">
        <v>100</v>
      </c>
      <c r="F15" s="41" t="s">
        <v>102</v>
      </c>
      <c r="G15" s="72">
        <v>136000</v>
      </c>
      <c r="H15" s="69">
        <v>25840</v>
      </c>
      <c r="I15" s="64">
        <v>161840</v>
      </c>
      <c r="J15" s="72">
        <v>137886</v>
      </c>
      <c r="K15" s="69">
        <v>26198.34</v>
      </c>
      <c r="L15" s="64">
        <v>164084.34</v>
      </c>
      <c r="M15" s="72">
        <v>119405.96605732662</v>
      </c>
      <c r="N15" s="69">
        <v>5970.2983028663311</v>
      </c>
      <c r="O15" s="64">
        <v>125376.26436019294</v>
      </c>
      <c r="P15" s="49">
        <v>150433.53478673098</v>
      </c>
      <c r="Q15" s="50">
        <v>7822.5438089100116</v>
      </c>
      <c r="R15" s="51">
        <v>158256.07859564098</v>
      </c>
    </row>
    <row r="16" spans="1:120" s="31" customFormat="1" ht="30" customHeight="1" x14ac:dyDescent="0.2">
      <c r="A16" s="32">
        <v>12</v>
      </c>
      <c r="B16" s="82">
        <v>52152006</v>
      </c>
      <c r="C16" s="34">
        <v>1</v>
      </c>
      <c r="D16" s="34" t="s">
        <v>11</v>
      </c>
      <c r="E16" s="35" t="s">
        <v>103</v>
      </c>
      <c r="F16" s="41" t="s">
        <v>104</v>
      </c>
      <c r="G16" s="72">
        <v>38500</v>
      </c>
      <c r="H16" s="69">
        <v>7315</v>
      </c>
      <c r="I16" s="64">
        <v>45815</v>
      </c>
      <c r="J16" s="72">
        <v>38588</v>
      </c>
      <c r="K16" s="69">
        <v>7331.72</v>
      </c>
      <c r="L16" s="64">
        <v>45919.72</v>
      </c>
      <c r="M16" s="72">
        <v>34674.273558613328</v>
      </c>
      <c r="N16" s="69">
        <v>1733.7136779306666</v>
      </c>
      <c r="O16" s="64">
        <v>36407.987236543995</v>
      </c>
      <c r="P16" s="49">
        <v>42714.235745514663</v>
      </c>
      <c r="Q16" s="50">
        <v>2221.1402587667626</v>
      </c>
      <c r="R16" s="51">
        <v>44935.376004281425</v>
      </c>
    </row>
    <row r="17" spans="1:120" s="31" customFormat="1" ht="30" customHeight="1" x14ac:dyDescent="0.2">
      <c r="A17" s="32">
        <v>13</v>
      </c>
      <c r="B17" s="82">
        <v>52152006</v>
      </c>
      <c r="C17" s="34">
        <v>1</v>
      </c>
      <c r="D17" s="34" t="s">
        <v>11</v>
      </c>
      <c r="E17" s="35" t="s">
        <v>105</v>
      </c>
      <c r="F17" s="41" t="s">
        <v>106</v>
      </c>
      <c r="G17" s="72">
        <v>38500</v>
      </c>
      <c r="H17" s="69">
        <v>7315</v>
      </c>
      <c r="I17" s="64">
        <v>45815</v>
      </c>
      <c r="J17" s="72">
        <v>38588</v>
      </c>
      <c r="K17" s="69">
        <v>7331.72</v>
      </c>
      <c r="L17" s="64">
        <v>45919.72</v>
      </c>
      <c r="M17" s="72">
        <v>34674.273558613328</v>
      </c>
      <c r="N17" s="69">
        <v>1733.7136779306666</v>
      </c>
      <c r="O17" s="64">
        <v>36407.987236543995</v>
      </c>
      <c r="P17" s="49">
        <v>42714.235745514663</v>
      </c>
      <c r="Q17" s="50">
        <v>2221.1402587667626</v>
      </c>
      <c r="R17" s="51">
        <v>44935.376004281425</v>
      </c>
    </row>
    <row r="18" spans="1:120" s="31" customFormat="1" ht="30" customHeight="1" x14ac:dyDescent="0.2">
      <c r="A18" s="32">
        <v>14</v>
      </c>
      <c r="B18" s="82">
        <v>11162111</v>
      </c>
      <c r="C18" s="34">
        <v>1</v>
      </c>
      <c r="D18" s="34" t="s">
        <v>76</v>
      </c>
      <c r="E18" s="35" t="s">
        <v>107</v>
      </c>
      <c r="F18" s="41" t="s">
        <v>108</v>
      </c>
      <c r="G18" s="72">
        <v>138500</v>
      </c>
      <c r="H18" s="69">
        <v>26315</v>
      </c>
      <c r="I18" s="64">
        <v>164815</v>
      </c>
      <c r="J18" s="72">
        <v>159963</v>
      </c>
      <c r="K18" s="69">
        <v>30392.97</v>
      </c>
      <c r="L18" s="64">
        <v>190355.97</v>
      </c>
      <c r="M18" s="72">
        <v>77182.323934033615</v>
      </c>
      <c r="N18" s="69">
        <v>14664.641547466386</v>
      </c>
      <c r="O18" s="64">
        <v>91846.965481499996</v>
      </c>
      <c r="P18" s="49">
        <v>149005.97849383333</v>
      </c>
      <c r="Q18" s="50">
        <v>7748.3108816793338</v>
      </c>
      <c r="R18" s="51">
        <v>156754.28937551266</v>
      </c>
    </row>
    <row r="19" spans="1:120" s="54" customFormat="1" ht="30" customHeight="1" x14ac:dyDescent="0.2">
      <c r="A19" s="32">
        <v>15</v>
      </c>
      <c r="B19" s="82">
        <v>10151500</v>
      </c>
      <c r="C19" s="34">
        <v>1</v>
      </c>
      <c r="D19" s="34" t="s">
        <v>109</v>
      </c>
      <c r="E19" s="35" t="s">
        <v>110</v>
      </c>
      <c r="F19" s="41" t="s">
        <v>111</v>
      </c>
      <c r="G19" s="72">
        <v>125000</v>
      </c>
      <c r="H19" s="69">
        <v>23750</v>
      </c>
      <c r="I19" s="64">
        <v>148750</v>
      </c>
      <c r="J19" s="72">
        <v>103226</v>
      </c>
      <c r="K19" s="69">
        <v>19612.939999999999</v>
      </c>
      <c r="L19" s="64">
        <v>122838.94</v>
      </c>
      <c r="M19" s="72">
        <v>114525.37595953299</v>
      </c>
      <c r="N19" s="69">
        <v>0</v>
      </c>
      <c r="O19" s="64">
        <v>114525.37595953299</v>
      </c>
      <c r="P19" s="49">
        <v>128704.771986511</v>
      </c>
      <c r="Q19" s="50">
        <v>6692.6481432985729</v>
      </c>
      <c r="R19" s="51">
        <v>135397.42012980956</v>
      </c>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row>
    <row r="20" spans="1:120" s="40" customFormat="1" ht="30" customHeight="1" x14ac:dyDescent="0.2">
      <c r="A20" s="32">
        <v>16</v>
      </c>
      <c r="B20" s="82">
        <v>50171551</v>
      </c>
      <c r="C20" s="34">
        <v>1</v>
      </c>
      <c r="D20" s="34" t="s">
        <v>73</v>
      </c>
      <c r="E20" s="35" t="s">
        <v>112</v>
      </c>
      <c r="F20" s="41" t="s">
        <v>113</v>
      </c>
      <c r="G20" s="72">
        <v>42000</v>
      </c>
      <c r="H20" s="69">
        <v>7980</v>
      </c>
      <c r="I20" s="64">
        <v>49980</v>
      </c>
      <c r="J20" s="72">
        <v>44247</v>
      </c>
      <c r="K20" s="69">
        <v>8406.93</v>
      </c>
      <c r="L20" s="64">
        <v>52653.93</v>
      </c>
      <c r="M20" s="72">
        <v>37036.41885023666</v>
      </c>
      <c r="N20" s="69">
        <v>1851.820942511833</v>
      </c>
      <c r="O20" s="64">
        <v>38888.239792748493</v>
      </c>
      <c r="P20" s="49">
        <v>47174.056597582829</v>
      </c>
      <c r="Q20" s="50">
        <v>2453.0509430743073</v>
      </c>
      <c r="R20" s="51">
        <v>49627.107540657133</v>
      </c>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row>
    <row r="21" spans="1:120" s="31" customFormat="1" ht="30" customHeight="1" x14ac:dyDescent="0.2">
      <c r="A21" s="32">
        <v>17</v>
      </c>
      <c r="B21" s="82">
        <v>31151507</v>
      </c>
      <c r="C21" s="34">
        <v>1</v>
      </c>
      <c r="D21" s="34" t="s">
        <v>76</v>
      </c>
      <c r="E21" s="35" t="s">
        <v>77</v>
      </c>
      <c r="F21" s="41" t="s">
        <v>78</v>
      </c>
      <c r="G21" s="72">
        <v>15000</v>
      </c>
      <c r="H21" s="69">
        <v>2850</v>
      </c>
      <c r="I21" s="64">
        <v>17850</v>
      </c>
      <c r="J21" s="72">
        <v>18270</v>
      </c>
      <c r="K21" s="69">
        <v>3471.3</v>
      </c>
      <c r="L21" s="64">
        <v>21741.3</v>
      </c>
      <c r="M21" s="72">
        <v>14926.565791500001</v>
      </c>
      <c r="N21" s="69">
        <v>2836.0475003850001</v>
      </c>
      <c r="O21" s="64">
        <v>17762.613291885002</v>
      </c>
      <c r="P21" s="49">
        <v>19117.971097295002</v>
      </c>
      <c r="Q21" s="50">
        <v>994.13449705934022</v>
      </c>
      <c r="R21" s="51">
        <v>20112.105594354343</v>
      </c>
    </row>
    <row r="22" spans="1:120" s="40" customFormat="1" ht="30" customHeight="1" x14ac:dyDescent="0.2">
      <c r="A22" s="32">
        <v>18</v>
      </c>
      <c r="B22" s="82">
        <v>24111503</v>
      </c>
      <c r="C22" s="34">
        <v>1</v>
      </c>
      <c r="D22" s="34" t="s">
        <v>36</v>
      </c>
      <c r="E22" s="35" t="s">
        <v>114</v>
      </c>
      <c r="F22" s="35" t="s">
        <v>115</v>
      </c>
      <c r="G22" s="72">
        <v>2500</v>
      </c>
      <c r="H22" s="69">
        <v>475</v>
      </c>
      <c r="I22" s="64">
        <v>2975</v>
      </c>
      <c r="J22" s="72">
        <v>2955</v>
      </c>
      <c r="K22" s="69">
        <v>561.45000000000005</v>
      </c>
      <c r="L22" s="64">
        <v>3516.45</v>
      </c>
      <c r="M22" s="72">
        <v>2432.44503975</v>
      </c>
      <c r="N22" s="69">
        <v>462.16455755250001</v>
      </c>
      <c r="O22" s="64">
        <v>2894.6095973024999</v>
      </c>
      <c r="P22" s="49">
        <v>3128.6865324341666</v>
      </c>
      <c r="Q22" s="50">
        <v>162.69169968657667</v>
      </c>
      <c r="R22" s="51">
        <v>3291.3782321207432</v>
      </c>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row>
    <row r="23" spans="1:120" s="31" customFormat="1" ht="30" customHeight="1" x14ac:dyDescent="0.2">
      <c r="A23" s="32">
        <v>19</v>
      </c>
      <c r="B23" s="82">
        <v>47121804</v>
      </c>
      <c r="C23" s="34">
        <v>1</v>
      </c>
      <c r="D23" s="34" t="s">
        <v>11</v>
      </c>
      <c r="E23" s="35" t="s">
        <v>116</v>
      </c>
      <c r="F23" s="35" t="s">
        <v>117</v>
      </c>
      <c r="G23" s="72">
        <v>20000</v>
      </c>
      <c r="H23" s="69">
        <v>3800</v>
      </c>
      <c r="I23" s="64">
        <v>23800</v>
      </c>
      <c r="J23" s="72">
        <v>23713</v>
      </c>
      <c r="K23" s="69">
        <v>4505.47</v>
      </c>
      <c r="L23" s="64">
        <v>28218.47</v>
      </c>
      <c r="M23" s="72">
        <v>21169.404688850002</v>
      </c>
      <c r="N23" s="69">
        <v>4022.1868908815004</v>
      </c>
      <c r="O23" s="64">
        <v>25191.591579731503</v>
      </c>
      <c r="P23" s="49">
        <v>25736.687193243833</v>
      </c>
      <c r="Q23" s="50">
        <v>1338.3077340486795</v>
      </c>
      <c r="R23" s="51">
        <v>27074.994927292511</v>
      </c>
    </row>
    <row r="24" spans="1:120" s="31" customFormat="1" ht="30" customHeight="1" x14ac:dyDescent="0.2">
      <c r="A24" s="32">
        <v>20</v>
      </c>
      <c r="B24" s="82">
        <v>10151500</v>
      </c>
      <c r="C24" s="34">
        <v>1</v>
      </c>
      <c r="D24" s="34" t="s">
        <v>36</v>
      </c>
      <c r="E24" s="35" t="s">
        <v>118</v>
      </c>
      <c r="F24" s="35" t="s">
        <v>119</v>
      </c>
      <c r="G24" s="72">
        <v>12000</v>
      </c>
      <c r="H24" s="69">
        <v>2280</v>
      </c>
      <c r="I24" s="64">
        <v>14280</v>
      </c>
      <c r="J24" s="72">
        <v>11924</v>
      </c>
      <c r="K24" s="69">
        <v>2265.56</v>
      </c>
      <c r="L24" s="64">
        <v>14189.56</v>
      </c>
      <c r="M24" s="72">
        <v>12099.502761962</v>
      </c>
      <c r="N24" s="69">
        <v>0</v>
      </c>
      <c r="O24" s="64">
        <v>12099.502761962</v>
      </c>
      <c r="P24" s="49">
        <v>13523.020920654</v>
      </c>
      <c r="Q24" s="50">
        <v>703.19708787400805</v>
      </c>
      <c r="R24" s="51">
        <v>14226.218008528009</v>
      </c>
    </row>
    <row r="25" spans="1:120" s="31" customFormat="1" ht="30" customHeight="1" x14ac:dyDescent="0.2">
      <c r="A25" s="32">
        <v>21</v>
      </c>
      <c r="B25" s="82">
        <v>27112004</v>
      </c>
      <c r="C25" s="34">
        <v>1</v>
      </c>
      <c r="D25" s="34" t="s">
        <v>11</v>
      </c>
      <c r="E25" s="35" t="s">
        <v>120</v>
      </c>
      <c r="F25" s="35" t="s">
        <v>121</v>
      </c>
      <c r="G25" s="72">
        <v>35000</v>
      </c>
      <c r="H25" s="69">
        <v>6650</v>
      </c>
      <c r="I25" s="64">
        <v>41650</v>
      </c>
      <c r="J25" s="72">
        <v>34300</v>
      </c>
      <c r="K25" s="69">
        <v>6517</v>
      </c>
      <c r="L25" s="64">
        <v>40817</v>
      </c>
      <c r="M25" s="72">
        <v>32324.336588793336</v>
      </c>
      <c r="N25" s="69">
        <v>1616.216829439667</v>
      </c>
      <c r="O25" s="64">
        <v>33940.553418233001</v>
      </c>
      <c r="P25" s="49">
        <v>38802.517806077667</v>
      </c>
      <c r="Q25" s="50">
        <v>2017.7309259160388</v>
      </c>
      <c r="R25" s="51">
        <v>40820.248731993706</v>
      </c>
    </row>
    <row r="26" spans="1:120" s="31" customFormat="1" ht="30" customHeight="1" x14ac:dyDescent="0.2">
      <c r="A26" s="32">
        <v>22</v>
      </c>
      <c r="B26" s="82">
        <v>10101601</v>
      </c>
      <c r="C26" s="34">
        <v>1</v>
      </c>
      <c r="D26" s="34" t="s">
        <v>122</v>
      </c>
      <c r="E26" s="35" t="s">
        <v>123</v>
      </c>
      <c r="F26" s="35" t="s">
        <v>124</v>
      </c>
      <c r="G26" s="72">
        <v>3683.3062500000001</v>
      </c>
      <c r="H26" s="69">
        <v>0</v>
      </c>
      <c r="I26" s="64">
        <v>3683.3062500000001</v>
      </c>
      <c r="J26" s="72">
        <v>4036.5</v>
      </c>
      <c r="K26" s="69">
        <v>0</v>
      </c>
      <c r="L26" s="64">
        <v>4036.5</v>
      </c>
      <c r="M26" s="72">
        <v>3253.8226500000001</v>
      </c>
      <c r="N26" s="69">
        <v>0</v>
      </c>
      <c r="O26" s="64">
        <v>3253.8226500000001</v>
      </c>
      <c r="P26" s="49">
        <v>3657.8762999999999</v>
      </c>
      <c r="Q26" s="50">
        <v>190.20956760000001</v>
      </c>
      <c r="R26" s="51">
        <v>3848.0858675999998</v>
      </c>
    </row>
    <row r="27" spans="1:120" s="55" customFormat="1" ht="30" customHeight="1" x14ac:dyDescent="0.2">
      <c r="A27" s="32">
        <v>23</v>
      </c>
      <c r="B27" s="82">
        <v>10121604</v>
      </c>
      <c r="C27" s="34">
        <v>1</v>
      </c>
      <c r="D27" s="34" t="s">
        <v>99</v>
      </c>
      <c r="E27" s="35" t="s">
        <v>125</v>
      </c>
      <c r="F27" s="35" t="s">
        <v>126</v>
      </c>
      <c r="G27" s="48">
        <v>135500</v>
      </c>
      <c r="H27" s="48">
        <v>25745</v>
      </c>
      <c r="I27" s="64">
        <v>161245</v>
      </c>
      <c r="J27" s="48">
        <v>139087</v>
      </c>
      <c r="K27" s="48">
        <v>26426.53</v>
      </c>
      <c r="L27" s="64">
        <v>165513.53</v>
      </c>
      <c r="M27" s="48">
        <v>90571.668642857141</v>
      </c>
      <c r="N27" s="48">
        <v>4528.5834321428574</v>
      </c>
      <c r="O27" s="64">
        <v>95100.252074999997</v>
      </c>
      <c r="P27" s="49">
        <v>140619.594025</v>
      </c>
      <c r="Q27" s="50">
        <v>7312.2188893000002</v>
      </c>
      <c r="R27" s="51">
        <v>147931.81291430001</v>
      </c>
    </row>
    <row r="28" spans="1:120" s="55" customFormat="1" ht="30" customHeight="1" x14ac:dyDescent="0.2">
      <c r="A28" s="32">
        <v>24</v>
      </c>
      <c r="B28" s="82">
        <v>10121604</v>
      </c>
      <c r="C28" s="34">
        <v>1</v>
      </c>
      <c r="D28" s="34" t="s">
        <v>99</v>
      </c>
      <c r="E28" s="35" t="s">
        <v>127</v>
      </c>
      <c r="F28" s="35" t="s">
        <v>128</v>
      </c>
      <c r="G28" s="48">
        <v>136000</v>
      </c>
      <c r="H28" s="48">
        <v>25840</v>
      </c>
      <c r="I28" s="64">
        <v>161840</v>
      </c>
      <c r="J28" s="48">
        <v>137886</v>
      </c>
      <c r="K28" s="48">
        <v>26198.34</v>
      </c>
      <c r="L28" s="64">
        <v>164084.34</v>
      </c>
      <c r="M28" s="48">
        <v>3098.8787142857141</v>
      </c>
      <c r="N28" s="48">
        <v>154.94393571428571</v>
      </c>
      <c r="O28" s="64">
        <v>3253.8226499999996</v>
      </c>
      <c r="P28" s="49">
        <v>109726.05421666666</v>
      </c>
      <c r="Q28" s="50">
        <v>5705.7548192666663</v>
      </c>
      <c r="R28" s="51">
        <v>115431.80903593333</v>
      </c>
    </row>
    <row r="29" spans="1:120" s="55" customFormat="1" ht="30" customHeight="1" x14ac:dyDescent="0.2">
      <c r="A29" s="32">
        <v>25</v>
      </c>
      <c r="B29" s="82">
        <v>51191906</v>
      </c>
      <c r="C29" s="34">
        <v>1</v>
      </c>
      <c r="D29" s="34" t="s">
        <v>129</v>
      </c>
      <c r="E29" s="35" t="s">
        <v>130</v>
      </c>
      <c r="F29" s="35" t="s">
        <v>131</v>
      </c>
      <c r="G29" s="48">
        <v>5122.0374279609377</v>
      </c>
      <c r="H29" s="48">
        <v>0</v>
      </c>
      <c r="I29" s="64">
        <v>5122.0374279609377</v>
      </c>
      <c r="J29" s="48">
        <v>5613.191701875</v>
      </c>
      <c r="K29" s="48">
        <v>0</v>
      </c>
      <c r="L29" s="64">
        <v>5613.191701875</v>
      </c>
      <c r="M29" s="48">
        <v>6508.04835</v>
      </c>
      <c r="N29" s="48">
        <v>0</v>
      </c>
      <c r="O29" s="64">
        <v>6508.04835</v>
      </c>
      <c r="P29" s="49">
        <v>5747.7591599453126</v>
      </c>
      <c r="Q29" s="50">
        <v>298.88347631715629</v>
      </c>
      <c r="R29" s="51">
        <v>6046.6426362624688</v>
      </c>
    </row>
    <row r="30" spans="1:120" s="55" customFormat="1" ht="30" customHeight="1" x14ac:dyDescent="0.2">
      <c r="A30" s="32">
        <v>26</v>
      </c>
      <c r="B30" s="82">
        <v>10171504</v>
      </c>
      <c r="C30" s="34">
        <v>1</v>
      </c>
      <c r="D30" s="34" t="s">
        <v>132</v>
      </c>
      <c r="E30" s="35" t="s">
        <v>71</v>
      </c>
      <c r="F30" s="35" t="s">
        <v>133</v>
      </c>
      <c r="G30" s="48">
        <v>20000</v>
      </c>
      <c r="H30" s="48">
        <v>3800</v>
      </c>
      <c r="I30" s="64">
        <v>23800</v>
      </c>
      <c r="J30" s="48">
        <v>17836</v>
      </c>
      <c r="K30" s="48">
        <v>3388.84</v>
      </c>
      <c r="L30" s="64">
        <v>21224.84</v>
      </c>
      <c r="M30" s="48">
        <v>48115.274110714279</v>
      </c>
      <c r="N30" s="48">
        <v>2405.7637055357141</v>
      </c>
      <c r="O30" s="64">
        <v>50521.037816249991</v>
      </c>
      <c r="P30" s="49">
        <v>31848.625938749999</v>
      </c>
      <c r="Q30" s="50">
        <v>1656.1285488150002</v>
      </c>
      <c r="R30" s="51">
        <v>33504.754487564998</v>
      </c>
    </row>
    <row r="31" spans="1:120" s="55" customFormat="1" ht="30" customHeight="1" x14ac:dyDescent="0.2">
      <c r="A31" s="32">
        <v>27</v>
      </c>
      <c r="B31" s="82">
        <v>41111504</v>
      </c>
      <c r="C31" s="34">
        <v>1</v>
      </c>
      <c r="D31" s="34" t="s">
        <v>122</v>
      </c>
      <c r="E31" s="35" t="s">
        <v>134</v>
      </c>
      <c r="F31" s="35" t="s">
        <v>135</v>
      </c>
      <c r="G31" s="48">
        <v>68500</v>
      </c>
      <c r="H31" s="48">
        <v>13015</v>
      </c>
      <c r="I31" s="64">
        <v>81515</v>
      </c>
      <c r="J31" s="48">
        <v>78329</v>
      </c>
      <c r="K31" s="48">
        <v>14882.51</v>
      </c>
      <c r="L31" s="64">
        <v>93211.51</v>
      </c>
      <c r="M31" s="48">
        <v>98402.28004691597</v>
      </c>
      <c r="N31" s="48">
        <v>18696.433208914033</v>
      </c>
      <c r="O31" s="64">
        <v>117098.71325583001</v>
      </c>
      <c r="P31" s="49">
        <v>97275.074418610006</v>
      </c>
      <c r="Q31" s="50">
        <v>5058.3038697677212</v>
      </c>
      <c r="R31" s="51">
        <v>102333.37828837773</v>
      </c>
    </row>
    <row r="32" spans="1:120" s="55" customFormat="1" ht="30" customHeight="1" x14ac:dyDescent="0.2">
      <c r="A32" s="32">
        <v>28</v>
      </c>
      <c r="B32" s="82">
        <v>2939774</v>
      </c>
      <c r="C32" s="34">
        <v>1</v>
      </c>
      <c r="D32" s="34" t="s">
        <v>136</v>
      </c>
      <c r="E32" s="35" t="s">
        <v>137</v>
      </c>
      <c r="F32" s="35" t="s">
        <v>138</v>
      </c>
      <c r="G32" s="48">
        <v>12000</v>
      </c>
      <c r="H32" s="48">
        <v>0</v>
      </c>
      <c r="I32" s="64">
        <v>12000</v>
      </c>
      <c r="J32" s="48">
        <v>12167</v>
      </c>
      <c r="K32" s="48">
        <v>0</v>
      </c>
      <c r="L32" s="64">
        <v>12167</v>
      </c>
      <c r="M32" s="48">
        <v>10912.578750000001</v>
      </c>
      <c r="N32" s="48">
        <v>0</v>
      </c>
      <c r="O32" s="64">
        <v>10912.578750000001</v>
      </c>
      <c r="P32" s="49">
        <v>11693.192916666667</v>
      </c>
      <c r="Q32" s="86">
        <v>101513.6438935612</v>
      </c>
      <c r="R32" s="51">
        <v>113206.83681022786</v>
      </c>
    </row>
    <row r="33" spans="1:18" s="55" customFormat="1" ht="30" customHeight="1" x14ac:dyDescent="0.2">
      <c r="A33" s="87">
        <v>29</v>
      </c>
      <c r="B33" s="83">
        <v>47121804</v>
      </c>
      <c r="C33" s="84">
        <v>1</v>
      </c>
      <c r="D33" s="84" t="s">
        <v>139</v>
      </c>
      <c r="E33" s="85" t="s">
        <v>116</v>
      </c>
      <c r="F33" s="85" t="s">
        <v>140</v>
      </c>
      <c r="G33" s="56">
        <v>20000</v>
      </c>
      <c r="H33" s="56">
        <v>0</v>
      </c>
      <c r="I33" s="64">
        <v>20000</v>
      </c>
      <c r="J33" s="56">
        <v>22500</v>
      </c>
      <c r="K33" s="56">
        <v>0</v>
      </c>
      <c r="L33" s="64">
        <v>21500</v>
      </c>
      <c r="M33" s="56">
        <v>16627.709205882355</v>
      </c>
      <c r="N33" s="56">
        <v>3159.2647491176476</v>
      </c>
      <c r="O33" s="64">
        <v>19786.973955000001</v>
      </c>
      <c r="P33" s="49">
        <v>20428.991318333334</v>
      </c>
      <c r="Q33" s="88">
        <v>200760.32958534808</v>
      </c>
      <c r="R33" s="51">
        <v>221189.32090368142</v>
      </c>
    </row>
    <row r="34" spans="1:18" ht="15.75" thickBot="1" x14ac:dyDescent="0.3">
      <c r="A34" s="124" t="s">
        <v>13</v>
      </c>
      <c r="B34" s="125"/>
      <c r="C34" s="125"/>
      <c r="D34" s="125"/>
      <c r="E34" s="125"/>
      <c r="F34" s="125"/>
      <c r="G34" s="125"/>
      <c r="H34" s="125"/>
      <c r="I34" s="125"/>
      <c r="J34" s="125"/>
      <c r="K34" s="125"/>
      <c r="L34" s="125"/>
      <c r="M34" s="125"/>
      <c r="N34" s="125"/>
      <c r="O34" s="126"/>
      <c r="P34" s="9">
        <f>SUM(P5:P33)</f>
        <v>1984307.6437265608</v>
      </c>
      <c r="Q34" s="7">
        <f>SUM(Q5:Q33)</f>
        <v>403787.61737247044</v>
      </c>
      <c r="R34" s="8">
        <f>SUM(R5:R33)</f>
        <v>2388095.2610990317</v>
      </c>
    </row>
    <row r="35" spans="1:18" x14ac:dyDescent="0.25">
      <c r="I35"/>
      <c r="L35"/>
      <c r="O35"/>
    </row>
    <row r="36" spans="1:18" x14ac:dyDescent="0.25">
      <c r="I36"/>
      <c r="L36"/>
      <c r="O36"/>
    </row>
    <row r="37" spans="1:18" x14ac:dyDescent="0.25">
      <c r="I37"/>
      <c r="L37"/>
      <c r="O37"/>
    </row>
    <row r="38" spans="1:18" x14ac:dyDescent="0.25">
      <c r="I38"/>
      <c r="L38"/>
      <c r="O38"/>
    </row>
    <row r="39" spans="1:18" x14ac:dyDescent="0.25">
      <c r="I39"/>
      <c r="L39"/>
      <c r="O39"/>
    </row>
    <row r="40" spans="1:18" x14ac:dyDescent="0.25">
      <c r="I40"/>
      <c r="L40"/>
      <c r="M40" s="12"/>
      <c r="O40"/>
    </row>
    <row r="41" spans="1:18" x14ac:dyDescent="0.25">
      <c r="I41"/>
      <c r="L41"/>
      <c r="O41"/>
    </row>
    <row r="42" spans="1:18" x14ac:dyDescent="0.25">
      <c r="I42"/>
      <c r="L42" s="12"/>
      <c r="M42" s="12"/>
      <c r="O42"/>
    </row>
    <row r="43" spans="1:18" x14ac:dyDescent="0.25">
      <c r="I43"/>
      <c r="L43"/>
      <c r="O43"/>
    </row>
    <row r="44" spans="1:18" x14ac:dyDescent="0.25">
      <c r="H44" s="12"/>
      <c r="I44" s="12"/>
      <c r="L44" s="12"/>
      <c r="O44"/>
    </row>
    <row r="45" spans="1:18" x14ac:dyDescent="0.25">
      <c r="I45"/>
      <c r="L45"/>
      <c r="O45"/>
    </row>
    <row r="46" spans="1:18" x14ac:dyDescent="0.25">
      <c r="I46"/>
      <c r="L46"/>
      <c r="O46"/>
    </row>
    <row r="47" spans="1:18" x14ac:dyDescent="0.25">
      <c r="I47"/>
      <c r="L47"/>
      <c r="O47"/>
    </row>
    <row r="48" spans="1:18" x14ac:dyDescent="0.25">
      <c r="I48"/>
      <c r="L48"/>
      <c r="O48"/>
    </row>
    <row r="49" spans="9:15" x14ac:dyDescent="0.25">
      <c r="I49"/>
      <c r="L49"/>
      <c r="O49"/>
    </row>
    <row r="50" spans="9:15" x14ac:dyDescent="0.25">
      <c r="I50"/>
      <c r="L50"/>
      <c r="O50"/>
    </row>
    <row r="51" spans="9:15" x14ac:dyDescent="0.25">
      <c r="I51"/>
      <c r="L51"/>
      <c r="O51"/>
    </row>
    <row r="52" spans="9:15" x14ac:dyDescent="0.25">
      <c r="I52"/>
      <c r="L52"/>
      <c r="O52"/>
    </row>
    <row r="53" spans="9:15" x14ac:dyDescent="0.25">
      <c r="I53"/>
      <c r="L53"/>
      <c r="O53"/>
    </row>
    <row r="54" spans="9:15" x14ac:dyDescent="0.25">
      <c r="I54"/>
      <c r="L54"/>
      <c r="O54"/>
    </row>
    <row r="55" spans="9:15" x14ac:dyDescent="0.25">
      <c r="I55"/>
      <c r="L55"/>
      <c r="O55"/>
    </row>
    <row r="56" spans="9:15" x14ac:dyDescent="0.25">
      <c r="I56"/>
      <c r="L56"/>
      <c r="O56"/>
    </row>
    <row r="57" spans="9:15" x14ac:dyDescent="0.25">
      <c r="I57"/>
      <c r="L57"/>
      <c r="O57"/>
    </row>
    <row r="58" spans="9:15" x14ac:dyDescent="0.25">
      <c r="I58"/>
      <c r="L58"/>
      <c r="O58"/>
    </row>
    <row r="59" spans="9:15" x14ac:dyDescent="0.25">
      <c r="I59"/>
      <c r="L59"/>
      <c r="O59"/>
    </row>
    <row r="60" spans="9:15" x14ac:dyDescent="0.25">
      <c r="I60"/>
      <c r="L60"/>
      <c r="O60"/>
    </row>
    <row r="61" spans="9:15" x14ac:dyDescent="0.25">
      <c r="I61"/>
      <c r="L61"/>
      <c r="O61"/>
    </row>
    <row r="62" spans="9:15" x14ac:dyDescent="0.25">
      <c r="I62"/>
      <c r="L62"/>
      <c r="O62"/>
    </row>
    <row r="63" spans="9:15" x14ac:dyDescent="0.25">
      <c r="I63"/>
      <c r="L63"/>
      <c r="O63"/>
    </row>
    <row r="64" spans="9:15" x14ac:dyDescent="0.25">
      <c r="I64"/>
      <c r="L64"/>
      <c r="O64"/>
    </row>
    <row r="65" spans="9:15" x14ac:dyDescent="0.25">
      <c r="I65"/>
      <c r="L65"/>
      <c r="O65"/>
    </row>
    <row r="66" spans="9:15" x14ac:dyDescent="0.25">
      <c r="I66"/>
      <c r="L66"/>
      <c r="O66"/>
    </row>
    <row r="67" spans="9:15" x14ac:dyDescent="0.25">
      <c r="I67"/>
      <c r="L67"/>
      <c r="O67"/>
    </row>
    <row r="68" spans="9:15" x14ac:dyDescent="0.25">
      <c r="I68"/>
      <c r="L68"/>
      <c r="O68"/>
    </row>
    <row r="69" spans="9:15" x14ac:dyDescent="0.25">
      <c r="I69"/>
      <c r="L69"/>
      <c r="O69"/>
    </row>
    <row r="70" spans="9:15" x14ac:dyDescent="0.25">
      <c r="I70"/>
      <c r="L70"/>
      <c r="O70"/>
    </row>
    <row r="71" spans="9:15" x14ac:dyDescent="0.25">
      <c r="I71"/>
      <c r="L71"/>
      <c r="O71"/>
    </row>
    <row r="72" spans="9:15" x14ac:dyDescent="0.25">
      <c r="I72"/>
      <c r="L72"/>
      <c r="O72"/>
    </row>
    <row r="73" spans="9:15" x14ac:dyDescent="0.25">
      <c r="I73"/>
      <c r="L73"/>
      <c r="O73"/>
    </row>
    <row r="74" spans="9:15" x14ac:dyDescent="0.25">
      <c r="I74"/>
      <c r="L74"/>
      <c r="O74"/>
    </row>
    <row r="75" spans="9:15" x14ac:dyDescent="0.25">
      <c r="I75"/>
      <c r="L75"/>
      <c r="O75"/>
    </row>
    <row r="76" spans="9:15" x14ac:dyDescent="0.25">
      <c r="I76"/>
      <c r="L76"/>
      <c r="O76"/>
    </row>
    <row r="77" spans="9:15" x14ac:dyDescent="0.25">
      <c r="I77"/>
      <c r="L77"/>
      <c r="O77"/>
    </row>
    <row r="78" spans="9:15" x14ac:dyDescent="0.25">
      <c r="I78"/>
      <c r="L78"/>
      <c r="O78"/>
    </row>
    <row r="79" spans="9:15" x14ac:dyDescent="0.25">
      <c r="I79"/>
      <c r="L79"/>
      <c r="O79"/>
    </row>
    <row r="80" spans="9:15" x14ac:dyDescent="0.25">
      <c r="I80"/>
      <c r="L80"/>
      <c r="O80"/>
    </row>
    <row r="81" spans="9:15" x14ac:dyDescent="0.25">
      <c r="I81"/>
      <c r="L81"/>
      <c r="O81"/>
    </row>
    <row r="82" spans="9:15" x14ac:dyDescent="0.25">
      <c r="I82"/>
      <c r="L82"/>
      <c r="O82"/>
    </row>
    <row r="83" spans="9:15" x14ac:dyDescent="0.25">
      <c r="I83"/>
      <c r="L83"/>
      <c r="O83"/>
    </row>
    <row r="84" spans="9:15" x14ac:dyDescent="0.25">
      <c r="I84"/>
      <c r="L84"/>
      <c r="O84"/>
    </row>
    <row r="85" spans="9:15" x14ac:dyDescent="0.25">
      <c r="I85"/>
      <c r="L85"/>
      <c r="O85"/>
    </row>
    <row r="86" spans="9:15" x14ac:dyDescent="0.25">
      <c r="I86"/>
      <c r="L86"/>
      <c r="O86"/>
    </row>
    <row r="87" spans="9:15" x14ac:dyDescent="0.25">
      <c r="I87"/>
      <c r="L87"/>
      <c r="O87"/>
    </row>
    <row r="88" spans="9:15" x14ac:dyDescent="0.25">
      <c r="I88"/>
      <c r="L88"/>
      <c r="O88"/>
    </row>
    <row r="89" spans="9:15" x14ac:dyDescent="0.25">
      <c r="I89"/>
      <c r="L89"/>
      <c r="O89"/>
    </row>
    <row r="90" spans="9:15" x14ac:dyDescent="0.25">
      <c r="I90"/>
      <c r="L90"/>
      <c r="O90"/>
    </row>
    <row r="91" spans="9:15" x14ac:dyDescent="0.25">
      <c r="I91"/>
      <c r="L91"/>
      <c r="O91"/>
    </row>
    <row r="92" spans="9:15" x14ac:dyDescent="0.25">
      <c r="I92"/>
      <c r="L92"/>
      <c r="O92"/>
    </row>
    <row r="93" spans="9:15" x14ac:dyDescent="0.25">
      <c r="I93"/>
      <c r="L93"/>
      <c r="O93"/>
    </row>
    <row r="94" spans="9:15" x14ac:dyDescent="0.25">
      <c r="I94"/>
      <c r="L94"/>
      <c r="O94"/>
    </row>
    <row r="95" spans="9:15" x14ac:dyDescent="0.25">
      <c r="I95"/>
      <c r="L95"/>
      <c r="O95"/>
    </row>
    <row r="96" spans="9:15" x14ac:dyDescent="0.25">
      <c r="I96"/>
      <c r="L96"/>
      <c r="O96"/>
    </row>
    <row r="97" spans="9:15" x14ac:dyDescent="0.25">
      <c r="I97"/>
      <c r="L97"/>
      <c r="O97"/>
    </row>
    <row r="98" spans="9:15" x14ac:dyDescent="0.25">
      <c r="I98"/>
      <c r="L98"/>
      <c r="O98"/>
    </row>
    <row r="99" spans="9:15" x14ac:dyDescent="0.25">
      <c r="I99"/>
      <c r="L99"/>
      <c r="O99"/>
    </row>
    <row r="100" spans="9:15" x14ac:dyDescent="0.25">
      <c r="I100"/>
      <c r="L100"/>
      <c r="O100"/>
    </row>
    <row r="101" spans="9:15" x14ac:dyDescent="0.25">
      <c r="I101"/>
      <c r="L101"/>
      <c r="O101"/>
    </row>
    <row r="102" spans="9:15" x14ac:dyDescent="0.25">
      <c r="I102"/>
      <c r="L102"/>
      <c r="O102"/>
    </row>
    <row r="103" spans="9:15" x14ac:dyDescent="0.25">
      <c r="I103"/>
      <c r="L103"/>
      <c r="O103"/>
    </row>
    <row r="104" spans="9:15" x14ac:dyDescent="0.25">
      <c r="I104"/>
      <c r="L104"/>
      <c r="O104"/>
    </row>
    <row r="105" spans="9:15" x14ac:dyDescent="0.25">
      <c r="I105"/>
      <c r="L105"/>
      <c r="O105"/>
    </row>
    <row r="106" spans="9:15" x14ac:dyDescent="0.25">
      <c r="I106"/>
      <c r="L106"/>
      <c r="O106"/>
    </row>
    <row r="107" spans="9:15" x14ac:dyDescent="0.25">
      <c r="I107"/>
      <c r="L107"/>
      <c r="O107"/>
    </row>
    <row r="108" spans="9:15" x14ac:dyDescent="0.25">
      <c r="I108"/>
      <c r="L108"/>
      <c r="O108"/>
    </row>
    <row r="109" spans="9:15" x14ac:dyDescent="0.25">
      <c r="I109"/>
      <c r="L109"/>
      <c r="O109"/>
    </row>
    <row r="110" spans="9:15" x14ac:dyDescent="0.25">
      <c r="I110"/>
      <c r="L110"/>
      <c r="O110"/>
    </row>
    <row r="111" spans="9:15" x14ac:dyDescent="0.25">
      <c r="I111"/>
      <c r="L111"/>
      <c r="O111"/>
    </row>
    <row r="112" spans="9:15" x14ac:dyDescent="0.25">
      <c r="I112"/>
      <c r="L112"/>
      <c r="O112"/>
    </row>
    <row r="113" spans="9:15" x14ac:dyDescent="0.25">
      <c r="I113"/>
      <c r="L113"/>
      <c r="O113"/>
    </row>
    <row r="114" spans="9:15" x14ac:dyDescent="0.25">
      <c r="I114"/>
      <c r="L114"/>
      <c r="O114"/>
    </row>
    <row r="115" spans="9:15" x14ac:dyDescent="0.25">
      <c r="I115"/>
      <c r="L115"/>
      <c r="O115"/>
    </row>
    <row r="116" spans="9:15" x14ac:dyDescent="0.25">
      <c r="I116"/>
      <c r="L116"/>
      <c r="O116"/>
    </row>
    <row r="117" spans="9:15" x14ac:dyDescent="0.25">
      <c r="I117"/>
      <c r="L117"/>
      <c r="O117"/>
    </row>
    <row r="118" spans="9:15" x14ac:dyDescent="0.25">
      <c r="I118"/>
      <c r="L118"/>
      <c r="O118"/>
    </row>
    <row r="119" spans="9:15" x14ac:dyDescent="0.25">
      <c r="I119"/>
      <c r="L119"/>
      <c r="O119"/>
    </row>
    <row r="120" spans="9:15" x14ac:dyDescent="0.25">
      <c r="I120"/>
      <c r="L120"/>
      <c r="O120"/>
    </row>
    <row r="121" spans="9:15" x14ac:dyDescent="0.25">
      <c r="I121"/>
      <c r="L121"/>
      <c r="O121"/>
    </row>
    <row r="122" spans="9:15" x14ac:dyDescent="0.25">
      <c r="I122"/>
      <c r="L122"/>
      <c r="O122"/>
    </row>
    <row r="123" spans="9:15" x14ac:dyDescent="0.25">
      <c r="I123"/>
      <c r="L123"/>
      <c r="O123"/>
    </row>
    <row r="124" spans="9:15" x14ac:dyDescent="0.25">
      <c r="I124"/>
      <c r="L124"/>
      <c r="O124"/>
    </row>
    <row r="125" spans="9:15" x14ac:dyDescent="0.25">
      <c r="I125"/>
      <c r="L125"/>
      <c r="O125"/>
    </row>
    <row r="126" spans="9:15" x14ac:dyDescent="0.25">
      <c r="I126"/>
      <c r="L126"/>
      <c r="O126"/>
    </row>
    <row r="127" spans="9:15" x14ac:dyDescent="0.25">
      <c r="I127"/>
      <c r="L127"/>
      <c r="O127"/>
    </row>
    <row r="128" spans="9:15" x14ac:dyDescent="0.25">
      <c r="I128"/>
      <c r="L128"/>
      <c r="O128"/>
    </row>
    <row r="129" spans="9:15" x14ac:dyDescent="0.25">
      <c r="I129"/>
      <c r="L129"/>
      <c r="O129"/>
    </row>
    <row r="130" spans="9:15" x14ac:dyDescent="0.25">
      <c r="I130"/>
      <c r="L130"/>
      <c r="O130"/>
    </row>
    <row r="131" spans="9:15" x14ac:dyDescent="0.25">
      <c r="I131"/>
      <c r="L131"/>
      <c r="O131"/>
    </row>
    <row r="132" spans="9:15" x14ac:dyDescent="0.25">
      <c r="I132"/>
      <c r="L132"/>
      <c r="O132"/>
    </row>
    <row r="133" spans="9:15" x14ac:dyDescent="0.25">
      <c r="I133"/>
      <c r="L133"/>
      <c r="O133"/>
    </row>
    <row r="134" spans="9:15" x14ac:dyDescent="0.25">
      <c r="I134"/>
      <c r="L134"/>
      <c r="O134"/>
    </row>
    <row r="135" spans="9:15" x14ac:dyDescent="0.25">
      <c r="I135"/>
      <c r="L135"/>
      <c r="O135"/>
    </row>
    <row r="136" spans="9:15" x14ac:dyDescent="0.25">
      <c r="I136"/>
      <c r="L136"/>
      <c r="O136"/>
    </row>
    <row r="137" spans="9:15" x14ac:dyDescent="0.25">
      <c r="I137"/>
      <c r="L137"/>
      <c r="O137"/>
    </row>
    <row r="138" spans="9:15" x14ac:dyDescent="0.25">
      <c r="I138"/>
      <c r="L138"/>
      <c r="O138"/>
    </row>
    <row r="139" spans="9:15" x14ac:dyDescent="0.25">
      <c r="I139"/>
      <c r="L139"/>
      <c r="O139"/>
    </row>
    <row r="140" spans="9:15" x14ac:dyDescent="0.25">
      <c r="I140"/>
      <c r="L140"/>
      <c r="O140"/>
    </row>
    <row r="141" spans="9:15" x14ac:dyDescent="0.25">
      <c r="I141"/>
      <c r="L141"/>
      <c r="O141"/>
    </row>
    <row r="142" spans="9:15" x14ac:dyDescent="0.25">
      <c r="I142"/>
      <c r="L142"/>
      <c r="O142"/>
    </row>
    <row r="143" spans="9:15" x14ac:dyDescent="0.25">
      <c r="I143"/>
      <c r="L143"/>
      <c r="O143"/>
    </row>
    <row r="144" spans="9:15" x14ac:dyDescent="0.25">
      <c r="I144"/>
      <c r="L144"/>
      <c r="O144"/>
    </row>
    <row r="145" spans="9:15" x14ac:dyDescent="0.25">
      <c r="I145"/>
      <c r="L145"/>
      <c r="O145"/>
    </row>
    <row r="146" spans="9:15" x14ac:dyDescent="0.25">
      <c r="I146"/>
      <c r="L146"/>
      <c r="O146"/>
    </row>
    <row r="147" spans="9:15" x14ac:dyDescent="0.25">
      <c r="I147"/>
      <c r="L147"/>
      <c r="O147"/>
    </row>
    <row r="148" spans="9:15" x14ac:dyDescent="0.25">
      <c r="I148"/>
      <c r="L148"/>
      <c r="O148"/>
    </row>
    <row r="149" spans="9:15" x14ac:dyDescent="0.25">
      <c r="I149"/>
      <c r="L149"/>
      <c r="O149"/>
    </row>
    <row r="150" spans="9:15" x14ac:dyDescent="0.25">
      <c r="I150"/>
      <c r="L150"/>
      <c r="O150"/>
    </row>
    <row r="151" spans="9:15" x14ac:dyDescent="0.25">
      <c r="I151"/>
      <c r="L151"/>
      <c r="O151"/>
    </row>
    <row r="152" spans="9:15" x14ac:dyDescent="0.25">
      <c r="I152"/>
      <c r="L152"/>
      <c r="O152"/>
    </row>
    <row r="153" spans="9:15" x14ac:dyDescent="0.25">
      <c r="I153"/>
      <c r="L153"/>
      <c r="O153"/>
    </row>
    <row r="154" spans="9:15" x14ac:dyDescent="0.25">
      <c r="I154"/>
      <c r="L154"/>
      <c r="O154"/>
    </row>
    <row r="155" spans="9:15" x14ac:dyDescent="0.25">
      <c r="I155"/>
      <c r="L155"/>
      <c r="O155"/>
    </row>
    <row r="156" spans="9:15" x14ac:dyDescent="0.25">
      <c r="I156"/>
      <c r="L156"/>
      <c r="O156"/>
    </row>
    <row r="157" spans="9:15" x14ac:dyDescent="0.25">
      <c r="I157"/>
      <c r="L157"/>
      <c r="O157"/>
    </row>
    <row r="158" spans="9:15" x14ac:dyDescent="0.25">
      <c r="I158"/>
      <c r="L158"/>
      <c r="O158"/>
    </row>
    <row r="159" spans="9:15" x14ac:dyDescent="0.25">
      <c r="I159"/>
      <c r="L159"/>
      <c r="O159"/>
    </row>
    <row r="160" spans="9:15" x14ac:dyDescent="0.25">
      <c r="I160"/>
      <c r="L160"/>
      <c r="O160"/>
    </row>
    <row r="161" spans="9:15" x14ac:dyDescent="0.25">
      <c r="I161"/>
      <c r="L161"/>
      <c r="O161"/>
    </row>
    <row r="162" spans="9:15" x14ac:dyDescent="0.25">
      <c r="I162"/>
      <c r="L162"/>
      <c r="O162"/>
    </row>
    <row r="163" spans="9:15" x14ac:dyDescent="0.25">
      <c r="I163"/>
      <c r="L163"/>
      <c r="O163"/>
    </row>
    <row r="164" spans="9:15" x14ac:dyDescent="0.25">
      <c r="I164"/>
      <c r="L164"/>
      <c r="O164"/>
    </row>
    <row r="165" spans="9:15" x14ac:dyDescent="0.25">
      <c r="I165"/>
      <c r="L165"/>
      <c r="O165"/>
    </row>
    <row r="166" spans="9:15" x14ac:dyDescent="0.25">
      <c r="I166"/>
      <c r="L166"/>
      <c r="O166"/>
    </row>
    <row r="167" spans="9:15" x14ac:dyDescent="0.25">
      <c r="I167"/>
      <c r="L167"/>
      <c r="O167"/>
    </row>
    <row r="168" spans="9:15" x14ac:dyDescent="0.25">
      <c r="I168"/>
      <c r="L168"/>
      <c r="O168"/>
    </row>
    <row r="169" spans="9:15" x14ac:dyDescent="0.25">
      <c r="I169"/>
      <c r="L169"/>
      <c r="O169"/>
    </row>
    <row r="170" spans="9:15" x14ac:dyDescent="0.25">
      <c r="I170"/>
      <c r="L170"/>
      <c r="O170"/>
    </row>
    <row r="171" spans="9:15" x14ac:dyDescent="0.25">
      <c r="I171"/>
      <c r="L171"/>
      <c r="O171"/>
    </row>
    <row r="172" spans="9:15" x14ac:dyDescent="0.25">
      <c r="I172"/>
      <c r="L172"/>
      <c r="O172"/>
    </row>
    <row r="173" spans="9:15" x14ac:dyDescent="0.25">
      <c r="I173"/>
      <c r="L173"/>
      <c r="O173"/>
    </row>
    <row r="174" spans="9:15" x14ac:dyDescent="0.25">
      <c r="I174"/>
      <c r="L174"/>
      <c r="O174"/>
    </row>
    <row r="175" spans="9:15" x14ac:dyDescent="0.25">
      <c r="I175"/>
      <c r="L175"/>
      <c r="O175"/>
    </row>
    <row r="176" spans="9:15" x14ac:dyDescent="0.25">
      <c r="I176"/>
      <c r="L176"/>
      <c r="O176"/>
    </row>
    <row r="177" spans="9:15" x14ac:dyDescent="0.25">
      <c r="I177"/>
      <c r="L177"/>
      <c r="O177"/>
    </row>
    <row r="178" spans="9:15" x14ac:dyDescent="0.25">
      <c r="I178"/>
      <c r="L178"/>
      <c r="O178"/>
    </row>
    <row r="179" spans="9:15" x14ac:dyDescent="0.25">
      <c r="I179"/>
      <c r="L179"/>
      <c r="O179"/>
    </row>
    <row r="180" spans="9:15" x14ac:dyDescent="0.25">
      <c r="I180"/>
      <c r="L180"/>
      <c r="O180"/>
    </row>
    <row r="181" spans="9:15" x14ac:dyDescent="0.25">
      <c r="I181"/>
      <c r="L181"/>
      <c r="O181"/>
    </row>
    <row r="182" spans="9:15" x14ac:dyDescent="0.25">
      <c r="I182"/>
      <c r="L182"/>
      <c r="O182"/>
    </row>
    <row r="183" spans="9:15" x14ac:dyDescent="0.25">
      <c r="I183"/>
      <c r="L183"/>
      <c r="O183"/>
    </row>
    <row r="184" spans="9:15" x14ac:dyDescent="0.25">
      <c r="I184"/>
      <c r="L184"/>
      <c r="O184"/>
    </row>
    <row r="185" spans="9:15" x14ac:dyDescent="0.25">
      <c r="I185"/>
      <c r="L185"/>
      <c r="O185"/>
    </row>
    <row r="186" spans="9:15" x14ac:dyDescent="0.25">
      <c r="I186"/>
      <c r="L186"/>
      <c r="O186"/>
    </row>
    <row r="187" spans="9:15" x14ac:dyDescent="0.25">
      <c r="I187"/>
      <c r="L187"/>
      <c r="O187"/>
    </row>
    <row r="188" spans="9:15" x14ac:dyDescent="0.25">
      <c r="I188"/>
      <c r="L188"/>
      <c r="O188"/>
    </row>
    <row r="189" spans="9:15" x14ac:dyDescent="0.25">
      <c r="I189"/>
      <c r="L189"/>
      <c r="O189"/>
    </row>
    <row r="190" spans="9:15" x14ac:dyDescent="0.25">
      <c r="I190"/>
      <c r="L190"/>
      <c r="O190"/>
    </row>
    <row r="191" spans="9:15" x14ac:dyDescent="0.25">
      <c r="I191"/>
      <c r="L191"/>
      <c r="O191"/>
    </row>
    <row r="192" spans="9:15" x14ac:dyDescent="0.25">
      <c r="I192"/>
      <c r="L192"/>
      <c r="O192"/>
    </row>
    <row r="193" spans="9:15" x14ac:dyDescent="0.25">
      <c r="I193"/>
      <c r="L193"/>
      <c r="O193"/>
    </row>
    <row r="194" spans="9:15" x14ac:dyDescent="0.25">
      <c r="I194"/>
      <c r="L194"/>
      <c r="O194"/>
    </row>
    <row r="195" spans="9:15" x14ac:dyDescent="0.25">
      <c r="I195"/>
      <c r="L195"/>
      <c r="O195"/>
    </row>
    <row r="196" spans="9:15" x14ac:dyDescent="0.25">
      <c r="I196"/>
      <c r="L196"/>
      <c r="O196"/>
    </row>
    <row r="197" spans="9:15" x14ac:dyDescent="0.25">
      <c r="I197"/>
      <c r="L197"/>
      <c r="O197"/>
    </row>
    <row r="198" spans="9:15" x14ac:dyDescent="0.25">
      <c r="I198"/>
      <c r="L198"/>
      <c r="O198"/>
    </row>
    <row r="199" spans="9:15" x14ac:dyDescent="0.25">
      <c r="I199"/>
      <c r="L199"/>
      <c r="O199"/>
    </row>
    <row r="200" spans="9:15" x14ac:dyDescent="0.25">
      <c r="I200"/>
      <c r="L200"/>
      <c r="O200"/>
    </row>
    <row r="201" spans="9:15" x14ac:dyDescent="0.25">
      <c r="I201"/>
      <c r="L201"/>
      <c r="O201"/>
    </row>
    <row r="202" spans="9:15" x14ac:dyDescent="0.25">
      <c r="I202"/>
      <c r="L202"/>
      <c r="O202"/>
    </row>
    <row r="203" spans="9:15" x14ac:dyDescent="0.25">
      <c r="I203"/>
      <c r="L203"/>
      <c r="O203"/>
    </row>
    <row r="204" spans="9:15" x14ac:dyDescent="0.25">
      <c r="I204"/>
      <c r="L204"/>
      <c r="O204"/>
    </row>
    <row r="205" spans="9:15" x14ac:dyDescent="0.25">
      <c r="I205"/>
      <c r="L205"/>
      <c r="O205"/>
    </row>
    <row r="206" spans="9:15" x14ac:dyDescent="0.25">
      <c r="I206"/>
      <c r="L206"/>
      <c r="O206"/>
    </row>
    <row r="207" spans="9:15" x14ac:dyDescent="0.25">
      <c r="I207"/>
      <c r="L207"/>
      <c r="O207"/>
    </row>
    <row r="208" spans="9:15" x14ac:dyDescent="0.25">
      <c r="I208"/>
      <c r="L208"/>
      <c r="O208"/>
    </row>
    <row r="209" spans="9:15" x14ac:dyDescent="0.25">
      <c r="I209"/>
      <c r="L209"/>
      <c r="O209"/>
    </row>
    <row r="210" spans="9:15" x14ac:dyDescent="0.25">
      <c r="I210"/>
      <c r="L210"/>
      <c r="O210"/>
    </row>
    <row r="211" spans="9:15" x14ac:dyDescent="0.25">
      <c r="I211"/>
      <c r="L211"/>
      <c r="O211"/>
    </row>
    <row r="212" spans="9:15" x14ac:dyDescent="0.25">
      <c r="I212"/>
      <c r="L212"/>
      <c r="O212"/>
    </row>
    <row r="213" spans="9:15" x14ac:dyDescent="0.25">
      <c r="I213"/>
      <c r="L213"/>
      <c r="O213"/>
    </row>
    <row r="214" spans="9:15" x14ac:dyDescent="0.25">
      <c r="I214"/>
      <c r="L214"/>
      <c r="O214"/>
    </row>
    <row r="215" spans="9:15" x14ac:dyDescent="0.25">
      <c r="I215"/>
      <c r="L215"/>
      <c r="O215"/>
    </row>
    <row r="216" spans="9:15" x14ac:dyDescent="0.25">
      <c r="I216"/>
      <c r="L216"/>
      <c r="O216"/>
    </row>
    <row r="217" spans="9:15" x14ac:dyDescent="0.25">
      <c r="I217"/>
      <c r="L217"/>
      <c r="O217"/>
    </row>
    <row r="218" spans="9:15" x14ac:dyDescent="0.25">
      <c r="I218"/>
      <c r="L218"/>
      <c r="O218"/>
    </row>
    <row r="219" spans="9:15" x14ac:dyDescent="0.25">
      <c r="I219"/>
      <c r="L219"/>
      <c r="O219"/>
    </row>
    <row r="220" spans="9:15" x14ac:dyDescent="0.25">
      <c r="I220"/>
      <c r="L220"/>
      <c r="O220"/>
    </row>
  </sheetData>
  <autoFilter ref="A4:DP34" xr:uid="{00000000-0009-0000-0000-000001000000}"/>
  <mergeCells count="20">
    <mergeCell ref="A34:O34"/>
    <mergeCell ref="F3:F4"/>
    <mergeCell ref="G3:G4"/>
    <mergeCell ref="H3:H4"/>
    <mergeCell ref="I3:I4"/>
    <mergeCell ref="A2:R2"/>
    <mergeCell ref="R3:R4"/>
    <mergeCell ref="O3:O4"/>
    <mergeCell ref="P3:P4"/>
    <mergeCell ref="Q3:Q4"/>
    <mergeCell ref="J3:J4"/>
    <mergeCell ref="K3:K4"/>
    <mergeCell ref="L3:L4"/>
    <mergeCell ref="M3:M4"/>
    <mergeCell ref="N3:N4"/>
    <mergeCell ref="A3:A4"/>
    <mergeCell ref="B3:B4"/>
    <mergeCell ref="C3:C4"/>
    <mergeCell ref="D3:D4"/>
    <mergeCell ref="E3:E4"/>
  </mergeCells>
  <dataValidations count="2">
    <dataValidation allowBlank="1" showInputMessage="1" showErrorMessage="1" promptTitle="OBSERVACIONES " prompt="Digite las observaciones  que considere se deben tener en cuenta relacionadas con el elemento solicitado." sqref="F18 F20" xr:uid="{00000000-0002-0000-0100-000000000000}"/>
    <dataValidation allowBlank="1" showInputMessage="1" showErrorMessage="1" promptTitle="UNIDAD DE MEDIDA" prompt="Digite la unidad de medida el elemento solicitado ejemplo: unidad, caja, gramos." sqref="D5:D33" xr:uid="{00000000-0002-0000-0100-000001000000}"/>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Q220"/>
  <sheetViews>
    <sheetView topLeftCell="A85" workbookViewId="0">
      <selection activeCell="B6" sqref="B6"/>
    </sheetView>
  </sheetViews>
  <sheetFormatPr baseColWidth="10" defaultRowHeight="15" x14ac:dyDescent="0.25"/>
  <cols>
    <col min="3" max="3" width="9.7109375" customWidth="1"/>
    <col min="4" max="4" width="15.5703125" customWidth="1"/>
    <col min="5" max="5" width="19.85546875" customWidth="1"/>
    <col min="6" max="6" width="23.28515625" style="1" customWidth="1"/>
    <col min="7" max="7" width="13.7109375" customWidth="1"/>
    <col min="8" max="8" width="12.85546875" customWidth="1"/>
    <col min="9" max="9" width="12.85546875" style="4" customWidth="1"/>
    <col min="10" max="10" width="13.85546875" customWidth="1"/>
    <col min="11" max="11" width="12.7109375" customWidth="1"/>
    <col min="12" max="12" width="13.28515625" style="4" customWidth="1"/>
    <col min="13" max="14" width="12.7109375" customWidth="1"/>
    <col min="15" max="15" width="12.7109375" style="4" customWidth="1"/>
    <col min="16" max="16" width="15.42578125" customWidth="1"/>
    <col min="17" max="17" width="13.140625" customWidth="1"/>
    <col min="18" max="18" width="17.140625" customWidth="1"/>
  </cols>
  <sheetData>
    <row r="1" spans="1:18" ht="15.75" thickBot="1" x14ac:dyDescent="0.3">
      <c r="I1"/>
      <c r="L1"/>
      <c r="O1"/>
    </row>
    <row r="2" spans="1:18" ht="18" customHeight="1" thickBot="1" x14ac:dyDescent="0.3">
      <c r="A2" s="98" t="s">
        <v>0</v>
      </c>
      <c r="B2" s="99"/>
      <c r="C2" s="99"/>
      <c r="D2" s="99"/>
      <c r="E2" s="99"/>
      <c r="F2" s="99"/>
      <c r="G2" s="99"/>
      <c r="H2" s="99"/>
      <c r="I2" s="99"/>
      <c r="J2" s="99"/>
      <c r="K2" s="99"/>
      <c r="L2" s="99"/>
      <c r="M2" s="99"/>
      <c r="N2" s="99"/>
      <c r="O2" s="99"/>
      <c r="P2" s="99"/>
      <c r="Q2" s="99"/>
      <c r="R2" s="100"/>
    </row>
    <row r="3" spans="1:18" ht="15.75" customHeight="1" thickBot="1" x14ac:dyDescent="0.3">
      <c r="A3" s="118" t="s">
        <v>1</v>
      </c>
      <c r="B3" s="118" t="s">
        <v>2</v>
      </c>
      <c r="C3" s="118" t="s">
        <v>3</v>
      </c>
      <c r="D3" s="118" t="s">
        <v>4</v>
      </c>
      <c r="E3" s="118" t="s">
        <v>5</v>
      </c>
      <c r="F3" s="131" t="s">
        <v>6</v>
      </c>
      <c r="G3" s="92" t="s">
        <v>9</v>
      </c>
      <c r="H3" s="92" t="s">
        <v>7</v>
      </c>
      <c r="I3" s="94" t="s">
        <v>8</v>
      </c>
      <c r="J3" s="92" t="s">
        <v>580</v>
      </c>
      <c r="K3" s="92" t="s">
        <v>7</v>
      </c>
      <c r="L3" s="94" t="s">
        <v>8</v>
      </c>
      <c r="M3" s="92" t="s">
        <v>579</v>
      </c>
      <c r="N3" s="92" t="s">
        <v>7</v>
      </c>
      <c r="O3" s="94" t="s">
        <v>8</v>
      </c>
      <c r="P3" s="96" t="s">
        <v>581</v>
      </c>
      <c r="Q3" s="118" t="s">
        <v>14</v>
      </c>
      <c r="R3" s="92" t="s">
        <v>10</v>
      </c>
    </row>
    <row r="4" spans="1:18" ht="31.5" customHeight="1" thickBot="1" x14ac:dyDescent="0.3">
      <c r="A4" s="119"/>
      <c r="B4" s="119"/>
      <c r="C4" s="119"/>
      <c r="D4" s="119"/>
      <c r="E4" s="119"/>
      <c r="F4" s="132"/>
      <c r="G4" s="93"/>
      <c r="H4" s="93"/>
      <c r="I4" s="95"/>
      <c r="J4" s="93"/>
      <c r="K4" s="93"/>
      <c r="L4" s="95"/>
      <c r="M4" s="93"/>
      <c r="N4" s="93"/>
      <c r="O4" s="95"/>
      <c r="P4" s="97"/>
      <c r="Q4" s="119"/>
      <c r="R4" s="107"/>
    </row>
    <row r="5" spans="1:18" s="31" customFormat="1" ht="31.5" customHeight="1" x14ac:dyDescent="0.2">
      <c r="A5" s="13">
        <v>1</v>
      </c>
      <c r="B5" s="14">
        <v>51191705</v>
      </c>
      <c r="C5" s="15">
        <v>1</v>
      </c>
      <c r="D5" s="15" t="s">
        <v>141</v>
      </c>
      <c r="E5" s="15" t="s">
        <v>142</v>
      </c>
      <c r="F5" s="81" t="s">
        <v>143</v>
      </c>
      <c r="G5" s="43">
        <v>96.39</v>
      </c>
      <c r="H5" s="43">
        <v>22.61</v>
      </c>
      <c r="I5" s="44">
        <v>119</v>
      </c>
      <c r="J5" s="43">
        <v>174.33</v>
      </c>
      <c r="K5" s="43">
        <v>33.122700000000002</v>
      </c>
      <c r="L5" s="44">
        <f>J5+K5</f>
        <v>207.45270000000002</v>
      </c>
      <c r="M5" s="43">
        <v>114773.1312</v>
      </c>
      <c r="N5" s="43">
        <v>22344</v>
      </c>
      <c r="O5" s="44">
        <f>M5+N5</f>
        <v>137117.1312</v>
      </c>
      <c r="P5" s="45">
        <f>AVERAGE(I5,L5,O5)</f>
        <v>45814.527966666668</v>
      </c>
      <c r="Q5" s="46">
        <f>P5*5.2%</f>
        <v>2382.355454266667</v>
      </c>
      <c r="R5" s="47">
        <f>SUM(P5:Q5)</f>
        <v>48196.883420933336</v>
      </c>
    </row>
    <row r="6" spans="1:18" s="31" customFormat="1" ht="31.5" customHeight="1" x14ac:dyDescent="0.2">
      <c r="A6" s="13">
        <v>2</v>
      </c>
      <c r="B6" s="14">
        <v>51212007</v>
      </c>
      <c r="C6" s="15">
        <v>1</v>
      </c>
      <c r="D6" s="15" t="s">
        <v>144</v>
      </c>
      <c r="E6" s="15" t="s">
        <v>145</v>
      </c>
      <c r="F6" s="81" t="s">
        <v>146</v>
      </c>
      <c r="G6" s="48">
        <v>1777.5958238600629</v>
      </c>
      <c r="H6" s="48">
        <v>416.96692164618759</v>
      </c>
      <c r="I6" s="44">
        <v>2194.5627455062504</v>
      </c>
      <c r="J6" s="48">
        <v>2449.7444601000002</v>
      </c>
      <c r="K6" s="48">
        <v>466.61799239999999</v>
      </c>
      <c r="L6" s="44">
        <v>2916.3624525</v>
      </c>
      <c r="M6" s="48">
        <v>2830.2898</v>
      </c>
      <c r="N6" s="48">
        <v>551</v>
      </c>
      <c r="O6" s="44">
        <f t="shared" ref="O6:O69" si="0">M6+N6</f>
        <v>3381.2898</v>
      </c>
      <c r="P6" s="49">
        <f t="shared" ref="P6:P31" si="1">AVERAGE(I6,L6,O6)</f>
        <v>2830.7383326687504</v>
      </c>
      <c r="Q6" s="50">
        <f t="shared" ref="Q6:Q69" si="2">P6*5.2%</f>
        <v>147.19839329877504</v>
      </c>
      <c r="R6" s="51">
        <f t="shared" ref="R6:R69" si="3">SUM(P6:Q6)</f>
        <v>2977.9367259675255</v>
      </c>
    </row>
    <row r="7" spans="1:18" s="31" customFormat="1" ht="31.5" customHeight="1" x14ac:dyDescent="0.2">
      <c r="A7" s="13">
        <v>3</v>
      </c>
      <c r="B7" s="14">
        <v>50161814</v>
      </c>
      <c r="C7" s="15">
        <v>1</v>
      </c>
      <c r="D7" s="15" t="s">
        <v>147</v>
      </c>
      <c r="E7" s="15" t="s">
        <v>148</v>
      </c>
      <c r="F7" s="81" t="s">
        <v>149</v>
      </c>
      <c r="G7" s="52">
        <v>30000</v>
      </c>
      <c r="H7" s="53">
        <v>5700</v>
      </c>
      <c r="I7" s="44">
        <f t="shared" ref="I7:I69" si="4">G7+H7</f>
        <v>35700</v>
      </c>
      <c r="J7" s="52">
        <v>25000</v>
      </c>
      <c r="K7" s="53">
        <v>4750</v>
      </c>
      <c r="L7" s="44">
        <f t="shared" ref="L7:L69" si="5">J7+K7</f>
        <v>29750</v>
      </c>
      <c r="M7" s="52">
        <v>61388.0098</v>
      </c>
      <c r="N7" s="53">
        <v>11951</v>
      </c>
      <c r="O7" s="44">
        <f t="shared" si="0"/>
        <v>73339.0098</v>
      </c>
      <c r="P7" s="49">
        <f t="shared" si="1"/>
        <v>46263.003266666667</v>
      </c>
      <c r="Q7" s="50">
        <f t="shared" si="2"/>
        <v>2405.6761698666669</v>
      </c>
      <c r="R7" s="51">
        <f t="shared" si="3"/>
        <v>48668.679436533334</v>
      </c>
    </row>
    <row r="8" spans="1:18" s="31" customFormat="1" ht="31.5" customHeight="1" x14ac:dyDescent="0.2">
      <c r="A8" s="13">
        <v>4</v>
      </c>
      <c r="B8" s="14">
        <v>50161509</v>
      </c>
      <c r="C8" s="15">
        <v>1</v>
      </c>
      <c r="D8" s="15" t="s">
        <v>150</v>
      </c>
      <c r="E8" s="15" t="s">
        <v>151</v>
      </c>
      <c r="F8" s="81" t="s">
        <v>152</v>
      </c>
      <c r="G8" s="52">
        <v>27000</v>
      </c>
      <c r="H8" s="53">
        <v>5130</v>
      </c>
      <c r="I8" s="44">
        <f t="shared" si="4"/>
        <v>32130</v>
      </c>
      <c r="J8" s="52">
        <v>37275</v>
      </c>
      <c r="K8" s="53">
        <v>7082.25</v>
      </c>
      <c r="L8" s="44">
        <f t="shared" si="5"/>
        <v>44357.25</v>
      </c>
      <c r="M8" s="52">
        <v>32401.938399999999</v>
      </c>
      <c r="N8" s="53">
        <v>6308</v>
      </c>
      <c r="O8" s="44">
        <f t="shared" si="0"/>
        <v>38709.938399999999</v>
      </c>
      <c r="P8" s="49">
        <f t="shared" si="1"/>
        <v>38399.0628</v>
      </c>
      <c r="Q8" s="50">
        <f t="shared" si="2"/>
        <v>1996.7512656000001</v>
      </c>
      <c r="R8" s="51">
        <f t="shared" si="3"/>
        <v>40395.814065600003</v>
      </c>
    </row>
    <row r="9" spans="1:18" s="31" customFormat="1" ht="31.5" customHeight="1" x14ac:dyDescent="0.2">
      <c r="A9" s="13">
        <v>5</v>
      </c>
      <c r="B9" s="14">
        <v>50161509</v>
      </c>
      <c r="C9" s="15">
        <v>1</v>
      </c>
      <c r="D9" s="15" t="s">
        <v>153</v>
      </c>
      <c r="E9" s="15" t="s">
        <v>154</v>
      </c>
      <c r="F9" s="81" t="s">
        <v>155</v>
      </c>
      <c r="G9" s="52">
        <v>15000</v>
      </c>
      <c r="H9" s="53">
        <v>2850</v>
      </c>
      <c r="I9" s="44">
        <f t="shared" si="4"/>
        <v>17850</v>
      </c>
      <c r="J9" s="52">
        <v>17325</v>
      </c>
      <c r="K9" s="53">
        <v>3291.75</v>
      </c>
      <c r="L9" s="44">
        <f t="shared" si="5"/>
        <v>20616.75</v>
      </c>
      <c r="M9" s="52">
        <v>15517.7958</v>
      </c>
      <c r="N9" s="53">
        <v>3021</v>
      </c>
      <c r="O9" s="44">
        <f t="shared" si="0"/>
        <v>18538.7958</v>
      </c>
      <c r="P9" s="49">
        <f t="shared" si="1"/>
        <v>19001.848600000001</v>
      </c>
      <c r="Q9" s="50">
        <f t="shared" si="2"/>
        <v>988.09612720000018</v>
      </c>
      <c r="R9" s="51">
        <f t="shared" si="3"/>
        <v>19989.9447272</v>
      </c>
    </row>
    <row r="10" spans="1:18" s="31" customFormat="1" ht="31.5" customHeight="1" x14ac:dyDescent="0.2">
      <c r="A10" s="13">
        <v>6</v>
      </c>
      <c r="B10" s="14">
        <v>41111507</v>
      </c>
      <c r="C10" s="15">
        <v>1</v>
      </c>
      <c r="D10" s="15" t="s">
        <v>122</v>
      </c>
      <c r="E10" s="15" t="s">
        <v>156</v>
      </c>
      <c r="F10" s="81" t="s">
        <v>157</v>
      </c>
      <c r="G10" s="52">
        <v>50630.0625</v>
      </c>
      <c r="H10" s="53">
        <f>I10*0.19</f>
        <v>11876.1875</v>
      </c>
      <c r="I10" s="44">
        <v>62506.25</v>
      </c>
      <c r="J10" s="48">
        <v>55485</v>
      </c>
      <c r="K10" s="48">
        <v>13015</v>
      </c>
      <c r="L10" s="44">
        <v>68500</v>
      </c>
      <c r="M10" s="52">
        <v>143466.41399999999</v>
      </c>
      <c r="N10" s="53">
        <v>27930</v>
      </c>
      <c r="O10" s="44">
        <f t="shared" si="0"/>
        <v>171396.41399999999</v>
      </c>
      <c r="P10" s="49">
        <f t="shared" si="1"/>
        <v>100800.88799999999</v>
      </c>
      <c r="Q10" s="50">
        <f t="shared" si="2"/>
        <v>5241.6461760000002</v>
      </c>
      <c r="R10" s="51">
        <f t="shared" si="3"/>
        <v>106042.53417599999</v>
      </c>
    </row>
    <row r="11" spans="1:18" s="31" customFormat="1" ht="31.5" customHeight="1" x14ac:dyDescent="0.2">
      <c r="A11" s="13">
        <v>7</v>
      </c>
      <c r="B11" s="14">
        <v>47121804</v>
      </c>
      <c r="C11" s="15">
        <v>1</v>
      </c>
      <c r="D11" s="15" t="s">
        <v>11</v>
      </c>
      <c r="E11" s="15" t="s">
        <v>158</v>
      </c>
      <c r="F11" s="81" t="s">
        <v>159</v>
      </c>
      <c r="G11" s="52">
        <v>20000</v>
      </c>
      <c r="H11" s="53">
        <v>3800</v>
      </c>
      <c r="I11" s="44">
        <f t="shared" si="4"/>
        <v>23800</v>
      </c>
      <c r="J11" s="52">
        <v>13015</v>
      </c>
      <c r="K11" s="53">
        <v>5030.7250000000004</v>
      </c>
      <c r="L11" s="44">
        <f t="shared" si="5"/>
        <v>18045.724999999999</v>
      </c>
      <c r="M11" s="52">
        <v>22544.7222</v>
      </c>
      <c r="N11" s="53">
        <v>4389</v>
      </c>
      <c r="O11" s="44">
        <f t="shared" si="0"/>
        <v>26933.7222</v>
      </c>
      <c r="P11" s="49">
        <f t="shared" si="1"/>
        <v>22926.482399999997</v>
      </c>
      <c r="Q11" s="50">
        <f t="shared" si="2"/>
        <v>1192.1770847999999</v>
      </c>
      <c r="R11" s="51">
        <f t="shared" si="3"/>
        <v>24118.659484799999</v>
      </c>
    </row>
    <row r="12" spans="1:18" s="31" customFormat="1" ht="31.5" customHeight="1" x14ac:dyDescent="0.2">
      <c r="A12" s="13">
        <v>8</v>
      </c>
      <c r="B12" s="14">
        <v>52151501</v>
      </c>
      <c r="C12" s="15">
        <v>1</v>
      </c>
      <c r="D12" s="15" t="s">
        <v>11</v>
      </c>
      <c r="E12" s="15" t="s">
        <v>160</v>
      </c>
      <c r="F12" s="81" t="s">
        <v>161</v>
      </c>
      <c r="G12" s="52">
        <v>400</v>
      </c>
      <c r="H12" s="53">
        <v>76</v>
      </c>
      <c r="I12" s="44">
        <f t="shared" si="4"/>
        <v>476</v>
      </c>
      <c r="J12" s="52">
        <v>565.25</v>
      </c>
      <c r="K12" s="53">
        <v>107.39750000000001</v>
      </c>
      <c r="L12" s="44">
        <f t="shared" si="5"/>
        <v>672.64750000000004</v>
      </c>
      <c r="M12" s="52">
        <v>487.98099999999999</v>
      </c>
      <c r="N12" s="53">
        <v>95</v>
      </c>
      <c r="O12" s="44">
        <f t="shared" si="0"/>
        <v>582.98099999999999</v>
      </c>
      <c r="P12" s="49">
        <f t="shared" si="1"/>
        <v>577.20950000000005</v>
      </c>
      <c r="Q12" s="50">
        <f t="shared" si="2"/>
        <v>30.014894000000005</v>
      </c>
      <c r="R12" s="51">
        <f t="shared" si="3"/>
        <v>607.22439400000007</v>
      </c>
    </row>
    <row r="13" spans="1:18" s="31" customFormat="1" ht="31.5" customHeight="1" x14ac:dyDescent="0.2">
      <c r="A13" s="13">
        <v>9</v>
      </c>
      <c r="B13" s="14">
        <v>52152006</v>
      </c>
      <c r="C13" s="15">
        <v>1</v>
      </c>
      <c r="D13" s="15" t="s">
        <v>11</v>
      </c>
      <c r="E13" s="15" t="s">
        <v>162</v>
      </c>
      <c r="F13" s="81" t="s">
        <v>163</v>
      </c>
      <c r="G13" s="52">
        <v>78000</v>
      </c>
      <c r="H13" s="53">
        <v>14820</v>
      </c>
      <c r="I13" s="44">
        <f t="shared" si="4"/>
        <v>92820</v>
      </c>
      <c r="J13" s="52">
        <v>98175</v>
      </c>
      <c r="K13" s="53">
        <v>18653.25</v>
      </c>
      <c r="L13" s="44">
        <f t="shared" si="5"/>
        <v>116828.25</v>
      </c>
      <c r="M13" s="52">
        <v>86079.848400000003</v>
      </c>
      <c r="N13" s="53">
        <v>16758</v>
      </c>
      <c r="O13" s="44">
        <f t="shared" si="0"/>
        <v>102837.8484</v>
      </c>
      <c r="P13" s="49">
        <f t="shared" si="1"/>
        <v>104162.0328</v>
      </c>
      <c r="Q13" s="50">
        <f t="shared" si="2"/>
        <v>5416.4257056000006</v>
      </c>
      <c r="R13" s="51">
        <f t="shared" si="3"/>
        <v>109578.45850560001</v>
      </c>
    </row>
    <row r="14" spans="1:18" s="31" customFormat="1" ht="31.5" customHeight="1" x14ac:dyDescent="0.2">
      <c r="A14" s="13">
        <v>10</v>
      </c>
      <c r="B14" s="14">
        <v>46181532</v>
      </c>
      <c r="C14" s="15">
        <v>1</v>
      </c>
      <c r="D14" s="15" t="s">
        <v>122</v>
      </c>
      <c r="E14" s="15" t="s">
        <v>164</v>
      </c>
      <c r="F14" s="81" t="s">
        <v>165</v>
      </c>
      <c r="G14" s="52">
        <v>6052.1196891617283</v>
      </c>
      <c r="H14" s="53">
        <v>1178.2249113600001</v>
      </c>
      <c r="I14" s="44">
        <v>7230.3446005217284</v>
      </c>
      <c r="J14" s="48">
        <v>46128.961045439995</v>
      </c>
      <c r="K14" s="48">
        <v>8980.372800000001</v>
      </c>
      <c r="L14" s="44">
        <v>55109.33384544</v>
      </c>
      <c r="M14" s="52">
        <v>50847.620199999998</v>
      </c>
      <c r="N14" s="53">
        <v>9899</v>
      </c>
      <c r="O14" s="44">
        <f t="shared" si="0"/>
        <v>60746.620199999998</v>
      </c>
      <c r="P14" s="49">
        <f t="shared" si="1"/>
        <v>41028.766215320575</v>
      </c>
      <c r="Q14" s="50">
        <f t="shared" si="2"/>
        <v>2133.4958431966702</v>
      </c>
      <c r="R14" s="51">
        <f t="shared" si="3"/>
        <v>43162.262058517248</v>
      </c>
    </row>
    <row r="15" spans="1:18" s="31" customFormat="1" ht="31.5" customHeight="1" x14ac:dyDescent="0.2">
      <c r="A15" s="13">
        <v>11</v>
      </c>
      <c r="B15" s="14">
        <v>51191801</v>
      </c>
      <c r="C15" s="15">
        <v>1</v>
      </c>
      <c r="D15" s="15" t="s">
        <v>166</v>
      </c>
      <c r="E15" s="15" t="s">
        <v>167</v>
      </c>
      <c r="F15" s="81" t="s">
        <v>168</v>
      </c>
      <c r="G15" s="52">
        <v>5000</v>
      </c>
      <c r="H15" s="53">
        <v>19</v>
      </c>
      <c r="I15" s="44">
        <f t="shared" si="4"/>
        <v>5019</v>
      </c>
      <c r="J15" s="52">
        <v>7500</v>
      </c>
      <c r="K15" s="53">
        <v>28.5</v>
      </c>
      <c r="L15" s="44">
        <f t="shared" si="5"/>
        <v>7528.5</v>
      </c>
      <c r="M15" s="52">
        <v>5562.9834000000001</v>
      </c>
      <c r="N15" s="53">
        <v>1083</v>
      </c>
      <c r="O15" s="44">
        <f t="shared" si="0"/>
        <v>6645.9834000000001</v>
      </c>
      <c r="P15" s="49">
        <f t="shared" si="1"/>
        <v>6397.8278</v>
      </c>
      <c r="Q15" s="50">
        <f t="shared" si="2"/>
        <v>332.68704560000003</v>
      </c>
      <c r="R15" s="51">
        <f t="shared" si="3"/>
        <v>6730.5148455999997</v>
      </c>
    </row>
    <row r="16" spans="1:18" s="31" customFormat="1" ht="31.5" customHeight="1" x14ac:dyDescent="0.2">
      <c r="A16" s="13">
        <v>12</v>
      </c>
      <c r="B16" s="14">
        <v>24111514</v>
      </c>
      <c r="C16" s="15">
        <v>1</v>
      </c>
      <c r="D16" s="15" t="s">
        <v>169</v>
      </c>
      <c r="E16" s="15" t="s">
        <v>170</v>
      </c>
      <c r="F16" s="81" t="s">
        <v>171</v>
      </c>
      <c r="G16" s="52">
        <v>800</v>
      </c>
      <c r="H16" s="53">
        <v>152</v>
      </c>
      <c r="I16" s="44">
        <f t="shared" si="4"/>
        <v>952</v>
      </c>
      <c r="J16" s="52">
        <v>1100.75</v>
      </c>
      <c r="K16" s="53">
        <v>209.14250000000001</v>
      </c>
      <c r="L16" s="44">
        <f t="shared" si="5"/>
        <v>1309.8924999999999</v>
      </c>
      <c r="M16" s="52">
        <v>780.76959999999997</v>
      </c>
      <c r="N16" s="53">
        <v>152</v>
      </c>
      <c r="O16" s="44">
        <f t="shared" si="0"/>
        <v>932.76959999999997</v>
      </c>
      <c r="P16" s="49">
        <f t="shared" si="1"/>
        <v>1064.8873666666666</v>
      </c>
      <c r="Q16" s="50">
        <f t="shared" si="2"/>
        <v>55.374143066666669</v>
      </c>
      <c r="R16" s="51">
        <f t="shared" si="3"/>
        <v>1120.2615097333332</v>
      </c>
    </row>
    <row r="17" spans="1:18" s="31" customFormat="1" ht="31.5" customHeight="1" x14ac:dyDescent="0.2">
      <c r="A17" s="13">
        <v>13</v>
      </c>
      <c r="B17" s="14">
        <v>24111503</v>
      </c>
      <c r="C17" s="15">
        <v>1</v>
      </c>
      <c r="D17" s="15" t="s">
        <v>169</v>
      </c>
      <c r="E17" s="15" t="s">
        <v>172</v>
      </c>
      <c r="F17" s="81" t="s">
        <v>173</v>
      </c>
      <c r="G17" s="52">
        <v>615.38336055705599</v>
      </c>
      <c r="H17" s="53">
        <v>119.80265472000001</v>
      </c>
      <c r="I17" s="44">
        <v>735.18601527705596</v>
      </c>
      <c r="J17" s="48">
        <v>708.31418111999994</v>
      </c>
      <c r="K17" s="48">
        <v>137.89440000000002</v>
      </c>
      <c r="L17" s="44">
        <v>846.20858111999996</v>
      </c>
      <c r="M17" s="52">
        <v>780.76959999999997</v>
      </c>
      <c r="N17" s="53">
        <v>152</v>
      </c>
      <c r="O17" s="44">
        <v>932.76959999999997</v>
      </c>
      <c r="P17" s="49">
        <f t="shared" si="1"/>
        <v>838.054732132352</v>
      </c>
      <c r="Q17" s="50">
        <f t="shared" si="2"/>
        <v>43.578846070882307</v>
      </c>
      <c r="R17" s="51">
        <f t="shared" si="3"/>
        <v>881.63357820323426</v>
      </c>
    </row>
    <row r="18" spans="1:18" s="31" customFormat="1" ht="31.5" customHeight="1" x14ac:dyDescent="0.2">
      <c r="A18" s="13">
        <v>14</v>
      </c>
      <c r="B18" s="14">
        <v>23181501</v>
      </c>
      <c r="C18" s="15">
        <v>1</v>
      </c>
      <c r="D18" s="15" t="s">
        <v>174</v>
      </c>
      <c r="E18" s="15" t="s">
        <v>175</v>
      </c>
      <c r="F18" s="81" t="s">
        <v>176</v>
      </c>
      <c r="G18" s="52">
        <v>60000</v>
      </c>
      <c r="H18" s="53">
        <v>11400</v>
      </c>
      <c r="I18" s="44">
        <f t="shared" si="4"/>
        <v>71400</v>
      </c>
      <c r="J18" s="52">
        <v>74970</v>
      </c>
      <c r="K18" s="53">
        <v>14244.3</v>
      </c>
      <c r="L18" s="44">
        <f t="shared" si="5"/>
        <v>89214.3</v>
      </c>
      <c r="M18" s="52">
        <v>63339.933799999999</v>
      </c>
      <c r="N18" s="53">
        <v>12331</v>
      </c>
      <c r="O18" s="44">
        <f t="shared" si="0"/>
        <v>75670.933799999999</v>
      </c>
      <c r="P18" s="49">
        <f t="shared" si="1"/>
        <v>78761.744599999991</v>
      </c>
      <c r="Q18" s="50">
        <f t="shared" si="2"/>
        <v>4095.6107191999999</v>
      </c>
      <c r="R18" s="51">
        <f t="shared" si="3"/>
        <v>82857.355319199996</v>
      </c>
    </row>
    <row r="19" spans="1:18" s="31" customFormat="1" ht="31.5" customHeight="1" x14ac:dyDescent="0.2">
      <c r="A19" s="13">
        <v>15</v>
      </c>
      <c r="B19" s="14">
        <v>31211904</v>
      </c>
      <c r="C19" s="15">
        <v>1</v>
      </c>
      <c r="D19" s="15" t="s">
        <v>11</v>
      </c>
      <c r="E19" s="15" t="s">
        <v>177</v>
      </c>
      <c r="F19" s="81" t="s">
        <v>178</v>
      </c>
      <c r="G19" s="52">
        <v>15000</v>
      </c>
      <c r="H19" s="53">
        <v>2850</v>
      </c>
      <c r="I19" s="44">
        <f t="shared" si="4"/>
        <v>17850</v>
      </c>
      <c r="J19" s="52">
        <v>19278</v>
      </c>
      <c r="K19" s="53">
        <v>3662.82</v>
      </c>
      <c r="L19" s="44">
        <f t="shared" si="5"/>
        <v>22940.82</v>
      </c>
      <c r="M19" s="52">
        <v>16200.9692</v>
      </c>
      <c r="N19" s="53">
        <v>3154</v>
      </c>
      <c r="O19" s="44">
        <f t="shared" si="0"/>
        <v>19354.9692</v>
      </c>
      <c r="P19" s="49">
        <f t="shared" si="1"/>
        <v>20048.596399999999</v>
      </c>
      <c r="Q19" s="50">
        <f t="shared" si="2"/>
        <v>1042.5270128</v>
      </c>
      <c r="R19" s="51">
        <f t="shared" si="3"/>
        <v>21091.1234128</v>
      </c>
    </row>
    <row r="20" spans="1:18" s="31" customFormat="1" ht="31.5" customHeight="1" x14ac:dyDescent="0.2">
      <c r="A20" s="13">
        <v>16</v>
      </c>
      <c r="B20" s="14">
        <v>50171550</v>
      </c>
      <c r="C20" s="15">
        <v>1</v>
      </c>
      <c r="D20" s="15" t="s">
        <v>179</v>
      </c>
      <c r="E20" s="15" t="s">
        <v>180</v>
      </c>
      <c r="F20" s="81" t="s">
        <v>181</v>
      </c>
      <c r="G20" s="52">
        <v>24000</v>
      </c>
      <c r="H20" s="53">
        <v>4560</v>
      </c>
      <c r="I20" s="44">
        <f t="shared" si="4"/>
        <v>28560</v>
      </c>
      <c r="J20" s="52">
        <v>45815</v>
      </c>
      <c r="K20" s="53">
        <v>8704.85</v>
      </c>
      <c r="L20" s="44">
        <f t="shared" si="5"/>
        <v>54519.85</v>
      </c>
      <c r="M20" s="52">
        <v>34353.862399999998</v>
      </c>
      <c r="N20" s="53">
        <v>6688</v>
      </c>
      <c r="O20" s="44">
        <f t="shared" si="0"/>
        <v>41041.862399999998</v>
      </c>
      <c r="P20" s="49">
        <f t="shared" si="1"/>
        <v>41373.904133333337</v>
      </c>
      <c r="Q20" s="50">
        <f t="shared" si="2"/>
        <v>2151.4430149333339</v>
      </c>
      <c r="R20" s="51">
        <f t="shared" si="3"/>
        <v>43525.347148266672</v>
      </c>
    </row>
    <row r="21" spans="1:18" s="31" customFormat="1" ht="31.5" customHeight="1" x14ac:dyDescent="0.2">
      <c r="A21" s="13">
        <v>17</v>
      </c>
      <c r="B21" s="14">
        <v>12171506</v>
      </c>
      <c r="C21" s="15">
        <v>1</v>
      </c>
      <c r="D21" s="15" t="s">
        <v>182</v>
      </c>
      <c r="E21" s="15" t="s">
        <v>183</v>
      </c>
      <c r="F21" s="81" t="s">
        <v>184</v>
      </c>
      <c r="G21" s="52">
        <v>12119.541461842269</v>
      </c>
      <c r="H21" s="53">
        <v>2308.4840879699559</v>
      </c>
      <c r="I21" s="44">
        <v>14428.025549812224</v>
      </c>
      <c r="J21" s="48">
        <v>13949.748459763201</v>
      </c>
      <c r="K21" s="48">
        <v>2657.0949447168005</v>
      </c>
      <c r="L21" s="44">
        <v>16606.843404480001</v>
      </c>
      <c r="M21" s="52">
        <v>15322.6034</v>
      </c>
      <c r="N21" s="53">
        <v>2983</v>
      </c>
      <c r="O21" s="44">
        <f t="shared" si="0"/>
        <v>18305.6034</v>
      </c>
      <c r="P21" s="49">
        <f t="shared" si="1"/>
        <v>16446.824118097411</v>
      </c>
      <c r="Q21" s="50">
        <f t="shared" si="2"/>
        <v>855.2348541410654</v>
      </c>
      <c r="R21" s="51">
        <f t="shared" si="3"/>
        <v>17302.058972238476</v>
      </c>
    </row>
    <row r="22" spans="1:18" s="31" customFormat="1" ht="31.5" customHeight="1" x14ac:dyDescent="0.2">
      <c r="A22" s="13">
        <v>18</v>
      </c>
      <c r="B22" s="14">
        <v>50111513</v>
      </c>
      <c r="C22" s="15">
        <v>1</v>
      </c>
      <c r="D22" s="15" t="s">
        <v>185</v>
      </c>
      <c r="E22" s="15" t="s">
        <v>186</v>
      </c>
      <c r="F22" s="81" t="s">
        <v>187</v>
      </c>
      <c r="G22" s="52">
        <v>33000</v>
      </c>
      <c r="H22" s="53">
        <v>6270</v>
      </c>
      <c r="I22" s="44">
        <f t="shared" si="4"/>
        <v>39270</v>
      </c>
      <c r="J22" s="52">
        <v>38500</v>
      </c>
      <c r="K22" s="53">
        <v>7315</v>
      </c>
      <c r="L22" s="44">
        <f t="shared" si="5"/>
        <v>45815</v>
      </c>
      <c r="M22" s="52">
        <v>41053.620000000003</v>
      </c>
      <c r="N22" s="53">
        <v>0</v>
      </c>
      <c r="O22" s="44">
        <f t="shared" si="0"/>
        <v>41053.620000000003</v>
      </c>
      <c r="P22" s="49">
        <f t="shared" si="1"/>
        <v>42046.206666666665</v>
      </c>
      <c r="Q22" s="50">
        <f t="shared" si="2"/>
        <v>2186.4027466666666</v>
      </c>
      <c r="R22" s="51">
        <f t="shared" si="3"/>
        <v>44232.609413333332</v>
      </c>
    </row>
    <row r="23" spans="1:18" s="31" customFormat="1" ht="31.5" customHeight="1" x14ac:dyDescent="0.2">
      <c r="A23" s="13">
        <v>19</v>
      </c>
      <c r="B23" s="14">
        <v>50111513</v>
      </c>
      <c r="C23" s="15">
        <v>1</v>
      </c>
      <c r="D23" s="15" t="s">
        <v>185</v>
      </c>
      <c r="E23" s="15" t="s">
        <v>188</v>
      </c>
      <c r="F23" s="81" t="s">
        <v>189</v>
      </c>
      <c r="G23" s="52">
        <v>33000</v>
      </c>
      <c r="H23" s="53">
        <v>6270</v>
      </c>
      <c r="I23" s="44">
        <f t="shared" si="4"/>
        <v>39270</v>
      </c>
      <c r="J23" s="52">
        <v>43000</v>
      </c>
      <c r="K23" s="53">
        <v>8170</v>
      </c>
      <c r="L23" s="44">
        <f t="shared" si="5"/>
        <v>51170</v>
      </c>
      <c r="M23" s="52">
        <v>29883.9</v>
      </c>
      <c r="N23" s="53">
        <v>0</v>
      </c>
      <c r="O23" s="44">
        <f t="shared" si="0"/>
        <v>29883.9</v>
      </c>
      <c r="P23" s="49">
        <f t="shared" si="1"/>
        <v>40107.966666666667</v>
      </c>
      <c r="Q23" s="50">
        <f t="shared" si="2"/>
        <v>2085.6142666666669</v>
      </c>
      <c r="R23" s="51">
        <f t="shared" si="3"/>
        <v>42193.580933333331</v>
      </c>
    </row>
    <row r="24" spans="1:18" s="31" customFormat="1" ht="31.5" customHeight="1" x14ac:dyDescent="0.2">
      <c r="A24" s="13">
        <v>20</v>
      </c>
      <c r="B24" s="14">
        <v>52151662</v>
      </c>
      <c r="C24" s="15">
        <v>1</v>
      </c>
      <c r="D24" s="15" t="s">
        <v>11</v>
      </c>
      <c r="E24" s="15" t="s">
        <v>190</v>
      </c>
      <c r="F24" s="81" t="s">
        <v>191</v>
      </c>
      <c r="G24" s="52">
        <v>35000</v>
      </c>
      <c r="H24" s="53">
        <v>6650</v>
      </c>
      <c r="I24" s="44">
        <f t="shared" si="4"/>
        <v>41650</v>
      </c>
      <c r="J24" s="52">
        <v>44030</v>
      </c>
      <c r="K24" s="53">
        <v>8365.7000000000007</v>
      </c>
      <c r="L24" s="44">
        <f t="shared" si="5"/>
        <v>52395.7</v>
      </c>
      <c r="M24" s="52">
        <v>37672.133199999997</v>
      </c>
      <c r="N24" s="53">
        <v>7334</v>
      </c>
      <c r="O24" s="44">
        <f t="shared" si="0"/>
        <v>45006.133199999997</v>
      </c>
      <c r="P24" s="49">
        <f t="shared" si="1"/>
        <v>46350.611066666665</v>
      </c>
      <c r="Q24" s="50">
        <f t="shared" si="2"/>
        <v>2410.2317754666669</v>
      </c>
      <c r="R24" s="51">
        <f t="shared" si="3"/>
        <v>48760.84284213333</v>
      </c>
    </row>
    <row r="25" spans="1:18" s="31" customFormat="1" ht="31.5" customHeight="1" x14ac:dyDescent="0.2">
      <c r="A25" s="13">
        <v>21</v>
      </c>
      <c r="B25" s="14">
        <v>12171506</v>
      </c>
      <c r="C25" s="15">
        <v>1</v>
      </c>
      <c r="D25" s="15" t="s">
        <v>192</v>
      </c>
      <c r="E25" s="15" t="s">
        <v>193</v>
      </c>
      <c r="F25" s="81" t="s">
        <v>194</v>
      </c>
      <c r="G25" s="52">
        <v>18000</v>
      </c>
      <c r="H25" s="53">
        <v>3420</v>
      </c>
      <c r="I25" s="44">
        <f t="shared" si="4"/>
        <v>21420</v>
      </c>
      <c r="J25" s="52">
        <v>38675</v>
      </c>
      <c r="K25" s="53">
        <v>7348.25</v>
      </c>
      <c r="L25" s="44">
        <f t="shared" si="5"/>
        <v>46023.25</v>
      </c>
      <c r="M25" s="52">
        <v>15322.6034</v>
      </c>
      <c r="N25" s="53">
        <v>2983</v>
      </c>
      <c r="O25" s="44">
        <f t="shared" si="0"/>
        <v>18305.6034</v>
      </c>
      <c r="P25" s="49">
        <f t="shared" si="1"/>
        <v>28582.951133333332</v>
      </c>
      <c r="Q25" s="50">
        <f t="shared" si="2"/>
        <v>1486.3134589333333</v>
      </c>
      <c r="R25" s="51">
        <f t="shared" si="3"/>
        <v>30069.264592266667</v>
      </c>
    </row>
    <row r="26" spans="1:18" s="31" customFormat="1" ht="31.5" customHeight="1" x14ac:dyDescent="0.2">
      <c r="A26" s="13">
        <v>22</v>
      </c>
      <c r="B26" s="14">
        <v>12171506</v>
      </c>
      <c r="C26" s="15">
        <v>1</v>
      </c>
      <c r="D26" s="15" t="s">
        <v>195</v>
      </c>
      <c r="E26" s="15" t="s">
        <v>196</v>
      </c>
      <c r="F26" s="81" t="s">
        <v>197</v>
      </c>
      <c r="G26" s="52">
        <v>18000</v>
      </c>
      <c r="H26" s="53">
        <v>3420</v>
      </c>
      <c r="I26" s="44">
        <f t="shared" si="4"/>
        <v>21420</v>
      </c>
      <c r="J26" s="52">
        <v>30642.5</v>
      </c>
      <c r="K26" s="53">
        <v>5822.0749999999998</v>
      </c>
      <c r="L26" s="44">
        <f t="shared" si="5"/>
        <v>36464.574999999997</v>
      </c>
      <c r="M26" s="52">
        <v>22642.3184</v>
      </c>
      <c r="N26" s="53">
        <v>4408</v>
      </c>
      <c r="O26" s="44">
        <f t="shared" si="0"/>
        <v>27050.3184</v>
      </c>
      <c r="P26" s="49">
        <f t="shared" si="1"/>
        <v>28311.631133333332</v>
      </c>
      <c r="Q26" s="50">
        <f t="shared" si="2"/>
        <v>1472.2048189333334</v>
      </c>
      <c r="R26" s="51">
        <f t="shared" si="3"/>
        <v>29783.835952266665</v>
      </c>
    </row>
    <row r="27" spans="1:18" s="31" customFormat="1" ht="31.5" customHeight="1" x14ac:dyDescent="0.2">
      <c r="A27" s="13">
        <v>23</v>
      </c>
      <c r="B27" s="14">
        <v>12171506</v>
      </c>
      <c r="C27" s="15">
        <v>1</v>
      </c>
      <c r="D27" s="15" t="s">
        <v>192</v>
      </c>
      <c r="E27" s="15" t="s">
        <v>198</v>
      </c>
      <c r="F27" s="81" t="s">
        <v>194</v>
      </c>
      <c r="G27" s="48">
        <v>18000</v>
      </c>
      <c r="H27" s="48">
        <v>3420</v>
      </c>
      <c r="I27" s="44">
        <f t="shared" si="4"/>
        <v>21420</v>
      </c>
      <c r="J27" s="48">
        <v>22015</v>
      </c>
      <c r="K27" s="48">
        <v>4182.8500000000004</v>
      </c>
      <c r="L27" s="44">
        <f t="shared" si="5"/>
        <v>26197.85</v>
      </c>
      <c r="M27" s="48">
        <v>18250.489399999999</v>
      </c>
      <c r="N27" s="48">
        <v>3553</v>
      </c>
      <c r="O27" s="44">
        <f t="shared" si="0"/>
        <v>21803.489399999999</v>
      </c>
      <c r="P27" s="49">
        <f t="shared" si="1"/>
        <v>23140.446466666664</v>
      </c>
      <c r="Q27" s="50">
        <f t="shared" si="2"/>
        <v>1203.3032162666666</v>
      </c>
      <c r="R27" s="51">
        <f t="shared" si="3"/>
        <v>24343.749682933332</v>
      </c>
    </row>
    <row r="28" spans="1:18" s="31" customFormat="1" ht="31.5" customHeight="1" x14ac:dyDescent="0.2">
      <c r="A28" s="13">
        <v>24</v>
      </c>
      <c r="B28" s="14">
        <v>12171506</v>
      </c>
      <c r="C28" s="15">
        <v>1</v>
      </c>
      <c r="D28" s="15" t="s">
        <v>199</v>
      </c>
      <c r="E28" s="15" t="s">
        <v>200</v>
      </c>
      <c r="F28" s="81" t="s">
        <v>201</v>
      </c>
      <c r="G28" s="48">
        <v>11250</v>
      </c>
      <c r="H28" s="48">
        <v>2137.5</v>
      </c>
      <c r="I28" s="44">
        <f t="shared" si="4"/>
        <v>13387.5</v>
      </c>
      <c r="J28" s="48">
        <v>11305</v>
      </c>
      <c r="K28" s="48">
        <v>2147.9499999999998</v>
      </c>
      <c r="L28" s="44">
        <f t="shared" si="5"/>
        <v>13452.95</v>
      </c>
      <c r="M28" s="48">
        <v>15908.1806</v>
      </c>
      <c r="N28" s="48">
        <v>3097</v>
      </c>
      <c r="O28" s="44">
        <f t="shared" si="0"/>
        <v>19005.1806</v>
      </c>
      <c r="P28" s="49">
        <f t="shared" si="1"/>
        <v>15281.876866666667</v>
      </c>
      <c r="Q28" s="50">
        <f t="shared" si="2"/>
        <v>794.65759706666677</v>
      </c>
      <c r="R28" s="51">
        <f t="shared" si="3"/>
        <v>16076.534463733335</v>
      </c>
    </row>
    <row r="29" spans="1:18" s="31" customFormat="1" ht="31.5" customHeight="1" x14ac:dyDescent="0.2">
      <c r="A29" s="13">
        <v>25</v>
      </c>
      <c r="B29" s="14">
        <v>50171902</v>
      </c>
      <c r="C29" s="15">
        <v>1</v>
      </c>
      <c r="D29" s="15" t="s">
        <v>144</v>
      </c>
      <c r="E29" s="15" t="s">
        <v>202</v>
      </c>
      <c r="F29" s="81" t="s">
        <v>203</v>
      </c>
      <c r="G29" s="48">
        <v>6400</v>
      </c>
      <c r="H29" s="48">
        <v>1216</v>
      </c>
      <c r="I29" s="44">
        <f t="shared" si="4"/>
        <v>7616</v>
      </c>
      <c r="J29" s="48">
        <v>11900</v>
      </c>
      <c r="K29" s="48">
        <v>2261</v>
      </c>
      <c r="L29" s="44">
        <f t="shared" si="5"/>
        <v>14161</v>
      </c>
      <c r="M29" s="48">
        <v>11223.563</v>
      </c>
      <c r="N29" s="48">
        <v>2185</v>
      </c>
      <c r="O29" s="44">
        <f t="shared" si="0"/>
        <v>13408.563</v>
      </c>
      <c r="P29" s="49">
        <f t="shared" si="1"/>
        <v>11728.521000000001</v>
      </c>
      <c r="Q29" s="50">
        <f t="shared" si="2"/>
        <v>609.88309200000003</v>
      </c>
      <c r="R29" s="51">
        <f t="shared" si="3"/>
        <v>12338.404092000001</v>
      </c>
    </row>
    <row r="30" spans="1:18" s="31" customFormat="1" ht="31.5" customHeight="1" x14ac:dyDescent="0.2">
      <c r="A30" s="13">
        <v>26</v>
      </c>
      <c r="B30" s="14">
        <v>50171902</v>
      </c>
      <c r="C30" s="15">
        <v>1</v>
      </c>
      <c r="D30" s="15" t="s">
        <v>144</v>
      </c>
      <c r="E30" s="15" t="s">
        <v>204</v>
      </c>
      <c r="F30" s="81" t="s">
        <v>205</v>
      </c>
      <c r="G30" s="48">
        <v>6400</v>
      </c>
      <c r="H30" s="48">
        <v>1216</v>
      </c>
      <c r="I30" s="44">
        <f t="shared" si="4"/>
        <v>7616</v>
      </c>
      <c r="J30" s="48">
        <v>11900</v>
      </c>
      <c r="K30" s="48">
        <v>2261</v>
      </c>
      <c r="L30" s="44">
        <f t="shared" si="5"/>
        <v>14161</v>
      </c>
      <c r="M30" s="48">
        <v>11223.563</v>
      </c>
      <c r="N30" s="48">
        <v>2185</v>
      </c>
      <c r="O30" s="44">
        <f t="shared" si="0"/>
        <v>13408.563</v>
      </c>
      <c r="P30" s="49">
        <f t="shared" si="1"/>
        <v>11728.521000000001</v>
      </c>
      <c r="Q30" s="50">
        <f t="shared" si="2"/>
        <v>609.88309200000003</v>
      </c>
      <c r="R30" s="51">
        <f t="shared" si="3"/>
        <v>12338.404092000001</v>
      </c>
    </row>
    <row r="31" spans="1:18" s="31" customFormat="1" ht="31.5" customHeight="1" x14ac:dyDescent="0.2">
      <c r="A31" s="13">
        <v>27</v>
      </c>
      <c r="B31" s="14">
        <v>50171902</v>
      </c>
      <c r="C31" s="15">
        <v>1</v>
      </c>
      <c r="D31" s="15" t="s">
        <v>144</v>
      </c>
      <c r="E31" s="15" t="s">
        <v>206</v>
      </c>
      <c r="F31" s="81" t="s">
        <v>207</v>
      </c>
      <c r="G31" s="48">
        <v>6400</v>
      </c>
      <c r="H31" s="48">
        <v>1216</v>
      </c>
      <c r="I31" s="44">
        <f t="shared" si="4"/>
        <v>7616</v>
      </c>
      <c r="J31" s="48">
        <v>11900</v>
      </c>
      <c r="K31" s="48">
        <v>2261</v>
      </c>
      <c r="L31" s="44">
        <f t="shared" si="5"/>
        <v>14161</v>
      </c>
      <c r="M31" s="48">
        <v>13273.083200000001</v>
      </c>
      <c r="N31" s="48">
        <v>2584</v>
      </c>
      <c r="O31" s="44">
        <f t="shared" si="0"/>
        <v>15857.083200000001</v>
      </c>
      <c r="P31" s="49">
        <f t="shared" si="1"/>
        <v>12544.6944</v>
      </c>
      <c r="Q31" s="50">
        <f t="shared" si="2"/>
        <v>652.32410880000009</v>
      </c>
      <c r="R31" s="51">
        <f t="shared" si="3"/>
        <v>13197.0185088</v>
      </c>
    </row>
    <row r="32" spans="1:18" s="31" customFormat="1" ht="31.5" customHeight="1" x14ac:dyDescent="0.2">
      <c r="A32" s="13">
        <v>28</v>
      </c>
      <c r="B32" s="14">
        <v>50171902</v>
      </c>
      <c r="C32" s="15">
        <v>1</v>
      </c>
      <c r="D32" s="15" t="s">
        <v>144</v>
      </c>
      <c r="E32" s="15" t="s">
        <v>208</v>
      </c>
      <c r="F32" s="81" t="s">
        <v>209</v>
      </c>
      <c r="G32" s="48">
        <v>6400</v>
      </c>
      <c r="H32" s="48">
        <v>1216</v>
      </c>
      <c r="I32" s="44">
        <f t="shared" si="4"/>
        <v>7616</v>
      </c>
      <c r="J32" s="48">
        <v>11900</v>
      </c>
      <c r="K32" s="48">
        <v>2261</v>
      </c>
      <c r="L32" s="44">
        <f t="shared" si="5"/>
        <v>14161</v>
      </c>
      <c r="M32" s="48">
        <v>8588.4655999999995</v>
      </c>
      <c r="N32" s="48">
        <v>1672</v>
      </c>
      <c r="O32" s="44">
        <f t="shared" si="0"/>
        <v>10260.4656</v>
      </c>
      <c r="P32" s="49">
        <f t="shared" ref="P32:P95" si="6">AVERAGE(I32,L32,O32)</f>
        <v>10679.155199999999</v>
      </c>
      <c r="Q32" s="50">
        <f t="shared" si="2"/>
        <v>555.31607040000006</v>
      </c>
      <c r="R32" s="51">
        <f t="shared" si="3"/>
        <v>11234.471270399999</v>
      </c>
    </row>
    <row r="33" spans="1:18" s="31" customFormat="1" ht="31.5" customHeight="1" x14ac:dyDescent="0.2">
      <c r="A33" s="13">
        <v>29</v>
      </c>
      <c r="B33" s="14">
        <v>50131701</v>
      </c>
      <c r="C33" s="15">
        <v>1</v>
      </c>
      <c r="D33" s="15" t="s">
        <v>210</v>
      </c>
      <c r="E33" s="15" t="s">
        <v>211</v>
      </c>
      <c r="F33" s="81" t="s">
        <v>212</v>
      </c>
      <c r="G33" s="48">
        <v>24000</v>
      </c>
      <c r="H33" s="48">
        <v>4560</v>
      </c>
      <c r="I33" s="44">
        <f t="shared" si="4"/>
        <v>28560</v>
      </c>
      <c r="J33" s="48">
        <v>32130</v>
      </c>
      <c r="K33" s="48">
        <v>6104.7</v>
      </c>
      <c r="L33" s="44">
        <f t="shared" si="5"/>
        <v>38234.699999999997</v>
      </c>
      <c r="M33" s="48">
        <v>26058.185399999998</v>
      </c>
      <c r="N33" s="48">
        <v>5073</v>
      </c>
      <c r="O33" s="44">
        <f t="shared" si="0"/>
        <v>31131.185399999998</v>
      </c>
      <c r="P33" s="49">
        <f t="shared" si="6"/>
        <v>32641.961800000001</v>
      </c>
      <c r="Q33" s="50">
        <f t="shared" si="2"/>
        <v>1697.3820136000002</v>
      </c>
      <c r="R33" s="51">
        <f t="shared" si="3"/>
        <v>34339.343813600004</v>
      </c>
    </row>
    <row r="34" spans="1:18" s="31" customFormat="1" ht="31.5" customHeight="1" x14ac:dyDescent="0.2">
      <c r="A34" s="13">
        <v>30</v>
      </c>
      <c r="B34" s="14">
        <v>42281704</v>
      </c>
      <c r="C34" s="15">
        <v>1</v>
      </c>
      <c r="D34" s="15" t="s">
        <v>213</v>
      </c>
      <c r="E34" s="15" t="s">
        <v>214</v>
      </c>
      <c r="F34" s="81" t="s">
        <v>215</v>
      </c>
      <c r="G34" s="48">
        <v>19450</v>
      </c>
      <c r="H34" s="48">
        <v>3695.5</v>
      </c>
      <c r="I34" s="44">
        <f t="shared" si="4"/>
        <v>23145.5</v>
      </c>
      <c r="J34" s="48">
        <v>32130</v>
      </c>
      <c r="K34" s="48">
        <v>6104.7</v>
      </c>
      <c r="L34" s="44">
        <f t="shared" si="5"/>
        <v>38234.699999999997</v>
      </c>
      <c r="M34" s="48">
        <v>26350.973999999998</v>
      </c>
      <c r="N34" s="48">
        <v>5130</v>
      </c>
      <c r="O34" s="44">
        <f t="shared" si="0"/>
        <v>31480.973999999998</v>
      </c>
      <c r="P34" s="49">
        <f t="shared" si="6"/>
        <v>30953.724666666665</v>
      </c>
      <c r="Q34" s="50">
        <f t="shared" si="2"/>
        <v>1609.5936826666668</v>
      </c>
      <c r="R34" s="51">
        <f t="shared" si="3"/>
        <v>32563.318349333331</v>
      </c>
    </row>
    <row r="35" spans="1:18" s="31" customFormat="1" ht="31.5" customHeight="1" x14ac:dyDescent="0.2">
      <c r="A35" s="13">
        <v>31</v>
      </c>
      <c r="B35" s="14">
        <v>52151501</v>
      </c>
      <c r="C35" s="15">
        <v>1</v>
      </c>
      <c r="D35" s="15" t="s">
        <v>216</v>
      </c>
      <c r="E35" s="15" t="s">
        <v>217</v>
      </c>
      <c r="F35" s="81" t="s">
        <v>218</v>
      </c>
      <c r="G35" s="48">
        <v>1100</v>
      </c>
      <c r="H35" s="48">
        <v>209</v>
      </c>
      <c r="I35" s="44">
        <f t="shared" si="4"/>
        <v>1309</v>
      </c>
      <c r="J35" s="48">
        <v>1457.75</v>
      </c>
      <c r="K35" s="48">
        <v>276.97250000000003</v>
      </c>
      <c r="L35" s="44">
        <f t="shared" si="5"/>
        <v>1734.7225000000001</v>
      </c>
      <c r="M35" s="48">
        <v>14249.0452</v>
      </c>
      <c r="N35" s="48">
        <v>2774</v>
      </c>
      <c r="O35" s="44">
        <f t="shared" si="0"/>
        <v>17023.0452</v>
      </c>
      <c r="P35" s="49">
        <f t="shared" si="6"/>
        <v>6688.9225666666671</v>
      </c>
      <c r="Q35" s="50">
        <f t="shared" si="2"/>
        <v>347.8239734666667</v>
      </c>
      <c r="R35" s="51">
        <f t="shared" si="3"/>
        <v>7036.7465401333338</v>
      </c>
    </row>
    <row r="36" spans="1:18" s="31" customFormat="1" ht="31.5" customHeight="1" x14ac:dyDescent="0.2">
      <c r="A36" s="13">
        <v>32</v>
      </c>
      <c r="B36" s="14">
        <v>52151501</v>
      </c>
      <c r="C36" s="15">
        <v>1</v>
      </c>
      <c r="D36" s="15" t="s">
        <v>219</v>
      </c>
      <c r="E36" s="15" t="s">
        <v>220</v>
      </c>
      <c r="F36" s="81" t="s">
        <v>221</v>
      </c>
      <c r="G36" s="48">
        <v>1200</v>
      </c>
      <c r="H36" s="48">
        <v>228</v>
      </c>
      <c r="I36" s="44">
        <f t="shared" si="4"/>
        <v>1428</v>
      </c>
      <c r="J36" s="48">
        <v>1594.6</v>
      </c>
      <c r="K36" s="48">
        <v>302.97399999999999</v>
      </c>
      <c r="L36" s="44">
        <f t="shared" si="5"/>
        <v>1897.5739999999998</v>
      </c>
      <c r="M36" s="48">
        <v>15712.9882</v>
      </c>
      <c r="N36" s="48">
        <v>3059</v>
      </c>
      <c r="O36" s="44">
        <f t="shared" si="0"/>
        <v>18771.9882</v>
      </c>
      <c r="P36" s="49">
        <f t="shared" si="6"/>
        <v>7365.8540666666668</v>
      </c>
      <c r="Q36" s="50">
        <f t="shared" si="2"/>
        <v>383.02441146666672</v>
      </c>
      <c r="R36" s="51">
        <f t="shared" si="3"/>
        <v>7748.8784781333334</v>
      </c>
    </row>
    <row r="37" spans="1:18" s="31" customFormat="1" ht="31.5" customHeight="1" x14ac:dyDescent="0.2">
      <c r="A37" s="13">
        <v>33</v>
      </c>
      <c r="B37" s="14">
        <v>52151501</v>
      </c>
      <c r="C37" s="15">
        <v>1</v>
      </c>
      <c r="D37" s="15" t="s">
        <v>11</v>
      </c>
      <c r="E37" s="15" t="s">
        <v>222</v>
      </c>
      <c r="F37" s="81" t="s">
        <v>223</v>
      </c>
      <c r="G37" s="48">
        <v>1600</v>
      </c>
      <c r="H37" s="48">
        <v>304</v>
      </c>
      <c r="I37" s="44">
        <f t="shared" si="4"/>
        <v>1904</v>
      </c>
      <c r="J37" s="48">
        <v>1963.5</v>
      </c>
      <c r="K37" s="48">
        <v>373.065</v>
      </c>
      <c r="L37" s="44">
        <f t="shared" si="5"/>
        <v>2336.5650000000001</v>
      </c>
      <c r="M37" s="48">
        <v>1561.5391999999999</v>
      </c>
      <c r="N37" s="48">
        <v>304</v>
      </c>
      <c r="O37" s="44">
        <f t="shared" si="0"/>
        <v>1865.5391999999999</v>
      </c>
      <c r="P37" s="49">
        <f t="shared" si="6"/>
        <v>2035.3680666666669</v>
      </c>
      <c r="Q37" s="50">
        <f t="shared" si="2"/>
        <v>105.83913946666669</v>
      </c>
      <c r="R37" s="51">
        <f t="shared" si="3"/>
        <v>2141.2072061333338</v>
      </c>
    </row>
    <row r="38" spans="1:18" s="31" customFormat="1" ht="31.5" customHeight="1" x14ac:dyDescent="0.2">
      <c r="A38" s="13">
        <v>34</v>
      </c>
      <c r="B38" s="14">
        <v>52151501</v>
      </c>
      <c r="C38" s="15">
        <v>1</v>
      </c>
      <c r="D38" s="15" t="s">
        <v>11</v>
      </c>
      <c r="E38" s="15" t="s">
        <v>224</v>
      </c>
      <c r="F38" s="81" t="s">
        <v>225</v>
      </c>
      <c r="G38" s="48">
        <v>800</v>
      </c>
      <c r="H38" s="48">
        <v>152</v>
      </c>
      <c r="I38" s="44">
        <f t="shared" si="4"/>
        <v>952</v>
      </c>
      <c r="J38" s="48">
        <v>1100.75</v>
      </c>
      <c r="K38" s="48">
        <v>209.14250000000001</v>
      </c>
      <c r="L38" s="44">
        <f t="shared" si="5"/>
        <v>1309.8924999999999</v>
      </c>
      <c r="M38" s="48">
        <v>780.76959999999997</v>
      </c>
      <c r="N38" s="48">
        <v>152</v>
      </c>
      <c r="O38" s="44">
        <f t="shared" si="0"/>
        <v>932.76959999999997</v>
      </c>
      <c r="P38" s="49">
        <f t="shared" si="6"/>
        <v>1064.8873666666666</v>
      </c>
      <c r="Q38" s="50">
        <f t="shared" si="2"/>
        <v>55.374143066666669</v>
      </c>
      <c r="R38" s="51">
        <f t="shared" si="3"/>
        <v>1120.2615097333332</v>
      </c>
    </row>
    <row r="39" spans="1:18" s="31" customFormat="1" ht="31.5" customHeight="1" x14ac:dyDescent="0.2">
      <c r="A39" s="13">
        <v>35</v>
      </c>
      <c r="B39" s="14">
        <v>52151501</v>
      </c>
      <c r="C39" s="15">
        <v>1</v>
      </c>
      <c r="D39" s="15" t="s">
        <v>11</v>
      </c>
      <c r="E39" s="15" t="s">
        <v>226</v>
      </c>
      <c r="F39" s="81" t="s">
        <v>227</v>
      </c>
      <c r="G39" s="48">
        <v>1000</v>
      </c>
      <c r="H39" s="48">
        <v>190</v>
      </c>
      <c r="I39" s="44">
        <f t="shared" si="4"/>
        <v>1190</v>
      </c>
      <c r="J39" s="48">
        <v>1338.75</v>
      </c>
      <c r="K39" s="48">
        <v>254.36250000000001</v>
      </c>
      <c r="L39" s="44">
        <f t="shared" si="5"/>
        <v>1593.1125</v>
      </c>
      <c r="M39" s="48">
        <v>585.57719999999995</v>
      </c>
      <c r="N39" s="48">
        <v>114</v>
      </c>
      <c r="O39" s="44">
        <f t="shared" si="0"/>
        <v>699.57719999999995</v>
      </c>
      <c r="P39" s="49">
        <f t="shared" si="6"/>
        <v>1160.8965666666666</v>
      </c>
      <c r="Q39" s="50">
        <f t="shared" si="2"/>
        <v>60.366621466666665</v>
      </c>
      <c r="R39" s="51">
        <f t="shared" si="3"/>
        <v>1221.2631881333332</v>
      </c>
    </row>
    <row r="40" spans="1:18" s="31" customFormat="1" ht="31.5" customHeight="1" x14ac:dyDescent="0.2">
      <c r="A40" s="13">
        <v>36</v>
      </c>
      <c r="B40" s="14">
        <v>12171506</v>
      </c>
      <c r="C40" s="15">
        <v>1</v>
      </c>
      <c r="D40" s="15" t="s">
        <v>192</v>
      </c>
      <c r="E40" s="15" t="s">
        <v>228</v>
      </c>
      <c r="F40" s="81" t="s">
        <v>229</v>
      </c>
      <c r="G40" s="48">
        <v>27128.284344</v>
      </c>
      <c r="H40" s="48">
        <v>5167.2922559999997</v>
      </c>
      <c r="I40" s="44">
        <v>32295.5766</v>
      </c>
      <c r="J40" s="48">
        <v>31237.5</v>
      </c>
      <c r="K40" s="48">
        <v>5935.125</v>
      </c>
      <c r="L40" s="44">
        <f t="shared" si="5"/>
        <v>37172.625</v>
      </c>
      <c r="M40" s="48">
        <v>16591.353999999999</v>
      </c>
      <c r="N40" s="48">
        <v>3230</v>
      </c>
      <c r="O40" s="44">
        <f t="shared" si="0"/>
        <v>19821.353999999999</v>
      </c>
      <c r="P40" s="49">
        <f t="shared" si="6"/>
        <v>29763.185199999996</v>
      </c>
      <c r="Q40" s="50">
        <f t="shared" si="2"/>
        <v>1547.6856304</v>
      </c>
      <c r="R40" s="51">
        <f t="shared" si="3"/>
        <v>31310.870830399996</v>
      </c>
    </row>
    <row r="41" spans="1:18" s="31" customFormat="1" ht="31.5" customHeight="1" x14ac:dyDescent="0.2">
      <c r="A41" s="13">
        <v>37</v>
      </c>
      <c r="B41" s="14">
        <v>12171506</v>
      </c>
      <c r="C41" s="15">
        <v>1</v>
      </c>
      <c r="D41" s="15" t="s">
        <v>192</v>
      </c>
      <c r="E41" s="15" t="s">
        <v>230</v>
      </c>
      <c r="F41" s="81" t="s">
        <v>231</v>
      </c>
      <c r="G41" s="48">
        <v>27128.284344</v>
      </c>
      <c r="H41" s="48">
        <v>5167.2922559999997</v>
      </c>
      <c r="I41" s="44">
        <v>32295.5766</v>
      </c>
      <c r="J41" s="48">
        <v>31237.5</v>
      </c>
      <c r="K41" s="48">
        <v>5935.125</v>
      </c>
      <c r="L41" s="44">
        <f t="shared" si="5"/>
        <v>37172.625</v>
      </c>
      <c r="M41" s="48">
        <v>16591.353999999999</v>
      </c>
      <c r="N41" s="48">
        <v>3230</v>
      </c>
      <c r="O41" s="44">
        <f t="shared" si="0"/>
        <v>19821.353999999999</v>
      </c>
      <c r="P41" s="49">
        <f t="shared" si="6"/>
        <v>29763.185199999996</v>
      </c>
      <c r="Q41" s="50">
        <f t="shared" si="2"/>
        <v>1547.6856304</v>
      </c>
      <c r="R41" s="51">
        <f t="shared" si="3"/>
        <v>31310.870830399996</v>
      </c>
    </row>
    <row r="42" spans="1:18" s="31" customFormat="1" ht="31.5" customHeight="1" x14ac:dyDescent="0.2">
      <c r="A42" s="13">
        <v>38</v>
      </c>
      <c r="B42" s="14">
        <v>12171506</v>
      </c>
      <c r="C42" s="15">
        <v>1</v>
      </c>
      <c r="D42" s="15" t="s">
        <v>192</v>
      </c>
      <c r="E42" s="15" t="s">
        <v>232</v>
      </c>
      <c r="F42" s="81" t="s">
        <v>233</v>
      </c>
      <c r="G42" s="48">
        <v>24000</v>
      </c>
      <c r="H42" s="48">
        <v>4560</v>
      </c>
      <c r="I42" s="44">
        <f t="shared" si="4"/>
        <v>28560</v>
      </c>
      <c r="J42" s="48">
        <v>31237.5</v>
      </c>
      <c r="K42" s="48">
        <v>5935.125</v>
      </c>
      <c r="L42" s="44">
        <f t="shared" si="5"/>
        <v>37172.625</v>
      </c>
      <c r="M42" s="48">
        <v>25082.223399999999</v>
      </c>
      <c r="N42" s="48">
        <v>4883</v>
      </c>
      <c r="O42" s="44">
        <f t="shared" si="0"/>
        <v>29965.223399999999</v>
      </c>
      <c r="P42" s="49">
        <f t="shared" si="6"/>
        <v>31899.282800000001</v>
      </c>
      <c r="Q42" s="50">
        <f t="shared" si="2"/>
        <v>1658.7627056000001</v>
      </c>
      <c r="R42" s="51">
        <f t="shared" si="3"/>
        <v>33558.045505599999</v>
      </c>
    </row>
    <row r="43" spans="1:18" s="31" customFormat="1" ht="31.5" customHeight="1" x14ac:dyDescent="0.2">
      <c r="A43" s="13">
        <v>39</v>
      </c>
      <c r="B43" s="14">
        <v>12171506</v>
      </c>
      <c r="C43" s="15">
        <v>1</v>
      </c>
      <c r="D43" s="15" t="s">
        <v>195</v>
      </c>
      <c r="E43" s="15" t="s">
        <v>234</v>
      </c>
      <c r="F43" s="81" t="s">
        <v>235</v>
      </c>
      <c r="G43" s="48">
        <v>15000</v>
      </c>
      <c r="H43" s="48">
        <v>2850</v>
      </c>
      <c r="I43" s="44">
        <f t="shared" si="4"/>
        <v>17850</v>
      </c>
      <c r="J43" s="48">
        <v>30642.5</v>
      </c>
      <c r="K43" s="48">
        <v>5822.0749999999998</v>
      </c>
      <c r="L43" s="44">
        <f t="shared" si="5"/>
        <v>36464.574999999997</v>
      </c>
      <c r="M43" s="48">
        <v>21568.760200000001</v>
      </c>
      <c r="N43" s="48">
        <v>4199</v>
      </c>
      <c r="O43" s="44">
        <f t="shared" si="0"/>
        <v>25767.760200000001</v>
      </c>
      <c r="P43" s="49">
        <f t="shared" si="6"/>
        <v>26694.111733333335</v>
      </c>
      <c r="Q43" s="50">
        <f t="shared" si="2"/>
        <v>1388.0938101333336</v>
      </c>
      <c r="R43" s="51">
        <f t="shared" si="3"/>
        <v>28082.205543466669</v>
      </c>
    </row>
    <row r="44" spans="1:18" s="31" customFormat="1" ht="31.5" customHeight="1" x14ac:dyDescent="0.2">
      <c r="A44" s="13">
        <v>40</v>
      </c>
      <c r="B44" s="14">
        <v>12171506</v>
      </c>
      <c r="C44" s="15">
        <v>1</v>
      </c>
      <c r="D44" s="15" t="s">
        <v>192</v>
      </c>
      <c r="E44" s="15" t="s">
        <v>236</v>
      </c>
      <c r="F44" s="81" t="s">
        <v>237</v>
      </c>
      <c r="G44" s="48">
        <v>24000</v>
      </c>
      <c r="H44" s="48">
        <v>4560</v>
      </c>
      <c r="I44" s="44">
        <f t="shared" si="4"/>
        <v>28560</v>
      </c>
      <c r="J44" s="48">
        <v>31237.5</v>
      </c>
      <c r="K44" s="48">
        <v>5935.125</v>
      </c>
      <c r="L44" s="44">
        <f t="shared" si="5"/>
        <v>37172.625</v>
      </c>
      <c r="M44" s="48">
        <v>25082.223399999999</v>
      </c>
      <c r="N44" s="48">
        <v>4883</v>
      </c>
      <c r="O44" s="44">
        <f t="shared" si="0"/>
        <v>29965.223399999999</v>
      </c>
      <c r="P44" s="49">
        <f t="shared" si="6"/>
        <v>31899.282800000001</v>
      </c>
      <c r="Q44" s="50">
        <f t="shared" si="2"/>
        <v>1658.7627056000001</v>
      </c>
      <c r="R44" s="51">
        <f t="shared" si="3"/>
        <v>33558.045505599999</v>
      </c>
    </row>
    <row r="45" spans="1:18" s="31" customFormat="1" ht="31.5" customHeight="1" x14ac:dyDescent="0.2">
      <c r="A45" s="13">
        <v>41</v>
      </c>
      <c r="B45" s="14">
        <v>12171506</v>
      </c>
      <c r="C45" s="15">
        <v>1</v>
      </c>
      <c r="D45" s="15" t="s">
        <v>195</v>
      </c>
      <c r="E45" s="15" t="s">
        <v>238</v>
      </c>
      <c r="F45" s="81" t="s">
        <v>239</v>
      </c>
      <c r="G45" s="48">
        <v>15000</v>
      </c>
      <c r="H45" s="48">
        <v>2850</v>
      </c>
      <c r="I45" s="44">
        <f t="shared" si="4"/>
        <v>17850</v>
      </c>
      <c r="J45" s="48">
        <v>30642.5</v>
      </c>
      <c r="K45" s="48">
        <v>5822.0749999999998</v>
      </c>
      <c r="L45" s="44">
        <f t="shared" si="5"/>
        <v>36464.574999999997</v>
      </c>
      <c r="M45" s="48">
        <v>21568.760200000001</v>
      </c>
      <c r="N45" s="48">
        <v>4199</v>
      </c>
      <c r="O45" s="44">
        <f t="shared" si="0"/>
        <v>25767.760200000001</v>
      </c>
      <c r="P45" s="49">
        <f t="shared" si="6"/>
        <v>26694.111733333335</v>
      </c>
      <c r="Q45" s="50">
        <f t="shared" si="2"/>
        <v>1388.0938101333336</v>
      </c>
      <c r="R45" s="51">
        <f t="shared" si="3"/>
        <v>28082.205543466669</v>
      </c>
    </row>
    <row r="46" spans="1:18" s="31" customFormat="1" ht="31.5" customHeight="1" x14ac:dyDescent="0.2">
      <c r="A46" s="13">
        <v>42</v>
      </c>
      <c r="B46" s="14">
        <v>27112601</v>
      </c>
      <c r="C46" s="15">
        <v>1</v>
      </c>
      <c r="D46" s="15" t="s">
        <v>11</v>
      </c>
      <c r="E46" s="15" t="s">
        <v>240</v>
      </c>
      <c r="F46" s="81" t="s">
        <v>241</v>
      </c>
      <c r="G46" s="48">
        <v>45000</v>
      </c>
      <c r="H46" s="48">
        <v>8550</v>
      </c>
      <c r="I46" s="44">
        <f t="shared" si="4"/>
        <v>53550</v>
      </c>
      <c r="J46" s="48">
        <v>66045</v>
      </c>
      <c r="K46" s="48">
        <v>12548.55</v>
      </c>
      <c r="L46" s="44">
        <f t="shared" si="5"/>
        <v>78593.55</v>
      </c>
      <c r="M46" s="48">
        <v>58460.123800000001</v>
      </c>
      <c r="N46" s="48">
        <v>11381</v>
      </c>
      <c r="O46" s="44">
        <f t="shared" si="0"/>
        <v>69841.123800000001</v>
      </c>
      <c r="P46" s="49">
        <f t="shared" si="6"/>
        <v>67328.224600000001</v>
      </c>
      <c r="Q46" s="50">
        <f t="shared" si="2"/>
        <v>3501.0676792000004</v>
      </c>
      <c r="R46" s="51">
        <f t="shared" si="3"/>
        <v>70829.292279200003</v>
      </c>
    </row>
    <row r="47" spans="1:18" s="31" customFormat="1" ht="31.5" customHeight="1" x14ac:dyDescent="0.2">
      <c r="A47" s="13">
        <v>43</v>
      </c>
      <c r="B47" s="14">
        <v>47121803</v>
      </c>
      <c r="C47" s="15">
        <v>1</v>
      </c>
      <c r="D47" s="15" t="s">
        <v>242</v>
      </c>
      <c r="E47" s="15" t="s">
        <v>243</v>
      </c>
      <c r="F47" s="81" t="s">
        <v>244</v>
      </c>
      <c r="G47" s="48">
        <v>2500</v>
      </c>
      <c r="H47" s="48">
        <v>475</v>
      </c>
      <c r="I47" s="44">
        <f t="shared" si="4"/>
        <v>2975</v>
      </c>
      <c r="J47" s="48">
        <v>3034.5</v>
      </c>
      <c r="K47" s="48">
        <v>576.55499999999995</v>
      </c>
      <c r="L47" s="44">
        <f t="shared" si="5"/>
        <v>3611.0549999999998</v>
      </c>
      <c r="M47" s="48">
        <v>2732.6936000000001</v>
      </c>
      <c r="N47" s="48">
        <v>532</v>
      </c>
      <c r="O47" s="44">
        <f t="shared" si="0"/>
        <v>3264.6936000000001</v>
      </c>
      <c r="P47" s="49">
        <f t="shared" si="6"/>
        <v>3283.5828666666671</v>
      </c>
      <c r="Q47" s="50">
        <f t="shared" si="2"/>
        <v>170.7463090666667</v>
      </c>
      <c r="R47" s="51">
        <f t="shared" si="3"/>
        <v>3454.3291757333336</v>
      </c>
    </row>
    <row r="48" spans="1:18" s="31" customFormat="1" ht="31.5" customHeight="1" x14ac:dyDescent="0.2">
      <c r="A48" s="13">
        <v>44</v>
      </c>
      <c r="B48" s="14">
        <v>50306703</v>
      </c>
      <c r="C48" s="15">
        <v>1</v>
      </c>
      <c r="D48" s="15" t="s">
        <v>43</v>
      </c>
      <c r="E48" s="15" t="s">
        <v>245</v>
      </c>
      <c r="F48" s="81" t="s">
        <v>246</v>
      </c>
      <c r="G48" s="48">
        <v>18500</v>
      </c>
      <c r="H48" s="48">
        <v>3515</v>
      </c>
      <c r="I48" s="44">
        <f t="shared" si="4"/>
        <v>22015</v>
      </c>
      <c r="J48" s="48">
        <v>25000</v>
      </c>
      <c r="K48" s="48">
        <v>4750</v>
      </c>
      <c r="L48" s="44">
        <f t="shared" si="5"/>
        <v>29750</v>
      </c>
      <c r="M48" s="48">
        <v>24592.98</v>
      </c>
      <c r="N48" s="48">
        <v>0</v>
      </c>
      <c r="O48" s="44">
        <f t="shared" si="0"/>
        <v>24592.98</v>
      </c>
      <c r="P48" s="49">
        <f t="shared" si="6"/>
        <v>25452.66</v>
      </c>
      <c r="Q48" s="50">
        <f t="shared" si="2"/>
        <v>1323.5383200000001</v>
      </c>
      <c r="R48" s="51">
        <f t="shared" si="3"/>
        <v>26776.19832</v>
      </c>
    </row>
    <row r="49" spans="1:18" s="31" customFormat="1" ht="31.5" customHeight="1" x14ac:dyDescent="0.2">
      <c r="A49" s="13">
        <v>45</v>
      </c>
      <c r="B49" s="14">
        <v>50307503</v>
      </c>
      <c r="C49" s="15">
        <v>1</v>
      </c>
      <c r="D49" s="15" t="s">
        <v>247</v>
      </c>
      <c r="E49" s="15" t="s">
        <v>248</v>
      </c>
      <c r="F49" s="81" t="s">
        <v>249</v>
      </c>
      <c r="G49" s="48">
        <v>22000</v>
      </c>
      <c r="H49" s="48">
        <v>4180</v>
      </c>
      <c r="I49" s="44">
        <f t="shared" si="4"/>
        <v>26180</v>
      </c>
      <c r="J49" s="48">
        <v>39270</v>
      </c>
      <c r="K49" s="48">
        <v>7461.3</v>
      </c>
      <c r="L49" s="44">
        <f t="shared" si="5"/>
        <v>46731.3</v>
      </c>
      <c r="M49" s="48">
        <v>27131.743600000002</v>
      </c>
      <c r="N49" s="48">
        <v>5282</v>
      </c>
      <c r="O49" s="44">
        <f t="shared" si="0"/>
        <v>32413.743600000002</v>
      </c>
      <c r="P49" s="49">
        <f t="shared" si="6"/>
        <v>35108.347866666671</v>
      </c>
      <c r="Q49" s="50">
        <f t="shared" si="2"/>
        <v>1825.634089066667</v>
      </c>
      <c r="R49" s="51">
        <f t="shared" si="3"/>
        <v>36933.981955733339</v>
      </c>
    </row>
    <row r="50" spans="1:18" s="31" customFormat="1" ht="31.5" customHeight="1" x14ac:dyDescent="0.2">
      <c r="A50" s="13">
        <v>46</v>
      </c>
      <c r="B50" s="14">
        <v>42131604</v>
      </c>
      <c r="C50" s="15">
        <v>1</v>
      </c>
      <c r="D50" s="15" t="s">
        <v>250</v>
      </c>
      <c r="E50" s="15" t="s">
        <v>251</v>
      </c>
      <c r="F50" s="81" t="s">
        <v>252</v>
      </c>
      <c r="G50" s="48">
        <v>30000</v>
      </c>
      <c r="H50" s="48">
        <v>5700</v>
      </c>
      <c r="I50" s="44">
        <f t="shared" si="4"/>
        <v>35700</v>
      </c>
      <c r="J50" s="48">
        <v>38675</v>
      </c>
      <c r="K50" s="48">
        <v>7348.25</v>
      </c>
      <c r="L50" s="44">
        <f t="shared" si="5"/>
        <v>46023.25</v>
      </c>
      <c r="M50" s="48">
        <v>21275.971600000001</v>
      </c>
      <c r="N50" s="48">
        <v>4142</v>
      </c>
      <c r="O50" s="44">
        <f t="shared" si="0"/>
        <v>25417.971600000001</v>
      </c>
      <c r="P50" s="49">
        <f t="shared" si="6"/>
        <v>35713.740533333337</v>
      </c>
      <c r="Q50" s="50">
        <f t="shared" si="2"/>
        <v>1857.1145077333338</v>
      </c>
      <c r="R50" s="51">
        <f t="shared" si="3"/>
        <v>37570.855041066672</v>
      </c>
    </row>
    <row r="51" spans="1:18" s="31" customFormat="1" ht="31.5" customHeight="1" x14ac:dyDescent="0.2">
      <c r="A51" s="13">
        <v>47</v>
      </c>
      <c r="B51" s="14">
        <v>50307045</v>
      </c>
      <c r="C51" s="15">
        <v>1</v>
      </c>
      <c r="D51" s="15" t="s">
        <v>253</v>
      </c>
      <c r="E51" s="15" t="s">
        <v>254</v>
      </c>
      <c r="F51" s="81" t="s">
        <v>255</v>
      </c>
      <c r="G51" s="48">
        <v>9500</v>
      </c>
      <c r="H51" s="48">
        <v>1805</v>
      </c>
      <c r="I51" s="44">
        <f t="shared" si="4"/>
        <v>11305</v>
      </c>
      <c r="J51" s="48">
        <v>8750</v>
      </c>
      <c r="K51" s="48">
        <v>1662.5</v>
      </c>
      <c r="L51" s="44">
        <f t="shared" si="5"/>
        <v>10412.5</v>
      </c>
      <c r="M51" s="48">
        <v>11463.66</v>
      </c>
      <c r="N51" s="48">
        <v>0</v>
      </c>
      <c r="O51" s="44">
        <f t="shared" si="0"/>
        <v>11463.66</v>
      </c>
      <c r="P51" s="49">
        <f t="shared" si="6"/>
        <v>11060.386666666667</v>
      </c>
      <c r="Q51" s="50">
        <f t="shared" si="2"/>
        <v>575.14010666666672</v>
      </c>
      <c r="R51" s="51">
        <f t="shared" si="3"/>
        <v>11635.526773333335</v>
      </c>
    </row>
    <row r="52" spans="1:18" s="31" customFormat="1" ht="31.5" customHeight="1" x14ac:dyDescent="0.2">
      <c r="A52" s="13">
        <v>48</v>
      </c>
      <c r="B52" s="14">
        <v>50221002</v>
      </c>
      <c r="C52" s="15">
        <v>1</v>
      </c>
      <c r="D52" s="15" t="s">
        <v>256</v>
      </c>
      <c r="E52" s="15" t="s">
        <v>257</v>
      </c>
      <c r="F52" s="81" t="s">
        <v>258</v>
      </c>
      <c r="G52" s="48">
        <v>7000</v>
      </c>
      <c r="H52" s="48">
        <v>1330</v>
      </c>
      <c r="I52" s="44">
        <f t="shared" si="4"/>
        <v>8330</v>
      </c>
      <c r="J52" s="48">
        <v>8400</v>
      </c>
      <c r="K52" s="48">
        <v>1596</v>
      </c>
      <c r="L52" s="44">
        <f t="shared" si="5"/>
        <v>9996</v>
      </c>
      <c r="M52" s="48">
        <v>8906.9889999999996</v>
      </c>
      <c r="N52" s="48">
        <v>455</v>
      </c>
      <c r="O52" s="44">
        <f t="shared" si="0"/>
        <v>9361.9889999999996</v>
      </c>
      <c r="P52" s="49">
        <f t="shared" si="6"/>
        <v>9229.3296666666665</v>
      </c>
      <c r="Q52" s="50">
        <f t="shared" si="2"/>
        <v>479.92514266666672</v>
      </c>
      <c r="R52" s="51">
        <f t="shared" si="3"/>
        <v>9709.2548093333335</v>
      </c>
    </row>
    <row r="53" spans="1:18" s="31" customFormat="1" ht="31.5" customHeight="1" x14ac:dyDescent="0.2">
      <c r="A53" s="13">
        <v>49</v>
      </c>
      <c r="B53" s="14">
        <v>50221002</v>
      </c>
      <c r="C53" s="15">
        <v>1</v>
      </c>
      <c r="D53" s="15" t="s">
        <v>259</v>
      </c>
      <c r="E53" s="15" t="s">
        <v>260</v>
      </c>
      <c r="F53" s="81" t="s">
        <v>261</v>
      </c>
      <c r="G53" s="48">
        <v>190000</v>
      </c>
      <c r="H53" s="48">
        <v>36100</v>
      </c>
      <c r="I53" s="44">
        <f t="shared" si="4"/>
        <v>226100</v>
      </c>
      <c r="J53" s="48">
        <v>230000</v>
      </c>
      <c r="K53" s="48">
        <v>43700</v>
      </c>
      <c r="L53" s="44">
        <f t="shared" si="5"/>
        <v>273700</v>
      </c>
      <c r="M53" s="48">
        <v>190864.05</v>
      </c>
      <c r="N53" s="48">
        <v>9750</v>
      </c>
      <c r="O53" s="44">
        <f t="shared" si="0"/>
        <v>200614.05</v>
      </c>
      <c r="P53" s="49">
        <f t="shared" si="6"/>
        <v>233471.35</v>
      </c>
      <c r="Q53" s="50">
        <f t="shared" si="2"/>
        <v>12140.510200000001</v>
      </c>
      <c r="R53" s="51">
        <f t="shared" si="3"/>
        <v>245611.8602</v>
      </c>
    </row>
    <row r="54" spans="1:18" s="31" customFormat="1" ht="31.5" customHeight="1" x14ac:dyDescent="0.2">
      <c r="A54" s="13">
        <v>50</v>
      </c>
      <c r="B54" s="14">
        <v>42281704</v>
      </c>
      <c r="C54" s="15">
        <v>1</v>
      </c>
      <c r="D54" s="15" t="s">
        <v>262</v>
      </c>
      <c r="E54" s="15" t="s">
        <v>263</v>
      </c>
      <c r="F54" s="81" t="s">
        <v>264</v>
      </c>
      <c r="G54" s="48">
        <v>14000</v>
      </c>
      <c r="H54" s="48">
        <v>2660</v>
      </c>
      <c r="I54" s="44">
        <f t="shared" si="4"/>
        <v>16660</v>
      </c>
      <c r="J54" s="48">
        <v>13685</v>
      </c>
      <c r="K54" s="48">
        <v>2600.15</v>
      </c>
      <c r="L54" s="44">
        <f t="shared" si="5"/>
        <v>16285.15</v>
      </c>
      <c r="M54" s="48">
        <v>14249.0452</v>
      </c>
      <c r="N54" s="48">
        <v>2774</v>
      </c>
      <c r="O54" s="44">
        <f t="shared" si="0"/>
        <v>17023.0452</v>
      </c>
      <c r="P54" s="49">
        <f t="shared" si="6"/>
        <v>16656.065066666666</v>
      </c>
      <c r="Q54" s="50">
        <f t="shared" si="2"/>
        <v>866.11538346666669</v>
      </c>
      <c r="R54" s="51">
        <f t="shared" si="3"/>
        <v>17522.180450133332</v>
      </c>
    </row>
    <row r="55" spans="1:18" s="31" customFormat="1" ht="31.5" customHeight="1" x14ac:dyDescent="0.2">
      <c r="A55" s="13">
        <v>51</v>
      </c>
      <c r="B55" s="14">
        <v>24121508</v>
      </c>
      <c r="C55" s="15">
        <v>1</v>
      </c>
      <c r="D55" s="15" t="s">
        <v>265</v>
      </c>
      <c r="E55" s="15" t="s">
        <v>266</v>
      </c>
      <c r="F55" s="81" t="s">
        <v>267</v>
      </c>
      <c r="G55" s="48">
        <v>22000</v>
      </c>
      <c r="H55" s="48">
        <v>4180</v>
      </c>
      <c r="I55" s="44">
        <f t="shared" si="4"/>
        <v>26180</v>
      </c>
      <c r="J55" s="48">
        <v>22000</v>
      </c>
      <c r="K55" s="48">
        <v>4180</v>
      </c>
      <c r="L55" s="44">
        <f t="shared" si="5"/>
        <v>26180</v>
      </c>
      <c r="M55" s="48">
        <v>24397.02</v>
      </c>
      <c r="N55" s="48">
        <v>0</v>
      </c>
      <c r="O55" s="44">
        <f t="shared" si="0"/>
        <v>24397.02</v>
      </c>
      <c r="P55" s="49">
        <f t="shared" si="6"/>
        <v>25585.673333333336</v>
      </c>
      <c r="Q55" s="50">
        <f t="shared" si="2"/>
        <v>1330.4550133333337</v>
      </c>
      <c r="R55" s="51">
        <f t="shared" si="3"/>
        <v>26916.128346666668</v>
      </c>
    </row>
    <row r="56" spans="1:18" s="31" customFormat="1" ht="31.5" customHeight="1" x14ac:dyDescent="0.2">
      <c r="A56" s="13">
        <v>52</v>
      </c>
      <c r="B56" s="14">
        <v>10171506</v>
      </c>
      <c r="C56" s="15">
        <v>1</v>
      </c>
      <c r="D56" s="15" t="s">
        <v>195</v>
      </c>
      <c r="E56" s="15" t="s">
        <v>268</v>
      </c>
      <c r="F56" s="81" t="s">
        <v>269</v>
      </c>
      <c r="G56" s="48">
        <v>34000</v>
      </c>
      <c r="H56" s="48">
        <v>6460</v>
      </c>
      <c r="I56" s="44">
        <f t="shared" si="4"/>
        <v>40460</v>
      </c>
      <c r="J56" s="48">
        <v>42245</v>
      </c>
      <c r="K56" s="48">
        <v>8026.55</v>
      </c>
      <c r="L56" s="44">
        <f t="shared" si="5"/>
        <v>50271.55</v>
      </c>
      <c r="M56" s="48">
        <v>35915.401599999997</v>
      </c>
      <c r="N56" s="48">
        <v>6992</v>
      </c>
      <c r="O56" s="44">
        <f t="shared" si="0"/>
        <v>42907.401599999997</v>
      </c>
      <c r="P56" s="49">
        <f t="shared" si="6"/>
        <v>44546.317199999998</v>
      </c>
      <c r="Q56" s="50">
        <f t="shared" si="2"/>
        <v>2316.4084944000001</v>
      </c>
      <c r="R56" s="51">
        <f t="shared" si="3"/>
        <v>46862.725694399996</v>
      </c>
    </row>
    <row r="57" spans="1:18" s="31" customFormat="1" ht="31.5" customHeight="1" x14ac:dyDescent="0.2">
      <c r="A57" s="13">
        <v>53</v>
      </c>
      <c r="B57" s="14">
        <v>42281704</v>
      </c>
      <c r="C57" s="15">
        <v>1</v>
      </c>
      <c r="D57" s="15" t="s">
        <v>270</v>
      </c>
      <c r="E57" s="15" t="s">
        <v>271</v>
      </c>
      <c r="F57" s="81" t="s">
        <v>272</v>
      </c>
      <c r="G57" s="48">
        <v>18549.8323299072</v>
      </c>
      <c r="H57" s="48">
        <v>3533.3013961727997</v>
      </c>
      <c r="I57" s="44">
        <v>22083.133726079999</v>
      </c>
      <c r="J57" s="48">
        <v>21351.096143999999</v>
      </c>
      <c r="K57" s="48">
        <v>4066.8754560000002</v>
      </c>
      <c r="L57" s="44">
        <v>25417.971600000001</v>
      </c>
      <c r="M57" s="48">
        <v>21275.971600000001</v>
      </c>
      <c r="N57" s="48">
        <v>4142</v>
      </c>
      <c r="O57" s="44">
        <f t="shared" si="0"/>
        <v>25417.971600000001</v>
      </c>
      <c r="P57" s="49">
        <f t="shared" si="6"/>
        <v>24306.358975359999</v>
      </c>
      <c r="Q57" s="50">
        <f t="shared" si="2"/>
        <v>1263.93066671872</v>
      </c>
      <c r="R57" s="51">
        <f t="shared" si="3"/>
        <v>25570.289642078718</v>
      </c>
    </row>
    <row r="58" spans="1:18" s="31" customFormat="1" ht="31.5" customHeight="1" x14ac:dyDescent="0.2">
      <c r="A58" s="13">
        <v>54</v>
      </c>
      <c r="B58" s="14">
        <v>42281704</v>
      </c>
      <c r="C58" s="15">
        <v>1</v>
      </c>
      <c r="D58" s="15" t="s">
        <v>213</v>
      </c>
      <c r="E58" s="15" t="s">
        <v>273</v>
      </c>
      <c r="F58" s="81" t="s">
        <v>274</v>
      </c>
      <c r="G58" s="48">
        <v>16674.018826483629</v>
      </c>
      <c r="H58" s="48">
        <v>3176.0035859968816</v>
      </c>
      <c r="I58" s="44">
        <v>19850.02241248051</v>
      </c>
      <c r="J58" s="48">
        <v>19192.0106198016</v>
      </c>
      <c r="K58" s="48">
        <v>3655.6210704383998</v>
      </c>
      <c r="L58" s="44">
        <v>22847.631690239999</v>
      </c>
      <c r="M58" s="48">
        <v>21080.779200000001</v>
      </c>
      <c r="N58" s="48">
        <v>4104</v>
      </c>
      <c r="O58" s="44">
        <f t="shared" si="0"/>
        <v>25184.779200000001</v>
      </c>
      <c r="P58" s="49">
        <f t="shared" si="6"/>
        <v>22627.477767573506</v>
      </c>
      <c r="Q58" s="50">
        <f t="shared" si="2"/>
        <v>1176.6288439138225</v>
      </c>
      <c r="R58" s="51">
        <f t="shared" si="3"/>
        <v>23804.106611487328</v>
      </c>
    </row>
    <row r="59" spans="1:18" s="31" customFormat="1" ht="31.5" customHeight="1" x14ac:dyDescent="0.2">
      <c r="A59" s="13">
        <v>55</v>
      </c>
      <c r="B59" s="14">
        <v>50131701</v>
      </c>
      <c r="C59" s="15">
        <v>1</v>
      </c>
      <c r="D59" s="15" t="s">
        <v>122</v>
      </c>
      <c r="E59" s="15" t="s">
        <v>275</v>
      </c>
      <c r="F59" s="81" t="s">
        <v>276</v>
      </c>
      <c r="G59" s="48">
        <v>20000</v>
      </c>
      <c r="H59" s="48">
        <v>3800</v>
      </c>
      <c r="I59" s="44">
        <f t="shared" si="4"/>
        <v>23800</v>
      </c>
      <c r="J59" s="48">
        <v>29155</v>
      </c>
      <c r="K59" s="48">
        <v>5539.45</v>
      </c>
      <c r="L59" s="44">
        <f t="shared" si="5"/>
        <v>34694.449999999997</v>
      </c>
      <c r="M59" s="48">
        <v>22154.3374</v>
      </c>
      <c r="N59" s="48">
        <v>4313</v>
      </c>
      <c r="O59" s="44">
        <f t="shared" si="0"/>
        <v>26467.3374</v>
      </c>
      <c r="P59" s="49">
        <f t="shared" si="6"/>
        <v>28320.595799999999</v>
      </c>
      <c r="Q59" s="50">
        <f t="shared" si="2"/>
        <v>1472.6709816</v>
      </c>
      <c r="R59" s="51">
        <f t="shared" si="3"/>
        <v>29793.266781599999</v>
      </c>
    </row>
    <row r="60" spans="1:18" s="31" customFormat="1" ht="31.5" customHeight="1" x14ac:dyDescent="0.2">
      <c r="A60" s="13">
        <v>56</v>
      </c>
      <c r="B60" s="14">
        <v>50404102</v>
      </c>
      <c r="C60" s="15">
        <v>1</v>
      </c>
      <c r="D60" s="15" t="s">
        <v>277</v>
      </c>
      <c r="E60" s="15" t="s">
        <v>278</v>
      </c>
      <c r="F60" s="81" t="s">
        <v>279</v>
      </c>
      <c r="G60" s="48">
        <v>8000</v>
      </c>
      <c r="H60" s="48">
        <v>1520</v>
      </c>
      <c r="I60" s="44">
        <f t="shared" si="4"/>
        <v>9520</v>
      </c>
      <c r="J60" s="48">
        <v>10829</v>
      </c>
      <c r="K60" s="48">
        <v>2057.5100000000002</v>
      </c>
      <c r="L60" s="44">
        <f t="shared" si="5"/>
        <v>12886.51</v>
      </c>
      <c r="M60" s="48">
        <v>78.07696</v>
      </c>
      <c r="N60" s="48">
        <v>15.2</v>
      </c>
      <c r="O60" s="44">
        <f t="shared" si="0"/>
        <v>93.276960000000003</v>
      </c>
      <c r="P60" s="49">
        <f t="shared" si="6"/>
        <v>7499.9289866666668</v>
      </c>
      <c r="Q60" s="50">
        <f t="shared" si="2"/>
        <v>389.99630730666672</v>
      </c>
      <c r="R60" s="51">
        <f t="shared" si="3"/>
        <v>7889.9252939733333</v>
      </c>
    </row>
    <row r="61" spans="1:18" s="31" customFormat="1" ht="31.5" customHeight="1" x14ac:dyDescent="0.2">
      <c r="A61" s="13">
        <v>57</v>
      </c>
      <c r="B61" s="14">
        <v>50131704</v>
      </c>
      <c r="C61" s="15">
        <v>1</v>
      </c>
      <c r="D61" s="15" t="s">
        <v>280</v>
      </c>
      <c r="E61" s="15" t="s">
        <v>281</v>
      </c>
      <c r="F61" s="81" t="s">
        <v>282</v>
      </c>
      <c r="G61" s="48">
        <v>4800</v>
      </c>
      <c r="H61" s="48">
        <v>912</v>
      </c>
      <c r="I61" s="44">
        <f t="shared" si="4"/>
        <v>5712</v>
      </c>
      <c r="J61" s="48">
        <v>7250</v>
      </c>
      <c r="K61" s="48">
        <v>1377.5</v>
      </c>
      <c r="L61" s="44">
        <f t="shared" si="5"/>
        <v>8627.5</v>
      </c>
      <c r="M61" s="48">
        <v>13565.871800000001</v>
      </c>
      <c r="N61" s="48">
        <v>2641</v>
      </c>
      <c r="O61" s="44">
        <f t="shared" si="0"/>
        <v>16206.871800000001</v>
      </c>
      <c r="P61" s="49">
        <f t="shared" si="6"/>
        <v>10182.123933333334</v>
      </c>
      <c r="Q61" s="50">
        <f t="shared" si="2"/>
        <v>529.47044453333342</v>
      </c>
      <c r="R61" s="51">
        <f t="shared" si="3"/>
        <v>10711.594377866668</v>
      </c>
    </row>
    <row r="62" spans="1:18" s="31" customFormat="1" ht="31.5" customHeight="1" x14ac:dyDescent="0.2">
      <c r="A62" s="13">
        <v>58</v>
      </c>
      <c r="B62" s="14">
        <v>50131701</v>
      </c>
      <c r="C62" s="15">
        <v>1</v>
      </c>
      <c r="D62" s="15" t="s">
        <v>283</v>
      </c>
      <c r="E62" s="15" t="s">
        <v>284</v>
      </c>
      <c r="F62" s="81" t="s">
        <v>285</v>
      </c>
      <c r="G62" s="48">
        <v>16000</v>
      </c>
      <c r="H62" s="48">
        <v>3040</v>
      </c>
      <c r="I62" s="44">
        <f t="shared" si="4"/>
        <v>19040</v>
      </c>
      <c r="J62" s="48">
        <v>21717.5</v>
      </c>
      <c r="K62" s="48">
        <v>4126.3249999999998</v>
      </c>
      <c r="L62" s="44">
        <f t="shared" si="5"/>
        <v>25843.825000000001</v>
      </c>
      <c r="M62" s="48">
        <v>6662.64</v>
      </c>
      <c r="N62" s="48">
        <v>0</v>
      </c>
      <c r="O62" s="44">
        <f t="shared" si="0"/>
        <v>6662.64</v>
      </c>
      <c r="P62" s="49">
        <f t="shared" si="6"/>
        <v>17182.154999999999</v>
      </c>
      <c r="Q62" s="50">
        <f t="shared" si="2"/>
        <v>893.47206000000006</v>
      </c>
      <c r="R62" s="51">
        <f t="shared" si="3"/>
        <v>18075.627059999999</v>
      </c>
    </row>
    <row r="63" spans="1:18" s="31" customFormat="1" ht="31.5" customHeight="1" x14ac:dyDescent="0.2">
      <c r="A63" s="13">
        <v>59</v>
      </c>
      <c r="B63" s="14">
        <v>50181709</v>
      </c>
      <c r="C63" s="15">
        <v>1</v>
      </c>
      <c r="D63" s="15" t="s">
        <v>210</v>
      </c>
      <c r="E63" s="15" t="s">
        <v>286</v>
      </c>
      <c r="F63" s="81" t="s">
        <v>287</v>
      </c>
      <c r="G63" s="48">
        <v>12000</v>
      </c>
      <c r="H63" s="48">
        <v>2280</v>
      </c>
      <c r="I63" s="44">
        <f t="shared" si="4"/>
        <v>14280</v>
      </c>
      <c r="J63" s="48">
        <v>26775</v>
      </c>
      <c r="K63" s="48">
        <v>5087.25</v>
      </c>
      <c r="L63" s="44">
        <f t="shared" si="5"/>
        <v>31862.25</v>
      </c>
      <c r="M63" s="48">
        <v>17860.104599999999</v>
      </c>
      <c r="N63" s="48">
        <v>3477</v>
      </c>
      <c r="O63" s="44">
        <f t="shared" si="0"/>
        <v>21337.104599999999</v>
      </c>
      <c r="P63" s="49">
        <f t="shared" si="6"/>
        <v>22493.118199999997</v>
      </c>
      <c r="Q63" s="50">
        <f t="shared" si="2"/>
        <v>1169.6421464</v>
      </c>
      <c r="R63" s="51">
        <f t="shared" si="3"/>
        <v>23662.760346399999</v>
      </c>
    </row>
    <row r="64" spans="1:18" s="31" customFormat="1" ht="31.5" customHeight="1" x14ac:dyDescent="0.2">
      <c r="A64" s="13">
        <v>60</v>
      </c>
      <c r="B64" s="14">
        <v>50301518</v>
      </c>
      <c r="C64" s="15">
        <v>1</v>
      </c>
      <c r="D64" s="15" t="s">
        <v>43</v>
      </c>
      <c r="E64" s="15" t="s">
        <v>288</v>
      </c>
      <c r="F64" s="81" t="s">
        <v>289</v>
      </c>
      <c r="G64" s="48">
        <v>22000</v>
      </c>
      <c r="H64" s="48">
        <v>4180</v>
      </c>
      <c r="I64" s="44">
        <f t="shared" si="4"/>
        <v>26180</v>
      </c>
      <c r="J64" s="48">
        <v>23500</v>
      </c>
      <c r="K64" s="48">
        <v>4465</v>
      </c>
      <c r="L64" s="44">
        <f t="shared" si="5"/>
        <v>27965</v>
      </c>
      <c r="M64" s="48">
        <v>23368.23</v>
      </c>
      <c r="N64" s="48">
        <v>0</v>
      </c>
      <c r="O64" s="44">
        <f t="shared" si="0"/>
        <v>23368.23</v>
      </c>
      <c r="P64" s="49">
        <f t="shared" si="6"/>
        <v>25837.743333333332</v>
      </c>
      <c r="Q64" s="50">
        <f t="shared" si="2"/>
        <v>1343.5626533333334</v>
      </c>
      <c r="R64" s="51">
        <f t="shared" si="3"/>
        <v>27181.305986666666</v>
      </c>
    </row>
    <row r="65" spans="1:121" s="31" customFormat="1" ht="39.75" customHeight="1" x14ac:dyDescent="0.2">
      <c r="A65" s="13">
        <v>61</v>
      </c>
      <c r="B65" s="82">
        <v>50151513</v>
      </c>
      <c r="C65" s="34">
        <v>1</v>
      </c>
      <c r="D65" s="34" t="s">
        <v>290</v>
      </c>
      <c r="E65" s="35" t="s">
        <v>291</v>
      </c>
      <c r="F65" s="35" t="s">
        <v>292</v>
      </c>
      <c r="G65" s="48">
        <v>16000</v>
      </c>
      <c r="H65" s="48">
        <v>3040</v>
      </c>
      <c r="I65" s="44">
        <f t="shared" si="4"/>
        <v>19040</v>
      </c>
      <c r="J65" s="48">
        <v>15732</v>
      </c>
      <c r="K65" s="48">
        <v>2989.08</v>
      </c>
      <c r="L65" s="44">
        <f t="shared" si="5"/>
        <v>18721.080000000002</v>
      </c>
      <c r="M65" s="48">
        <v>110869.28320000001</v>
      </c>
      <c r="N65" s="48">
        <v>21584</v>
      </c>
      <c r="O65" s="44">
        <f t="shared" si="0"/>
        <v>132453.28320000001</v>
      </c>
      <c r="P65" s="49">
        <f t="shared" si="6"/>
        <v>56738.121066666674</v>
      </c>
      <c r="Q65" s="50">
        <f t="shared" si="2"/>
        <v>2950.3822954666671</v>
      </c>
      <c r="R65" s="51">
        <f t="shared" si="3"/>
        <v>59688.503362133342</v>
      </c>
    </row>
    <row r="66" spans="1:121" s="40" customFormat="1" ht="30" customHeight="1" x14ac:dyDescent="0.2">
      <c r="A66" s="13">
        <v>62</v>
      </c>
      <c r="B66" s="82">
        <v>50151513</v>
      </c>
      <c r="C66" s="34">
        <v>1</v>
      </c>
      <c r="D66" s="34" t="s">
        <v>290</v>
      </c>
      <c r="E66" s="35" t="s">
        <v>293</v>
      </c>
      <c r="F66" s="35" t="s">
        <v>294</v>
      </c>
      <c r="G66" s="48">
        <v>16000</v>
      </c>
      <c r="H66" s="48">
        <v>3040</v>
      </c>
      <c r="I66" s="44">
        <f t="shared" si="4"/>
        <v>19040</v>
      </c>
      <c r="J66" s="48">
        <v>11917</v>
      </c>
      <c r="K66" s="48">
        <v>2264.23</v>
      </c>
      <c r="L66" s="44">
        <f t="shared" si="5"/>
        <v>14181.23</v>
      </c>
      <c r="M66" s="48">
        <v>117603.421</v>
      </c>
      <c r="N66" s="48">
        <v>22895</v>
      </c>
      <c r="O66" s="44">
        <f t="shared" si="0"/>
        <v>140498.421</v>
      </c>
      <c r="P66" s="49">
        <f t="shared" si="6"/>
        <v>57906.55033333334</v>
      </c>
      <c r="Q66" s="50">
        <f t="shared" si="2"/>
        <v>3011.1406173333339</v>
      </c>
      <c r="R66" s="51">
        <f t="shared" si="3"/>
        <v>60917.690950666671</v>
      </c>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row>
    <row r="67" spans="1:121" s="31" customFormat="1" ht="30" customHeight="1" x14ac:dyDescent="0.2">
      <c r="A67" s="13">
        <v>63</v>
      </c>
      <c r="B67" s="82">
        <v>50221002</v>
      </c>
      <c r="C67" s="34">
        <v>1</v>
      </c>
      <c r="D67" s="34" t="s">
        <v>295</v>
      </c>
      <c r="E67" s="35" t="s">
        <v>296</v>
      </c>
      <c r="F67" s="41" t="s">
        <v>297</v>
      </c>
      <c r="G67" s="48">
        <v>12000</v>
      </c>
      <c r="H67" s="48">
        <v>2280</v>
      </c>
      <c r="I67" s="44">
        <f t="shared" si="4"/>
        <v>14280</v>
      </c>
      <c r="J67" s="48">
        <v>17255</v>
      </c>
      <c r="K67" s="48">
        <v>3278.45</v>
      </c>
      <c r="L67" s="44">
        <f t="shared" si="5"/>
        <v>20533.45</v>
      </c>
      <c r="M67" s="48">
        <v>16068.72</v>
      </c>
      <c r="N67" s="48">
        <v>0</v>
      </c>
      <c r="O67" s="44">
        <f t="shared" si="0"/>
        <v>16068.72</v>
      </c>
      <c r="P67" s="49">
        <f t="shared" si="6"/>
        <v>16960.723333333332</v>
      </c>
      <c r="Q67" s="50">
        <f t="shared" si="2"/>
        <v>881.95761333333337</v>
      </c>
      <c r="R67" s="51">
        <f t="shared" si="3"/>
        <v>17842.680946666664</v>
      </c>
    </row>
    <row r="68" spans="1:121" s="31" customFormat="1" ht="30" customHeight="1" x14ac:dyDescent="0.2">
      <c r="A68" s="13">
        <v>64</v>
      </c>
      <c r="B68" s="82">
        <v>52151501</v>
      </c>
      <c r="C68" s="34">
        <v>1</v>
      </c>
      <c r="D68" s="34" t="s">
        <v>11</v>
      </c>
      <c r="E68" s="35" t="s">
        <v>298</v>
      </c>
      <c r="F68" s="41" t="s">
        <v>299</v>
      </c>
      <c r="G68" s="48">
        <v>110000</v>
      </c>
      <c r="H68" s="48">
        <v>20900</v>
      </c>
      <c r="I68" s="44">
        <f t="shared" si="4"/>
        <v>130900</v>
      </c>
      <c r="J68" s="48">
        <v>149940</v>
      </c>
      <c r="K68" s="48">
        <v>28488.6</v>
      </c>
      <c r="L68" s="44">
        <f t="shared" si="5"/>
        <v>178428.6</v>
      </c>
      <c r="M68" s="48">
        <v>114480.3426</v>
      </c>
      <c r="N68" s="48">
        <v>22287</v>
      </c>
      <c r="O68" s="44">
        <f t="shared" si="0"/>
        <v>136767.3426</v>
      </c>
      <c r="P68" s="49">
        <f t="shared" si="6"/>
        <v>148698.64753333331</v>
      </c>
      <c r="Q68" s="50">
        <f t="shared" si="2"/>
        <v>7732.3296717333324</v>
      </c>
      <c r="R68" s="51">
        <f t="shared" si="3"/>
        <v>156430.97720506665</v>
      </c>
    </row>
    <row r="69" spans="1:121" s="31" customFormat="1" ht="30" customHeight="1" x14ac:dyDescent="0.2">
      <c r="A69" s="13">
        <v>65</v>
      </c>
      <c r="B69" s="82">
        <v>52151501</v>
      </c>
      <c r="C69" s="34">
        <v>1</v>
      </c>
      <c r="D69" s="34" t="s">
        <v>300</v>
      </c>
      <c r="E69" s="35" t="s">
        <v>301</v>
      </c>
      <c r="F69" s="41" t="s">
        <v>302</v>
      </c>
      <c r="G69" s="48">
        <v>48500</v>
      </c>
      <c r="H69" s="48">
        <v>9215</v>
      </c>
      <c r="I69" s="44">
        <f t="shared" si="4"/>
        <v>57715</v>
      </c>
      <c r="J69" s="48">
        <v>79135</v>
      </c>
      <c r="K69" s="48">
        <v>15035.65</v>
      </c>
      <c r="L69" s="44">
        <f t="shared" si="5"/>
        <v>94170.65</v>
      </c>
      <c r="M69" s="48">
        <v>54751.468200000003</v>
      </c>
      <c r="N69" s="48">
        <v>10659</v>
      </c>
      <c r="O69" s="44">
        <f t="shared" si="0"/>
        <v>65410.468200000003</v>
      </c>
      <c r="P69" s="49">
        <f t="shared" si="6"/>
        <v>72432.039399999994</v>
      </c>
      <c r="Q69" s="50">
        <f t="shared" si="2"/>
        <v>3766.4660488</v>
      </c>
      <c r="R69" s="51">
        <f t="shared" si="3"/>
        <v>76198.505448799988</v>
      </c>
    </row>
    <row r="70" spans="1:121" s="31" customFormat="1" ht="30" customHeight="1" x14ac:dyDescent="0.2">
      <c r="A70" s="13">
        <v>66</v>
      </c>
      <c r="B70" s="82">
        <v>50302003</v>
      </c>
      <c r="C70" s="34">
        <v>1</v>
      </c>
      <c r="D70" s="34" t="s">
        <v>280</v>
      </c>
      <c r="E70" s="35" t="s">
        <v>303</v>
      </c>
      <c r="F70" s="41" t="s">
        <v>304</v>
      </c>
      <c r="G70" s="48">
        <v>18500</v>
      </c>
      <c r="H70" s="48">
        <v>3515</v>
      </c>
      <c r="I70" s="44">
        <f t="shared" ref="I70:I95" si="7">G70+H70</f>
        <v>22015</v>
      </c>
      <c r="J70" s="48">
        <v>27500</v>
      </c>
      <c r="K70" s="48">
        <v>5225</v>
      </c>
      <c r="L70" s="44">
        <f t="shared" ref="L70:L96" si="8">J70+K70</f>
        <v>32725</v>
      </c>
      <c r="M70" s="48">
        <v>25670.76</v>
      </c>
      <c r="N70" s="48">
        <v>0</v>
      </c>
      <c r="O70" s="44">
        <f t="shared" ref="O70:O96" si="9">M70+N70</f>
        <v>25670.76</v>
      </c>
      <c r="P70" s="49">
        <f t="shared" si="6"/>
        <v>26803.586666666666</v>
      </c>
      <c r="Q70" s="50">
        <f t="shared" ref="Q70:Q96" si="10">P70*5.2%</f>
        <v>1393.7865066666668</v>
      </c>
      <c r="R70" s="51">
        <f t="shared" ref="R70:R96" si="11">SUM(P70:Q70)</f>
        <v>28197.373173333333</v>
      </c>
    </row>
    <row r="71" spans="1:121" s="31" customFormat="1" ht="30" customHeight="1" x14ac:dyDescent="0.2">
      <c r="A71" s="13">
        <v>67</v>
      </c>
      <c r="B71" s="82">
        <v>50424115</v>
      </c>
      <c r="C71" s="34">
        <v>1</v>
      </c>
      <c r="D71" s="34" t="s">
        <v>305</v>
      </c>
      <c r="E71" s="35" t="s">
        <v>306</v>
      </c>
      <c r="F71" s="41" t="s">
        <v>307</v>
      </c>
      <c r="G71" s="48">
        <v>8000</v>
      </c>
      <c r="H71" s="48">
        <v>1520</v>
      </c>
      <c r="I71" s="44">
        <f t="shared" si="7"/>
        <v>9520</v>
      </c>
      <c r="J71" s="48">
        <v>10829</v>
      </c>
      <c r="K71" s="48">
        <v>2057.5100000000002</v>
      </c>
      <c r="L71" s="44">
        <f t="shared" si="8"/>
        <v>12886.51</v>
      </c>
      <c r="M71" s="48">
        <v>9759.6200000000008</v>
      </c>
      <c r="N71" s="48">
        <v>1900</v>
      </c>
      <c r="O71" s="44">
        <f t="shared" si="9"/>
        <v>11659.62</v>
      </c>
      <c r="P71" s="49">
        <f t="shared" si="6"/>
        <v>11355.376666666669</v>
      </c>
      <c r="Q71" s="50">
        <f t="shared" si="10"/>
        <v>590.47958666666682</v>
      </c>
      <c r="R71" s="51">
        <f t="shared" si="11"/>
        <v>11945.856253333335</v>
      </c>
    </row>
    <row r="72" spans="1:121" s="40" customFormat="1" ht="30" customHeight="1" x14ac:dyDescent="0.2">
      <c r="A72" s="13">
        <v>68</v>
      </c>
      <c r="B72" s="82">
        <v>31191501</v>
      </c>
      <c r="C72" s="34">
        <v>1</v>
      </c>
      <c r="D72" s="34" t="s">
        <v>308</v>
      </c>
      <c r="E72" s="35" t="s">
        <v>309</v>
      </c>
      <c r="F72" s="41" t="s">
        <v>310</v>
      </c>
      <c r="G72" s="48">
        <v>6200</v>
      </c>
      <c r="H72" s="48">
        <v>1178</v>
      </c>
      <c r="I72" s="44">
        <f t="shared" si="7"/>
        <v>7378</v>
      </c>
      <c r="J72" s="48">
        <v>8449</v>
      </c>
      <c r="K72" s="48">
        <v>1605.31</v>
      </c>
      <c r="L72" s="44">
        <f t="shared" si="8"/>
        <v>10054.31</v>
      </c>
      <c r="M72" s="48">
        <v>7319.7150000000001</v>
      </c>
      <c r="N72" s="48">
        <v>1425</v>
      </c>
      <c r="O72" s="44">
        <f t="shared" si="9"/>
        <v>8744.7150000000001</v>
      </c>
      <c r="P72" s="49">
        <f t="shared" si="6"/>
        <v>8725.6749999999993</v>
      </c>
      <c r="Q72" s="50">
        <f t="shared" si="10"/>
        <v>453.73509999999999</v>
      </c>
      <c r="R72" s="51">
        <f t="shared" si="11"/>
        <v>9179.4100999999991</v>
      </c>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c r="CB72" s="31"/>
      <c r="CC72" s="31"/>
      <c r="CD72" s="31"/>
      <c r="CE72" s="31"/>
      <c r="CF72" s="31"/>
      <c r="CG72" s="31"/>
      <c r="CH72" s="31"/>
      <c r="CI72" s="31"/>
      <c r="CJ72" s="31"/>
      <c r="CK72" s="31"/>
      <c r="CL72" s="31"/>
      <c r="CM72" s="31"/>
      <c r="CN72" s="31"/>
      <c r="CO72" s="31"/>
      <c r="CP72" s="31"/>
      <c r="CQ72" s="31"/>
      <c r="CR72" s="31"/>
      <c r="CS72" s="31"/>
      <c r="CT72" s="31"/>
      <c r="CU72" s="31"/>
      <c r="CV72" s="31"/>
      <c r="CW72" s="31"/>
      <c r="CX72" s="31"/>
      <c r="CY72" s="31"/>
      <c r="CZ72" s="31"/>
      <c r="DA72" s="31"/>
      <c r="DB72" s="31"/>
      <c r="DC72" s="31"/>
      <c r="DD72" s="31"/>
      <c r="DE72" s="31"/>
      <c r="DF72" s="31"/>
      <c r="DG72" s="31"/>
      <c r="DH72" s="31"/>
      <c r="DI72" s="31"/>
      <c r="DJ72" s="31"/>
      <c r="DK72" s="31"/>
      <c r="DL72" s="31"/>
      <c r="DM72" s="31"/>
      <c r="DN72" s="31"/>
      <c r="DO72" s="31"/>
      <c r="DP72" s="31"/>
      <c r="DQ72" s="31"/>
    </row>
    <row r="73" spans="1:121" s="31" customFormat="1" ht="30" customHeight="1" x14ac:dyDescent="0.2">
      <c r="A73" s="13">
        <v>69</v>
      </c>
      <c r="B73" s="82">
        <v>12171506</v>
      </c>
      <c r="C73" s="34">
        <v>1</v>
      </c>
      <c r="D73" s="34" t="s">
        <v>311</v>
      </c>
      <c r="E73" s="35" t="s">
        <v>312</v>
      </c>
      <c r="F73" s="41" t="s">
        <v>313</v>
      </c>
      <c r="G73" s="48">
        <v>200</v>
      </c>
      <c r="H73" s="48">
        <v>38</v>
      </c>
      <c r="I73" s="44">
        <f t="shared" si="7"/>
        <v>238</v>
      </c>
      <c r="J73" s="48">
        <v>186</v>
      </c>
      <c r="K73" s="48">
        <v>35.340000000000003</v>
      </c>
      <c r="L73" s="44">
        <f t="shared" si="8"/>
        <v>221.34</v>
      </c>
      <c r="M73" s="48">
        <v>91838.0242</v>
      </c>
      <c r="N73" s="48">
        <v>17879</v>
      </c>
      <c r="O73" s="44">
        <f t="shared" si="9"/>
        <v>109717.0242</v>
      </c>
      <c r="P73" s="49">
        <f t="shared" si="6"/>
        <v>36725.454733333332</v>
      </c>
      <c r="Q73" s="50">
        <f t="shared" si="10"/>
        <v>1909.7236461333334</v>
      </c>
      <c r="R73" s="51">
        <f t="shared" si="11"/>
        <v>38635.178379466663</v>
      </c>
    </row>
    <row r="74" spans="1:121" s="31" customFormat="1" ht="30" customHeight="1" x14ac:dyDescent="0.2">
      <c r="A74" s="13">
        <v>70</v>
      </c>
      <c r="B74" s="82">
        <v>50302074</v>
      </c>
      <c r="C74" s="34">
        <v>1</v>
      </c>
      <c r="D74" s="34" t="s">
        <v>43</v>
      </c>
      <c r="E74" s="35" t="s">
        <v>314</v>
      </c>
      <c r="F74" s="41" t="s">
        <v>315</v>
      </c>
      <c r="G74" s="48">
        <v>8000</v>
      </c>
      <c r="H74" s="48">
        <v>1520</v>
      </c>
      <c r="I74" s="44">
        <f t="shared" si="7"/>
        <v>9520</v>
      </c>
      <c r="J74" s="48">
        <v>9250</v>
      </c>
      <c r="K74" s="48">
        <v>1757.5</v>
      </c>
      <c r="L74" s="44">
        <f t="shared" si="8"/>
        <v>11007.5</v>
      </c>
      <c r="M74" s="48">
        <v>10581.84</v>
      </c>
      <c r="N74" s="48">
        <v>0</v>
      </c>
      <c r="O74" s="44">
        <f t="shared" si="9"/>
        <v>10581.84</v>
      </c>
      <c r="P74" s="49">
        <f t="shared" si="6"/>
        <v>10369.780000000001</v>
      </c>
      <c r="Q74" s="50">
        <f t="shared" si="10"/>
        <v>539.22856000000013</v>
      </c>
      <c r="R74" s="51">
        <f t="shared" si="11"/>
        <v>10909.00856</v>
      </c>
    </row>
    <row r="75" spans="1:121" s="31" customFormat="1" ht="30" customHeight="1" x14ac:dyDescent="0.2">
      <c r="A75" s="13">
        <v>71</v>
      </c>
      <c r="B75" s="82">
        <v>50405601</v>
      </c>
      <c r="C75" s="34">
        <v>1</v>
      </c>
      <c r="D75" s="34" t="s">
        <v>253</v>
      </c>
      <c r="E75" s="35" t="s">
        <v>584</v>
      </c>
      <c r="F75" s="41" t="s">
        <v>583</v>
      </c>
      <c r="G75" s="48">
        <v>12000</v>
      </c>
      <c r="H75" s="48">
        <v>2280</v>
      </c>
      <c r="I75" s="44">
        <f t="shared" si="7"/>
        <v>14280</v>
      </c>
      <c r="J75" s="48">
        <v>8925</v>
      </c>
      <c r="K75" s="48">
        <v>1695.75</v>
      </c>
      <c r="L75" s="44">
        <f t="shared" si="8"/>
        <v>10620.75</v>
      </c>
      <c r="M75" s="48">
        <v>13864.17</v>
      </c>
      <c r="N75" s="48">
        <v>0</v>
      </c>
      <c r="O75" s="44">
        <f t="shared" si="9"/>
        <v>13864.17</v>
      </c>
      <c r="P75" s="49">
        <f t="shared" si="6"/>
        <v>12921.64</v>
      </c>
      <c r="Q75" s="50">
        <f t="shared" si="10"/>
        <v>671.92528000000004</v>
      </c>
      <c r="R75" s="51">
        <f t="shared" si="11"/>
        <v>13593.565279999999</v>
      </c>
    </row>
    <row r="76" spans="1:121" s="31" customFormat="1" ht="30" customHeight="1" x14ac:dyDescent="0.2">
      <c r="A76" s="13">
        <v>72</v>
      </c>
      <c r="B76" s="82">
        <v>10151801</v>
      </c>
      <c r="C76" s="34">
        <v>1</v>
      </c>
      <c r="D76" s="34" t="s">
        <v>316</v>
      </c>
      <c r="E76" s="35" t="s">
        <v>317</v>
      </c>
      <c r="F76" s="41" t="s">
        <v>318</v>
      </c>
      <c r="G76" s="48">
        <v>2375</v>
      </c>
      <c r="H76" s="48">
        <v>451.25</v>
      </c>
      <c r="I76" s="44">
        <f t="shared" si="7"/>
        <v>2826.25</v>
      </c>
      <c r="J76" s="48">
        <v>2261</v>
      </c>
      <c r="K76" s="48">
        <v>429.59000000000003</v>
      </c>
      <c r="L76" s="44">
        <f t="shared" si="8"/>
        <v>2690.59</v>
      </c>
      <c r="M76" s="48">
        <v>3415.8670000000002</v>
      </c>
      <c r="N76" s="48">
        <v>665</v>
      </c>
      <c r="O76" s="44">
        <f t="shared" si="9"/>
        <v>4080.8670000000002</v>
      </c>
      <c r="P76" s="49">
        <f t="shared" si="6"/>
        <v>3199.2356666666669</v>
      </c>
      <c r="Q76" s="50">
        <f t="shared" si="10"/>
        <v>166.36025466666669</v>
      </c>
      <c r="R76" s="51">
        <f t="shared" si="11"/>
        <v>3365.5959213333335</v>
      </c>
    </row>
    <row r="77" spans="1:121" s="31" customFormat="1" ht="30" customHeight="1" x14ac:dyDescent="0.2">
      <c r="A77" s="13">
        <v>73</v>
      </c>
      <c r="B77" s="82">
        <v>50305601</v>
      </c>
      <c r="C77" s="34">
        <v>1</v>
      </c>
      <c r="D77" s="34" t="s">
        <v>253</v>
      </c>
      <c r="E77" s="35" t="s">
        <v>319</v>
      </c>
      <c r="F77" s="41" t="s">
        <v>320</v>
      </c>
      <c r="G77" s="48">
        <v>10500</v>
      </c>
      <c r="H77" s="48">
        <v>1995</v>
      </c>
      <c r="I77" s="44">
        <f t="shared" si="7"/>
        <v>12495</v>
      </c>
      <c r="J77" s="48">
        <v>8750</v>
      </c>
      <c r="K77" s="48">
        <v>1662.5</v>
      </c>
      <c r="L77" s="44">
        <f t="shared" si="8"/>
        <v>10412.5</v>
      </c>
      <c r="M77" s="48">
        <v>11894.772000000001</v>
      </c>
      <c r="N77" s="48">
        <v>0</v>
      </c>
      <c r="O77" s="44">
        <f t="shared" si="9"/>
        <v>11894.772000000001</v>
      </c>
      <c r="P77" s="49">
        <f t="shared" si="6"/>
        <v>11600.757333333333</v>
      </c>
      <c r="Q77" s="50">
        <f t="shared" si="10"/>
        <v>603.23938133333331</v>
      </c>
      <c r="R77" s="51">
        <f t="shared" si="11"/>
        <v>12203.996714666666</v>
      </c>
    </row>
    <row r="78" spans="1:121" s="31" customFormat="1" ht="30" customHeight="1" x14ac:dyDescent="0.2">
      <c r="A78" s="13">
        <v>74</v>
      </c>
      <c r="B78" s="82">
        <v>31151507</v>
      </c>
      <c r="C78" s="34">
        <v>1</v>
      </c>
      <c r="D78" s="34" t="s">
        <v>76</v>
      </c>
      <c r="E78" s="35" t="s">
        <v>321</v>
      </c>
      <c r="F78" s="41" t="s">
        <v>322</v>
      </c>
      <c r="G78" s="48">
        <v>32000</v>
      </c>
      <c r="H78" s="48">
        <v>6080</v>
      </c>
      <c r="I78" s="44">
        <f t="shared" si="7"/>
        <v>38080</v>
      </c>
      <c r="J78" s="48">
        <v>41055</v>
      </c>
      <c r="K78" s="48">
        <v>7800.45</v>
      </c>
      <c r="L78" s="44">
        <f t="shared" si="8"/>
        <v>48855.45</v>
      </c>
      <c r="M78" s="48">
        <v>37964.921799999996</v>
      </c>
      <c r="N78" s="48">
        <v>7391</v>
      </c>
      <c r="O78" s="44">
        <f t="shared" si="9"/>
        <v>45355.921799999996</v>
      </c>
      <c r="P78" s="49">
        <f t="shared" si="6"/>
        <v>44097.123933333329</v>
      </c>
      <c r="Q78" s="50">
        <f t="shared" si="10"/>
        <v>2293.0504445333331</v>
      </c>
      <c r="R78" s="51">
        <f t="shared" si="11"/>
        <v>46390.174377866664</v>
      </c>
    </row>
    <row r="79" spans="1:121" s="54" customFormat="1" ht="30" customHeight="1" x14ac:dyDescent="0.2">
      <c r="A79" s="13">
        <v>75</v>
      </c>
      <c r="B79" s="82">
        <v>51191801</v>
      </c>
      <c r="C79" s="34">
        <v>1</v>
      </c>
      <c r="D79" s="34" t="s">
        <v>323</v>
      </c>
      <c r="E79" s="35" t="s">
        <v>324</v>
      </c>
      <c r="F79" s="41" t="s">
        <v>325</v>
      </c>
      <c r="G79" s="48">
        <v>2000</v>
      </c>
      <c r="H79" s="48">
        <v>15.2</v>
      </c>
      <c r="I79" s="44">
        <f t="shared" si="7"/>
        <v>2015.2</v>
      </c>
      <c r="J79" s="48">
        <v>1190</v>
      </c>
      <c r="K79" s="48">
        <v>226.1</v>
      </c>
      <c r="L79" s="44">
        <f t="shared" si="8"/>
        <v>1416.1</v>
      </c>
      <c r="M79" s="48">
        <v>2732.6936000000001</v>
      </c>
      <c r="N79" s="48">
        <v>532</v>
      </c>
      <c r="O79" s="44">
        <f t="shared" si="9"/>
        <v>3264.6936000000001</v>
      </c>
      <c r="P79" s="49">
        <f t="shared" si="6"/>
        <v>2231.9978666666666</v>
      </c>
      <c r="Q79" s="50">
        <f t="shared" si="10"/>
        <v>116.06388906666668</v>
      </c>
      <c r="R79" s="51">
        <f t="shared" si="11"/>
        <v>2348.0617557333335</v>
      </c>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c r="CB79" s="31"/>
      <c r="CC79" s="31"/>
      <c r="CD79" s="31"/>
      <c r="CE79" s="31"/>
      <c r="CF79" s="31"/>
      <c r="CG79" s="31"/>
      <c r="CH79" s="31"/>
      <c r="CI79" s="31"/>
      <c r="CJ79" s="31"/>
      <c r="CK79" s="31"/>
      <c r="CL79" s="31"/>
      <c r="CM79" s="31"/>
      <c r="CN79" s="31"/>
      <c r="CO79" s="31"/>
      <c r="CP79" s="31"/>
      <c r="CQ79" s="31"/>
      <c r="CR79" s="31"/>
      <c r="CS79" s="31"/>
      <c r="CT79" s="31"/>
      <c r="CU79" s="31"/>
      <c r="CV79" s="31"/>
      <c r="CW79" s="31"/>
      <c r="CX79" s="31"/>
      <c r="CY79" s="31"/>
      <c r="CZ79" s="31"/>
      <c r="DA79" s="31"/>
      <c r="DB79" s="31"/>
      <c r="DC79" s="31"/>
      <c r="DD79" s="31"/>
      <c r="DE79" s="31"/>
      <c r="DF79" s="31"/>
      <c r="DG79" s="31"/>
      <c r="DH79" s="31"/>
      <c r="DI79" s="31"/>
      <c r="DJ79" s="31"/>
      <c r="DK79" s="31"/>
      <c r="DL79" s="31"/>
      <c r="DM79" s="31"/>
      <c r="DN79" s="31"/>
      <c r="DO79" s="31"/>
      <c r="DP79" s="31"/>
      <c r="DQ79" s="31"/>
    </row>
    <row r="80" spans="1:121" s="40" customFormat="1" ht="30" customHeight="1" x14ac:dyDescent="0.2">
      <c r="A80" s="13">
        <v>76</v>
      </c>
      <c r="B80" s="82">
        <v>50181709</v>
      </c>
      <c r="C80" s="34">
        <v>1</v>
      </c>
      <c r="D80" s="34" t="s">
        <v>210</v>
      </c>
      <c r="E80" s="35" t="s">
        <v>326</v>
      </c>
      <c r="F80" s="41" t="s">
        <v>327</v>
      </c>
      <c r="G80" s="48">
        <v>18000</v>
      </c>
      <c r="H80" s="48">
        <v>3420</v>
      </c>
      <c r="I80" s="44">
        <f t="shared" si="7"/>
        <v>21420</v>
      </c>
      <c r="J80" s="48">
        <v>27370</v>
      </c>
      <c r="K80" s="48">
        <v>5200.3</v>
      </c>
      <c r="L80" s="44">
        <f t="shared" si="8"/>
        <v>32570.3</v>
      </c>
      <c r="M80" s="48">
        <v>21568.760200000001</v>
      </c>
      <c r="N80" s="48">
        <v>4199</v>
      </c>
      <c r="O80" s="44">
        <f t="shared" si="9"/>
        <v>25767.760200000001</v>
      </c>
      <c r="P80" s="49">
        <f t="shared" si="6"/>
        <v>26586.020066666668</v>
      </c>
      <c r="Q80" s="50">
        <f t="shared" si="10"/>
        <v>1382.4730434666669</v>
      </c>
      <c r="R80" s="51">
        <f t="shared" si="11"/>
        <v>27968.493110133335</v>
      </c>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c r="CB80" s="31"/>
      <c r="CC80" s="31"/>
      <c r="CD80" s="31"/>
      <c r="CE80" s="31"/>
      <c r="CF80" s="31"/>
      <c r="CG80" s="31"/>
      <c r="CH80" s="31"/>
      <c r="CI80" s="31"/>
      <c r="CJ80" s="31"/>
      <c r="CK80" s="31"/>
      <c r="CL80" s="31"/>
      <c r="CM80" s="31"/>
      <c r="CN80" s="31"/>
      <c r="CO80" s="31"/>
      <c r="CP80" s="31"/>
      <c r="CQ80" s="31"/>
      <c r="CR80" s="31"/>
      <c r="CS80" s="31"/>
      <c r="CT80" s="31"/>
      <c r="CU80" s="31"/>
      <c r="CV80" s="31"/>
      <c r="CW80" s="31"/>
      <c r="CX80" s="31"/>
      <c r="CY80" s="31"/>
      <c r="CZ80" s="31"/>
      <c r="DA80" s="31"/>
      <c r="DB80" s="31"/>
      <c r="DC80" s="31"/>
      <c r="DD80" s="31"/>
      <c r="DE80" s="31"/>
      <c r="DF80" s="31"/>
      <c r="DG80" s="31"/>
      <c r="DH80" s="31"/>
      <c r="DI80" s="31"/>
      <c r="DJ80" s="31"/>
      <c r="DK80" s="31"/>
      <c r="DL80" s="31"/>
      <c r="DM80" s="31"/>
      <c r="DN80" s="31"/>
      <c r="DO80" s="31"/>
      <c r="DP80" s="31"/>
      <c r="DQ80" s="31"/>
    </row>
    <row r="81" spans="1:121" s="31" customFormat="1" ht="30" customHeight="1" x14ac:dyDescent="0.2">
      <c r="A81" s="13">
        <v>77</v>
      </c>
      <c r="B81" s="82">
        <v>50221002</v>
      </c>
      <c r="C81" s="34">
        <v>1</v>
      </c>
      <c r="D81" s="34" t="s">
        <v>311</v>
      </c>
      <c r="E81" s="35" t="s">
        <v>328</v>
      </c>
      <c r="F81" s="41" t="s">
        <v>329</v>
      </c>
      <c r="G81" s="48">
        <v>16000</v>
      </c>
      <c r="H81" s="48">
        <v>3040</v>
      </c>
      <c r="I81" s="44">
        <f t="shared" si="7"/>
        <v>19040</v>
      </c>
      <c r="J81" s="48">
        <v>22015</v>
      </c>
      <c r="K81" s="48">
        <v>4182.8500000000004</v>
      </c>
      <c r="L81" s="44">
        <f t="shared" si="8"/>
        <v>26197.85</v>
      </c>
      <c r="M81" s="48">
        <v>18250.489399999999</v>
      </c>
      <c r="N81" s="48">
        <v>3553</v>
      </c>
      <c r="O81" s="44">
        <f t="shared" si="9"/>
        <v>21803.489399999999</v>
      </c>
      <c r="P81" s="49">
        <f t="shared" si="6"/>
        <v>22347.113133333332</v>
      </c>
      <c r="Q81" s="50">
        <f t="shared" si="10"/>
        <v>1162.0498829333335</v>
      </c>
      <c r="R81" s="51">
        <f t="shared" si="11"/>
        <v>23509.163016266666</v>
      </c>
    </row>
    <row r="82" spans="1:121" s="40" customFormat="1" ht="30" customHeight="1" x14ac:dyDescent="0.2">
      <c r="A82" s="13">
        <v>78</v>
      </c>
      <c r="B82" s="82">
        <v>50171551</v>
      </c>
      <c r="C82" s="34">
        <v>1</v>
      </c>
      <c r="D82" s="34" t="s">
        <v>253</v>
      </c>
      <c r="E82" s="35" t="s">
        <v>330</v>
      </c>
      <c r="F82" s="35" t="s">
        <v>331</v>
      </c>
      <c r="G82" s="48">
        <v>1500</v>
      </c>
      <c r="H82" s="48">
        <v>285</v>
      </c>
      <c r="I82" s="44">
        <f t="shared" si="7"/>
        <v>1785</v>
      </c>
      <c r="J82" s="48">
        <v>1601.25</v>
      </c>
      <c r="K82" s="48">
        <v>304.23750000000001</v>
      </c>
      <c r="L82" s="44">
        <f t="shared" si="8"/>
        <v>1905.4875</v>
      </c>
      <c r="M82" s="48">
        <v>2153.3380000000002</v>
      </c>
      <c r="N82" s="48">
        <v>110</v>
      </c>
      <c r="O82" s="44">
        <f t="shared" si="9"/>
        <v>2263.3380000000002</v>
      </c>
      <c r="P82" s="49">
        <f t="shared" si="6"/>
        <v>1984.6085000000003</v>
      </c>
      <c r="Q82" s="50">
        <f t="shared" si="10"/>
        <v>103.19964200000003</v>
      </c>
      <c r="R82" s="51">
        <f t="shared" si="11"/>
        <v>2087.8081420000003</v>
      </c>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c r="CB82" s="31"/>
      <c r="CC82" s="31"/>
      <c r="CD82" s="31"/>
      <c r="CE82" s="31"/>
      <c r="CF82" s="31"/>
      <c r="CG82" s="31"/>
      <c r="CH82" s="31"/>
      <c r="CI82" s="31"/>
      <c r="CJ82" s="31"/>
      <c r="CK82" s="31"/>
      <c r="CL82" s="31"/>
      <c r="CM82" s="31"/>
      <c r="CN82" s="31"/>
      <c r="CO82" s="31"/>
      <c r="CP82" s="31"/>
      <c r="CQ82" s="31"/>
      <c r="CR82" s="31"/>
      <c r="CS82" s="31"/>
      <c r="CT82" s="31"/>
      <c r="CU82" s="31"/>
      <c r="CV82" s="31"/>
      <c r="CW82" s="31"/>
      <c r="CX82" s="31"/>
      <c r="CY82" s="31"/>
      <c r="CZ82" s="31"/>
      <c r="DA82" s="31"/>
      <c r="DB82" s="31"/>
      <c r="DC82" s="31"/>
      <c r="DD82" s="31"/>
      <c r="DE82" s="31"/>
      <c r="DF82" s="31"/>
      <c r="DG82" s="31"/>
      <c r="DH82" s="31"/>
      <c r="DI82" s="31"/>
      <c r="DJ82" s="31"/>
      <c r="DK82" s="31"/>
      <c r="DL82" s="31"/>
      <c r="DM82" s="31"/>
      <c r="DN82" s="31"/>
      <c r="DO82" s="31"/>
      <c r="DP82" s="31"/>
      <c r="DQ82" s="31"/>
    </row>
    <row r="83" spans="1:121" s="31" customFormat="1" ht="30" customHeight="1" x14ac:dyDescent="0.2">
      <c r="A83" s="13">
        <v>79</v>
      </c>
      <c r="B83" s="82">
        <v>50171551</v>
      </c>
      <c r="C83" s="34">
        <v>1</v>
      </c>
      <c r="D83" s="34" t="s">
        <v>332</v>
      </c>
      <c r="E83" s="35" t="s">
        <v>333</v>
      </c>
      <c r="F83" s="35" t="s">
        <v>334</v>
      </c>
      <c r="G83" s="48">
        <v>3000</v>
      </c>
      <c r="H83" s="48">
        <v>570</v>
      </c>
      <c r="I83" s="44">
        <f t="shared" si="7"/>
        <v>3570</v>
      </c>
      <c r="J83" s="48">
        <v>5950</v>
      </c>
      <c r="K83" s="48">
        <v>1130.5</v>
      </c>
      <c r="L83" s="44">
        <f t="shared" si="8"/>
        <v>7080.5</v>
      </c>
      <c r="M83" s="48">
        <v>4196.6365999999998</v>
      </c>
      <c r="N83" s="48">
        <v>817</v>
      </c>
      <c r="O83" s="44">
        <f t="shared" si="9"/>
        <v>5013.6365999999998</v>
      </c>
      <c r="P83" s="49">
        <f t="shared" si="6"/>
        <v>5221.3788666666669</v>
      </c>
      <c r="Q83" s="50">
        <f t="shared" si="10"/>
        <v>271.51170106666672</v>
      </c>
      <c r="R83" s="51">
        <f t="shared" si="11"/>
        <v>5492.8905677333332</v>
      </c>
    </row>
    <row r="84" spans="1:121" s="31" customFormat="1" ht="30" customHeight="1" x14ac:dyDescent="0.2">
      <c r="A84" s="13">
        <v>80</v>
      </c>
      <c r="B84" s="82">
        <v>46182001</v>
      </c>
      <c r="C84" s="34">
        <v>1</v>
      </c>
      <c r="D84" s="34" t="s">
        <v>335</v>
      </c>
      <c r="E84" s="35" t="s">
        <v>336</v>
      </c>
      <c r="F84" s="35" t="s">
        <v>337</v>
      </c>
      <c r="G84" s="48">
        <v>15000</v>
      </c>
      <c r="H84" s="48">
        <v>2850</v>
      </c>
      <c r="I84" s="44">
        <f t="shared" si="7"/>
        <v>17850</v>
      </c>
      <c r="J84" s="48">
        <v>14875</v>
      </c>
      <c r="K84" s="48">
        <v>2826.25</v>
      </c>
      <c r="L84" s="44">
        <f t="shared" si="8"/>
        <v>17701.25</v>
      </c>
      <c r="M84" s="48">
        <v>14834.6224</v>
      </c>
      <c r="N84" s="48">
        <v>2888</v>
      </c>
      <c r="O84" s="44">
        <f t="shared" si="9"/>
        <v>17722.6224</v>
      </c>
      <c r="P84" s="49">
        <f t="shared" si="6"/>
        <v>17757.957466666667</v>
      </c>
      <c r="Q84" s="50">
        <f t="shared" si="10"/>
        <v>923.41378826666676</v>
      </c>
      <c r="R84" s="51">
        <f t="shared" si="11"/>
        <v>18681.371254933332</v>
      </c>
    </row>
    <row r="85" spans="1:121" s="31" customFormat="1" ht="30" customHeight="1" x14ac:dyDescent="0.2">
      <c r="A85" s="13">
        <v>81</v>
      </c>
      <c r="B85" s="82">
        <v>52151501</v>
      </c>
      <c r="C85" s="34">
        <v>1</v>
      </c>
      <c r="D85" s="34" t="s">
        <v>242</v>
      </c>
      <c r="E85" s="35" t="s">
        <v>338</v>
      </c>
      <c r="F85" s="35" t="s">
        <v>339</v>
      </c>
      <c r="G85" s="48">
        <v>460.86755568749993</v>
      </c>
      <c r="H85" s="48">
        <v>89.721562500000005</v>
      </c>
      <c r="I85" s="44">
        <v>550.58911818749993</v>
      </c>
      <c r="J85" s="48">
        <v>534.33919500000002</v>
      </c>
      <c r="K85" s="48">
        <v>104.02500000000001</v>
      </c>
      <c r="L85" s="44">
        <v>638.364195</v>
      </c>
      <c r="M85" s="48">
        <v>585.57719999999995</v>
      </c>
      <c r="N85" s="48">
        <v>114</v>
      </c>
      <c r="O85" s="44">
        <f t="shared" si="9"/>
        <v>699.57719999999995</v>
      </c>
      <c r="P85" s="49">
        <f t="shared" si="6"/>
        <v>629.51017106250004</v>
      </c>
      <c r="Q85" s="50">
        <f t="shared" si="10"/>
        <v>32.734528895250001</v>
      </c>
      <c r="R85" s="51">
        <f t="shared" si="11"/>
        <v>662.24469995775007</v>
      </c>
    </row>
    <row r="86" spans="1:121" s="31" customFormat="1" ht="30" customHeight="1" x14ac:dyDescent="0.2">
      <c r="A86" s="13">
        <v>82</v>
      </c>
      <c r="B86" s="82">
        <v>41112209</v>
      </c>
      <c r="C86" s="34">
        <v>1</v>
      </c>
      <c r="D86" s="34" t="s">
        <v>300</v>
      </c>
      <c r="E86" s="35" t="s">
        <v>340</v>
      </c>
      <c r="F86" s="35" t="s">
        <v>341</v>
      </c>
      <c r="G86" s="48">
        <v>60000</v>
      </c>
      <c r="H86" s="48">
        <v>11400</v>
      </c>
      <c r="I86" s="44">
        <f t="shared" si="7"/>
        <v>71400</v>
      </c>
      <c r="J86" s="48">
        <v>61833</v>
      </c>
      <c r="K86" s="48">
        <v>11748</v>
      </c>
      <c r="L86" s="44">
        <f t="shared" si="8"/>
        <v>73581</v>
      </c>
      <c r="M86" s="48">
        <v>71830.803199999995</v>
      </c>
      <c r="N86" s="48">
        <v>13984</v>
      </c>
      <c r="O86" s="44">
        <f t="shared" si="9"/>
        <v>85814.803199999995</v>
      </c>
      <c r="P86" s="49">
        <f t="shared" si="6"/>
        <v>76931.934399999998</v>
      </c>
      <c r="Q86" s="50">
        <f t="shared" si="10"/>
        <v>4000.4605888000001</v>
      </c>
      <c r="R86" s="51">
        <f t="shared" si="11"/>
        <v>80932.394988799992</v>
      </c>
    </row>
    <row r="87" spans="1:121" s="55" customFormat="1" ht="30" customHeight="1" x14ac:dyDescent="0.2">
      <c r="A87" s="13">
        <v>83</v>
      </c>
      <c r="B87" s="82">
        <v>50111513</v>
      </c>
      <c r="C87" s="34">
        <v>1</v>
      </c>
      <c r="D87" s="34" t="s">
        <v>185</v>
      </c>
      <c r="E87" s="35" t="s">
        <v>342</v>
      </c>
      <c r="F87" s="35" t="s">
        <v>343</v>
      </c>
      <c r="G87" s="48">
        <v>28000</v>
      </c>
      <c r="H87" s="48">
        <v>5320</v>
      </c>
      <c r="I87" s="44">
        <f t="shared" si="7"/>
        <v>33320</v>
      </c>
      <c r="J87" s="48">
        <v>27000</v>
      </c>
      <c r="K87" s="48">
        <v>5130</v>
      </c>
      <c r="L87" s="44">
        <f t="shared" si="8"/>
        <v>32130</v>
      </c>
      <c r="M87" s="48">
        <v>30667.74</v>
      </c>
      <c r="N87" s="48">
        <v>0</v>
      </c>
      <c r="O87" s="44">
        <f t="shared" si="9"/>
        <v>30667.74</v>
      </c>
      <c r="P87" s="49">
        <f t="shared" si="6"/>
        <v>32039.24666666667</v>
      </c>
      <c r="Q87" s="50">
        <f t="shared" si="10"/>
        <v>1666.040826666667</v>
      </c>
      <c r="R87" s="51">
        <f t="shared" si="11"/>
        <v>33705.287493333337</v>
      </c>
    </row>
    <row r="88" spans="1:121" s="55" customFormat="1" ht="30" customHeight="1" x14ac:dyDescent="0.2">
      <c r="A88" s="13">
        <v>84</v>
      </c>
      <c r="B88" s="82">
        <v>50406507</v>
      </c>
      <c r="C88" s="34">
        <v>1</v>
      </c>
      <c r="D88" s="34" t="s">
        <v>253</v>
      </c>
      <c r="E88" s="35" t="s">
        <v>344</v>
      </c>
      <c r="F88" s="35" t="s">
        <v>345</v>
      </c>
      <c r="G88" s="48">
        <v>13000</v>
      </c>
      <c r="H88" s="48">
        <v>2470</v>
      </c>
      <c r="I88" s="44">
        <f t="shared" si="7"/>
        <v>15470</v>
      </c>
      <c r="J88" s="48">
        <v>14500</v>
      </c>
      <c r="K88" s="48">
        <v>2755</v>
      </c>
      <c r="L88" s="44">
        <f t="shared" si="8"/>
        <v>17255</v>
      </c>
      <c r="M88" s="48">
        <v>16421.448</v>
      </c>
      <c r="N88" s="48">
        <v>0</v>
      </c>
      <c r="O88" s="44">
        <f t="shared" si="9"/>
        <v>16421.448</v>
      </c>
      <c r="P88" s="49">
        <f t="shared" si="6"/>
        <v>16382.149333333335</v>
      </c>
      <c r="Q88" s="50">
        <f t="shared" si="10"/>
        <v>851.87176533333343</v>
      </c>
      <c r="R88" s="51">
        <f t="shared" si="11"/>
        <v>17234.021098666668</v>
      </c>
    </row>
    <row r="89" spans="1:121" s="55" customFormat="1" ht="30" customHeight="1" x14ac:dyDescent="0.2">
      <c r="A89" s="13">
        <v>85</v>
      </c>
      <c r="B89" s="82">
        <v>50414025</v>
      </c>
      <c r="C89" s="34">
        <v>1</v>
      </c>
      <c r="D89" s="34" t="s">
        <v>15</v>
      </c>
      <c r="E89" s="35" t="s">
        <v>346</v>
      </c>
      <c r="F89" s="35" t="s">
        <v>347</v>
      </c>
      <c r="G89" s="48">
        <v>2000</v>
      </c>
      <c r="H89" s="48">
        <v>380</v>
      </c>
      <c r="I89" s="44">
        <f t="shared" si="7"/>
        <v>2380</v>
      </c>
      <c r="J89" s="48">
        <v>2707.25</v>
      </c>
      <c r="K89" s="48">
        <v>514.37750000000005</v>
      </c>
      <c r="L89" s="44">
        <f t="shared" si="8"/>
        <v>3221.6275000000001</v>
      </c>
      <c r="M89" s="48">
        <v>4294.2327999999998</v>
      </c>
      <c r="N89" s="48">
        <v>836</v>
      </c>
      <c r="O89" s="44">
        <f t="shared" si="9"/>
        <v>5130.2327999999998</v>
      </c>
      <c r="P89" s="49">
        <f t="shared" si="6"/>
        <v>3577.2867666666666</v>
      </c>
      <c r="Q89" s="50">
        <f t="shared" si="10"/>
        <v>186.01891186666668</v>
      </c>
      <c r="R89" s="51">
        <f t="shared" si="11"/>
        <v>3763.3056785333333</v>
      </c>
    </row>
    <row r="90" spans="1:121" s="55" customFormat="1" ht="30" customHeight="1" x14ac:dyDescent="0.2">
      <c r="A90" s="13">
        <v>86</v>
      </c>
      <c r="B90" s="82">
        <v>50221002</v>
      </c>
      <c r="C90" s="34">
        <v>1</v>
      </c>
      <c r="D90" s="34" t="s">
        <v>295</v>
      </c>
      <c r="E90" s="35" t="s">
        <v>348</v>
      </c>
      <c r="F90" s="35" t="s">
        <v>349</v>
      </c>
      <c r="G90" s="48">
        <v>12000</v>
      </c>
      <c r="H90" s="48">
        <v>2280</v>
      </c>
      <c r="I90" s="44">
        <f t="shared" si="7"/>
        <v>14280</v>
      </c>
      <c r="J90" s="48">
        <v>12862.5</v>
      </c>
      <c r="K90" s="48">
        <v>2443.875</v>
      </c>
      <c r="L90" s="44">
        <f t="shared" si="8"/>
        <v>15306.375</v>
      </c>
      <c r="M90" s="48">
        <v>12626.391</v>
      </c>
      <c r="N90" s="48">
        <v>645</v>
      </c>
      <c r="O90" s="44">
        <f t="shared" si="9"/>
        <v>13271.391</v>
      </c>
      <c r="P90" s="49">
        <f t="shared" si="6"/>
        <v>14285.922</v>
      </c>
      <c r="Q90" s="50">
        <f t="shared" si="10"/>
        <v>742.86794400000008</v>
      </c>
      <c r="R90" s="51">
        <f t="shared" si="11"/>
        <v>15028.789944</v>
      </c>
    </row>
    <row r="91" spans="1:121" s="55" customFormat="1" ht="30" customHeight="1" x14ac:dyDescent="0.2">
      <c r="A91" s="13">
        <v>87</v>
      </c>
      <c r="B91" s="82">
        <v>50111513</v>
      </c>
      <c r="C91" s="34">
        <v>1</v>
      </c>
      <c r="D91" s="34" t="s">
        <v>350</v>
      </c>
      <c r="E91" s="35" t="s">
        <v>351</v>
      </c>
      <c r="F91" s="35" t="s">
        <v>352</v>
      </c>
      <c r="G91" s="48">
        <v>1500</v>
      </c>
      <c r="H91" s="48">
        <v>285</v>
      </c>
      <c r="I91" s="44">
        <f t="shared" si="7"/>
        <v>1785</v>
      </c>
      <c r="J91" s="48">
        <v>1457.75</v>
      </c>
      <c r="K91" s="48">
        <v>276.97250000000003</v>
      </c>
      <c r="L91" s="44">
        <f t="shared" si="8"/>
        <v>1734.7225000000001</v>
      </c>
      <c r="M91" s="48">
        <v>1659.1354000000001</v>
      </c>
      <c r="N91" s="48">
        <v>323</v>
      </c>
      <c r="O91" s="44">
        <f t="shared" si="9"/>
        <v>1982.1354000000001</v>
      </c>
      <c r="P91" s="49">
        <f t="shared" si="6"/>
        <v>1833.9526333333333</v>
      </c>
      <c r="Q91" s="50">
        <f t="shared" si="10"/>
        <v>95.365536933333345</v>
      </c>
      <c r="R91" s="51">
        <f t="shared" si="11"/>
        <v>1929.3181702666666</v>
      </c>
    </row>
    <row r="92" spans="1:121" s="55" customFormat="1" ht="30" customHeight="1" x14ac:dyDescent="0.2">
      <c r="A92" s="13">
        <v>88</v>
      </c>
      <c r="B92" s="82">
        <v>50323645</v>
      </c>
      <c r="C92" s="34">
        <v>1</v>
      </c>
      <c r="D92" s="34" t="s">
        <v>210</v>
      </c>
      <c r="E92" s="35" t="s">
        <v>353</v>
      </c>
      <c r="F92" s="35" t="s">
        <v>354</v>
      </c>
      <c r="G92" s="48">
        <v>16000</v>
      </c>
      <c r="H92" s="48">
        <v>3040</v>
      </c>
      <c r="I92" s="44">
        <f t="shared" si="7"/>
        <v>19040</v>
      </c>
      <c r="J92" s="48">
        <v>24692.5</v>
      </c>
      <c r="K92" s="48">
        <v>4691.5749999999998</v>
      </c>
      <c r="L92" s="44">
        <f t="shared" si="8"/>
        <v>29384.075000000001</v>
      </c>
      <c r="M92" s="48">
        <v>17762.508399999999</v>
      </c>
      <c r="N92" s="48">
        <v>3458</v>
      </c>
      <c r="O92" s="44">
        <f t="shared" si="9"/>
        <v>21220.508399999999</v>
      </c>
      <c r="P92" s="49">
        <f t="shared" si="6"/>
        <v>23214.861133333336</v>
      </c>
      <c r="Q92" s="50">
        <f t="shared" si="10"/>
        <v>1207.1727789333336</v>
      </c>
      <c r="R92" s="51">
        <f t="shared" si="11"/>
        <v>24422.03391226667</v>
      </c>
    </row>
    <row r="93" spans="1:121" s="55" customFormat="1" ht="30" customHeight="1" x14ac:dyDescent="0.2">
      <c r="A93" s="13">
        <v>89</v>
      </c>
      <c r="B93" s="82">
        <v>52151501</v>
      </c>
      <c r="C93" s="34">
        <v>1</v>
      </c>
      <c r="D93" s="34" t="s">
        <v>242</v>
      </c>
      <c r="E93" s="35" t="s">
        <v>355</v>
      </c>
      <c r="F93" s="35" t="s">
        <v>356</v>
      </c>
      <c r="G93" s="48">
        <v>222.75265191562499</v>
      </c>
      <c r="H93" s="48">
        <v>43.365421874999996</v>
      </c>
      <c r="I93" s="44">
        <v>266.11807379062498</v>
      </c>
      <c r="J93" s="48">
        <f>L93-K93</f>
        <v>258.26394425000001</v>
      </c>
      <c r="K93" s="48">
        <v>50.278750000000002</v>
      </c>
      <c r="L93" s="44">
        <v>308.54269425000001</v>
      </c>
      <c r="M93" s="48">
        <v>283.02897999999999</v>
      </c>
      <c r="N93" s="48">
        <v>55.1</v>
      </c>
      <c r="O93" s="44">
        <f t="shared" si="9"/>
        <v>338.12898000000001</v>
      </c>
      <c r="P93" s="49">
        <f t="shared" si="6"/>
        <v>304.263249346875</v>
      </c>
      <c r="Q93" s="50">
        <f t="shared" si="10"/>
        <v>15.821688966037501</v>
      </c>
      <c r="R93" s="51">
        <f t="shared" si="11"/>
        <v>320.08493831291253</v>
      </c>
    </row>
    <row r="94" spans="1:121" s="55" customFormat="1" ht="30" customHeight="1" x14ac:dyDescent="0.2">
      <c r="A94" s="13">
        <v>90</v>
      </c>
      <c r="B94" s="82">
        <v>50171707</v>
      </c>
      <c r="C94" s="34">
        <v>1</v>
      </c>
      <c r="D94" s="34" t="s">
        <v>357</v>
      </c>
      <c r="E94" s="35" t="s">
        <v>358</v>
      </c>
      <c r="F94" s="35" t="s">
        <v>359</v>
      </c>
      <c r="G94" s="48">
        <v>10000</v>
      </c>
      <c r="H94" s="48">
        <v>1900</v>
      </c>
      <c r="I94" s="44">
        <f t="shared" si="7"/>
        <v>11900</v>
      </c>
      <c r="J94" s="48">
        <v>13685</v>
      </c>
      <c r="K94" s="48">
        <v>2600.15</v>
      </c>
      <c r="L94" s="44">
        <f t="shared" si="8"/>
        <v>16285.15</v>
      </c>
      <c r="M94" s="48">
        <v>11125.9668</v>
      </c>
      <c r="N94" s="48">
        <v>2166</v>
      </c>
      <c r="O94" s="44">
        <f t="shared" si="9"/>
        <v>13291.9668</v>
      </c>
      <c r="P94" s="49">
        <f t="shared" si="6"/>
        <v>13825.705600000001</v>
      </c>
      <c r="Q94" s="50">
        <f t="shared" si="10"/>
        <v>718.93669120000015</v>
      </c>
      <c r="R94" s="51">
        <f t="shared" si="11"/>
        <v>14544.642291200002</v>
      </c>
    </row>
    <row r="95" spans="1:121" s="55" customFormat="1" ht="30" customHeight="1" x14ac:dyDescent="0.2">
      <c r="A95" s="13">
        <v>91</v>
      </c>
      <c r="B95" s="82">
        <v>50402505</v>
      </c>
      <c r="C95" s="34">
        <v>1</v>
      </c>
      <c r="D95" s="34" t="s">
        <v>253</v>
      </c>
      <c r="E95" s="35" t="s">
        <v>360</v>
      </c>
      <c r="F95" s="35" t="s">
        <v>361</v>
      </c>
      <c r="G95" s="48">
        <v>12000</v>
      </c>
      <c r="H95" s="48">
        <v>2280</v>
      </c>
      <c r="I95" s="44">
        <f t="shared" si="7"/>
        <v>14280</v>
      </c>
      <c r="J95" s="48">
        <v>11000</v>
      </c>
      <c r="K95" s="48">
        <v>2090</v>
      </c>
      <c r="L95" s="44">
        <f t="shared" si="8"/>
        <v>13090</v>
      </c>
      <c r="M95" s="48">
        <v>13472.25</v>
      </c>
      <c r="N95" s="48">
        <v>0</v>
      </c>
      <c r="O95" s="44">
        <f t="shared" si="9"/>
        <v>13472.25</v>
      </c>
      <c r="P95" s="49">
        <f t="shared" si="6"/>
        <v>13614.083333333334</v>
      </c>
      <c r="Q95" s="50">
        <f t="shared" si="10"/>
        <v>707.93233333333342</v>
      </c>
      <c r="R95" s="51">
        <f t="shared" si="11"/>
        <v>14322.015666666668</v>
      </c>
    </row>
    <row r="96" spans="1:121" s="55" customFormat="1" ht="30" customHeight="1" x14ac:dyDescent="0.2">
      <c r="A96" s="19">
        <v>92</v>
      </c>
      <c r="B96" s="83">
        <v>41111502</v>
      </c>
      <c r="C96" s="84">
        <v>1</v>
      </c>
      <c r="D96" s="84" t="s">
        <v>242</v>
      </c>
      <c r="E96" s="85" t="s">
        <v>582</v>
      </c>
      <c r="F96" s="85" t="s">
        <v>362</v>
      </c>
      <c r="G96" s="56">
        <v>147595.58823529413</v>
      </c>
      <c r="H96" s="56">
        <v>28043.161764705881</v>
      </c>
      <c r="I96" s="44">
        <v>175638.75</v>
      </c>
      <c r="J96" s="56">
        <v>210000</v>
      </c>
      <c r="K96" s="56">
        <v>39900</v>
      </c>
      <c r="L96" s="44">
        <f t="shared" si="8"/>
        <v>249900</v>
      </c>
      <c r="M96" s="56">
        <v>138665</v>
      </c>
      <c r="N96" s="56">
        <v>26345</v>
      </c>
      <c r="O96" s="44">
        <f t="shared" si="9"/>
        <v>165010</v>
      </c>
      <c r="P96" s="57">
        <f t="shared" ref="P96" si="12">AVERAGE(I96,L96,O96)</f>
        <v>196849.58333333334</v>
      </c>
      <c r="Q96" s="58">
        <f t="shared" si="10"/>
        <v>10236.178333333335</v>
      </c>
      <c r="R96" s="59">
        <f t="shared" si="11"/>
        <v>207085.76166666669</v>
      </c>
    </row>
    <row r="97" spans="1:18" ht="15.75" thickBot="1" x14ac:dyDescent="0.3">
      <c r="A97" s="133" t="s">
        <v>13</v>
      </c>
      <c r="B97" s="134"/>
      <c r="C97" s="134"/>
      <c r="D97" s="134"/>
      <c r="E97" s="134"/>
      <c r="F97" s="134"/>
      <c r="G97" s="134"/>
      <c r="H97" s="134"/>
      <c r="I97" s="134"/>
      <c r="J97" s="134"/>
      <c r="K97" s="134"/>
      <c r="L97" s="134"/>
      <c r="M97" s="134"/>
      <c r="N97" s="134"/>
      <c r="O97" s="134"/>
      <c r="P97" s="7">
        <f t="shared" ref="P97:R97" si="13">SUM(P5:P96)</f>
        <v>2769901.2211815617</v>
      </c>
      <c r="Q97" s="7">
        <f t="shared" si="13"/>
        <v>144034.86350144123</v>
      </c>
      <c r="R97" s="8">
        <f t="shared" si="13"/>
        <v>2913936.0846830034</v>
      </c>
    </row>
    <row r="98" spans="1:18" x14ac:dyDescent="0.25">
      <c r="I98"/>
      <c r="L98"/>
      <c r="O98"/>
    </row>
    <row r="99" spans="1:18" x14ac:dyDescent="0.25">
      <c r="H99" s="12"/>
      <c r="I99"/>
      <c r="K99" s="12"/>
      <c r="L99"/>
      <c r="M99" s="12"/>
      <c r="O99"/>
    </row>
    <row r="100" spans="1:18" x14ac:dyDescent="0.25">
      <c r="I100"/>
      <c r="J100" s="3"/>
      <c r="K100" s="80"/>
      <c r="L100"/>
      <c r="M100" s="12"/>
      <c r="O100"/>
    </row>
    <row r="101" spans="1:18" x14ac:dyDescent="0.25">
      <c r="I101" s="12"/>
      <c r="J101" s="3"/>
      <c r="K101" s="79"/>
      <c r="L101" s="79"/>
      <c r="O101"/>
    </row>
    <row r="102" spans="1:18" x14ac:dyDescent="0.25">
      <c r="I102"/>
      <c r="K102" s="12"/>
      <c r="L102" s="12"/>
      <c r="O102"/>
    </row>
    <row r="103" spans="1:18" x14ac:dyDescent="0.25">
      <c r="I103"/>
      <c r="L103"/>
      <c r="O103"/>
    </row>
    <row r="104" spans="1:18" x14ac:dyDescent="0.25">
      <c r="I104"/>
      <c r="L104"/>
      <c r="O104"/>
    </row>
    <row r="105" spans="1:18" x14ac:dyDescent="0.25">
      <c r="I105"/>
      <c r="L105"/>
      <c r="O105"/>
    </row>
    <row r="106" spans="1:18" x14ac:dyDescent="0.25">
      <c r="I106"/>
      <c r="L106"/>
      <c r="O106"/>
    </row>
    <row r="107" spans="1:18" x14ac:dyDescent="0.25">
      <c r="I107"/>
      <c r="L107"/>
      <c r="O107"/>
    </row>
    <row r="108" spans="1:18" x14ac:dyDescent="0.25">
      <c r="I108"/>
      <c r="L108"/>
      <c r="O108"/>
    </row>
    <row r="109" spans="1:18" x14ac:dyDescent="0.25">
      <c r="I109"/>
      <c r="L109"/>
      <c r="O109"/>
    </row>
    <row r="110" spans="1:18" x14ac:dyDescent="0.25">
      <c r="I110"/>
      <c r="L110"/>
      <c r="O110"/>
    </row>
    <row r="111" spans="1:18" x14ac:dyDescent="0.25">
      <c r="I111"/>
      <c r="L111"/>
      <c r="O111"/>
    </row>
    <row r="112" spans="1:18" x14ac:dyDescent="0.25">
      <c r="I112"/>
      <c r="L112"/>
      <c r="O112"/>
    </row>
    <row r="113" spans="9:15" x14ac:dyDescent="0.25">
      <c r="I113"/>
      <c r="L113"/>
      <c r="O113"/>
    </row>
    <row r="114" spans="9:15" x14ac:dyDescent="0.25">
      <c r="I114"/>
      <c r="L114"/>
      <c r="O114"/>
    </row>
    <row r="115" spans="9:15" x14ac:dyDescent="0.25">
      <c r="I115"/>
      <c r="L115"/>
      <c r="O115"/>
    </row>
    <row r="116" spans="9:15" x14ac:dyDescent="0.25">
      <c r="I116"/>
      <c r="L116"/>
      <c r="O116"/>
    </row>
    <row r="117" spans="9:15" x14ac:dyDescent="0.25">
      <c r="I117"/>
      <c r="L117"/>
      <c r="O117"/>
    </row>
    <row r="118" spans="9:15" x14ac:dyDescent="0.25">
      <c r="I118"/>
      <c r="L118"/>
      <c r="O118"/>
    </row>
    <row r="119" spans="9:15" x14ac:dyDescent="0.25">
      <c r="I119"/>
      <c r="L119"/>
      <c r="O119"/>
    </row>
    <row r="120" spans="9:15" x14ac:dyDescent="0.25">
      <c r="I120"/>
      <c r="L120"/>
      <c r="O120"/>
    </row>
    <row r="121" spans="9:15" x14ac:dyDescent="0.25">
      <c r="I121"/>
      <c r="L121"/>
      <c r="O121"/>
    </row>
    <row r="122" spans="9:15" x14ac:dyDescent="0.25">
      <c r="I122"/>
      <c r="L122"/>
      <c r="O122"/>
    </row>
    <row r="123" spans="9:15" x14ac:dyDescent="0.25">
      <c r="I123"/>
      <c r="L123"/>
      <c r="O123"/>
    </row>
    <row r="124" spans="9:15" x14ac:dyDescent="0.25">
      <c r="I124"/>
      <c r="L124"/>
      <c r="O124"/>
    </row>
    <row r="125" spans="9:15" x14ac:dyDescent="0.25">
      <c r="I125"/>
      <c r="L125"/>
      <c r="O125"/>
    </row>
    <row r="126" spans="9:15" x14ac:dyDescent="0.25">
      <c r="I126"/>
      <c r="L126"/>
      <c r="O126"/>
    </row>
    <row r="127" spans="9:15" x14ac:dyDescent="0.25">
      <c r="I127"/>
      <c r="L127"/>
      <c r="O127"/>
    </row>
    <row r="128" spans="9:15" x14ac:dyDescent="0.25">
      <c r="I128"/>
      <c r="L128"/>
      <c r="O128"/>
    </row>
    <row r="129" spans="9:15" x14ac:dyDescent="0.25">
      <c r="I129"/>
      <c r="L129"/>
      <c r="O129"/>
    </row>
    <row r="130" spans="9:15" x14ac:dyDescent="0.25">
      <c r="I130"/>
      <c r="L130"/>
      <c r="O130"/>
    </row>
    <row r="131" spans="9:15" x14ac:dyDescent="0.25">
      <c r="I131"/>
      <c r="L131"/>
      <c r="O131"/>
    </row>
    <row r="132" spans="9:15" x14ac:dyDescent="0.25">
      <c r="I132"/>
      <c r="L132"/>
      <c r="O132"/>
    </row>
    <row r="133" spans="9:15" x14ac:dyDescent="0.25">
      <c r="I133"/>
      <c r="L133"/>
      <c r="O133"/>
    </row>
    <row r="134" spans="9:15" x14ac:dyDescent="0.25">
      <c r="I134"/>
      <c r="L134"/>
      <c r="O134"/>
    </row>
    <row r="135" spans="9:15" x14ac:dyDescent="0.25">
      <c r="I135"/>
      <c r="L135"/>
      <c r="O135"/>
    </row>
    <row r="136" spans="9:15" x14ac:dyDescent="0.25">
      <c r="I136"/>
      <c r="L136"/>
      <c r="O136"/>
    </row>
    <row r="137" spans="9:15" x14ac:dyDescent="0.25">
      <c r="I137"/>
      <c r="L137"/>
      <c r="O137"/>
    </row>
    <row r="138" spans="9:15" x14ac:dyDescent="0.25">
      <c r="I138"/>
      <c r="L138"/>
      <c r="O138"/>
    </row>
    <row r="139" spans="9:15" x14ac:dyDescent="0.25">
      <c r="I139"/>
      <c r="L139"/>
      <c r="O139"/>
    </row>
    <row r="140" spans="9:15" x14ac:dyDescent="0.25">
      <c r="I140"/>
      <c r="L140"/>
      <c r="O140"/>
    </row>
    <row r="141" spans="9:15" x14ac:dyDescent="0.25">
      <c r="I141"/>
      <c r="L141"/>
      <c r="O141"/>
    </row>
    <row r="142" spans="9:15" x14ac:dyDescent="0.25">
      <c r="I142"/>
      <c r="L142"/>
      <c r="O142"/>
    </row>
    <row r="143" spans="9:15" x14ac:dyDescent="0.25">
      <c r="I143"/>
      <c r="L143"/>
      <c r="O143"/>
    </row>
    <row r="144" spans="9:15" x14ac:dyDescent="0.25">
      <c r="I144"/>
      <c r="L144"/>
      <c r="O144"/>
    </row>
    <row r="145" spans="9:15" x14ac:dyDescent="0.25">
      <c r="I145"/>
      <c r="L145"/>
      <c r="O145"/>
    </row>
    <row r="146" spans="9:15" x14ac:dyDescent="0.25">
      <c r="I146"/>
      <c r="L146"/>
      <c r="O146"/>
    </row>
    <row r="147" spans="9:15" x14ac:dyDescent="0.25">
      <c r="I147"/>
      <c r="L147"/>
      <c r="O147"/>
    </row>
    <row r="148" spans="9:15" x14ac:dyDescent="0.25">
      <c r="I148"/>
      <c r="L148"/>
      <c r="O148"/>
    </row>
    <row r="149" spans="9:15" x14ac:dyDescent="0.25">
      <c r="I149"/>
      <c r="L149"/>
      <c r="O149"/>
    </row>
    <row r="150" spans="9:15" x14ac:dyDescent="0.25">
      <c r="I150"/>
      <c r="L150"/>
      <c r="O150"/>
    </row>
    <row r="151" spans="9:15" x14ac:dyDescent="0.25">
      <c r="I151"/>
      <c r="L151"/>
      <c r="O151"/>
    </row>
    <row r="152" spans="9:15" x14ac:dyDescent="0.25">
      <c r="I152"/>
      <c r="L152"/>
      <c r="O152"/>
    </row>
    <row r="153" spans="9:15" x14ac:dyDescent="0.25">
      <c r="I153"/>
      <c r="L153"/>
      <c r="O153"/>
    </row>
    <row r="154" spans="9:15" x14ac:dyDescent="0.25">
      <c r="I154"/>
      <c r="L154"/>
      <c r="O154"/>
    </row>
    <row r="155" spans="9:15" x14ac:dyDescent="0.25">
      <c r="I155"/>
      <c r="L155"/>
      <c r="O155"/>
    </row>
    <row r="156" spans="9:15" x14ac:dyDescent="0.25">
      <c r="I156"/>
      <c r="L156"/>
      <c r="O156"/>
    </row>
    <row r="157" spans="9:15" x14ac:dyDescent="0.25">
      <c r="I157"/>
      <c r="L157"/>
      <c r="O157"/>
    </row>
    <row r="158" spans="9:15" x14ac:dyDescent="0.25">
      <c r="I158"/>
      <c r="L158"/>
      <c r="O158"/>
    </row>
    <row r="159" spans="9:15" x14ac:dyDescent="0.25">
      <c r="I159"/>
      <c r="L159"/>
      <c r="O159"/>
    </row>
    <row r="160" spans="9:15" x14ac:dyDescent="0.25">
      <c r="I160"/>
      <c r="L160"/>
      <c r="O160"/>
    </row>
    <row r="161" spans="9:15" x14ac:dyDescent="0.25">
      <c r="I161"/>
      <c r="L161"/>
      <c r="O161"/>
    </row>
    <row r="162" spans="9:15" x14ac:dyDescent="0.25">
      <c r="I162"/>
      <c r="L162"/>
      <c r="O162"/>
    </row>
    <row r="163" spans="9:15" x14ac:dyDescent="0.25">
      <c r="I163"/>
      <c r="L163"/>
      <c r="O163"/>
    </row>
    <row r="164" spans="9:15" x14ac:dyDescent="0.25">
      <c r="I164"/>
      <c r="L164"/>
      <c r="O164"/>
    </row>
    <row r="165" spans="9:15" x14ac:dyDescent="0.25">
      <c r="I165"/>
      <c r="L165"/>
      <c r="O165"/>
    </row>
    <row r="166" spans="9:15" x14ac:dyDescent="0.25">
      <c r="I166"/>
      <c r="L166"/>
      <c r="O166"/>
    </row>
    <row r="167" spans="9:15" x14ac:dyDescent="0.25">
      <c r="I167"/>
      <c r="L167"/>
      <c r="O167"/>
    </row>
    <row r="168" spans="9:15" x14ac:dyDescent="0.25">
      <c r="I168"/>
      <c r="L168"/>
      <c r="O168"/>
    </row>
    <row r="169" spans="9:15" x14ac:dyDescent="0.25">
      <c r="I169"/>
      <c r="L169"/>
      <c r="O169"/>
    </row>
    <row r="170" spans="9:15" x14ac:dyDescent="0.25">
      <c r="I170"/>
      <c r="L170"/>
      <c r="O170"/>
    </row>
    <row r="171" spans="9:15" x14ac:dyDescent="0.25">
      <c r="I171"/>
      <c r="L171"/>
      <c r="O171"/>
    </row>
    <row r="172" spans="9:15" x14ac:dyDescent="0.25">
      <c r="I172"/>
      <c r="L172"/>
      <c r="O172"/>
    </row>
    <row r="173" spans="9:15" x14ac:dyDescent="0.25">
      <c r="I173"/>
      <c r="L173"/>
      <c r="O173"/>
    </row>
    <row r="174" spans="9:15" x14ac:dyDescent="0.25">
      <c r="I174"/>
      <c r="L174"/>
      <c r="O174"/>
    </row>
    <row r="175" spans="9:15" x14ac:dyDescent="0.25">
      <c r="I175"/>
      <c r="L175"/>
      <c r="O175"/>
    </row>
    <row r="176" spans="9:15" x14ac:dyDescent="0.25">
      <c r="I176"/>
      <c r="L176"/>
      <c r="O176"/>
    </row>
    <row r="177" spans="9:15" x14ac:dyDescent="0.25">
      <c r="I177"/>
      <c r="L177"/>
      <c r="O177"/>
    </row>
    <row r="178" spans="9:15" x14ac:dyDescent="0.25">
      <c r="I178"/>
      <c r="L178"/>
      <c r="O178"/>
    </row>
    <row r="179" spans="9:15" x14ac:dyDescent="0.25">
      <c r="I179"/>
      <c r="L179"/>
      <c r="O179"/>
    </row>
    <row r="180" spans="9:15" x14ac:dyDescent="0.25">
      <c r="I180"/>
      <c r="L180"/>
      <c r="O180"/>
    </row>
    <row r="181" spans="9:15" x14ac:dyDescent="0.25">
      <c r="I181"/>
      <c r="L181"/>
      <c r="O181"/>
    </row>
    <row r="182" spans="9:15" x14ac:dyDescent="0.25">
      <c r="I182"/>
      <c r="L182"/>
      <c r="O182"/>
    </row>
    <row r="183" spans="9:15" x14ac:dyDescent="0.25">
      <c r="I183"/>
      <c r="L183"/>
      <c r="O183"/>
    </row>
    <row r="184" spans="9:15" x14ac:dyDescent="0.25">
      <c r="I184"/>
      <c r="L184"/>
      <c r="O184"/>
    </row>
    <row r="185" spans="9:15" x14ac:dyDescent="0.25">
      <c r="I185"/>
      <c r="L185"/>
      <c r="O185"/>
    </row>
    <row r="186" spans="9:15" x14ac:dyDescent="0.25">
      <c r="I186"/>
      <c r="L186"/>
      <c r="O186"/>
    </row>
    <row r="187" spans="9:15" x14ac:dyDescent="0.25">
      <c r="I187"/>
      <c r="L187"/>
      <c r="O187"/>
    </row>
    <row r="188" spans="9:15" x14ac:dyDescent="0.25">
      <c r="I188"/>
      <c r="L188"/>
      <c r="O188"/>
    </row>
    <row r="189" spans="9:15" x14ac:dyDescent="0.25">
      <c r="I189"/>
      <c r="L189"/>
      <c r="O189"/>
    </row>
    <row r="190" spans="9:15" x14ac:dyDescent="0.25">
      <c r="I190"/>
      <c r="L190"/>
      <c r="O190"/>
    </row>
    <row r="191" spans="9:15" x14ac:dyDescent="0.25">
      <c r="I191"/>
      <c r="L191"/>
      <c r="O191"/>
    </row>
    <row r="192" spans="9:15" x14ac:dyDescent="0.25">
      <c r="I192"/>
      <c r="L192"/>
      <c r="O192"/>
    </row>
    <row r="193" spans="9:15" x14ac:dyDescent="0.25">
      <c r="I193"/>
      <c r="L193"/>
      <c r="O193"/>
    </row>
    <row r="194" spans="9:15" x14ac:dyDescent="0.25">
      <c r="I194"/>
      <c r="L194"/>
      <c r="O194"/>
    </row>
    <row r="195" spans="9:15" x14ac:dyDescent="0.25">
      <c r="I195"/>
      <c r="L195"/>
      <c r="O195"/>
    </row>
    <row r="196" spans="9:15" x14ac:dyDescent="0.25">
      <c r="I196"/>
      <c r="L196"/>
      <c r="O196"/>
    </row>
    <row r="197" spans="9:15" x14ac:dyDescent="0.25">
      <c r="I197"/>
      <c r="L197"/>
      <c r="O197"/>
    </row>
    <row r="198" spans="9:15" x14ac:dyDescent="0.25">
      <c r="I198"/>
      <c r="L198"/>
      <c r="O198"/>
    </row>
    <row r="199" spans="9:15" x14ac:dyDescent="0.25">
      <c r="I199"/>
      <c r="L199"/>
      <c r="O199"/>
    </row>
    <row r="200" spans="9:15" x14ac:dyDescent="0.25">
      <c r="I200"/>
      <c r="L200"/>
      <c r="O200"/>
    </row>
    <row r="201" spans="9:15" x14ac:dyDescent="0.25">
      <c r="I201"/>
      <c r="L201"/>
      <c r="O201"/>
    </row>
    <row r="202" spans="9:15" x14ac:dyDescent="0.25">
      <c r="I202"/>
      <c r="L202"/>
      <c r="O202"/>
    </row>
    <row r="203" spans="9:15" x14ac:dyDescent="0.25">
      <c r="I203"/>
      <c r="L203"/>
      <c r="O203"/>
    </row>
    <row r="204" spans="9:15" x14ac:dyDescent="0.25">
      <c r="I204"/>
      <c r="L204"/>
      <c r="O204"/>
    </row>
    <row r="205" spans="9:15" x14ac:dyDescent="0.25">
      <c r="I205"/>
      <c r="L205"/>
      <c r="O205"/>
    </row>
    <row r="206" spans="9:15" x14ac:dyDescent="0.25">
      <c r="I206"/>
      <c r="L206"/>
      <c r="O206"/>
    </row>
    <row r="207" spans="9:15" x14ac:dyDescent="0.25">
      <c r="I207"/>
      <c r="L207"/>
      <c r="O207"/>
    </row>
    <row r="208" spans="9:15" x14ac:dyDescent="0.25">
      <c r="I208"/>
      <c r="L208"/>
      <c r="O208"/>
    </row>
    <row r="209" spans="9:15" x14ac:dyDescent="0.25">
      <c r="I209"/>
      <c r="L209"/>
      <c r="O209"/>
    </row>
    <row r="210" spans="9:15" x14ac:dyDescent="0.25">
      <c r="I210"/>
      <c r="L210"/>
      <c r="O210"/>
    </row>
    <row r="211" spans="9:15" x14ac:dyDescent="0.25">
      <c r="I211"/>
      <c r="L211"/>
      <c r="O211"/>
    </row>
    <row r="212" spans="9:15" x14ac:dyDescent="0.25">
      <c r="I212"/>
      <c r="L212"/>
      <c r="O212"/>
    </row>
    <row r="213" spans="9:15" x14ac:dyDescent="0.25">
      <c r="I213"/>
      <c r="L213"/>
      <c r="O213"/>
    </row>
    <row r="214" spans="9:15" x14ac:dyDescent="0.25">
      <c r="I214"/>
      <c r="L214"/>
      <c r="O214"/>
    </row>
    <row r="215" spans="9:15" x14ac:dyDescent="0.25">
      <c r="I215"/>
      <c r="L215"/>
      <c r="O215"/>
    </row>
    <row r="216" spans="9:15" x14ac:dyDescent="0.25">
      <c r="I216"/>
      <c r="L216"/>
      <c r="O216"/>
    </row>
    <row r="217" spans="9:15" x14ac:dyDescent="0.25">
      <c r="I217"/>
      <c r="L217"/>
      <c r="O217"/>
    </row>
    <row r="218" spans="9:15" x14ac:dyDescent="0.25">
      <c r="I218"/>
      <c r="L218"/>
      <c r="O218"/>
    </row>
    <row r="219" spans="9:15" x14ac:dyDescent="0.25">
      <c r="I219"/>
      <c r="L219"/>
      <c r="O219"/>
    </row>
    <row r="220" spans="9:15" x14ac:dyDescent="0.25">
      <c r="I220"/>
      <c r="L220"/>
      <c r="O220"/>
    </row>
  </sheetData>
  <autoFilter ref="A4:DQ97" xr:uid="{00000000-0009-0000-0000-000002000000}"/>
  <mergeCells count="20">
    <mergeCell ref="A2:R2"/>
    <mergeCell ref="R3:R4"/>
    <mergeCell ref="O3:O4"/>
    <mergeCell ref="P3:P4"/>
    <mergeCell ref="Q3:Q4"/>
    <mergeCell ref="J3:J4"/>
    <mergeCell ref="K3:K4"/>
    <mergeCell ref="L3:L4"/>
    <mergeCell ref="M3:M4"/>
    <mergeCell ref="N3:N4"/>
    <mergeCell ref="A3:A4"/>
    <mergeCell ref="B3:B4"/>
    <mergeCell ref="C3:C4"/>
    <mergeCell ref="D3:D4"/>
    <mergeCell ref="E3:E4"/>
    <mergeCell ref="F3:F4"/>
    <mergeCell ref="G3:G4"/>
    <mergeCell ref="H3:H4"/>
    <mergeCell ref="I3:I4"/>
    <mergeCell ref="A97:O97"/>
  </mergeCells>
  <dataValidations count="2">
    <dataValidation allowBlank="1" showInputMessage="1" showErrorMessage="1" promptTitle="UNIDAD DE MEDIDA" prompt="Digite la unidad de medida el elemento solicitado ejemplo: unidad, caja, gramos." sqref="D65:D96" xr:uid="{00000000-0002-0000-0200-000000000000}"/>
    <dataValidation allowBlank="1" showInputMessage="1" showErrorMessage="1" promptTitle="OBSERVACIONES " prompt="Digite las observaciones  que considere se deben tener en cuenta relacionadas con el elemento solicitado." sqref="F78 F80" xr:uid="{00000000-0002-0000-0200-000001000000}"/>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Q221"/>
  <sheetViews>
    <sheetView tabSelected="1" topLeftCell="A28" workbookViewId="0">
      <selection activeCell="B31" sqref="B31"/>
    </sheetView>
  </sheetViews>
  <sheetFormatPr baseColWidth="10" defaultRowHeight="15" x14ac:dyDescent="0.25"/>
  <cols>
    <col min="3" max="3" width="9.7109375" customWidth="1"/>
    <col min="4" max="4" width="15.5703125" customWidth="1"/>
    <col min="5" max="5" width="19.85546875" customWidth="1"/>
    <col min="6" max="6" width="46.7109375" style="1" customWidth="1"/>
    <col min="7" max="7" width="14.5703125" customWidth="1"/>
    <col min="8" max="8" width="12.5703125" customWidth="1"/>
    <col min="9" max="9" width="15" style="4" customWidth="1"/>
    <col min="10" max="10" width="14.140625" customWidth="1"/>
    <col min="11" max="11" width="14.28515625" customWidth="1"/>
    <col min="12" max="12" width="14.42578125" style="4" customWidth="1"/>
    <col min="13" max="13" width="14.28515625" customWidth="1"/>
    <col min="14" max="14" width="12.7109375" customWidth="1"/>
    <col min="15" max="15" width="13.42578125" style="4" customWidth="1"/>
    <col min="16" max="16" width="15.7109375" customWidth="1"/>
    <col min="17" max="17" width="13.140625" customWidth="1"/>
    <col min="18" max="18" width="17.140625" customWidth="1"/>
  </cols>
  <sheetData>
    <row r="1" spans="1:18" ht="15.75" thickBot="1" x14ac:dyDescent="0.3">
      <c r="I1"/>
      <c r="L1"/>
      <c r="O1"/>
    </row>
    <row r="2" spans="1:18" ht="16.5" thickBot="1" x14ac:dyDescent="0.3">
      <c r="A2" s="137" t="s">
        <v>0</v>
      </c>
      <c r="B2" s="137"/>
      <c r="C2" s="137"/>
      <c r="D2" s="137"/>
      <c r="E2" s="137"/>
      <c r="F2" s="137"/>
      <c r="G2" s="137"/>
      <c r="H2" s="137"/>
      <c r="I2" s="137"/>
      <c r="J2" s="2"/>
      <c r="L2"/>
      <c r="O2"/>
      <c r="P2" s="2"/>
      <c r="Q2" s="2"/>
    </row>
    <row r="3" spans="1:18" ht="15.75" customHeight="1" thickBot="1" x14ac:dyDescent="0.3">
      <c r="A3" s="122" t="s">
        <v>1</v>
      </c>
      <c r="B3" s="122" t="s">
        <v>2</v>
      </c>
      <c r="C3" s="122" t="s">
        <v>3</v>
      </c>
      <c r="D3" s="122" t="s">
        <v>4</v>
      </c>
      <c r="E3" s="122" t="s">
        <v>5</v>
      </c>
      <c r="F3" s="127" t="s">
        <v>6</v>
      </c>
      <c r="G3" s="92" t="s">
        <v>9</v>
      </c>
      <c r="H3" s="92" t="s">
        <v>7</v>
      </c>
      <c r="I3" s="94" t="s">
        <v>8</v>
      </c>
      <c r="J3" s="92" t="s">
        <v>580</v>
      </c>
      <c r="K3" s="92" t="s">
        <v>7</v>
      </c>
      <c r="L3" s="94" t="s">
        <v>8</v>
      </c>
      <c r="M3" s="92" t="s">
        <v>579</v>
      </c>
      <c r="N3" s="92" t="s">
        <v>7</v>
      </c>
      <c r="O3" s="94" t="s">
        <v>8</v>
      </c>
      <c r="P3" s="96" t="s">
        <v>581</v>
      </c>
      <c r="Q3" s="118" t="s">
        <v>14</v>
      </c>
      <c r="R3" s="92" t="s">
        <v>10</v>
      </c>
    </row>
    <row r="4" spans="1:18" ht="31.5" customHeight="1" thickBot="1" x14ac:dyDescent="0.3">
      <c r="A4" s="123"/>
      <c r="B4" s="123"/>
      <c r="C4" s="123"/>
      <c r="D4" s="123"/>
      <c r="E4" s="123"/>
      <c r="F4" s="128"/>
      <c r="G4" s="93"/>
      <c r="H4" s="93"/>
      <c r="I4" s="95"/>
      <c r="J4" s="93"/>
      <c r="K4" s="93"/>
      <c r="L4" s="95"/>
      <c r="M4" s="93"/>
      <c r="N4" s="93"/>
      <c r="O4" s="95"/>
      <c r="P4" s="97"/>
      <c r="Q4" s="119"/>
      <c r="R4" s="107"/>
    </row>
    <row r="5" spans="1:18" s="68" customFormat="1" ht="58.5" customHeight="1" x14ac:dyDescent="0.25">
      <c r="A5" s="13">
        <v>1</v>
      </c>
      <c r="B5" s="14">
        <v>11121502</v>
      </c>
      <c r="C5" s="15">
        <v>1</v>
      </c>
      <c r="D5" s="15" t="s">
        <v>242</v>
      </c>
      <c r="E5" s="16" t="s">
        <v>363</v>
      </c>
      <c r="F5" s="17" t="s">
        <v>364</v>
      </c>
      <c r="G5" s="43">
        <v>19000</v>
      </c>
      <c r="H5" s="43">
        <v>3610</v>
      </c>
      <c r="I5" s="64">
        <f>G5+H5</f>
        <v>22610</v>
      </c>
      <c r="J5" s="43">
        <v>20428</v>
      </c>
      <c r="K5" s="43">
        <v>3881.32</v>
      </c>
      <c r="L5" s="64">
        <f>J5+K5</f>
        <v>24309.32</v>
      </c>
      <c r="M5" s="65">
        <v>19570.319392000001</v>
      </c>
      <c r="N5" s="65">
        <v>3718.3606844800001</v>
      </c>
      <c r="O5" s="64">
        <f>M5+N5</f>
        <v>23288.680076480003</v>
      </c>
      <c r="P5" s="65">
        <f>AVERAGE(I5,L5,O5)</f>
        <v>23402.666692160001</v>
      </c>
      <c r="Q5" s="66">
        <f>P5*5.2%</f>
        <v>1216.9386679923202</v>
      </c>
      <c r="R5" s="67">
        <f>SUM(P5,Q5)</f>
        <v>24619.60536015232</v>
      </c>
    </row>
    <row r="6" spans="1:18" s="68" customFormat="1" ht="99.75" customHeight="1" x14ac:dyDescent="0.25">
      <c r="A6" s="13">
        <v>2</v>
      </c>
      <c r="B6" s="14">
        <v>11122005</v>
      </c>
      <c r="C6" s="15">
        <v>1</v>
      </c>
      <c r="D6" s="15" t="s">
        <v>242</v>
      </c>
      <c r="E6" s="16" t="s">
        <v>365</v>
      </c>
      <c r="F6" s="18" t="s">
        <v>366</v>
      </c>
      <c r="G6" s="48">
        <v>139800</v>
      </c>
      <c r="H6" s="48">
        <v>26562</v>
      </c>
      <c r="I6" s="64">
        <f t="shared" ref="I6:I69" si="0">G6+H6</f>
        <v>166362</v>
      </c>
      <c r="J6" s="48">
        <v>180763</v>
      </c>
      <c r="K6" s="48">
        <v>34344.97</v>
      </c>
      <c r="L6" s="64">
        <f t="shared" ref="L6:L69" si="1">J6+K6</f>
        <v>215107.97</v>
      </c>
      <c r="M6" s="69">
        <v>185747.56392800002</v>
      </c>
      <c r="N6" s="69">
        <v>35292.037146320006</v>
      </c>
      <c r="O6" s="64">
        <f t="shared" ref="O6:O69" si="2">M6+N6</f>
        <v>221039.60107432003</v>
      </c>
      <c r="P6" s="69">
        <f t="shared" ref="P6:P69" si="3">AVERAGE(I6,L6,O6)</f>
        <v>200836.52369144</v>
      </c>
      <c r="Q6" s="70">
        <f t="shared" ref="Q6:Q69" si="4">P6*5.2%</f>
        <v>10443.49923195488</v>
      </c>
      <c r="R6" s="71">
        <f t="shared" ref="R6:R69" si="5">SUM(P6,Q6)</f>
        <v>211280.02292339489</v>
      </c>
    </row>
    <row r="7" spans="1:18" s="68" customFormat="1" ht="31.5" customHeight="1" x14ac:dyDescent="0.25">
      <c r="A7" s="13">
        <v>3</v>
      </c>
      <c r="B7" s="14">
        <v>11122005</v>
      </c>
      <c r="C7" s="15">
        <v>1</v>
      </c>
      <c r="D7" s="15" t="s">
        <v>242</v>
      </c>
      <c r="E7" s="16" t="s">
        <v>367</v>
      </c>
      <c r="F7" s="18" t="s">
        <v>368</v>
      </c>
      <c r="G7" s="72">
        <v>220600</v>
      </c>
      <c r="H7" s="69">
        <v>41914</v>
      </c>
      <c r="I7" s="64">
        <f t="shared" si="0"/>
        <v>262514</v>
      </c>
      <c r="J7" s="72">
        <v>255501</v>
      </c>
      <c r="K7" s="69">
        <v>48545.19</v>
      </c>
      <c r="L7" s="64">
        <f t="shared" si="1"/>
        <v>304046.19</v>
      </c>
      <c r="M7" s="69">
        <v>216805.27539200001</v>
      </c>
      <c r="N7" s="69">
        <v>41193.002324480003</v>
      </c>
      <c r="O7" s="64">
        <f t="shared" si="2"/>
        <v>257998.27771648002</v>
      </c>
      <c r="P7" s="69">
        <f t="shared" si="3"/>
        <v>274852.82257215999</v>
      </c>
      <c r="Q7" s="70">
        <f t="shared" si="4"/>
        <v>14292.346773752321</v>
      </c>
      <c r="R7" s="71">
        <f t="shared" si="5"/>
        <v>289145.16934591229</v>
      </c>
    </row>
    <row r="8" spans="1:18" s="68" customFormat="1" ht="31.5" customHeight="1" x14ac:dyDescent="0.25">
      <c r="A8" s="13">
        <v>4</v>
      </c>
      <c r="B8" s="14">
        <v>31201628</v>
      </c>
      <c r="C8" s="15">
        <v>1</v>
      </c>
      <c r="D8" s="15" t="s">
        <v>357</v>
      </c>
      <c r="E8" s="16" t="s">
        <v>369</v>
      </c>
      <c r="F8" s="18" t="s">
        <v>370</v>
      </c>
      <c r="G8" s="72">
        <v>86800</v>
      </c>
      <c r="H8" s="69">
        <v>16492</v>
      </c>
      <c r="I8" s="64">
        <f t="shared" si="0"/>
        <v>103292</v>
      </c>
      <c r="J8" s="72">
        <v>112869</v>
      </c>
      <c r="K8" s="69">
        <v>21445.11</v>
      </c>
      <c r="L8" s="64">
        <f t="shared" si="1"/>
        <v>134314.10999999999</v>
      </c>
      <c r="M8" s="69">
        <v>103730.76335199999</v>
      </c>
      <c r="N8" s="69">
        <v>19708.84503688</v>
      </c>
      <c r="O8" s="64">
        <f t="shared" si="2"/>
        <v>123439.60838887999</v>
      </c>
      <c r="P8" s="69">
        <f t="shared" si="3"/>
        <v>120348.57279629332</v>
      </c>
      <c r="Q8" s="70">
        <f t="shared" si="4"/>
        <v>6258.1257854072528</v>
      </c>
      <c r="R8" s="71">
        <f t="shared" si="5"/>
        <v>126606.69858170056</v>
      </c>
    </row>
    <row r="9" spans="1:18" s="68" customFormat="1" ht="31.5" customHeight="1" x14ac:dyDescent="0.25">
      <c r="A9" s="13">
        <v>5</v>
      </c>
      <c r="B9" s="14">
        <v>11101502</v>
      </c>
      <c r="C9" s="15">
        <v>1</v>
      </c>
      <c r="D9" s="15" t="s">
        <v>242</v>
      </c>
      <c r="E9" s="16" t="s">
        <v>371</v>
      </c>
      <c r="F9" s="18" t="s">
        <v>372</v>
      </c>
      <c r="G9" s="72">
        <v>2500</v>
      </c>
      <c r="H9" s="69">
        <v>475</v>
      </c>
      <c r="I9" s="64">
        <f t="shared" si="0"/>
        <v>2975</v>
      </c>
      <c r="J9" s="72">
        <v>2902</v>
      </c>
      <c r="K9" s="69">
        <v>551.38</v>
      </c>
      <c r="L9" s="64">
        <f t="shared" si="1"/>
        <v>3453.38</v>
      </c>
      <c r="M9" s="69">
        <v>2840.3480719999998</v>
      </c>
      <c r="N9" s="69">
        <v>539.66613367999992</v>
      </c>
      <c r="O9" s="64">
        <f t="shared" si="2"/>
        <v>3380.0142056799996</v>
      </c>
      <c r="P9" s="69">
        <f t="shared" si="3"/>
        <v>3269.464735226667</v>
      </c>
      <c r="Q9" s="70">
        <f t="shared" si="4"/>
        <v>170.01216623178669</v>
      </c>
      <c r="R9" s="71">
        <f t="shared" si="5"/>
        <v>3439.4769014584535</v>
      </c>
    </row>
    <row r="10" spans="1:18" s="68" customFormat="1" ht="31.5" customHeight="1" x14ac:dyDescent="0.25">
      <c r="A10" s="13">
        <v>6</v>
      </c>
      <c r="B10" s="14">
        <v>11101502</v>
      </c>
      <c r="C10" s="15">
        <v>1</v>
      </c>
      <c r="D10" s="15" t="s">
        <v>242</v>
      </c>
      <c r="E10" s="16" t="s">
        <v>371</v>
      </c>
      <c r="F10" s="18" t="s">
        <v>373</v>
      </c>
      <c r="G10" s="72">
        <v>2500</v>
      </c>
      <c r="H10" s="69">
        <v>475</v>
      </c>
      <c r="I10" s="64">
        <f t="shared" si="0"/>
        <v>2975</v>
      </c>
      <c r="J10" s="72">
        <v>2902</v>
      </c>
      <c r="K10" s="69">
        <v>551.38</v>
      </c>
      <c r="L10" s="64">
        <f t="shared" si="1"/>
        <v>3453.38</v>
      </c>
      <c r="M10" s="69">
        <v>2840.3480719999998</v>
      </c>
      <c r="N10" s="69">
        <v>539.66613367999992</v>
      </c>
      <c r="O10" s="64">
        <f t="shared" si="2"/>
        <v>3380.0142056799996</v>
      </c>
      <c r="P10" s="69">
        <f t="shared" si="3"/>
        <v>3269.464735226667</v>
      </c>
      <c r="Q10" s="70">
        <f t="shared" si="4"/>
        <v>170.01216623178669</v>
      </c>
      <c r="R10" s="71">
        <f t="shared" si="5"/>
        <v>3439.4769014584535</v>
      </c>
    </row>
    <row r="11" spans="1:18" s="68" customFormat="1" ht="31.5" customHeight="1" x14ac:dyDescent="0.25">
      <c r="A11" s="13">
        <v>7</v>
      </c>
      <c r="B11" s="14">
        <v>11101502</v>
      </c>
      <c r="C11" s="15">
        <v>1</v>
      </c>
      <c r="D11" s="15" t="s">
        <v>242</v>
      </c>
      <c r="E11" s="16" t="s">
        <v>371</v>
      </c>
      <c r="F11" s="18" t="s">
        <v>374</v>
      </c>
      <c r="G11" s="72">
        <v>2500</v>
      </c>
      <c r="H11" s="69">
        <v>475</v>
      </c>
      <c r="I11" s="64">
        <f t="shared" si="0"/>
        <v>2975</v>
      </c>
      <c r="J11" s="72">
        <v>2902</v>
      </c>
      <c r="K11" s="69">
        <v>551.38</v>
      </c>
      <c r="L11" s="64">
        <f t="shared" si="1"/>
        <v>3453.38</v>
      </c>
      <c r="M11" s="69">
        <v>2840.3480719999998</v>
      </c>
      <c r="N11" s="69">
        <v>539.66613367999992</v>
      </c>
      <c r="O11" s="64">
        <f t="shared" si="2"/>
        <v>3380.0142056799996</v>
      </c>
      <c r="P11" s="69">
        <f t="shared" si="3"/>
        <v>3269.464735226667</v>
      </c>
      <c r="Q11" s="70">
        <f t="shared" si="4"/>
        <v>170.01216623178669</v>
      </c>
      <c r="R11" s="71">
        <f t="shared" si="5"/>
        <v>3439.4769014584535</v>
      </c>
    </row>
    <row r="12" spans="1:18" s="68" customFormat="1" ht="31.5" customHeight="1" x14ac:dyDescent="0.25">
      <c r="A12" s="13">
        <v>8</v>
      </c>
      <c r="B12" s="14">
        <v>60121226</v>
      </c>
      <c r="C12" s="15">
        <v>1</v>
      </c>
      <c r="D12" s="15" t="s">
        <v>242</v>
      </c>
      <c r="E12" s="16" t="s">
        <v>375</v>
      </c>
      <c r="F12" s="18" t="s">
        <v>376</v>
      </c>
      <c r="G12" s="72">
        <v>1800</v>
      </c>
      <c r="H12" s="69">
        <v>342</v>
      </c>
      <c r="I12" s="64">
        <f t="shared" si="0"/>
        <v>2142</v>
      </c>
      <c r="J12" s="72">
        <v>2921</v>
      </c>
      <c r="K12" s="69">
        <v>554.99</v>
      </c>
      <c r="L12" s="64">
        <f t="shared" si="1"/>
        <v>3475.99</v>
      </c>
      <c r="M12" s="69">
        <v>3181.2886640000002</v>
      </c>
      <c r="N12" s="69">
        <v>604.44484616</v>
      </c>
      <c r="O12" s="64">
        <f t="shared" si="2"/>
        <v>3785.7335101600002</v>
      </c>
      <c r="P12" s="69">
        <f t="shared" si="3"/>
        <v>3134.5745033866665</v>
      </c>
      <c r="Q12" s="70">
        <f t="shared" si="4"/>
        <v>162.99787417610668</v>
      </c>
      <c r="R12" s="71">
        <f t="shared" si="5"/>
        <v>3297.572377562773</v>
      </c>
    </row>
    <row r="13" spans="1:18" s="68" customFormat="1" ht="31.5" customHeight="1" x14ac:dyDescent="0.25">
      <c r="A13" s="13">
        <v>9</v>
      </c>
      <c r="B13" s="14">
        <v>60121226</v>
      </c>
      <c r="C13" s="15">
        <v>1</v>
      </c>
      <c r="D13" s="15" t="s">
        <v>242</v>
      </c>
      <c r="E13" s="16" t="s">
        <v>375</v>
      </c>
      <c r="F13" s="18" t="s">
        <v>377</v>
      </c>
      <c r="G13" s="72">
        <v>1800</v>
      </c>
      <c r="H13" s="69">
        <v>342</v>
      </c>
      <c r="I13" s="64">
        <f t="shared" si="0"/>
        <v>2142</v>
      </c>
      <c r="J13" s="72">
        <v>3538</v>
      </c>
      <c r="K13" s="69">
        <v>672.22</v>
      </c>
      <c r="L13" s="64">
        <f t="shared" si="1"/>
        <v>4210.22</v>
      </c>
      <c r="M13" s="69">
        <v>3399.523584</v>
      </c>
      <c r="N13" s="69">
        <v>645.90948096</v>
      </c>
      <c r="O13" s="64">
        <f t="shared" si="2"/>
        <v>4045.4330649600001</v>
      </c>
      <c r="P13" s="69">
        <f t="shared" si="3"/>
        <v>3465.8843549866669</v>
      </c>
      <c r="Q13" s="70">
        <f t="shared" si="4"/>
        <v>180.22598645930671</v>
      </c>
      <c r="R13" s="71">
        <f t="shared" si="5"/>
        <v>3646.1103414459735</v>
      </c>
    </row>
    <row r="14" spans="1:18" s="68" customFormat="1" ht="31.5" customHeight="1" x14ac:dyDescent="0.25">
      <c r="A14" s="13">
        <v>10</v>
      </c>
      <c r="B14" s="14">
        <v>60121226</v>
      </c>
      <c r="C14" s="15">
        <v>1</v>
      </c>
      <c r="D14" s="15" t="s">
        <v>242</v>
      </c>
      <c r="E14" s="16" t="s">
        <v>375</v>
      </c>
      <c r="F14" s="18" t="s">
        <v>378</v>
      </c>
      <c r="G14" s="72">
        <v>3000</v>
      </c>
      <c r="H14" s="69">
        <v>570</v>
      </c>
      <c r="I14" s="64">
        <f t="shared" si="0"/>
        <v>3570</v>
      </c>
      <c r="J14" s="72">
        <v>4449</v>
      </c>
      <c r="K14" s="69">
        <v>845.31000000000006</v>
      </c>
      <c r="L14" s="64">
        <f t="shared" si="1"/>
        <v>5294.31</v>
      </c>
      <c r="M14" s="69">
        <v>4769.8741760000003</v>
      </c>
      <c r="N14" s="69">
        <v>906.27609344000007</v>
      </c>
      <c r="O14" s="64">
        <f t="shared" si="2"/>
        <v>5676.1502694400006</v>
      </c>
      <c r="P14" s="69">
        <f t="shared" si="3"/>
        <v>4846.8200898133337</v>
      </c>
      <c r="Q14" s="70">
        <f t="shared" si="4"/>
        <v>252.03464467029337</v>
      </c>
      <c r="R14" s="71">
        <f t="shared" si="5"/>
        <v>5098.854734483627</v>
      </c>
    </row>
    <row r="15" spans="1:18" s="68" customFormat="1" ht="31.5" customHeight="1" x14ac:dyDescent="0.25">
      <c r="A15" s="13">
        <v>11</v>
      </c>
      <c r="B15" s="14">
        <v>60121226</v>
      </c>
      <c r="C15" s="15">
        <v>1</v>
      </c>
      <c r="D15" s="15" t="s">
        <v>242</v>
      </c>
      <c r="E15" s="16" t="s">
        <v>375</v>
      </c>
      <c r="F15" s="18" t="s">
        <v>379</v>
      </c>
      <c r="G15" s="72">
        <v>3700</v>
      </c>
      <c r="H15" s="69">
        <v>703</v>
      </c>
      <c r="I15" s="64">
        <f t="shared" si="0"/>
        <v>4403</v>
      </c>
      <c r="J15" s="72">
        <v>4390</v>
      </c>
      <c r="K15" s="69">
        <v>834.1</v>
      </c>
      <c r="L15" s="64">
        <f t="shared" si="1"/>
        <v>5224.1000000000004</v>
      </c>
      <c r="M15" s="69">
        <v>4996.344376</v>
      </c>
      <c r="N15" s="69">
        <v>949.30543144000001</v>
      </c>
      <c r="O15" s="64">
        <f t="shared" si="2"/>
        <v>5945.6498074399997</v>
      </c>
      <c r="P15" s="69">
        <f t="shared" si="3"/>
        <v>5190.9166024799997</v>
      </c>
      <c r="Q15" s="70">
        <f t="shared" si="4"/>
        <v>269.92766332896002</v>
      </c>
      <c r="R15" s="71">
        <f t="shared" si="5"/>
        <v>5460.8442658089598</v>
      </c>
    </row>
    <row r="16" spans="1:18" s="68" customFormat="1" ht="31.5" customHeight="1" x14ac:dyDescent="0.25">
      <c r="A16" s="13">
        <v>12</v>
      </c>
      <c r="B16" s="14">
        <v>31211500</v>
      </c>
      <c r="C16" s="15">
        <v>1</v>
      </c>
      <c r="D16" s="15" t="s">
        <v>357</v>
      </c>
      <c r="E16" s="16" t="s">
        <v>380</v>
      </c>
      <c r="F16" s="18" t="s">
        <v>381</v>
      </c>
      <c r="G16" s="72">
        <v>83900</v>
      </c>
      <c r="H16" s="69">
        <v>15941</v>
      </c>
      <c r="I16" s="64">
        <f t="shared" si="0"/>
        <v>99841</v>
      </c>
      <c r="J16" s="72">
        <v>95392</v>
      </c>
      <c r="K16" s="69">
        <v>18124.48</v>
      </c>
      <c r="L16" s="64">
        <f t="shared" si="1"/>
        <v>113516.48</v>
      </c>
      <c r="M16" s="69">
        <v>93578.310167999996</v>
      </c>
      <c r="N16" s="69">
        <v>17779.87893192</v>
      </c>
      <c r="O16" s="64">
        <f t="shared" si="2"/>
        <v>111358.18909992</v>
      </c>
      <c r="P16" s="69">
        <f t="shared" si="3"/>
        <v>108238.55636663998</v>
      </c>
      <c r="Q16" s="70">
        <f t="shared" si="4"/>
        <v>5628.4049310652799</v>
      </c>
      <c r="R16" s="71">
        <f t="shared" si="5"/>
        <v>113866.96129770526</v>
      </c>
    </row>
    <row r="17" spans="1:18" s="68" customFormat="1" ht="31.5" customHeight="1" x14ac:dyDescent="0.25">
      <c r="A17" s="13">
        <v>13</v>
      </c>
      <c r="B17" s="14">
        <v>31211500</v>
      </c>
      <c r="C17" s="15">
        <v>1</v>
      </c>
      <c r="D17" s="15" t="s">
        <v>357</v>
      </c>
      <c r="E17" s="16" t="s">
        <v>380</v>
      </c>
      <c r="F17" s="18" t="s">
        <v>382</v>
      </c>
      <c r="G17" s="72">
        <v>83900</v>
      </c>
      <c r="H17" s="69">
        <v>15941</v>
      </c>
      <c r="I17" s="64">
        <f t="shared" si="0"/>
        <v>99841</v>
      </c>
      <c r="J17" s="72">
        <v>95392</v>
      </c>
      <c r="K17" s="69">
        <v>18124.48</v>
      </c>
      <c r="L17" s="64">
        <f t="shared" si="1"/>
        <v>113516.48</v>
      </c>
      <c r="M17" s="69">
        <v>93578.310167999996</v>
      </c>
      <c r="N17" s="69">
        <v>17779.87893192</v>
      </c>
      <c r="O17" s="64">
        <f t="shared" si="2"/>
        <v>111358.18909992</v>
      </c>
      <c r="P17" s="69">
        <f t="shared" si="3"/>
        <v>108238.55636663998</v>
      </c>
      <c r="Q17" s="70">
        <f t="shared" si="4"/>
        <v>5628.4049310652799</v>
      </c>
      <c r="R17" s="71">
        <f t="shared" si="5"/>
        <v>113866.96129770526</v>
      </c>
    </row>
    <row r="18" spans="1:18" s="68" customFormat="1" ht="31.5" customHeight="1" x14ac:dyDescent="0.25">
      <c r="A18" s="13">
        <v>14</v>
      </c>
      <c r="B18" s="14">
        <v>31211500</v>
      </c>
      <c r="C18" s="15">
        <v>1</v>
      </c>
      <c r="D18" s="15" t="s">
        <v>383</v>
      </c>
      <c r="E18" s="16" t="s">
        <v>384</v>
      </c>
      <c r="F18" s="18" t="s">
        <v>385</v>
      </c>
      <c r="G18" s="72">
        <v>3100</v>
      </c>
      <c r="H18" s="69">
        <v>589</v>
      </c>
      <c r="I18" s="64">
        <f t="shared" si="0"/>
        <v>3689</v>
      </c>
      <c r="J18" s="72">
        <v>3973</v>
      </c>
      <c r="K18" s="69">
        <v>754.87</v>
      </c>
      <c r="L18" s="64">
        <f t="shared" si="1"/>
        <v>4727.87</v>
      </c>
      <c r="M18" s="69">
        <v>4075.6400719999997</v>
      </c>
      <c r="N18" s="69">
        <v>774.37161368</v>
      </c>
      <c r="O18" s="64">
        <f t="shared" si="2"/>
        <v>4850.0116856799996</v>
      </c>
      <c r="P18" s="69">
        <f t="shared" si="3"/>
        <v>4422.2938952266659</v>
      </c>
      <c r="Q18" s="70">
        <f t="shared" si="4"/>
        <v>229.95928255178666</v>
      </c>
      <c r="R18" s="71">
        <f t="shared" si="5"/>
        <v>4652.2531777784525</v>
      </c>
    </row>
    <row r="19" spans="1:18" s="68" customFormat="1" ht="31.5" customHeight="1" x14ac:dyDescent="0.25">
      <c r="A19" s="13">
        <v>15</v>
      </c>
      <c r="B19" s="14">
        <v>31211500</v>
      </c>
      <c r="C19" s="15">
        <v>1</v>
      </c>
      <c r="D19" s="15" t="s">
        <v>383</v>
      </c>
      <c r="E19" s="16" t="s">
        <v>384</v>
      </c>
      <c r="F19" s="18" t="s">
        <v>386</v>
      </c>
      <c r="G19" s="72">
        <v>3100</v>
      </c>
      <c r="H19" s="69">
        <v>589</v>
      </c>
      <c r="I19" s="64">
        <f t="shared" si="0"/>
        <v>3689</v>
      </c>
      <c r="J19" s="72">
        <v>3944</v>
      </c>
      <c r="K19" s="69">
        <v>749.36</v>
      </c>
      <c r="L19" s="64">
        <f t="shared" si="1"/>
        <v>4693.3599999999997</v>
      </c>
      <c r="M19" s="69">
        <v>4034.4636719999999</v>
      </c>
      <c r="N19" s="69">
        <v>766.54809767999996</v>
      </c>
      <c r="O19" s="64">
        <f t="shared" si="2"/>
        <v>4801.0117696799998</v>
      </c>
      <c r="P19" s="69">
        <f t="shared" si="3"/>
        <v>4394.4572565600001</v>
      </c>
      <c r="Q19" s="70">
        <f t="shared" si="4"/>
        <v>228.51177734112002</v>
      </c>
      <c r="R19" s="71">
        <f t="shared" si="5"/>
        <v>4622.9690339011204</v>
      </c>
    </row>
    <row r="20" spans="1:18" s="68" customFormat="1" ht="31.5" customHeight="1" x14ac:dyDescent="0.25">
      <c r="A20" s="13">
        <v>16</v>
      </c>
      <c r="B20" s="14">
        <v>31211500</v>
      </c>
      <c r="C20" s="15">
        <v>1</v>
      </c>
      <c r="D20" s="15" t="s">
        <v>383</v>
      </c>
      <c r="E20" s="16" t="s">
        <v>384</v>
      </c>
      <c r="F20" s="18" t="s">
        <v>387</v>
      </c>
      <c r="G20" s="72">
        <v>3100</v>
      </c>
      <c r="H20" s="69">
        <v>589</v>
      </c>
      <c r="I20" s="64">
        <f t="shared" si="0"/>
        <v>3689</v>
      </c>
      <c r="J20" s="72">
        <v>3944</v>
      </c>
      <c r="K20" s="69">
        <v>749.36</v>
      </c>
      <c r="L20" s="64">
        <f t="shared" si="1"/>
        <v>4693.3599999999997</v>
      </c>
      <c r="M20" s="69">
        <v>4034.4636719999999</v>
      </c>
      <c r="N20" s="69">
        <v>766.54809767999996</v>
      </c>
      <c r="O20" s="64">
        <f t="shared" si="2"/>
        <v>4801.0117696799998</v>
      </c>
      <c r="P20" s="69">
        <f t="shared" si="3"/>
        <v>4394.4572565600001</v>
      </c>
      <c r="Q20" s="70">
        <f t="shared" si="4"/>
        <v>228.51177734112002</v>
      </c>
      <c r="R20" s="71">
        <f t="shared" si="5"/>
        <v>4622.9690339011204</v>
      </c>
    </row>
    <row r="21" spans="1:18" s="68" customFormat="1" ht="31.5" customHeight="1" x14ac:dyDescent="0.25">
      <c r="A21" s="13">
        <v>17</v>
      </c>
      <c r="B21" s="14">
        <v>31211500</v>
      </c>
      <c r="C21" s="15">
        <v>1</v>
      </c>
      <c r="D21" s="15" t="s">
        <v>383</v>
      </c>
      <c r="E21" s="16" t="s">
        <v>384</v>
      </c>
      <c r="F21" s="18" t="s">
        <v>388</v>
      </c>
      <c r="G21" s="72">
        <v>3100</v>
      </c>
      <c r="H21" s="69">
        <v>589</v>
      </c>
      <c r="I21" s="64">
        <f t="shared" si="0"/>
        <v>3689</v>
      </c>
      <c r="J21" s="72">
        <v>3944</v>
      </c>
      <c r="K21" s="69">
        <v>749.36</v>
      </c>
      <c r="L21" s="64">
        <f t="shared" si="1"/>
        <v>4693.3599999999997</v>
      </c>
      <c r="M21" s="69">
        <v>4034.4636719999999</v>
      </c>
      <c r="N21" s="69">
        <v>766.54809767999996</v>
      </c>
      <c r="O21" s="64">
        <f t="shared" si="2"/>
        <v>4801.0117696799998</v>
      </c>
      <c r="P21" s="69">
        <f t="shared" si="3"/>
        <v>4394.4572565600001</v>
      </c>
      <c r="Q21" s="70">
        <f t="shared" si="4"/>
        <v>228.51177734112002</v>
      </c>
      <c r="R21" s="71">
        <f t="shared" si="5"/>
        <v>4622.9690339011204</v>
      </c>
    </row>
    <row r="22" spans="1:18" s="68" customFormat="1" ht="31.5" customHeight="1" x14ac:dyDescent="0.25">
      <c r="A22" s="13">
        <v>18</v>
      </c>
      <c r="B22" s="14">
        <v>31211500</v>
      </c>
      <c r="C22" s="15">
        <v>1</v>
      </c>
      <c r="D22" s="15" t="s">
        <v>383</v>
      </c>
      <c r="E22" s="16" t="s">
        <v>384</v>
      </c>
      <c r="F22" s="18" t="s">
        <v>389</v>
      </c>
      <c r="G22" s="72">
        <v>3100</v>
      </c>
      <c r="H22" s="69">
        <v>589</v>
      </c>
      <c r="I22" s="64">
        <f t="shared" si="0"/>
        <v>3689</v>
      </c>
      <c r="J22" s="72">
        <v>3944</v>
      </c>
      <c r="K22" s="69">
        <v>749.36</v>
      </c>
      <c r="L22" s="64">
        <f t="shared" si="1"/>
        <v>4693.3599999999997</v>
      </c>
      <c r="M22" s="69">
        <v>4034.4636719999999</v>
      </c>
      <c r="N22" s="69">
        <v>766.54809767999996</v>
      </c>
      <c r="O22" s="64">
        <f t="shared" si="2"/>
        <v>4801.0117696799998</v>
      </c>
      <c r="P22" s="69">
        <f t="shared" si="3"/>
        <v>4394.4572565600001</v>
      </c>
      <c r="Q22" s="70">
        <f t="shared" si="4"/>
        <v>228.51177734112002</v>
      </c>
      <c r="R22" s="71">
        <f t="shared" si="5"/>
        <v>4622.9690339011204</v>
      </c>
    </row>
    <row r="23" spans="1:18" s="68" customFormat="1" ht="31.5" customHeight="1" x14ac:dyDescent="0.25">
      <c r="A23" s="13">
        <v>19</v>
      </c>
      <c r="B23" s="14">
        <v>31211500</v>
      </c>
      <c r="C23" s="15">
        <v>1</v>
      </c>
      <c r="D23" s="15" t="s">
        <v>383</v>
      </c>
      <c r="E23" s="16" t="s">
        <v>384</v>
      </c>
      <c r="F23" s="18" t="s">
        <v>390</v>
      </c>
      <c r="G23" s="72">
        <v>5800</v>
      </c>
      <c r="H23" s="69">
        <v>1102</v>
      </c>
      <c r="I23" s="64">
        <f t="shared" si="0"/>
        <v>6902</v>
      </c>
      <c r="J23" s="72">
        <v>6389</v>
      </c>
      <c r="K23" s="69">
        <v>1213.9100000000001</v>
      </c>
      <c r="L23" s="64">
        <f t="shared" si="1"/>
        <v>7602.91</v>
      </c>
      <c r="M23" s="69">
        <v>5855.2840800000004</v>
      </c>
      <c r="N23" s="69">
        <v>1112.5039752</v>
      </c>
      <c r="O23" s="64">
        <f t="shared" si="2"/>
        <v>6967.7880552000006</v>
      </c>
      <c r="P23" s="69">
        <f t="shared" si="3"/>
        <v>7157.5660184000008</v>
      </c>
      <c r="Q23" s="70">
        <f t="shared" si="4"/>
        <v>372.19343295680005</v>
      </c>
      <c r="R23" s="71">
        <f t="shared" si="5"/>
        <v>7529.759451356801</v>
      </c>
    </row>
    <row r="24" spans="1:18" s="68" customFormat="1" ht="31.5" customHeight="1" x14ac:dyDescent="0.25">
      <c r="A24" s="13">
        <v>20</v>
      </c>
      <c r="B24" s="14">
        <v>31211500</v>
      </c>
      <c r="C24" s="15">
        <v>1</v>
      </c>
      <c r="D24" s="15" t="s">
        <v>383</v>
      </c>
      <c r="E24" s="16" t="s">
        <v>384</v>
      </c>
      <c r="F24" s="18" t="s">
        <v>391</v>
      </c>
      <c r="G24" s="72">
        <v>5800</v>
      </c>
      <c r="H24" s="69">
        <v>1102</v>
      </c>
      <c r="I24" s="64">
        <f t="shared" si="0"/>
        <v>6902</v>
      </c>
      <c r="J24" s="72">
        <v>6255</v>
      </c>
      <c r="K24" s="69">
        <v>1188.45</v>
      </c>
      <c r="L24" s="64">
        <f t="shared" si="1"/>
        <v>7443.45</v>
      </c>
      <c r="M24" s="69">
        <v>5808.3429839999999</v>
      </c>
      <c r="N24" s="69">
        <v>1103.5851669599999</v>
      </c>
      <c r="O24" s="64">
        <f t="shared" si="2"/>
        <v>6911.9281509599996</v>
      </c>
      <c r="P24" s="69">
        <f t="shared" si="3"/>
        <v>7085.7927169866671</v>
      </c>
      <c r="Q24" s="70">
        <f t="shared" si="4"/>
        <v>368.46122128330671</v>
      </c>
      <c r="R24" s="71">
        <f t="shared" si="5"/>
        <v>7454.2539382699742</v>
      </c>
    </row>
    <row r="25" spans="1:18" s="68" customFormat="1" ht="31.5" customHeight="1" x14ac:dyDescent="0.25">
      <c r="A25" s="13">
        <v>21</v>
      </c>
      <c r="B25" s="14">
        <v>31211500</v>
      </c>
      <c r="C25" s="15">
        <v>1</v>
      </c>
      <c r="D25" s="15" t="s">
        <v>383</v>
      </c>
      <c r="E25" s="16" t="s">
        <v>384</v>
      </c>
      <c r="F25" s="18" t="s">
        <v>392</v>
      </c>
      <c r="G25" s="72">
        <v>3100</v>
      </c>
      <c r="H25" s="69">
        <v>589</v>
      </c>
      <c r="I25" s="64">
        <f t="shared" si="0"/>
        <v>3689</v>
      </c>
      <c r="J25" s="72">
        <v>3944</v>
      </c>
      <c r="K25" s="69">
        <v>749.36</v>
      </c>
      <c r="L25" s="64">
        <f t="shared" si="1"/>
        <v>4693.3599999999997</v>
      </c>
      <c r="M25" s="69">
        <v>4034.4636719999999</v>
      </c>
      <c r="N25" s="69">
        <v>766.54809767999996</v>
      </c>
      <c r="O25" s="64">
        <f t="shared" si="2"/>
        <v>4801.0117696799998</v>
      </c>
      <c r="P25" s="69">
        <f t="shared" si="3"/>
        <v>4394.4572565600001</v>
      </c>
      <c r="Q25" s="70">
        <f t="shared" si="4"/>
        <v>228.51177734112002</v>
      </c>
      <c r="R25" s="71">
        <f t="shared" si="5"/>
        <v>4622.9690339011204</v>
      </c>
    </row>
    <row r="26" spans="1:18" s="68" customFormat="1" ht="31.5" customHeight="1" x14ac:dyDescent="0.25">
      <c r="A26" s="13">
        <v>22</v>
      </c>
      <c r="B26" s="14">
        <v>31211500</v>
      </c>
      <c r="C26" s="15">
        <v>1</v>
      </c>
      <c r="D26" s="15" t="s">
        <v>383</v>
      </c>
      <c r="E26" s="16" t="s">
        <v>384</v>
      </c>
      <c r="F26" s="18" t="s">
        <v>393</v>
      </c>
      <c r="G26" s="72">
        <v>3100</v>
      </c>
      <c r="H26" s="69">
        <v>589</v>
      </c>
      <c r="I26" s="64">
        <f t="shared" si="0"/>
        <v>3689</v>
      </c>
      <c r="J26" s="72">
        <v>3944</v>
      </c>
      <c r="K26" s="69">
        <v>749.36</v>
      </c>
      <c r="L26" s="64">
        <f t="shared" si="1"/>
        <v>4693.3599999999997</v>
      </c>
      <c r="M26" s="69">
        <v>4034.4636719999999</v>
      </c>
      <c r="N26" s="69">
        <v>766.54809767999996</v>
      </c>
      <c r="O26" s="64">
        <f t="shared" si="2"/>
        <v>4801.0117696799998</v>
      </c>
      <c r="P26" s="69">
        <f t="shared" si="3"/>
        <v>4394.4572565600001</v>
      </c>
      <c r="Q26" s="70">
        <f t="shared" si="4"/>
        <v>228.51177734112002</v>
      </c>
      <c r="R26" s="71">
        <f t="shared" si="5"/>
        <v>4622.9690339011204</v>
      </c>
    </row>
    <row r="27" spans="1:18" s="68" customFormat="1" ht="31.5" customHeight="1" x14ac:dyDescent="0.25">
      <c r="A27" s="13">
        <v>23</v>
      </c>
      <c r="B27" s="14">
        <v>31211500</v>
      </c>
      <c r="C27" s="15">
        <v>1</v>
      </c>
      <c r="D27" s="15" t="s">
        <v>383</v>
      </c>
      <c r="E27" s="16" t="s">
        <v>384</v>
      </c>
      <c r="F27" s="18" t="s">
        <v>394</v>
      </c>
      <c r="G27" s="48">
        <v>3100</v>
      </c>
      <c r="H27" s="48">
        <v>589</v>
      </c>
      <c r="I27" s="64">
        <f t="shared" si="0"/>
        <v>3689</v>
      </c>
      <c r="J27" s="48">
        <v>3944</v>
      </c>
      <c r="K27" s="48">
        <v>749.36</v>
      </c>
      <c r="L27" s="64">
        <f t="shared" si="1"/>
        <v>4693.3599999999997</v>
      </c>
      <c r="M27" s="69">
        <v>4034.4636719999999</v>
      </c>
      <c r="N27" s="69">
        <v>766.54809767999996</v>
      </c>
      <c r="O27" s="64">
        <f t="shared" si="2"/>
        <v>4801.0117696799998</v>
      </c>
      <c r="P27" s="69">
        <f t="shared" si="3"/>
        <v>4394.4572565600001</v>
      </c>
      <c r="Q27" s="70">
        <f t="shared" si="4"/>
        <v>228.51177734112002</v>
      </c>
      <c r="R27" s="71">
        <f t="shared" si="5"/>
        <v>4622.9690339011204</v>
      </c>
    </row>
    <row r="28" spans="1:18" s="68" customFormat="1" ht="31.5" customHeight="1" x14ac:dyDescent="0.25">
      <c r="A28" s="13">
        <v>24</v>
      </c>
      <c r="B28" s="14">
        <v>31211500</v>
      </c>
      <c r="C28" s="15">
        <v>1</v>
      </c>
      <c r="D28" s="15" t="s">
        <v>383</v>
      </c>
      <c r="E28" s="16" t="s">
        <v>384</v>
      </c>
      <c r="F28" s="18" t="s">
        <v>395</v>
      </c>
      <c r="G28" s="48">
        <v>3100</v>
      </c>
      <c r="H28" s="48">
        <v>589</v>
      </c>
      <c r="I28" s="64">
        <f t="shared" si="0"/>
        <v>3689</v>
      </c>
      <c r="J28" s="48">
        <v>3944</v>
      </c>
      <c r="K28" s="48">
        <v>749.36</v>
      </c>
      <c r="L28" s="64">
        <f t="shared" si="1"/>
        <v>4693.3599999999997</v>
      </c>
      <c r="M28" s="69">
        <v>4034.4636719999999</v>
      </c>
      <c r="N28" s="69">
        <v>766.54809767999996</v>
      </c>
      <c r="O28" s="64">
        <f t="shared" si="2"/>
        <v>4801.0117696799998</v>
      </c>
      <c r="P28" s="69">
        <f t="shared" si="3"/>
        <v>4394.4572565600001</v>
      </c>
      <c r="Q28" s="70">
        <f t="shared" si="4"/>
        <v>228.51177734112002</v>
      </c>
      <c r="R28" s="71">
        <f t="shared" si="5"/>
        <v>4622.9690339011204</v>
      </c>
    </row>
    <row r="29" spans="1:18" s="68" customFormat="1" ht="31.5" customHeight="1" x14ac:dyDescent="0.25">
      <c r="A29" s="13">
        <v>25</v>
      </c>
      <c r="B29" s="14">
        <v>31211500</v>
      </c>
      <c r="C29" s="15">
        <v>1</v>
      </c>
      <c r="D29" s="15" t="s">
        <v>383</v>
      </c>
      <c r="E29" s="16" t="s">
        <v>384</v>
      </c>
      <c r="F29" s="18" t="s">
        <v>396</v>
      </c>
      <c r="G29" s="48">
        <v>3100</v>
      </c>
      <c r="H29" s="48">
        <v>589</v>
      </c>
      <c r="I29" s="64">
        <f t="shared" si="0"/>
        <v>3689</v>
      </c>
      <c r="J29" s="48">
        <v>3944</v>
      </c>
      <c r="K29" s="48">
        <v>749.36</v>
      </c>
      <c r="L29" s="64">
        <f t="shared" si="1"/>
        <v>4693.3599999999997</v>
      </c>
      <c r="M29" s="69">
        <v>4034.4636719999999</v>
      </c>
      <c r="N29" s="69">
        <v>766.54809767999996</v>
      </c>
      <c r="O29" s="64">
        <f t="shared" si="2"/>
        <v>4801.0117696799998</v>
      </c>
      <c r="P29" s="69">
        <f t="shared" si="3"/>
        <v>4394.4572565600001</v>
      </c>
      <c r="Q29" s="70">
        <f t="shared" si="4"/>
        <v>228.51177734112002</v>
      </c>
      <c r="R29" s="71">
        <f t="shared" si="5"/>
        <v>4622.9690339011204</v>
      </c>
    </row>
    <row r="30" spans="1:18" s="68" customFormat="1" ht="31.5" customHeight="1" x14ac:dyDescent="0.25">
      <c r="A30" s="13">
        <v>26</v>
      </c>
      <c r="B30" s="14">
        <v>31201500</v>
      </c>
      <c r="C30" s="15">
        <v>1</v>
      </c>
      <c r="D30" s="15" t="s">
        <v>383</v>
      </c>
      <c r="E30" s="16" t="s">
        <v>397</v>
      </c>
      <c r="F30" s="18" t="s">
        <v>398</v>
      </c>
      <c r="G30" s="48">
        <v>29500</v>
      </c>
      <c r="H30" s="48">
        <v>5605</v>
      </c>
      <c r="I30" s="64">
        <f t="shared" si="0"/>
        <v>35105</v>
      </c>
      <c r="J30" s="48">
        <v>49135</v>
      </c>
      <c r="K30" s="48">
        <v>9335.65</v>
      </c>
      <c r="L30" s="64">
        <f t="shared" si="1"/>
        <v>58470.65</v>
      </c>
      <c r="M30" s="69">
        <v>54214.495296000001</v>
      </c>
      <c r="N30" s="69">
        <v>10300.75410624</v>
      </c>
      <c r="O30" s="64">
        <f t="shared" si="2"/>
        <v>64515.249402239999</v>
      </c>
      <c r="P30" s="69">
        <f t="shared" si="3"/>
        <v>52696.966467413331</v>
      </c>
      <c r="Q30" s="70">
        <f t="shared" si="4"/>
        <v>2740.2422563054934</v>
      </c>
      <c r="R30" s="71">
        <f t="shared" si="5"/>
        <v>55437.208723718824</v>
      </c>
    </row>
    <row r="31" spans="1:18" s="68" customFormat="1" ht="31.5" customHeight="1" x14ac:dyDescent="0.25">
      <c r="A31" s="13">
        <v>27</v>
      </c>
      <c r="B31" s="14">
        <v>73141714</v>
      </c>
      <c r="C31" s="15">
        <v>1</v>
      </c>
      <c r="D31" s="15" t="s">
        <v>399</v>
      </c>
      <c r="E31" s="16" t="s">
        <v>400</v>
      </c>
      <c r="F31" s="18" t="s">
        <v>401</v>
      </c>
      <c r="G31" s="48">
        <v>7400</v>
      </c>
      <c r="H31" s="48">
        <v>1406</v>
      </c>
      <c r="I31" s="64">
        <f t="shared" si="0"/>
        <v>8806</v>
      </c>
      <c r="J31" s="48">
        <v>8780</v>
      </c>
      <c r="K31" s="48">
        <v>1668.2</v>
      </c>
      <c r="L31" s="64">
        <f t="shared" si="1"/>
        <v>10448.200000000001</v>
      </c>
      <c r="M31" s="69">
        <v>8748.3379440000008</v>
      </c>
      <c r="N31" s="69">
        <v>1662.1842093600001</v>
      </c>
      <c r="O31" s="64">
        <f t="shared" si="2"/>
        <v>10410.522153360002</v>
      </c>
      <c r="P31" s="69">
        <f t="shared" si="3"/>
        <v>9888.240717786668</v>
      </c>
      <c r="Q31" s="70">
        <f t="shared" si="4"/>
        <v>514.1885173249068</v>
      </c>
      <c r="R31" s="71">
        <f t="shared" si="5"/>
        <v>10402.429235111575</v>
      </c>
    </row>
    <row r="32" spans="1:18" s="68" customFormat="1" ht="31.5" customHeight="1" x14ac:dyDescent="0.25">
      <c r="A32" s="13">
        <v>28</v>
      </c>
      <c r="B32" s="14">
        <v>73141714</v>
      </c>
      <c r="C32" s="15">
        <v>1</v>
      </c>
      <c r="D32" s="15" t="s">
        <v>399</v>
      </c>
      <c r="E32" s="16" t="s">
        <v>400</v>
      </c>
      <c r="F32" s="18" t="s">
        <v>402</v>
      </c>
      <c r="G32" s="48">
        <v>7400</v>
      </c>
      <c r="H32" s="48">
        <v>1406</v>
      </c>
      <c r="I32" s="64">
        <f t="shared" si="0"/>
        <v>8806</v>
      </c>
      <c r="J32" s="48">
        <v>8780</v>
      </c>
      <c r="K32" s="48">
        <v>1668.2</v>
      </c>
      <c r="L32" s="64">
        <f t="shared" si="1"/>
        <v>10448.200000000001</v>
      </c>
      <c r="M32" s="69">
        <v>8748.3379440000008</v>
      </c>
      <c r="N32" s="69">
        <v>1662.1842093600001</v>
      </c>
      <c r="O32" s="64">
        <f t="shared" si="2"/>
        <v>10410.522153360002</v>
      </c>
      <c r="P32" s="69">
        <f t="shared" si="3"/>
        <v>9888.240717786668</v>
      </c>
      <c r="Q32" s="70">
        <f t="shared" si="4"/>
        <v>514.1885173249068</v>
      </c>
      <c r="R32" s="71">
        <f t="shared" si="5"/>
        <v>10402.429235111575</v>
      </c>
    </row>
    <row r="33" spans="1:18" s="68" customFormat="1" ht="31.5" customHeight="1" x14ac:dyDescent="0.25">
      <c r="A33" s="13">
        <v>29</v>
      </c>
      <c r="B33" s="14">
        <v>73141714</v>
      </c>
      <c r="C33" s="15">
        <v>1</v>
      </c>
      <c r="D33" s="15" t="s">
        <v>399</v>
      </c>
      <c r="E33" s="16" t="s">
        <v>400</v>
      </c>
      <c r="F33" s="18" t="s">
        <v>403</v>
      </c>
      <c r="G33" s="48">
        <v>7400</v>
      </c>
      <c r="H33" s="48">
        <v>1406</v>
      </c>
      <c r="I33" s="64">
        <f t="shared" si="0"/>
        <v>8806</v>
      </c>
      <c r="J33" s="48">
        <v>8780</v>
      </c>
      <c r="K33" s="48">
        <v>1668.2</v>
      </c>
      <c r="L33" s="64">
        <f t="shared" si="1"/>
        <v>10448.200000000001</v>
      </c>
      <c r="M33" s="69">
        <v>8748.3379440000008</v>
      </c>
      <c r="N33" s="69">
        <v>1662.1842093600001</v>
      </c>
      <c r="O33" s="64">
        <f t="shared" si="2"/>
        <v>10410.522153360002</v>
      </c>
      <c r="P33" s="69">
        <f t="shared" si="3"/>
        <v>9888.240717786668</v>
      </c>
      <c r="Q33" s="70">
        <f t="shared" si="4"/>
        <v>514.1885173249068</v>
      </c>
      <c r="R33" s="71">
        <f t="shared" si="5"/>
        <v>10402.429235111575</v>
      </c>
    </row>
    <row r="34" spans="1:18" s="68" customFormat="1" ht="31.5" customHeight="1" x14ac:dyDescent="0.25">
      <c r="A34" s="13">
        <v>30</v>
      </c>
      <c r="B34" s="14">
        <v>73141714</v>
      </c>
      <c r="C34" s="15">
        <v>1</v>
      </c>
      <c r="D34" s="15" t="s">
        <v>399</v>
      </c>
      <c r="E34" s="16" t="s">
        <v>400</v>
      </c>
      <c r="F34" s="18" t="s">
        <v>404</v>
      </c>
      <c r="G34" s="48">
        <v>7400</v>
      </c>
      <c r="H34" s="48">
        <v>1406</v>
      </c>
      <c r="I34" s="64">
        <f t="shared" si="0"/>
        <v>8806</v>
      </c>
      <c r="J34" s="48">
        <v>8780</v>
      </c>
      <c r="K34" s="48">
        <v>1668.2</v>
      </c>
      <c r="L34" s="64">
        <f t="shared" si="1"/>
        <v>10448.200000000001</v>
      </c>
      <c r="M34" s="69">
        <v>8748.3379440000008</v>
      </c>
      <c r="N34" s="69">
        <v>1662.1842093600001</v>
      </c>
      <c r="O34" s="64">
        <f t="shared" si="2"/>
        <v>10410.522153360002</v>
      </c>
      <c r="P34" s="69">
        <f t="shared" si="3"/>
        <v>9888.240717786668</v>
      </c>
      <c r="Q34" s="70">
        <f t="shared" si="4"/>
        <v>514.1885173249068</v>
      </c>
      <c r="R34" s="71">
        <f t="shared" si="5"/>
        <v>10402.429235111575</v>
      </c>
    </row>
    <row r="35" spans="1:18" s="68" customFormat="1" ht="31.5" customHeight="1" x14ac:dyDescent="0.25">
      <c r="A35" s="13">
        <v>31</v>
      </c>
      <c r="B35" s="14">
        <v>73141714</v>
      </c>
      <c r="C35" s="15">
        <v>1</v>
      </c>
      <c r="D35" s="15" t="s">
        <v>399</v>
      </c>
      <c r="E35" s="16" t="s">
        <v>400</v>
      </c>
      <c r="F35" s="18" t="s">
        <v>405</v>
      </c>
      <c r="G35" s="48">
        <v>7400</v>
      </c>
      <c r="H35" s="48">
        <v>1406</v>
      </c>
      <c r="I35" s="64">
        <f t="shared" si="0"/>
        <v>8806</v>
      </c>
      <c r="J35" s="48">
        <v>8780</v>
      </c>
      <c r="K35" s="48">
        <v>1668.2</v>
      </c>
      <c r="L35" s="64">
        <f t="shared" si="1"/>
        <v>10448.200000000001</v>
      </c>
      <c r="M35" s="69">
        <v>8748.3379440000008</v>
      </c>
      <c r="N35" s="69">
        <v>1662.1842093600001</v>
      </c>
      <c r="O35" s="64">
        <f t="shared" si="2"/>
        <v>10410.522153360002</v>
      </c>
      <c r="P35" s="69">
        <f t="shared" si="3"/>
        <v>9888.240717786668</v>
      </c>
      <c r="Q35" s="70">
        <f t="shared" si="4"/>
        <v>514.1885173249068</v>
      </c>
      <c r="R35" s="71">
        <f t="shared" si="5"/>
        <v>10402.429235111575</v>
      </c>
    </row>
    <row r="36" spans="1:18" s="68" customFormat="1" ht="31.5" customHeight="1" x14ac:dyDescent="0.25">
      <c r="A36" s="13">
        <v>32</v>
      </c>
      <c r="B36" s="14">
        <v>73141714</v>
      </c>
      <c r="C36" s="15">
        <v>1</v>
      </c>
      <c r="D36" s="15" t="s">
        <v>399</v>
      </c>
      <c r="E36" s="16" t="s">
        <v>400</v>
      </c>
      <c r="F36" s="18" t="s">
        <v>406</v>
      </c>
      <c r="G36" s="48">
        <v>7400</v>
      </c>
      <c r="H36" s="48">
        <v>1406</v>
      </c>
      <c r="I36" s="64">
        <f t="shared" si="0"/>
        <v>8806</v>
      </c>
      <c r="J36" s="48">
        <v>8780</v>
      </c>
      <c r="K36" s="48">
        <v>1668.2</v>
      </c>
      <c r="L36" s="64">
        <f t="shared" si="1"/>
        <v>10448.200000000001</v>
      </c>
      <c r="M36" s="69">
        <v>8748.3379440000008</v>
      </c>
      <c r="N36" s="69">
        <v>1662.1842093600001</v>
      </c>
      <c r="O36" s="64">
        <f t="shared" si="2"/>
        <v>10410.522153360002</v>
      </c>
      <c r="P36" s="69">
        <f t="shared" si="3"/>
        <v>9888.240717786668</v>
      </c>
      <c r="Q36" s="70">
        <f t="shared" si="4"/>
        <v>514.1885173249068</v>
      </c>
      <c r="R36" s="71">
        <f t="shared" si="5"/>
        <v>10402.429235111575</v>
      </c>
    </row>
    <row r="37" spans="1:18" s="68" customFormat="1" ht="31.5" customHeight="1" x14ac:dyDescent="0.25">
      <c r="A37" s="13">
        <v>33</v>
      </c>
      <c r="B37" s="14">
        <v>11121804</v>
      </c>
      <c r="C37" s="15">
        <v>1</v>
      </c>
      <c r="D37" s="15" t="s">
        <v>399</v>
      </c>
      <c r="E37" s="16" t="s">
        <v>407</v>
      </c>
      <c r="F37" s="18" t="s">
        <v>408</v>
      </c>
      <c r="G37" s="48">
        <v>32300</v>
      </c>
      <c r="H37" s="48">
        <v>6137</v>
      </c>
      <c r="I37" s="64">
        <f t="shared" si="0"/>
        <v>38437</v>
      </c>
      <c r="J37" s="48">
        <v>36515</v>
      </c>
      <c r="K37" s="48">
        <v>6937.85</v>
      </c>
      <c r="L37" s="64">
        <f t="shared" si="1"/>
        <v>43452.85</v>
      </c>
      <c r="M37" s="69">
        <v>35770.762208</v>
      </c>
      <c r="N37" s="69">
        <v>6796.4448195200002</v>
      </c>
      <c r="O37" s="64">
        <f t="shared" si="2"/>
        <v>42567.207027520002</v>
      </c>
      <c r="P37" s="69">
        <f t="shared" si="3"/>
        <v>41485.685675840003</v>
      </c>
      <c r="Q37" s="70">
        <f t="shared" si="4"/>
        <v>2157.2556551436805</v>
      </c>
      <c r="R37" s="71">
        <f t="shared" si="5"/>
        <v>43642.941330983682</v>
      </c>
    </row>
    <row r="38" spans="1:18" s="68" customFormat="1" ht="31.5" customHeight="1" x14ac:dyDescent="0.25">
      <c r="A38" s="13">
        <v>34</v>
      </c>
      <c r="B38" s="14">
        <v>11121804</v>
      </c>
      <c r="C38" s="15">
        <v>1</v>
      </c>
      <c r="D38" s="15" t="s">
        <v>399</v>
      </c>
      <c r="E38" s="16" t="s">
        <v>407</v>
      </c>
      <c r="F38" s="18" t="s">
        <v>409</v>
      </c>
      <c r="G38" s="48">
        <v>32300</v>
      </c>
      <c r="H38" s="48">
        <v>6137</v>
      </c>
      <c r="I38" s="64">
        <f t="shared" si="0"/>
        <v>38437</v>
      </c>
      <c r="J38" s="48">
        <v>36515</v>
      </c>
      <c r="K38" s="48">
        <v>6937.85</v>
      </c>
      <c r="L38" s="64">
        <f t="shared" si="1"/>
        <v>43452.85</v>
      </c>
      <c r="M38" s="69">
        <v>35770.762208</v>
      </c>
      <c r="N38" s="69">
        <v>6796.4448195200002</v>
      </c>
      <c r="O38" s="64">
        <f t="shared" si="2"/>
        <v>42567.207027520002</v>
      </c>
      <c r="P38" s="69">
        <f t="shared" si="3"/>
        <v>41485.685675840003</v>
      </c>
      <c r="Q38" s="70">
        <f t="shared" si="4"/>
        <v>2157.2556551436805</v>
      </c>
      <c r="R38" s="71">
        <f t="shared" si="5"/>
        <v>43642.941330983682</v>
      </c>
    </row>
    <row r="39" spans="1:18" s="68" customFormat="1" ht="31.5" customHeight="1" x14ac:dyDescent="0.25">
      <c r="A39" s="13">
        <v>35</v>
      </c>
      <c r="B39" s="14">
        <v>11121804</v>
      </c>
      <c r="C39" s="15">
        <v>1</v>
      </c>
      <c r="D39" s="15" t="s">
        <v>399</v>
      </c>
      <c r="E39" s="16" t="s">
        <v>407</v>
      </c>
      <c r="F39" s="18" t="s">
        <v>410</v>
      </c>
      <c r="G39" s="48">
        <v>32300</v>
      </c>
      <c r="H39" s="48">
        <v>6137</v>
      </c>
      <c r="I39" s="64">
        <f t="shared" si="0"/>
        <v>38437</v>
      </c>
      <c r="J39" s="48">
        <v>36515</v>
      </c>
      <c r="K39" s="48">
        <v>6937.85</v>
      </c>
      <c r="L39" s="64">
        <f t="shared" si="1"/>
        <v>43452.85</v>
      </c>
      <c r="M39" s="69">
        <v>35770.762208</v>
      </c>
      <c r="N39" s="69">
        <v>6796.4448195200002</v>
      </c>
      <c r="O39" s="64">
        <f t="shared" si="2"/>
        <v>42567.207027520002</v>
      </c>
      <c r="P39" s="69">
        <f t="shared" si="3"/>
        <v>41485.685675840003</v>
      </c>
      <c r="Q39" s="70">
        <f t="shared" si="4"/>
        <v>2157.2556551436805</v>
      </c>
      <c r="R39" s="71">
        <f t="shared" si="5"/>
        <v>43642.941330983682</v>
      </c>
    </row>
    <row r="40" spans="1:18" s="68" customFormat="1" ht="31.5" customHeight="1" x14ac:dyDescent="0.25">
      <c r="A40" s="13">
        <v>36</v>
      </c>
      <c r="B40" s="14">
        <v>11121804</v>
      </c>
      <c r="C40" s="15">
        <v>1</v>
      </c>
      <c r="D40" s="15" t="s">
        <v>399</v>
      </c>
      <c r="E40" s="16" t="s">
        <v>407</v>
      </c>
      <c r="F40" s="18" t="s">
        <v>411</v>
      </c>
      <c r="G40" s="48">
        <v>32300</v>
      </c>
      <c r="H40" s="48">
        <v>6137</v>
      </c>
      <c r="I40" s="64">
        <f t="shared" si="0"/>
        <v>38437</v>
      </c>
      <c r="J40" s="48">
        <v>36515</v>
      </c>
      <c r="K40" s="48">
        <v>6937.85</v>
      </c>
      <c r="L40" s="64">
        <f t="shared" si="1"/>
        <v>43452.85</v>
      </c>
      <c r="M40" s="69">
        <v>35770.762208</v>
      </c>
      <c r="N40" s="69">
        <v>6796.4448195200002</v>
      </c>
      <c r="O40" s="64">
        <f t="shared" si="2"/>
        <v>42567.207027520002</v>
      </c>
      <c r="P40" s="69">
        <f t="shared" si="3"/>
        <v>41485.685675840003</v>
      </c>
      <c r="Q40" s="70">
        <f t="shared" si="4"/>
        <v>2157.2556551436805</v>
      </c>
      <c r="R40" s="71">
        <f t="shared" si="5"/>
        <v>43642.941330983682</v>
      </c>
    </row>
    <row r="41" spans="1:18" s="68" customFormat="1" ht="31.5" customHeight="1" x14ac:dyDescent="0.25">
      <c r="A41" s="13">
        <v>37</v>
      </c>
      <c r="B41" s="14">
        <v>11121804</v>
      </c>
      <c r="C41" s="15">
        <v>1</v>
      </c>
      <c r="D41" s="15" t="s">
        <v>399</v>
      </c>
      <c r="E41" s="16" t="s">
        <v>407</v>
      </c>
      <c r="F41" s="18" t="s">
        <v>412</v>
      </c>
      <c r="G41" s="48">
        <v>32300</v>
      </c>
      <c r="H41" s="48">
        <v>6137</v>
      </c>
      <c r="I41" s="64">
        <f t="shared" si="0"/>
        <v>38437</v>
      </c>
      <c r="J41" s="48">
        <v>36515</v>
      </c>
      <c r="K41" s="48">
        <v>6937.85</v>
      </c>
      <c r="L41" s="64">
        <f t="shared" si="1"/>
        <v>43452.85</v>
      </c>
      <c r="M41" s="69">
        <v>35770.762208</v>
      </c>
      <c r="N41" s="69">
        <v>6796.4448195200002</v>
      </c>
      <c r="O41" s="64">
        <f t="shared" si="2"/>
        <v>42567.207027520002</v>
      </c>
      <c r="P41" s="69">
        <f t="shared" si="3"/>
        <v>41485.685675840003</v>
      </c>
      <c r="Q41" s="70">
        <f t="shared" si="4"/>
        <v>2157.2556551436805</v>
      </c>
      <c r="R41" s="71">
        <f t="shared" si="5"/>
        <v>43642.941330983682</v>
      </c>
    </row>
    <row r="42" spans="1:18" s="68" customFormat="1" ht="31.5" customHeight="1" x14ac:dyDescent="0.25">
      <c r="A42" s="13">
        <v>38</v>
      </c>
      <c r="B42" s="14">
        <v>11151700</v>
      </c>
      <c r="C42" s="15">
        <v>1</v>
      </c>
      <c r="D42" s="15" t="s">
        <v>242</v>
      </c>
      <c r="E42" s="16" t="s">
        <v>413</v>
      </c>
      <c r="F42" s="18" t="s">
        <v>414</v>
      </c>
      <c r="G42" s="48">
        <v>3700</v>
      </c>
      <c r="H42" s="48">
        <v>703</v>
      </c>
      <c r="I42" s="64">
        <f t="shared" si="0"/>
        <v>4403</v>
      </c>
      <c r="J42" s="48">
        <v>5217</v>
      </c>
      <c r="K42" s="48">
        <v>991.23</v>
      </c>
      <c r="L42" s="64">
        <f t="shared" si="1"/>
        <v>6208.23</v>
      </c>
      <c r="M42" s="69">
        <v>5503.637624</v>
      </c>
      <c r="N42" s="69">
        <v>1045.6911485600001</v>
      </c>
      <c r="O42" s="64">
        <f t="shared" si="2"/>
        <v>6549.3287725600003</v>
      </c>
      <c r="P42" s="69">
        <f t="shared" si="3"/>
        <v>5720.1862575199993</v>
      </c>
      <c r="Q42" s="70">
        <f t="shared" si="4"/>
        <v>297.44968539103996</v>
      </c>
      <c r="R42" s="71">
        <f t="shared" si="5"/>
        <v>6017.6359429110389</v>
      </c>
    </row>
    <row r="43" spans="1:18" s="68" customFormat="1" ht="31.5" customHeight="1" x14ac:dyDescent="0.25">
      <c r="A43" s="13">
        <v>39</v>
      </c>
      <c r="B43" s="14">
        <v>11151700</v>
      </c>
      <c r="C43" s="15">
        <v>1</v>
      </c>
      <c r="D43" s="15" t="s">
        <v>242</v>
      </c>
      <c r="E43" s="16" t="s">
        <v>415</v>
      </c>
      <c r="F43" s="18" t="s">
        <v>416</v>
      </c>
      <c r="G43" s="48">
        <v>3700</v>
      </c>
      <c r="H43" s="48">
        <v>703</v>
      </c>
      <c r="I43" s="64">
        <f t="shared" si="0"/>
        <v>4403</v>
      </c>
      <c r="J43" s="48">
        <v>5217</v>
      </c>
      <c r="K43" s="48">
        <v>991.23</v>
      </c>
      <c r="L43" s="64">
        <f t="shared" si="1"/>
        <v>6208.23</v>
      </c>
      <c r="M43" s="69">
        <v>5503.637624</v>
      </c>
      <c r="N43" s="69">
        <v>1045.6911485600001</v>
      </c>
      <c r="O43" s="64">
        <f t="shared" si="2"/>
        <v>6549.3287725600003</v>
      </c>
      <c r="P43" s="69">
        <f t="shared" si="3"/>
        <v>5720.1862575199993</v>
      </c>
      <c r="Q43" s="70">
        <f t="shared" si="4"/>
        <v>297.44968539103996</v>
      </c>
      <c r="R43" s="71">
        <f t="shared" si="5"/>
        <v>6017.6359429110389</v>
      </c>
    </row>
    <row r="44" spans="1:18" s="68" customFormat="1" ht="31.5" customHeight="1" x14ac:dyDescent="0.25">
      <c r="A44" s="13">
        <v>40</v>
      </c>
      <c r="B44" s="14">
        <v>11121804</v>
      </c>
      <c r="C44" s="15">
        <v>1</v>
      </c>
      <c r="D44" s="15" t="s">
        <v>399</v>
      </c>
      <c r="E44" s="16" t="s">
        <v>417</v>
      </c>
      <c r="F44" s="18" t="s">
        <v>418</v>
      </c>
      <c r="G44" s="48">
        <v>11700</v>
      </c>
      <c r="H44" s="48">
        <v>2223</v>
      </c>
      <c r="I44" s="64">
        <f t="shared" si="0"/>
        <v>13923</v>
      </c>
      <c r="J44" s="48">
        <v>14979</v>
      </c>
      <c r="K44" s="48">
        <v>2846.01</v>
      </c>
      <c r="L44" s="64">
        <f t="shared" si="1"/>
        <v>17825.010000000002</v>
      </c>
      <c r="M44" s="69">
        <v>15364.561895999999</v>
      </c>
      <c r="N44" s="69">
        <v>2919.2667602399997</v>
      </c>
      <c r="O44" s="64">
        <f t="shared" si="2"/>
        <v>18283.828656239999</v>
      </c>
      <c r="P44" s="69">
        <f t="shared" si="3"/>
        <v>16677.279552079999</v>
      </c>
      <c r="Q44" s="70">
        <f t="shared" si="4"/>
        <v>867.21853670816006</v>
      </c>
      <c r="R44" s="71">
        <f t="shared" si="5"/>
        <v>17544.498088788157</v>
      </c>
    </row>
    <row r="45" spans="1:18" s="68" customFormat="1" ht="31.5" customHeight="1" x14ac:dyDescent="0.25">
      <c r="A45" s="13">
        <v>41</v>
      </c>
      <c r="B45" s="14">
        <v>27112100</v>
      </c>
      <c r="C45" s="15">
        <v>1</v>
      </c>
      <c r="D45" s="15" t="s">
        <v>242</v>
      </c>
      <c r="E45" s="16" t="s">
        <v>419</v>
      </c>
      <c r="F45" s="18" t="s">
        <v>420</v>
      </c>
      <c r="G45" s="48">
        <v>10300</v>
      </c>
      <c r="H45" s="48">
        <v>1957</v>
      </c>
      <c r="I45" s="64">
        <f t="shared" si="0"/>
        <v>12257</v>
      </c>
      <c r="J45" s="48">
        <v>12719</v>
      </c>
      <c r="K45" s="48">
        <v>2416.61</v>
      </c>
      <c r="L45" s="64">
        <f t="shared" si="1"/>
        <v>15135.61</v>
      </c>
      <c r="M45" s="69">
        <v>12639.507744</v>
      </c>
      <c r="N45" s="69">
        <v>2401.50647136</v>
      </c>
      <c r="O45" s="64">
        <f t="shared" si="2"/>
        <v>15041.014215360001</v>
      </c>
      <c r="P45" s="69">
        <f t="shared" si="3"/>
        <v>14144.54140512</v>
      </c>
      <c r="Q45" s="70">
        <f t="shared" si="4"/>
        <v>735.51615306624012</v>
      </c>
      <c r="R45" s="71">
        <f t="shared" si="5"/>
        <v>14880.057558186241</v>
      </c>
    </row>
    <row r="46" spans="1:18" s="68" customFormat="1" ht="31.5" customHeight="1" x14ac:dyDescent="0.25">
      <c r="A46" s="13">
        <v>42</v>
      </c>
      <c r="B46" s="14">
        <v>53141501</v>
      </c>
      <c r="C46" s="15">
        <v>1</v>
      </c>
      <c r="D46" s="15" t="s">
        <v>421</v>
      </c>
      <c r="E46" s="16" t="s">
        <v>422</v>
      </c>
      <c r="F46" s="18" t="s">
        <v>423</v>
      </c>
      <c r="G46" s="48">
        <v>1900</v>
      </c>
      <c r="H46" s="48">
        <v>361</v>
      </c>
      <c r="I46" s="64">
        <f t="shared" si="0"/>
        <v>2261</v>
      </c>
      <c r="J46" s="48">
        <v>2318</v>
      </c>
      <c r="K46" s="48">
        <v>440.42</v>
      </c>
      <c r="L46" s="64">
        <f t="shared" si="1"/>
        <v>2758.42</v>
      </c>
      <c r="M46" s="69">
        <v>2309.1725120000001</v>
      </c>
      <c r="N46" s="69">
        <v>438.74277728000004</v>
      </c>
      <c r="O46" s="64">
        <f t="shared" si="2"/>
        <v>2747.9152892800003</v>
      </c>
      <c r="P46" s="69">
        <f t="shared" si="3"/>
        <v>2589.1117630933336</v>
      </c>
      <c r="Q46" s="70">
        <f t="shared" si="4"/>
        <v>134.63381168085337</v>
      </c>
      <c r="R46" s="71">
        <f t="shared" si="5"/>
        <v>2723.7455747741869</v>
      </c>
    </row>
    <row r="47" spans="1:18" s="68" customFormat="1" ht="31.5" customHeight="1" x14ac:dyDescent="0.25">
      <c r="A47" s="13">
        <v>43</v>
      </c>
      <c r="B47" s="14">
        <v>27112100</v>
      </c>
      <c r="C47" s="15">
        <v>1</v>
      </c>
      <c r="D47" s="15" t="s">
        <v>242</v>
      </c>
      <c r="E47" s="16" t="s">
        <v>424</v>
      </c>
      <c r="F47" s="18" t="s">
        <v>425</v>
      </c>
      <c r="G47" s="48">
        <v>10300</v>
      </c>
      <c r="H47" s="48">
        <v>1957</v>
      </c>
      <c r="I47" s="64">
        <f t="shared" si="0"/>
        <v>12257</v>
      </c>
      <c r="J47" s="48">
        <v>12719</v>
      </c>
      <c r="K47" s="48">
        <v>2416.61</v>
      </c>
      <c r="L47" s="64">
        <f t="shared" si="1"/>
        <v>15135.61</v>
      </c>
      <c r="M47" s="69">
        <v>12680.684144000001</v>
      </c>
      <c r="N47" s="69">
        <v>2409.3299873600004</v>
      </c>
      <c r="O47" s="64">
        <f t="shared" si="2"/>
        <v>15090.014131360002</v>
      </c>
      <c r="P47" s="69">
        <f t="shared" si="3"/>
        <v>14160.874710453334</v>
      </c>
      <c r="Q47" s="70">
        <f t="shared" si="4"/>
        <v>736.36548494357339</v>
      </c>
      <c r="R47" s="71">
        <f t="shared" si="5"/>
        <v>14897.240195396907</v>
      </c>
    </row>
    <row r="48" spans="1:18" s="68" customFormat="1" ht="31.5" customHeight="1" x14ac:dyDescent="0.25">
      <c r="A48" s="13">
        <v>44</v>
      </c>
      <c r="B48" s="14">
        <v>54101600</v>
      </c>
      <c r="C48" s="15">
        <v>1</v>
      </c>
      <c r="D48" s="15" t="s">
        <v>421</v>
      </c>
      <c r="E48" s="16" t="s">
        <v>426</v>
      </c>
      <c r="F48" s="18" t="s">
        <v>427</v>
      </c>
      <c r="G48" s="48">
        <v>1900</v>
      </c>
      <c r="H48" s="48">
        <v>361</v>
      </c>
      <c r="I48" s="64">
        <f t="shared" si="0"/>
        <v>2261</v>
      </c>
      <c r="J48" s="48">
        <v>2741</v>
      </c>
      <c r="K48" s="48">
        <v>520.79</v>
      </c>
      <c r="L48" s="64">
        <f t="shared" si="1"/>
        <v>3261.79</v>
      </c>
      <c r="M48" s="69">
        <v>2867.524496</v>
      </c>
      <c r="N48" s="69">
        <v>544.82965423999997</v>
      </c>
      <c r="O48" s="64">
        <f t="shared" si="2"/>
        <v>3412.3541502399999</v>
      </c>
      <c r="P48" s="69">
        <f t="shared" si="3"/>
        <v>2978.381383413333</v>
      </c>
      <c r="Q48" s="70">
        <f t="shared" si="4"/>
        <v>154.87583193749333</v>
      </c>
      <c r="R48" s="71">
        <f t="shared" si="5"/>
        <v>3133.2572153508263</v>
      </c>
    </row>
    <row r="49" spans="1:18" s="68" customFormat="1" ht="31.5" customHeight="1" x14ac:dyDescent="0.25">
      <c r="A49" s="13">
        <v>45</v>
      </c>
      <c r="B49" s="14">
        <v>53141507</v>
      </c>
      <c r="C49" s="15">
        <v>1</v>
      </c>
      <c r="D49" s="15" t="s">
        <v>242</v>
      </c>
      <c r="E49" s="16" t="s">
        <v>428</v>
      </c>
      <c r="F49" s="18" t="s">
        <v>429</v>
      </c>
      <c r="G49" s="48">
        <v>2700</v>
      </c>
      <c r="H49" s="48">
        <v>513</v>
      </c>
      <c r="I49" s="64">
        <f t="shared" si="0"/>
        <v>3213</v>
      </c>
      <c r="J49" s="48">
        <v>2952</v>
      </c>
      <c r="K49" s="48">
        <v>560.88</v>
      </c>
      <c r="L49" s="64">
        <f t="shared" si="1"/>
        <v>3512.88</v>
      </c>
      <c r="M49" s="69">
        <v>2817.2892879999999</v>
      </c>
      <c r="N49" s="69">
        <v>535.28496471999995</v>
      </c>
      <c r="O49" s="64">
        <f t="shared" si="2"/>
        <v>3352.57425272</v>
      </c>
      <c r="P49" s="69">
        <f t="shared" si="3"/>
        <v>3359.4847509066662</v>
      </c>
      <c r="Q49" s="70">
        <f t="shared" si="4"/>
        <v>174.69320704714667</v>
      </c>
      <c r="R49" s="71">
        <f t="shared" si="5"/>
        <v>3534.1779579538129</v>
      </c>
    </row>
    <row r="50" spans="1:18" s="68" customFormat="1" ht="31.5" customHeight="1" x14ac:dyDescent="0.25">
      <c r="A50" s="13">
        <v>46</v>
      </c>
      <c r="B50" s="14">
        <v>11151700</v>
      </c>
      <c r="C50" s="15">
        <v>1</v>
      </c>
      <c r="D50" s="15" t="s">
        <v>242</v>
      </c>
      <c r="E50" s="16" t="s">
        <v>430</v>
      </c>
      <c r="F50" s="18" t="s">
        <v>431</v>
      </c>
      <c r="G50" s="48">
        <v>14600</v>
      </c>
      <c r="H50" s="48">
        <v>2774</v>
      </c>
      <c r="I50" s="64">
        <f t="shared" si="0"/>
        <v>17374</v>
      </c>
      <c r="J50" s="48">
        <v>14957</v>
      </c>
      <c r="K50" s="48">
        <v>2841.83</v>
      </c>
      <c r="L50" s="64">
        <f t="shared" si="1"/>
        <v>17798.830000000002</v>
      </c>
      <c r="M50" s="69">
        <v>13870.682104</v>
      </c>
      <c r="N50" s="69">
        <v>2635.4295997599997</v>
      </c>
      <c r="O50" s="64">
        <f t="shared" si="2"/>
        <v>16506.111703759998</v>
      </c>
      <c r="P50" s="69">
        <f t="shared" si="3"/>
        <v>17226.313901253332</v>
      </c>
      <c r="Q50" s="70">
        <f t="shared" si="4"/>
        <v>895.76832286517333</v>
      </c>
      <c r="R50" s="71">
        <f t="shared" si="5"/>
        <v>18122.082224118505</v>
      </c>
    </row>
    <row r="51" spans="1:18" s="68" customFormat="1" ht="31.5" customHeight="1" x14ac:dyDescent="0.25">
      <c r="A51" s="13">
        <v>47</v>
      </c>
      <c r="B51" s="14">
        <v>11151700</v>
      </c>
      <c r="C51" s="15">
        <v>1</v>
      </c>
      <c r="D51" s="15" t="s">
        <v>253</v>
      </c>
      <c r="E51" s="16" t="s">
        <v>432</v>
      </c>
      <c r="F51" s="18" t="s">
        <v>433</v>
      </c>
      <c r="G51" s="48">
        <v>22100</v>
      </c>
      <c r="H51" s="48">
        <v>4199</v>
      </c>
      <c r="I51" s="64">
        <f t="shared" si="0"/>
        <v>26299</v>
      </c>
      <c r="J51" s="48">
        <v>28644</v>
      </c>
      <c r="K51" s="48">
        <v>5442.36</v>
      </c>
      <c r="L51" s="64">
        <f t="shared" si="1"/>
        <v>34086.36</v>
      </c>
      <c r="M51" s="69">
        <v>28885.244599999998</v>
      </c>
      <c r="N51" s="69">
        <v>5488.1964739999994</v>
      </c>
      <c r="O51" s="64">
        <f t="shared" si="2"/>
        <v>34373.441073999995</v>
      </c>
      <c r="P51" s="69">
        <f t="shared" si="3"/>
        <v>31586.267024666664</v>
      </c>
      <c r="Q51" s="70">
        <f t="shared" si="4"/>
        <v>1642.4858852826667</v>
      </c>
      <c r="R51" s="71">
        <f t="shared" si="5"/>
        <v>33228.752909949333</v>
      </c>
    </row>
    <row r="52" spans="1:18" s="68" customFormat="1" ht="31.5" customHeight="1" x14ac:dyDescent="0.25">
      <c r="A52" s="13">
        <v>48</v>
      </c>
      <c r="B52" s="14">
        <v>53141614</v>
      </c>
      <c r="C52" s="15">
        <v>1</v>
      </c>
      <c r="D52" s="15" t="s">
        <v>434</v>
      </c>
      <c r="E52" s="16" t="s">
        <v>435</v>
      </c>
      <c r="F52" s="18" t="s">
        <v>436</v>
      </c>
      <c r="G52" s="48">
        <v>4500</v>
      </c>
      <c r="H52" s="48">
        <v>855</v>
      </c>
      <c r="I52" s="64">
        <f t="shared" si="0"/>
        <v>5355</v>
      </c>
      <c r="J52" s="48">
        <v>4474</v>
      </c>
      <c r="K52" s="48">
        <v>850.06000000000006</v>
      </c>
      <c r="L52" s="64">
        <f t="shared" si="1"/>
        <v>5324.06</v>
      </c>
      <c r="M52" s="69">
        <v>4115.1694159999997</v>
      </c>
      <c r="N52" s="69">
        <v>781.88218903999996</v>
      </c>
      <c r="O52" s="64">
        <f t="shared" si="2"/>
        <v>4897.0516050400001</v>
      </c>
      <c r="P52" s="69">
        <f t="shared" si="3"/>
        <v>5192.0372016800002</v>
      </c>
      <c r="Q52" s="70">
        <f t="shared" si="4"/>
        <v>269.98593448736005</v>
      </c>
      <c r="R52" s="71">
        <f t="shared" si="5"/>
        <v>5462.0231361673605</v>
      </c>
    </row>
    <row r="53" spans="1:18" s="68" customFormat="1" ht="31.5" customHeight="1" x14ac:dyDescent="0.25">
      <c r="A53" s="13">
        <v>49</v>
      </c>
      <c r="B53" s="14">
        <v>11151700</v>
      </c>
      <c r="C53" s="15">
        <v>1</v>
      </c>
      <c r="D53" s="15" t="s">
        <v>253</v>
      </c>
      <c r="E53" s="16" t="s">
        <v>437</v>
      </c>
      <c r="F53" s="18" t="s">
        <v>438</v>
      </c>
      <c r="G53" s="48">
        <v>29500</v>
      </c>
      <c r="H53" s="48">
        <v>5605</v>
      </c>
      <c r="I53" s="64">
        <f t="shared" si="0"/>
        <v>35105</v>
      </c>
      <c r="J53" s="48">
        <v>66723</v>
      </c>
      <c r="K53" s="48">
        <v>12677.37</v>
      </c>
      <c r="L53" s="64">
        <f t="shared" si="1"/>
        <v>79400.37</v>
      </c>
      <c r="M53" s="69">
        <v>44068.630336000002</v>
      </c>
      <c r="N53" s="69">
        <v>8373.0397638400009</v>
      </c>
      <c r="O53" s="64">
        <f t="shared" si="2"/>
        <v>52441.670099840005</v>
      </c>
      <c r="P53" s="69">
        <f t="shared" si="3"/>
        <v>55649.013366613333</v>
      </c>
      <c r="Q53" s="70">
        <f t="shared" si="4"/>
        <v>2893.7486950638936</v>
      </c>
      <c r="R53" s="71">
        <f t="shared" si="5"/>
        <v>58542.762061677226</v>
      </c>
    </row>
    <row r="54" spans="1:18" s="68" customFormat="1" ht="31.5" customHeight="1" x14ac:dyDescent="0.25">
      <c r="A54" s="13">
        <v>50</v>
      </c>
      <c r="B54" s="14">
        <v>11151700</v>
      </c>
      <c r="C54" s="15">
        <v>1</v>
      </c>
      <c r="D54" s="15" t="s">
        <v>242</v>
      </c>
      <c r="E54" s="16" t="s">
        <v>439</v>
      </c>
      <c r="F54" s="18" t="s">
        <v>440</v>
      </c>
      <c r="G54" s="48">
        <v>5200</v>
      </c>
      <c r="H54" s="48">
        <v>988</v>
      </c>
      <c r="I54" s="64">
        <f t="shared" si="0"/>
        <v>6188</v>
      </c>
      <c r="J54" s="48">
        <v>6569</v>
      </c>
      <c r="K54" s="48">
        <v>1248.1100000000001</v>
      </c>
      <c r="L54" s="64">
        <f t="shared" si="1"/>
        <v>7817.1100000000006</v>
      </c>
      <c r="M54" s="69">
        <v>6594.8122240000002</v>
      </c>
      <c r="N54" s="69">
        <v>1253.01432256</v>
      </c>
      <c r="O54" s="64">
        <f t="shared" si="2"/>
        <v>7847.8265465599998</v>
      </c>
      <c r="P54" s="69">
        <f t="shared" si="3"/>
        <v>7284.3121821866662</v>
      </c>
      <c r="Q54" s="70">
        <f t="shared" si="4"/>
        <v>378.78423347370665</v>
      </c>
      <c r="R54" s="71">
        <f t="shared" si="5"/>
        <v>7663.0964156603732</v>
      </c>
    </row>
    <row r="55" spans="1:18" s="68" customFormat="1" ht="31.5" customHeight="1" x14ac:dyDescent="0.25">
      <c r="A55" s="13">
        <v>51</v>
      </c>
      <c r="B55" s="14">
        <v>11151700</v>
      </c>
      <c r="C55" s="15">
        <v>1</v>
      </c>
      <c r="D55" s="15" t="s">
        <v>242</v>
      </c>
      <c r="E55" s="16" t="s">
        <v>439</v>
      </c>
      <c r="F55" s="18" t="s">
        <v>441</v>
      </c>
      <c r="G55" s="48">
        <v>5200</v>
      </c>
      <c r="H55" s="48">
        <v>988</v>
      </c>
      <c r="I55" s="64">
        <f t="shared" si="0"/>
        <v>6188</v>
      </c>
      <c r="J55" s="48">
        <v>6569</v>
      </c>
      <c r="K55" s="48">
        <v>1248.1100000000001</v>
      </c>
      <c r="L55" s="64">
        <f t="shared" si="1"/>
        <v>7817.1100000000006</v>
      </c>
      <c r="M55" s="69">
        <v>6594.8122240000002</v>
      </c>
      <c r="N55" s="69">
        <v>1253.01432256</v>
      </c>
      <c r="O55" s="64">
        <f t="shared" si="2"/>
        <v>7847.8265465599998</v>
      </c>
      <c r="P55" s="69">
        <f t="shared" si="3"/>
        <v>7284.3121821866662</v>
      </c>
      <c r="Q55" s="70">
        <f t="shared" si="4"/>
        <v>378.78423347370665</v>
      </c>
      <c r="R55" s="71">
        <f t="shared" si="5"/>
        <v>7663.0964156603732</v>
      </c>
    </row>
    <row r="56" spans="1:18" s="68" customFormat="1" ht="31.5" customHeight="1" x14ac:dyDescent="0.25">
      <c r="A56" s="13">
        <v>52</v>
      </c>
      <c r="B56" s="14">
        <v>11151700</v>
      </c>
      <c r="C56" s="15">
        <v>1</v>
      </c>
      <c r="D56" s="15" t="s">
        <v>242</v>
      </c>
      <c r="E56" s="16" t="s">
        <v>439</v>
      </c>
      <c r="F56" s="18" t="s">
        <v>442</v>
      </c>
      <c r="G56" s="48">
        <v>5200</v>
      </c>
      <c r="H56" s="48">
        <v>988</v>
      </c>
      <c r="I56" s="64">
        <f t="shared" si="0"/>
        <v>6188</v>
      </c>
      <c r="J56" s="48">
        <v>6569</v>
      </c>
      <c r="K56" s="48">
        <v>1248.1100000000001</v>
      </c>
      <c r="L56" s="64">
        <f t="shared" si="1"/>
        <v>7817.1100000000006</v>
      </c>
      <c r="M56" s="69">
        <v>6594.8122240000002</v>
      </c>
      <c r="N56" s="69">
        <v>1253.01432256</v>
      </c>
      <c r="O56" s="64">
        <f t="shared" si="2"/>
        <v>7847.8265465599998</v>
      </c>
      <c r="P56" s="69">
        <f t="shared" si="3"/>
        <v>7284.3121821866662</v>
      </c>
      <c r="Q56" s="70">
        <f t="shared" si="4"/>
        <v>378.78423347370665</v>
      </c>
      <c r="R56" s="71">
        <f t="shared" si="5"/>
        <v>7663.0964156603732</v>
      </c>
    </row>
    <row r="57" spans="1:18" s="68" customFormat="1" ht="31.5" customHeight="1" x14ac:dyDescent="0.25">
      <c r="A57" s="13">
        <v>53</v>
      </c>
      <c r="B57" s="14">
        <v>11162200</v>
      </c>
      <c r="C57" s="15">
        <v>1</v>
      </c>
      <c r="D57" s="15" t="s">
        <v>253</v>
      </c>
      <c r="E57" s="16" t="s">
        <v>443</v>
      </c>
      <c r="F57" s="18" t="s">
        <v>444</v>
      </c>
      <c r="G57" s="48">
        <v>5900</v>
      </c>
      <c r="H57" s="48">
        <v>1121</v>
      </c>
      <c r="I57" s="64">
        <f t="shared" si="0"/>
        <v>7021</v>
      </c>
      <c r="J57" s="48">
        <v>7891</v>
      </c>
      <c r="K57" s="48">
        <v>1499.29</v>
      </c>
      <c r="L57" s="64">
        <f t="shared" si="1"/>
        <v>9390.2900000000009</v>
      </c>
      <c r="M57" s="69">
        <v>8756.5732239999998</v>
      </c>
      <c r="N57" s="69">
        <v>1663.74891256</v>
      </c>
      <c r="O57" s="64">
        <f t="shared" si="2"/>
        <v>10420.32213656</v>
      </c>
      <c r="P57" s="69">
        <f t="shared" si="3"/>
        <v>8943.8707121866664</v>
      </c>
      <c r="Q57" s="70">
        <f t="shared" si="4"/>
        <v>465.08127703370667</v>
      </c>
      <c r="R57" s="71">
        <f t="shared" si="5"/>
        <v>9408.9519892203734</v>
      </c>
    </row>
    <row r="58" spans="1:18" s="68" customFormat="1" ht="31.5" customHeight="1" x14ac:dyDescent="0.25">
      <c r="A58" s="13">
        <v>54</v>
      </c>
      <c r="B58" s="14">
        <v>11151700</v>
      </c>
      <c r="C58" s="15">
        <v>1</v>
      </c>
      <c r="D58" s="15" t="s">
        <v>253</v>
      </c>
      <c r="E58" s="16" t="s">
        <v>445</v>
      </c>
      <c r="F58" s="18" t="s">
        <v>446</v>
      </c>
      <c r="G58" s="48">
        <v>69200</v>
      </c>
      <c r="H58" s="48">
        <v>13148</v>
      </c>
      <c r="I58" s="64">
        <f t="shared" si="0"/>
        <v>82348</v>
      </c>
      <c r="J58" s="48">
        <v>81339</v>
      </c>
      <c r="K58" s="48">
        <v>15454.41</v>
      </c>
      <c r="L58" s="64">
        <f t="shared" si="1"/>
        <v>96793.41</v>
      </c>
      <c r="M58" s="69">
        <v>78234.33647200001</v>
      </c>
      <c r="N58" s="69">
        <v>14864.523929680003</v>
      </c>
      <c r="O58" s="64">
        <f t="shared" si="2"/>
        <v>93098.860401680009</v>
      </c>
      <c r="P58" s="69">
        <f t="shared" si="3"/>
        <v>90746.756800560004</v>
      </c>
      <c r="Q58" s="70">
        <f t="shared" si="4"/>
        <v>4718.8313536291207</v>
      </c>
      <c r="R58" s="71">
        <f t="shared" si="5"/>
        <v>95465.588154189129</v>
      </c>
    </row>
    <row r="59" spans="1:18" s="68" customFormat="1" ht="31.5" customHeight="1" x14ac:dyDescent="0.25">
      <c r="A59" s="13">
        <v>55</v>
      </c>
      <c r="B59" s="14">
        <v>31162601</v>
      </c>
      <c r="C59" s="15">
        <v>1</v>
      </c>
      <c r="D59" s="15" t="s">
        <v>242</v>
      </c>
      <c r="E59" s="16" t="s">
        <v>447</v>
      </c>
      <c r="F59" s="18" t="s">
        <v>448</v>
      </c>
      <c r="G59" s="48">
        <v>3000</v>
      </c>
      <c r="H59" s="48">
        <v>570</v>
      </c>
      <c r="I59" s="64">
        <f t="shared" si="0"/>
        <v>3570</v>
      </c>
      <c r="J59" s="48">
        <v>3674</v>
      </c>
      <c r="K59" s="48">
        <v>698.06000000000006</v>
      </c>
      <c r="L59" s="64">
        <f t="shared" si="1"/>
        <v>4372.0600000000004</v>
      </c>
      <c r="M59" s="69">
        <v>3341.876624</v>
      </c>
      <c r="N59" s="69">
        <v>634.95655855999996</v>
      </c>
      <c r="O59" s="64">
        <f t="shared" si="2"/>
        <v>3976.8331825599998</v>
      </c>
      <c r="P59" s="69">
        <f t="shared" si="3"/>
        <v>3972.9643941866671</v>
      </c>
      <c r="Q59" s="70">
        <f t="shared" si="4"/>
        <v>206.5941484977067</v>
      </c>
      <c r="R59" s="71">
        <f t="shared" si="5"/>
        <v>4179.5585426843736</v>
      </c>
    </row>
    <row r="60" spans="1:18" s="68" customFormat="1" ht="31.5" customHeight="1" x14ac:dyDescent="0.25">
      <c r="A60" s="13">
        <v>56</v>
      </c>
      <c r="B60" s="14">
        <v>54101600</v>
      </c>
      <c r="C60" s="15">
        <v>1</v>
      </c>
      <c r="D60" s="15" t="s">
        <v>242</v>
      </c>
      <c r="E60" s="16" t="s">
        <v>449</v>
      </c>
      <c r="F60" s="18" t="s">
        <v>450</v>
      </c>
      <c r="G60" s="48">
        <v>8100</v>
      </c>
      <c r="H60" s="48">
        <v>1539</v>
      </c>
      <c r="I60" s="64">
        <f t="shared" si="0"/>
        <v>9639</v>
      </c>
      <c r="J60" s="48">
        <v>10013</v>
      </c>
      <c r="K60" s="48">
        <v>1902.47</v>
      </c>
      <c r="L60" s="64">
        <f t="shared" si="1"/>
        <v>11915.47</v>
      </c>
      <c r="M60" s="69">
        <v>7636.5751440000004</v>
      </c>
      <c r="N60" s="69">
        <v>1450.94927736</v>
      </c>
      <c r="O60" s="64">
        <f t="shared" si="2"/>
        <v>9087.5244213599999</v>
      </c>
      <c r="P60" s="69">
        <f t="shared" si="3"/>
        <v>10213.998140453334</v>
      </c>
      <c r="Q60" s="70">
        <f t="shared" si="4"/>
        <v>531.12790330357336</v>
      </c>
      <c r="R60" s="71">
        <f t="shared" si="5"/>
        <v>10745.126043756907</v>
      </c>
    </row>
    <row r="61" spans="1:18" s="68" customFormat="1" ht="31.5" customHeight="1" x14ac:dyDescent="0.25">
      <c r="A61" s="13">
        <v>57</v>
      </c>
      <c r="B61" s="14">
        <v>11162111</v>
      </c>
      <c r="C61" s="15">
        <v>1</v>
      </c>
      <c r="D61" s="15" t="s">
        <v>434</v>
      </c>
      <c r="E61" s="16" t="s">
        <v>451</v>
      </c>
      <c r="F61" s="18" t="s">
        <v>452</v>
      </c>
      <c r="G61" s="48">
        <v>64800</v>
      </c>
      <c r="H61" s="48">
        <v>12312</v>
      </c>
      <c r="I61" s="64">
        <f t="shared" si="0"/>
        <v>77112</v>
      </c>
      <c r="J61" s="48">
        <v>80054</v>
      </c>
      <c r="K61" s="48">
        <v>15210.26</v>
      </c>
      <c r="L61" s="64">
        <f t="shared" si="1"/>
        <v>95264.26</v>
      </c>
      <c r="M61" s="69">
        <v>80980.802351999999</v>
      </c>
      <c r="N61" s="69">
        <v>15386.352446880001</v>
      </c>
      <c r="O61" s="64">
        <f t="shared" si="2"/>
        <v>96367.154798880001</v>
      </c>
      <c r="P61" s="69">
        <f t="shared" si="3"/>
        <v>89581.138266293332</v>
      </c>
      <c r="Q61" s="70">
        <f t="shared" si="4"/>
        <v>4658.2191898472538</v>
      </c>
      <c r="R61" s="71">
        <f t="shared" si="5"/>
        <v>94239.357456140584</v>
      </c>
    </row>
    <row r="62" spans="1:18" s="68" customFormat="1" ht="31.5" customHeight="1" x14ac:dyDescent="0.25">
      <c r="A62" s="13">
        <v>58</v>
      </c>
      <c r="B62" s="14">
        <v>11151700</v>
      </c>
      <c r="C62" s="15">
        <v>1</v>
      </c>
      <c r="D62" s="15" t="s">
        <v>242</v>
      </c>
      <c r="E62" s="16" t="s">
        <v>453</v>
      </c>
      <c r="F62" s="18" t="s">
        <v>454</v>
      </c>
      <c r="G62" s="48">
        <v>61100</v>
      </c>
      <c r="H62" s="48">
        <v>11609</v>
      </c>
      <c r="I62" s="64">
        <f t="shared" si="0"/>
        <v>72709</v>
      </c>
      <c r="J62" s="48">
        <v>70354</v>
      </c>
      <c r="K62" s="48">
        <v>13367.26</v>
      </c>
      <c r="L62" s="64">
        <f t="shared" si="1"/>
        <v>83721.259999999995</v>
      </c>
      <c r="M62" s="69">
        <v>69376.469303999998</v>
      </c>
      <c r="N62" s="69">
        <v>13181.52916776</v>
      </c>
      <c r="O62" s="64">
        <f t="shared" si="2"/>
        <v>82557.998471760002</v>
      </c>
      <c r="P62" s="69">
        <f t="shared" si="3"/>
        <v>79662.752823920004</v>
      </c>
      <c r="Q62" s="70">
        <f t="shared" si="4"/>
        <v>4142.4631468438401</v>
      </c>
      <c r="R62" s="71">
        <f t="shared" si="5"/>
        <v>83805.215970763849</v>
      </c>
    </row>
    <row r="63" spans="1:18" s="68" customFormat="1" ht="31.5" customHeight="1" x14ac:dyDescent="0.25">
      <c r="A63" s="13">
        <v>59</v>
      </c>
      <c r="B63" s="14">
        <v>11151700</v>
      </c>
      <c r="C63" s="15">
        <v>1</v>
      </c>
      <c r="D63" s="15" t="s">
        <v>242</v>
      </c>
      <c r="E63" s="16" t="s">
        <v>455</v>
      </c>
      <c r="F63" s="18" t="s">
        <v>456</v>
      </c>
      <c r="G63" s="48">
        <v>61100</v>
      </c>
      <c r="H63" s="48">
        <v>11609</v>
      </c>
      <c r="I63" s="64">
        <f t="shared" si="0"/>
        <v>72709</v>
      </c>
      <c r="J63" s="48">
        <v>70354</v>
      </c>
      <c r="K63" s="48">
        <v>13367.26</v>
      </c>
      <c r="L63" s="64">
        <f t="shared" si="1"/>
        <v>83721.259999999995</v>
      </c>
      <c r="M63" s="69">
        <v>69376.469303999998</v>
      </c>
      <c r="N63" s="69">
        <v>13181.52916776</v>
      </c>
      <c r="O63" s="64">
        <f t="shared" si="2"/>
        <v>82557.998471760002</v>
      </c>
      <c r="P63" s="69">
        <f t="shared" si="3"/>
        <v>79662.752823920004</v>
      </c>
      <c r="Q63" s="70">
        <f t="shared" si="4"/>
        <v>4142.4631468438401</v>
      </c>
      <c r="R63" s="71">
        <f t="shared" si="5"/>
        <v>83805.215970763849</v>
      </c>
    </row>
    <row r="64" spans="1:18" s="68" customFormat="1" ht="31.5" customHeight="1" x14ac:dyDescent="0.25">
      <c r="A64" s="13">
        <v>60</v>
      </c>
      <c r="B64" s="14">
        <v>11151700</v>
      </c>
      <c r="C64" s="15">
        <v>1</v>
      </c>
      <c r="D64" s="15" t="s">
        <v>242</v>
      </c>
      <c r="E64" s="16" t="s">
        <v>457</v>
      </c>
      <c r="F64" s="18" t="s">
        <v>456</v>
      </c>
      <c r="G64" s="48">
        <v>61100</v>
      </c>
      <c r="H64" s="48">
        <v>11609</v>
      </c>
      <c r="I64" s="64">
        <f t="shared" si="0"/>
        <v>72709</v>
      </c>
      <c r="J64" s="48">
        <v>70354</v>
      </c>
      <c r="K64" s="48">
        <v>13367.26</v>
      </c>
      <c r="L64" s="64">
        <f t="shared" si="1"/>
        <v>83721.259999999995</v>
      </c>
      <c r="M64" s="69">
        <v>69376.469303999998</v>
      </c>
      <c r="N64" s="69">
        <v>13181.52916776</v>
      </c>
      <c r="O64" s="64">
        <f t="shared" si="2"/>
        <v>82557.998471760002</v>
      </c>
      <c r="P64" s="69">
        <f t="shared" si="3"/>
        <v>79662.752823920004</v>
      </c>
      <c r="Q64" s="70">
        <f t="shared" si="4"/>
        <v>4142.4631468438401</v>
      </c>
      <c r="R64" s="71">
        <f t="shared" si="5"/>
        <v>83805.215970763849</v>
      </c>
    </row>
    <row r="65" spans="1:121" s="68" customFormat="1" ht="39.75" customHeight="1" x14ac:dyDescent="0.25">
      <c r="A65" s="13">
        <v>61</v>
      </c>
      <c r="B65" s="14">
        <v>11151700</v>
      </c>
      <c r="C65" s="18">
        <v>1</v>
      </c>
      <c r="D65" s="18" t="s">
        <v>242</v>
      </c>
      <c r="E65" s="18" t="s">
        <v>458</v>
      </c>
      <c r="F65" s="18" t="s">
        <v>459</v>
      </c>
      <c r="G65" s="48">
        <v>61100</v>
      </c>
      <c r="H65" s="48">
        <v>11609</v>
      </c>
      <c r="I65" s="64">
        <f t="shared" si="0"/>
        <v>72709</v>
      </c>
      <c r="J65" s="48">
        <v>70354</v>
      </c>
      <c r="K65" s="48">
        <v>13367.26</v>
      </c>
      <c r="L65" s="64">
        <f t="shared" si="1"/>
        <v>83721.259999999995</v>
      </c>
      <c r="M65" s="69">
        <v>69376.469303999998</v>
      </c>
      <c r="N65" s="69">
        <v>13181.52916776</v>
      </c>
      <c r="O65" s="64">
        <f t="shared" si="2"/>
        <v>82557.998471760002</v>
      </c>
      <c r="P65" s="69">
        <f t="shared" si="3"/>
        <v>79662.752823920004</v>
      </c>
      <c r="Q65" s="70">
        <f t="shared" si="4"/>
        <v>4142.4631468438401</v>
      </c>
      <c r="R65" s="71">
        <f t="shared" si="5"/>
        <v>83805.215970763849</v>
      </c>
    </row>
    <row r="66" spans="1:121" s="73" customFormat="1" ht="30" customHeight="1" x14ac:dyDescent="0.25">
      <c r="A66" s="13">
        <v>62</v>
      </c>
      <c r="B66" s="14">
        <v>11151700</v>
      </c>
      <c r="C66" s="18">
        <v>1</v>
      </c>
      <c r="D66" s="18" t="s">
        <v>242</v>
      </c>
      <c r="E66" s="18" t="s">
        <v>460</v>
      </c>
      <c r="F66" s="18" t="s">
        <v>459</v>
      </c>
      <c r="G66" s="48">
        <v>61100</v>
      </c>
      <c r="H66" s="48">
        <v>11609</v>
      </c>
      <c r="I66" s="64">
        <f t="shared" si="0"/>
        <v>72709</v>
      </c>
      <c r="J66" s="48">
        <v>70354</v>
      </c>
      <c r="K66" s="48">
        <v>13367.26</v>
      </c>
      <c r="L66" s="64">
        <f t="shared" si="1"/>
        <v>83721.259999999995</v>
      </c>
      <c r="M66" s="69">
        <v>69376.469303999998</v>
      </c>
      <c r="N66" s="69">
        <v>13181.52916776</v>
      </c>
      <c r="O66" s="64">
        <f t="shared" si="2"/>
        <v>82557.998471760002</v>
      </c>
      <c r="P66" s="69">
        <f t="shared" si="3"/>
        <v>79662.752823920004</v>
      </c>
      <c r="Q66" s="70">
        <f t="shared" si="4"/>
        <v>4142.4631468438401</v>
      </c>
      <c r="R66" s="71">
        <f t="shared" si="5"/>
        <v>83805.215970763849</v>
      </c>
      <c r="S66" s="68"/>
      <c r="T66" s="68"/>
      <c r="U66" s="68"/>
      <c r="V66" s="68"/>
      <c r="W66" s="68"/>
      <c r="X66" s="68"/>
      <c r="Y66" s="68"/>
      <c r="Z66" s="68"/>
      <c r="AA66" s="68"/>
      <c r="AB66" s="68"/>
      <c r="AC66" s="68"/>
      <c r="AD66" s="68"/>
      <c r="AE66" s="68"/>
      <c r="AF66" s="68"/>
      <c r="AG66" s="68"/>
      <c r="AH66" s="68"/>
      <c r="AI66" s="68"/>
      <c r="AJ66" s="68"/>
      <c r="AK66" s="68"/>
      <c r="AL66" s="68"/>
      <c r="AM66" s="68"/>
      <c r="AN66" s="68"/>
      <c r="AO66" s="68"/>
      <c r="AP66" s="68"/>
      <c r="AQ66" s="68"/>
      <c r="AR66" s="68"/>
      <c r="AS66" s="68"/>
      <c r="AT66" s="68"/>
      <c r="AU66" s="68"/>
      <c r="AV66" s="68"/>
      <c r="AW66" s="68"/>
      <c r="AX66" s="68"/>
      <c r="AY66" s="68"/>
      <c r="AZ66" s="68"/>
      <c r="BA66" s="68"/>
      <c r="BB66" s="68"/>
      <c r="BC66" s="68"/>
      <c r="BD66" s="68"/>
      <c r="BE66" s="68"/>
      <c r="BF66" s="68"/>
      <c r="BG66" s="68"/>
      <c r="BH66" s="68"/>
      <c r="BI66" s="68"/>
      <c r="BJ66" s="68"/>
      <c r="BK66" s="68"/>
      <c r="BL66" s="68"/>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c r="CV66" s="68"/>
      <c r="CW66" s="68"/>
      <c r="CX66" s="68"/>
      <c r="CY66" s="68"/>
      <c r="CZ66" s="68"/>
      <c r="DA66" s="68"/>
      <c r="DB66" s="68"/>
    </row>
    <row r="67" spans="1:121" s="68" customFormat="1" ht="30" customHeight="1" x14ac:dyDescent="0.25">
      <c r="A67" s="13">
        <v>63</v>
      </c>
      <c r="B67" s="14">
        <v>11151700</v>
      </c>
      <c r="C67" s="18">
        <v>1</v>
      </c>
      <c r="D67" s="18" t="s">
        <v>242</v>
      </c>
      <c r="E67" s="18" t="s">
        <v>461</v>
      </c>
      <c r="F67" s="18" t="s">
        <v>462</v>
      </c>
      <c r="G67" s="48">
        <v>61100</v>
      </c>
      <c r="H67" s="48">
        <v>11609</v>
      </c>
      <c r="I67" s="64">
        <f t="shared" si="0"/>
        <v>72709</v>
      </c>
      <c r="J67" s="48">
        <v>70354</v>
      </c>
      <c r="K67" s="48">
        <v>13367.26</v>
      </c>
      <c r="L67" s="64">
        <f t="shared" si="1"/>
        <v>83721.259999999995</v>
      </c>
      <c r="M67" s="69">
        <v>69376.469303999998</v>
      </c>
      <c r="N67" s="69">
        <v>13181.52916776</v>
      </c>
      <c r="O67" s="64">
        <f t="shared" si="2"/>
        <v>82557.998471760002</v>
      </c>
      <c r="P67" s="69">
        <f t="shared" si="3"/>
        <v>79662.752823920004</v>
      </c>
      <c r="Q67" s="70">
        <f t="shared" si="4"/>
        <v>4142.4631468438401</v>
      </c>
      <c r="R67" s="71">
        <f t="shared" si="5"/>
        <v>83805.215970763849</v>
      </c>
    </row>
    <row r="68" spans="1:121" s="68" customFormat="1" ht="30" customHeight="1" x14ac:dyDescent="0.25">
      <c r="A68" s="13">
        <v>64</v>
      </c>
      <c r="B68" s="14">
        <v>11151700</v>
      </c>
      <c r="C68" s="18">
        <v>1</v>
      </c>
      <c r="D68" s="18" t="s">
        <v>242</v>
      </c>
      <c r="E68" s="18" t="s">
        <v>463</v>
      </c>
      <c r="F68" s="18" t="s">
        <v>464</v>
      </c>
      <c r="G68" s="48">
        <v>61100</v>
      </c>
      <c r="H68" s="48">
        <v>11609</v>
      </c>
      <c r="I68" s="64">
        <f t="shared" si="0"/>
        <v>72709</v>
      </c>
      <c r="J68" s="48">
        <v>70354</v>
      </c>
      <c r="K68" s="48">
        <v>13367.26</v>
      </c>
      <c r="L68" s="64">
        <f t="shared" si="1"/>
        <v>83721.259999999995</v>
      </c>
      <c r="M68" s="69">
        <v>69376.469303999998</v>
      </c>
      <c r="N68" s="69">
        <v>13181.52916776</v>
      </c>
      <c r="O68" s="64">
        <f t="shared" si="2"/>
        <v>82557.998471760002</v>
      </c>
      <c r="P68" s="69">
        <f t="shared" si="3"/>
        <v>79662.752823920004</v>
      </c>
      <c r="Q68" s="70">
        <f t="shared" si="4"/>
        <v>4142.4631468438401</v>
      </c>
      <c r="R68" s="71">
        <f t="shared" si="5"/>
        <v>83805.215970763849</v>
      </c>
    </row>
    <row r="69" spans="1:121" s="68" customFormat="1" ht="30" customHeight="1" x14ac:dyDescent="0.25">
      <c r="A69" s="13">
        <v>65</v>
      </c>
      <c r="B69" s="14">
        <v>11151700</v>
      </c>
      <c r="C69" s="18">
        <v>1</v>
      </c>
      <c r="D69" s="18" t="s">
        <v>242</v>
      </c>
      <c r="E69" s="18" t="s">
        <v>465</v>
      </c>
      <c r="F69" s="18" t="s">
        <v>464</v>
      </c>
      <c r="G69" s="48">
        <v>61100</v>
      </c>
      <c r="H69" s="48">
        <v>11609</v>
      </c>
      <c r="I69" s="64">
        <f t="shared" si="0"/>
        <v>72709</v>
      </c>
      <c r="J69" s="48">
        <v>70354</v>
      </c>
      <c r="K69" s="48">
        <v>13367.26</v>
      </c>
      <c r="L69" s="64">
        <f t="shared" si="1"/>
        <v>83721.259999999995</v>
      </c>
      <c r="M69" s="69">
        <v>69376.469303999998</v>
      </c>
      <c r="N69" s="69">
        <v>13181.52916776</v>
      </c>
      <c r="O69" s="64">
        <f t="shared" si="2"/>
        <v>82557.998471760002</v>
      </c>
      <c r="P69" s="69">
        <f t="shared" si="3"/>
        <v>79662.752823920004</v>
      </c>
      <c r="Q69" s="70">
        <f t="shared" si="4"/>
        <v>4142.4631468438401</v>
      </c>
      <c r="R69" s="71">
        <f t="shared" si="5"/>
        <v>83805.215970763849</v>
      </c>
    </row>
    <row r="70" spans="1:121" s="68" customFormat="1" ht="30" customHeight="1" x14ac:dyDescent="0.25">
      <c r="A70" s="13">
        <v>66</v>
      </c>
      <c r="B70" s="14">
        <v>11151700</v>
      </c>
      <c r="C70" s="18">
        <v>1</v>
      </c>
      <c r="D70" s="18" t="s">
        <v>242</v>
      </c>
      <c r="E70" s="18" t="s">
        <v>466</v>
      </c>
      <c r="F70" s="18" t="s">
        <v>467</v>
      </c>
      <c r="G70" s="48">
        <v>61100</v>
      </c>
      <c r="H70" s="48">
        <v>11609</v>
      </c>
      <c r="I70" s="64">
        <f t="shared" ref="I70:I124" si="6">G70+H70</f>
        <v>72709</v>
      </c>
      <c r="J70" s="48">
        <v>70354</v>
      </c>
      <c r="K70" s="48">
        <v>13367.26</v>
      </c>
      <c r="L70" s="64">
        <f t="shared" ref="L70:L124" si="7">J70+K70</f>
        <v>83721.259999999995</v>
      </c>
      <c r="M70" s="69">
        <v>69376.469303999998</v>
      </c>
      <c r="N70" s="69">
        <v>13181.52916776</v>
      </c>
      <c r="O70" s="64">
        <f t="shared" ref="O70:O124" si="8">M70+N70</f>
        <v>82557.998471760002</v>
      </c>
      <c r="P70" s="69">
        <f t="shared" ref="P70:P96" si="9">AVERAGE(I70,L70,O70)</f>
        <v>79662.752823920004</v>
      </c>
      <c r="Q70" s="70">
        <f t="shared" ref="Q70:Q96" si="10">P70*5.2%</f>
        <v>4142.4631468438401</v>
      </c>
      <c r="R70" s="71">
        <f t="shared" ref="R70:R124" si="11">SUM(P70,Q70)</f>
        <v>83805.215970763849</v>
      </c>
    </row>
    <row r="71" spans="1:121" s="68" customFormat="1" ht="30" customHeight="1" x14ac:dyDescent="0.25">
      <c r="A71" s="13">
        <v>67</v>
      </c>
      <c r="B71" s="14">
        <v>11151700</v>
      </c>
      <c r="C71" s="18">
        <v>1</v>
      </c>
      <c r="D71" s="18" t="s">
        <v>242</v>
      </c>
      <c r="E71" s="18" t="s">
        <v>468</v>
      </c>
      <c r="F71" s="18" t="s">
        <v>469</v>
      </c>
      <c r="G71" s="48">
        <v>61100</v>
      </c>
      <c r="H71" s="48">
        <v>11609</v>
      </c>
      <c r="I71" s="64">
        <f t="shared" si="6"/>
        <v>72709</v>
      </c>
      <c r="J71" s="48">
        <v>70354</v>
      </c>
      <c r="K71" s="48">
        <v>13367.26</v>
      </c>
      <c r="L71" s="64">
        <f t="shared" si="7"/>
        <v>83721.259999999995</v>
      </c>
      <c r="M71" s="69">
        <v>69376.469303999998</v>
      </c>
      <c r="N71" s="69">
        <v>13181.52916776</v>
      </c>
      <c r="O71" s="64">
        <f t="shared" si="8"/>
        <v>82557.998471760002</v>
      </c>
      <c r="P71" s="69">
        <f t="shared" si="9"/>
        <v>79662.752823920004</v>
      </c>
      <c r="Q71" s="70">
        <f t="shared" si="10"/>
        <v>4142.4631468438401</v>
      </c>
      <c r="R71" s="71">
        <f t="shared" si="11"/>
        <v>83805.215970763849</v>
      </c>
    </row>
    <row r="72" spans="1:121" s="73" customFormat="1" ht="30" customHeight="1" x14ac:dyDescent="0.25">
      <c r="A72" s="13">
        <v>68</v>
      </c>
      <c r="B72" s="14">
        <v>11151700</v>
      </c>
      <c r="C72" s="18">
        <v>1</v>
      </c>
      <c r="D72" s="18" t="s">
        <v>242</v>
      </c>
      <c r="E72" s="18" t="s">
        <v>470</v>
      </c>
      <c r="F72" s="18" t="s">
        <v>471</v>
      </c>
      <c r="G72" s="48">
        <v>61100</v>
      </c>
      <c r="H72" s="48">
        <v>11609</v>
      </c>
      <c r="I72" s="64">
        <f t="shared" si="6"/>
        <v>72709</v>
      </c>
      <c r="J72" s="48">
        <v>70354</v>
      </c>
      <c r="K72" s="48">
        <v>13367.26</v>
      </c>
      <c r="L72" s="64">
        <f t="shared" si="7"/>
        <v>83721.259999999995</v>
      </c>
      <c r="M72" s="69">
        <v>69376.469303999998</v>
      </c>
      <c r="N72" s="69">
        <v>13181.52916776</v>
      </c>
      <c r="O72" s="64">
        <f t="shared" si="8"/>
        <v>82557.998471760002</v>
      </c>
      <c r="P72" s="69">
        <f t="shared" si="9"/>
        <v>79662.752823920004</v>
      </c>
      <c r="Q72" s="70">
        <f t="shared" si="10"/>
        <v>4142.4631468438401</v>
      </c>
      <c r="R72" s="71">
        <f t="shared" si="11"/>
        <v>83805.215970763849</v>
      </c>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c r="CV72" s="68"/>
      <c r="CW72" s="68"/>
      <c r="CX72" s="68"/>
      <c r="CY72" s="68"/>
      <c r="CZ72" s="68"/>
      <c r="DA72" s="68"/>
      <c r="DB72" s="68"/>
      <c r="DC72" s="68"/>
      <c r="DD72" s="68"/>
      <c r="DE72" s="68"/>
      <c r="DF72" s="68"/>
      <c r="DG72" s="68"/>
      <c r="DH72" s="68"/>
      <c r="DI72" s="68"/>
      <c r="DJ72" s="68"/>
      <c r="DK72" s="68"/>
      <c r="DL72" s="68"/>
      <c r="DM72" s="68"/>
      <c r="DN72" s="68"/>
      <c r="DO72" s="68"/>
      <c r="DP72" s="68"/>
      <c r="DQ72" s="68"/>
    </row>
    <row r="73" spans="1:121" s="68" customFormat="1" ht="30" customHeight="1" x14ac:dyDescent="0.25">
      <c r="A73" s="13">
        <v>69</v>
      </c>
      <c r="B73" s="14">
        <v>11151700</v>
      </c>
      <c r="C73" s="18">
        <v>1</v>
      </c>
      <c r="D73" s="18" t="s">
        <v>242</v>
      </c>
      <c r="E73" s="18" t="s">
        <v>472</v>
      </c>
      <c r="F73" s="18" t="s">
        <v>473</v>
      </c>
      <c r="G73" s="48">
        <v>61100</v>
      </c>
      <c r="H73" s="48">
        <v>11609</v>
      </c>
      <c r="I73" s="64">
        <f t="shared" si="6"/>
        <v>72709</v>
      </c>
      <c r="J73" s="48">
        <v>70354</v>
      </c>
      <c r="K73" s="48">
        <v>13367.26</v>
      </c>
      <c r="L73" s="64">
        <f t="shared" si="7"/>
        <v>83721.259999999995</v>
      </c>
      <c r="M73" s="69">
        <v>69376.469303999998</v>
      </c>
      <c r="N73" s="69">
        <v>13181.52916776</v>
      </c>
      <c r="O73" s="64">
        <f t="shared" si="8"/>
        <v>82557.998471760002</v>
      </c>
      <c r="P73" s="69">
        <f t="shared" si="9"/>
        <v>79662.752823920004</v>
      </c>
      <c r="Q73" s="70">
        <f t="shared" si="10"/>
        <v>4142.4631468438401</v>
      </c>
      <c r="R73" s="71">
        <f t="shared" si="11"/>
        <v>83805.215970763849</v>
      </c>
    </row>
    <row r="74" spans="1:121" s="68" customFormat="1" ht="30" customHeight="1" x14ac:dyDescent="0.25">
      <c r="A74" s="13">
        <v>70</v>
      </c>
      <c r="B74" s="14">
        <v>11151700</v>
      </c>
      <c r="C74" s="18">
        <v>1</v>
      </c>
      <c r="D74" s="18" t="s">
        <v>242</v>
      </c>
      <c r="E74" s="18" t="s">
        <v>474</v>
      </c>
      <c r="F74" s="18" t="s">
        <v>475</v>
      </c>
      <c r="G74" s="48">
        <v>61100</v>
      </c>
      <c r="H74" s="48">
        <v>11609</v>
      </c>
      <c r="I74" s="64">
        <f t="shared" si="6"/>
        <v>72709</v>
      </c>
      <c r="J74" s="48">
        <v>70354</v>
      </c>
      <c r="K74" s="48">
        <v>13367.26</v>
      </c>
      <c r="L74" s="64">
        <f t="shared" si="7"/>
        <v>83721.259999999995</v>
      </c>
      <c r="M74" s="69">
        <v>69376.469303999998</v>
      </c>
      <c r="N74" s="69">
        <v>13181.52916776</v>
      </c>
      <c r="O74" s="64">
        <f t="shared" si="8"/>
        <v>82557.998471760002</v>
      </c>
      <c r="P74" s="69">
        <f t="shared" si="9"/>
        <v>79662.752823920004</v>
      </c>
      <c r="Q74" s="70">
        <f t="shared" si="10"/>
        <v>4142.4631468438401</v>
      </c>
      <c r="R74" s="71">
        <f t="shared" si="11"/>
        <v>83805.215970763849</v>
      </c>
    </row>
    <row r="75" spans="1:121" s="68" customFormat="1" ht="30" customHeight="1" x14ac:dyDescent="0.25">
      <c r="A75" s="13">
        <v>71</v>
      </c>
      <c r="B75" s="14">
        <v>11151700</v>
      </c>
      <c r="C75" s="18">
        <v>1</v>
      </c>
      <c r="D75" s="18" t="s">
        <v>242</v>
      </c>
      <c r="E75" s="18" t="s">
        <v>476</v>
      </c>
      <c r="F75" s="18" t="s">
        <v>477</v>
      </c>
      <c r="G75" s="48">
        <v>61100</v>
      </c>
      <c r="H75" s="48">
        <v>11609</v>
      </c>
      <c r="I75" s="64">
        <f t="shared" si="6"/>
        <v>72709</v>
      </c>
      <c r="J75" s="48">
        <v>70354</v>
      </c>
      <c r="K75" s="48">
        <v>13367.26</v>
      </c>
      <c r="L75" s="64">
        <f t="shared" si="7"/>
        <v>83721.259999999995</v>
      </c>
      <c r="M75" s="69">
        <v>69376.469303999998</v>
      </c>
      <c r="N75" s="69">
        <v>13181.52916776</v>
      </c>
      <c r="O75" s="64">
        <f t="shared" si="8"/>
        <v>82557.998471760002</v>
      </c>
      <c r="P75" s="69">
        <f t="shared" si="9"/>
        <v>79662.752823920004</v>
      </c>
      <c r="Q75" s="70">
        <f t="shared" si="10"/>
        <v>4142.4631468438401</v>
      </c>
      <c r="R75" s="71">
        <f t="shared" si="11"/>
        <v>83805.215970763849</v>
      </c>
    </row>
    <row r="76" spans="1:121" s="68" customFormat="1" ht="30" customHeight="1" x14ac:dyDescent="0.25">
      <c r="A76" s="13">
        <v>72</v>
      </c>
      <c r="B76" s="14">
        <v>11151700</v>
      </c>
      <c r="C76" s="18">
        <v>1</v>
      </c>
      <c r="D76" s="18" t="s">
        <v>242</v>
      </c>
      <c r="E76" s="18" t="s">
        <v>478</v>
      </c>
      <c r="F76" s="18" t="s">
        <v>479</v>
      </c>
      <c r="G76" s="48">
        <v>61100</v>
      </c>
      <c r="H76" s="48">
        <v>11609</v>
      </c>
      <c r="I76" s="64">
        <f t="shared" si="6"/>
        <v>72709</v>
      </c>
      <c r="J76" s="48">
        <v>70354</v>
      </c>
      <c r="K76" s="48">
        <v>13367.26</v>
      </c>
      <c r="L76" s="64">
        <f t="shared" si="7"/>
        <v>83721.259999999995</v>
      </c>
      <c r="M76" s="69">
        <v>69376.469303999998</v>
      </c>
      <c r="N76" s="69">
        <v>13181.52916776</v>
      </c>
      <c r="O76" s="64">
        <f t="shared" si="8"/>
        <v>82557.998471760002</v>
      </c>
      <c r="P76" s="69">
        <f t="shared" si="9"/>
        <v>79662.752823920004</v>
      </c>
      <c r="Q76" s="70">
        <f t="shared" si="10"/>
        <v>4142.4631468438401</v>
      </c>
      <c r="R76" s="71">
        <f t="shared" si="11"/>
        <v>83805.215970763849</v>
      </c>
    </row>
    <row r="77" spans="1:121" s="68" customFormat="1" ht="30" customHeight="1" x14ac:dyDescent="0.25">
      <c r="A77" s="13">
        <v>73</v>
      </c>
      <c r="B77" s="14">
        <v>11151700</v>
      </c>
      <c r="C77" s="18">
        <v>1</v>
      </c>
      <c r="D77" s="18" t="s">
        <v>242</v>
      </c>
      <c r="E77" s="18" t="s">
        <v>480</v>
      </c>
      <c r="F77" s="18" t="s">
        <v>481</v>
      </c>
      <c r="G77" s="48">
        <v>61100</v>
      </c>
      <c r="H77" s="48">
        <v>11609</v>
      </c>
      <c r="I77" s="64">
        <f t="shared" si="6"/>
        <v>72709</v>
      </c>
      <c r="J77" s="48">
        <v>70354</v>
      </c>
      <c r="K77" s="48">
        <v>13367.26</v>
      </c>
      <c r="L77" s="64">
        <f t="shared" si="7"/>
        <v>83721.259999999995</v>
      </c>
      <c r="M77" s="69">
        <v>69376.469303999998</v>
      </c>
      <c r="N77" s="69">
        <v>13181.52916776</v>
      </c>
      <c r="O77" s="64">
        <f t="shared" si="8"/>
        <v>82557.998471760002</v>
      </c>
      <c r="P77" s="69">
        <f t="shared" si="9"/>
        <v>79662.752823920004</v>
      </c>
      <c r="Q77" s="70">
        <f t="shared" si="10"/>
        <v>4142.4631468438401</v>
      </c>
      <c r="R77" s="71">
        <f t="shared" si="11"/>
        <v>83805.215970763849</v>
      </c>
    </row>
    <row r="78" spans="1:121" s="68" customFormat="1" ht="30" customHeight="1" x14ac:dyDescent="0.25">
      <c r="A78" s="13">
        <v>74</v>
      </c>
      <c r="B78" s="14">
        <v>11151700</v>
      </c>
      <c r="C78" s="18">
        <v>1</v>
      </c>
      <c r="D78" s="18" t="s">
        <v>242</v>
      </c>
      <c r="E78" s="18" t="s">
        <v>482</v>
      </c>
      <c r="F78" s="18" t="s">
        <v>483</v>
      </c>
      <c r="G78" s="48">
        <v>61100</v>
      </c>
      <c r="H78" s="48">
        <v>11609</v>
      </c>
      <c r="I78" s="64">
        <f t="shared" si="6"/>
        <v>72709</v>
      </c>
      <c r="J78" s="48">
        <v>70354</v>
      </c>
      <c r="K78" s="48">
        <v>13367.26</v>
      </c>
      <c r="L78" s="64">
        <f t="shared" si="7"/>
        <v>83721.259999999995</v>
      </c>
      <c r="M78" s="69">
        <v>69376.469303999998</v>
      </c>
      <c r="N78" s="69">
        <v>13181.52916776</v>
      </c>
      <c r="O78" s="64">
        <f t="shared" si="8"/>
        <v>82557.998471760002</v>
      </c>
      <c r="P78" s="69">
        <f t="shared" si="9"/>
        <v>79662.752823920004</v>
      </c>
      <c r="Q78" s="70">
        <f t="shared" si="10"/>
        <v>4142.4631468438401</v>
      </c>
      <c r="R78" s="71">
        <f t="shared" si="11"/>
        <v>83805.215970763849</v>
      </c>
    </row>
    <row r="79" spans="1:121" s="74" customFormat="1" ht="30" customHeight="1" x14ac:dyDescent="0.25">
      <c r="A79" s="13">
        <v>75</v>
      </c>
      <c r="B79" s="14">
        <v>11151700</v>
      </c>
      <c r="C79" s="18">
        <v>1</v>
      </c>
      <c r="D79" s="18" t="s">
        <v>242</v>
      </c>
      <c r="E79" s="18" t="s">
        <v>484</v>
      </c>
      <c r="F79" s="18" t="s">
        <v>481</v>
      </c>
      <c r="G79" s="48">
        <v>61100</v>
      </c>
      <c r="H79" s="48">
        <v>11609</v>
      </c>
      <c r="I79" s="64">
        <f t="shared" si="6"/>
        <v>72709</v>
      </c>
      <c r="J79" s="48">
        <v>70354</v>
      </c>
      <c r="K79" s="48">
        <v>13367.26</v>
      </c>
      <c r="L79" s="64">
        <f t="shared" si="7"/>
        <v>83721.259999999995</v>
      </c>
      <c r="M79" s="69">
        <v>69376.469303999998</v>
      </c>
      <c r="N79" s="69">
        <v>13181.52916776</v>
      </c>
      <c r="O79" s="64">
        <f t="shared" si="8"/>
        <v>82557.998471760002</v>
      </c>
      <c r="P79" s="69">
        <f t="shared" si="9"/>
        <v>79662.752823920004</v>
      </c>
      <c r="Q79" s="70">
        <f t="shared" si="10"/>
        <v>4142.4631468438401</v>
      </c>
      <c r="R79" s="71">
        <f t="shared" si="11"/>
        <v>83805.215970763849</v>
      </c>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c r="CV79" s="68"/>
      <c r="CW79" s="68"/>
      <c r="CX79" s="68"/>
      <c r="CY79" s="68"/>
      <c r="CZ79" s="68"/>
      <c r="DA79" s="68"/>
      <c r="DB79" s="68"/>
      <c r="DC79" s="68"/>
      <c r="DD79" s="68"/>
      <c r="DE79" s="68"/>
      <c r="DF79" s="68"/>
      <c r="DG79" s="68"/>
      <c r="DH79" s="68"/>
      <c r="DI79" s="68"/>
      <c r="DJ79" s="68"/>
      <c r="DK79" s="68"/>
      <c r="DL79" s="68"/>
      <c r="DM79" s="68"/>
      <c r="DN79" s="68"/>
      <c r="DO79" s="68"/>
      <c r="DP79" s="68"/>
      <c r="DQ79" s="68"/>
    </row>
    <row r="80" spans="1:121" s="73" customFormat="1" ht="30" customHeight="1" x14ac:dyDescent="0.25">
      <c r="A80" s="13">
        <v>76</v>
      </c>
      <c r="B80" s="14">
        <v>53141615</v>
      </c>
      <c r="C80" s="18">
        <v>1</v>
      </c>
      <c r="D80" s="18" t="s">
        <v>434</v>
      </c>
      <c r="E80" s="18" t="s">
        <v>485</v>
      </c>
      <c r="F80" s="18" t="s">
        <v>486</v>
      </c>
      <c r="G80" s="48">
        <v>8100</v>
      </c>
      <c r="H80" s="48">
        <v>1539</v>
      </c>
      <c r="I80" s="64">
        <f t="shared" si="6"/>
        <v>9639</v>
      </c>
      <c r="J80" s="48">
        <v>9180</v>
      </c>
      <c r="K80" s="48">
        <v>1744.2</v>
      </c>
      <c r="L80" s="64">
        <f t="shared" si="7"/>
        <v>10924.2</v>
      </c>
      <c r="M80" s="69">
        <v>8811.749600000001</v>
      </c>
      <c r="N80" s="69">
        <v>1674.2324240000003</v>
      </c>
      <c r="O80" s="64">
        <f t="shared" si="8"/>
        <v>10485.982024000001</v>
      </c>
      <c r="P80" s="69">
        <f t="shared" si="9"/>
        <v>10349.727341333333</v>
      </c>
      <c r="Q80" s="70">
        <f t="shared" si="10"/>
        <v>538.1858217493334</v>
      </c>
      <c r="R80" s="71">
        <f t="shared" si="11"/>
        <v>10887.913163082667</v>
      </c>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c r="CV80" s="68"/>
      <c r="CW80" s="68"/>
      <c r="CX80" s="68"/>
      <c r="CY80" s="68"/>
      <c r="CZ80" s="68"/>
      <c r="DA80" s="68"/>
      <c r="DB80" s="68"/>
      <c r="DC80" s="68"/>
      <c r="DD80" s="68"/>
      <c r="DE80" s="68"/>
      <c r="DF80" s="68"/>
      <c r="DG80" s="68"/>
      <c r="DH80" s="68"/>
      <c r="DI80" s="68"/>
      <c r="DJ80" s="68"/>
      <c r="DK80" s="68"/>
      <c r="DL80" s="68"/>
      <c r="DM80" s="68"/>
      <c r="DN80" s="68"/>
      <c r="DO80" s="68"/>
      <c r="DP80" s="68"/>
      <c r="DQ80" s="68"/>
    </row>
    <row r="81" spans="1:121" s="68" customFormat="1" ht="30" customHeight="1" x14ac:dyDescent="0.25">
      <c r="A81" s="13">
        <v>77</v>
      </c>
      <c r="B81" s="14">
        <v>11111601</v>
      </c>
      <c r="C81" s="18">
        <v>1</v>
      </c>
      <c r="D81" s="18" t="s">
        <v>253</v>
      </c>
      <c r="E81" s="18" t="s">
        <v>487</v>
      </c>
      <c r="F81" s="18" t="s">
        <v>488</v>
      </c>
      <c r="G81" s="48">
        <v>66200</v>
      </c>
      <c r="H81" s="48">
        <v>12578</v>
      </c>
      <c r="I81" s="64">
        <f t="shared" si="6"/>
        <v>78778</v>
      </c>
      <c r="J81" s="48">
        <v>69097</v>
      </c>
      <c r="K81" s="48">
        <v>13128.43</v>
      </c>
      <c r="L81" s="64">
        <f t="shared" si="7"/>
        <v>82225.429999999993</v>
      </c>
      <c r="M81" s="69">
        <v>65938.239904000002</v>
      </c>
      <c r="N81" s="69">
        <v>12528.265581760001</v>
      </c>
      <c r="O81" s="64">
        <f t="shared" si="8"/>
        <v>78466.505485760004</v>
      </c>
      <c r="P81" s="69">
        <f t="shared" si="9"/>
        <v>79823.311828586666</v>
      </c>
      <c r="Q81" s="70">
        <f t="shared" si="10"/>
        <v>4150.8122150865074</v>
      </c>
      <c r="R81" s="71">
        <f t="shared" si="11"/>
        <v>83974.124043673175</v>
      </c>
    </row>
    <row r="82" spans="1:121" s="73" customFormat="1" ht="30" customHeight="1" x14ac:dyDescent="0.25">
      <c r="A82" s="13">
        <v>78</v>
      </c>
      <c r="B82" s="14">
        <v>30111601</v>
      </c>
      <c r="C82" s="18">
        <v>1</v>
      </c>
      <c r="D82" s="18" t="s">
        <v>489</v>
      </c>
      <c r="E82" s="18" t="s">
        <v>490</v>
      </c>
      <c r="F82" s="18" t="s">
        <v>491</v>
      </c>
      <c r="G82" s="48">
        <v>5200</v>
      </c>
      <c r="H82" s="48">
        <v>988</v>
      </c>
      <c r="I82" s="64">
        <f t="shared" si="6"/>
        <v>6188</v>
      </c>
      <c r="J82" s="48">
        <v>18046</v>
      </c>
      <c r="K82" s="48">
        <v>3428.7400000000002</v>
      </c>
      <c r="L82" s="64">
        <f t="shared" si="7"/>
        <v>21474.74</v>
      </c>
      <c r="M82" s="69">
        <v>4246.9338960000005</v>
      </c>
      <c r="N82" s="69">
        <v>806.91744024000013</v>
      </c>
      <c r="O82" s="64">
        <f t="shared" si="8"/>
        <v>5053.8513362400008</v>
      </c>
      <c r="P82" s="69">
        <f t="shared" si="9"/>
        <v>10905.530445413335</v>
      </c>
      <c r="Q82" s="70">
        <f t="shared" si="10"/>
        <v>567.08758316149351</v>
      </c>
      <c r="R82" s="71">
        <f t="shared" si="11"/>
        <v>11472.618028574829</v>
      </c>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c r="BY82" s="68"/>
      <c r="BZ82" s="68"/>
      <c r="CA82" s="68"/>
      <c r="CB82" s="68"/>
      <c r="CC82" s="68"/>
      <c r="CD82" s="68"/>
      <c r="CE82" s="68"/>
      <c r="CF82" s="68"/>
      <c r="CG82" s="68"/>
      <c r="CH82" s="68"/>
      <c r="CI82" s="68"/>
      <c r="CJ82" s="68"/>
      <c r="CK82" s="68"/>
      <c r="CL82" s="68"/>
      <c r="CM82" s="68"/>
      <c r="CN82" s="68"/>
      <c r="CO82" s="68"/>
      <c r="CP82" s="68"/>
      <c r="CQ82" s="68"/>
      <c r="CR82" s="68"/>
      <c r="CS82" s="68"/>
      <c r="CT82" s="68"/>
      <c r="CU82" s="68"/>
      <c r="CV82" s="68"/>
      <c r="CW82" s="68"/>
      <c r="CX82" s="68"/>
      <c r="CY82" s="68"/>
      <c r="CZ82" s="68"/>
      <c r="DA82" s="68"/>
      <c r="DB82" s="68"/>
      <c r="DC82" s="68"/>
      <c r="DD82" s="68"/>
      <c r="DE82" s="68"/>
      <c r="DF82" s="68"/>
      <c r="DG82" s="68"/>
      <c r="DH82" s="68"/>
      <c r="DI82" s="68"/>
      <c r="DJ82" s="68"/>
      <c r="DK82" s="68"/>
      <c r="DL82" s="68"/>
      <c r="DM82" s="68"/>
      <c r="DN82" s="68"/>
      <c r="DO82" s="68"/>
      <c r="DP82" s="68"/>
      <c r="DQ82" s="68"/>
    </row>
    <row r="83" spans="1:121" s="68" customFormat="1" ht="30" customHeight="1" x14ac:dyDescent="0.25">
      <c r="A83" s="13">
        <v>79</v>
      </c>
      <c r="B83" s="14">
        <v>60124412</v>
      </c>
      <c r="C83" s="18">
        <v>1</v>
      </c>
      <c r="D83" s="18" t="s">
        <v>253</v>
      </c>
      <c r="E83" s="18" t="s">
        <v>492</v>
      </c>
      <c r="F83" s="18" t="s">
        <v>493</v>
      </c>
      <c r="G83" s="48">
        <v>26400</v>
      </c>
      <c r="H83" s="48">
        <v>5016</v>
      </c>
      <c r="I83" s="64">
        <f t="shared" si="6"/>
        <v>31416</v>
      </c>
      <c r="J83" s="48">
        <v>20637</v>
      </c>
      <c r="K83" s="48">
        <v>3921.03</v>
      </c>
      <c r="L83" s="64">
        <f t="shared" si="7"/>
        <v>24558.03</v>
      </c>
      <c r="M83" s="69">
        <v>28694.186104</v>
      </c>
      <c r="N83" s="69">
        <v>5451.8953597600002</v>
      </c>
      <c r="O83" s="64">
        <f t="shared" si="8"/>
        <v>34146.081463759998</v>
      </c>
      <c r="P83" s="69">
        <f t="shared" si="9"/>
        <v>30040.037154586666</v>
      </c>
      <c r="Q83" s="70">
        <f t="shared" si="10"/>
        <v>1562.0819320385067</v>
      </c>
      <c r="R83" s="71">
        <f t="shared" si="11"/>
        <v>31602.119086625171</v>
      </c>
    </row>
    <row r="84" spans="1:121" s="68" customFormat="1" ht="30" customHeight="1" x14ac:dyDescent="0.25">
      <c r="A84" s="13">
        <v>80</v>
      </c>
      <c r="B84" s="14">
        <v>27112105</v>
      </c>
      <c r="C84" s="18">
        <v>1</v>
      </c>
      <c r="D84" s="18" t="s">
        <v>242</v>
      </c>
      <c r="E84" s="18" t="s">
        <v>494</v>
      </c>
      <c r="F84" s="18" t="s">
        <v>495</v>
      </c>
      <c r="G84" s="48">
        <v>19200</v>
      </c>
      <c r="H84" s="48">
        <v>3648</v>
      </c>
      <c r="I84" s="64">
        <f t="shared" si="6"/>
        <v>22848</v>
      </c>
      <c r="J84" s="48">
        <v>19994</v>
      </c>
      <c r="K84" s="48">
        <v>3798.86</v>
      </c>
      <c r="L84" s="64">
        <f t="shared" si="7"/>
        <v>23792.86</v>
      </c>
      <c r="M84" s="69">
        <v>25918.073216000001</v>
      </c>
      <c r="N84" s="69">
        <v>4924.4339110400006</v>
      </c>
      <c r="O84" s="64">
        <f t="shared" si="8"/>
        <v>30842.50712704</v>
      </c>
      <c r="P84" s="69">
        <f t="shared" si="9"/>
        <v>25827.789042346663</v>
      </c>
      <c r="Q84" s="70">
        <f t="shared" si="10"/>
        <v>1343.0450302020265</v>
      </c>
      <c r="R84" s="71">
        <f t="shared" si="11"/>
        <v>27170.834072548689</v>
      </c>
    </row>
    <row r="85" spans="1:121" s="68" customFormat="1" ht="30" customHeight="1" x14ac:dyDescent="0.25">
      <c r="A85" s="13">
        <v>81</v>
      </c>
      <c r="B85" s="14">
        <v>11101502</v>
      </c>
      <c r="C85" s="18">
        <v>1</v>
      </c>
      <c r="D85" s="18" t="s">
        <v>242</v>
      </c>
      <c r="E85" s="18" t="s">
        <v>496</v>
      </c>
      <c r="F85" s="18" t="s">
        <v>497</v>
      </c>
      <c r="G85" s="48">
        <v>2500</v>
      </c>
      <c r="H85" s="48">
        <v>475</v>
      </c>
      <c r="I85" s="64">
        <f t="shared" si="6"/>
        <v>2975</v>
      </c>
      <c r="J85" s="48">
        <v>2777</v>
      </c>
      <c r="K85" s="48">
        <v>527.63</v>
      </c>
      <c r="L85" s="64">
        <f t="shared" si="7"/>
        <v>3304.63</v>
      </c>
      <c r="M85" s="69">
        <v>2725.0541520000002</v>
      </c>
      <c r="N85" s="69">
        <v>517.76028888000008</v>
      </c>
      <c r="O85" s="64">
        <f t="shared" si="8"/>
        <v>3242.8144408800003</v>
      </c>
      <c r="P85" s="69">
        <f t="shared" si="9"/>
        <v>3174.1481469600003</v>
      </c>
      <c r="Q85" s="70">
        <f t="shared" si="10"/>
        <v>165.05570364192002</v>
      </c>
      <c r="R85" s="71">
        <f t="shared" si="11"/>
        <v>3339.2038506019203</v>
      </c>
    </row>
    <row r="86" spans="1:121" s="68" customFormat="1" ht="30" customHeight="1" x14ac:dyDescent="0.25">
      <c r="A86" s="13">
        <v>82</v>
      </c>
      <c r="B86" s="14">
        <v>60121226</v>
      </c>
      <c r="C86" s="18">
        <v>1</v>
      </c>
      <c r="D86" s="18" t="s">
        <v>434</v>
      </c>
      <c r="E86" s="18" t="s">
        <v>375</v>
      </c>
      <c r="F86" s="18" t="s">
        <v>498</v>
      </c>
      <c r="G86" s="48">
        <v>11100</v>
      </c>
      <c r="H86" s="48">
        <v>2109</v>
      </c>
      <c r="I86" s="64">
        <f t="shared" si="6"/>
        <v>13209</v>
      </c>
      <c r="J86" s="48">
        <v>9858</v>
      </c>
      <c r="K86" s="48">
        <v>1873.02</v>
      </c>
      <c r="L86" s="64">
        <f t="shared" si="7"/>
        <v>11731.02</v>
      </c>
      <c r="M86" s="69">
        <v>9736.5715440000004</v>
      </c>
      <c r="N86" s="69">
        <v>1849.9485933600001</v>
      </c>
      <c r="O86" s="64">
        <f t="shared" si="8"/>
        <v>11586.520137360001</v>
      </c>
      <c r="P86" s="69">
        <f t="shared" si="9"/>
        <v>12175.513379120001</v>
      </c>
      <c r="Q86" s="70">
        <f t="shared" si="10"/>
        <v>633.1266957142401</v>
      </c>
      <c r="R86" s="71">
        <f t="shared" si="11"/>
        <v>12808.64007483424</v>
      </c>
    </row>
    <row r="87" spans="1:121" s="68" customFormat="1" ht="30" customHeight="1" x14ac:dyDescent="0.25">
      <c r="A87" s="13">
        <v>83</v>
      </c>
      <c r="B87" s="14">
        <v>60121226</v>
      </c>
      <c r="C87" s="18">
        <v>1</v>
      </c>
      <c r="D87" s="18" t="s">
        <v>434</v>
      </c>
      <c r="E87" s="18" t="s">
        <v>375</v>
      </c>
      <c r="F87" s="18" t="s">
        <v>499</v>
      </c>
      <c r="G87" s="48">
        <v>11100</v>
      </c>
      <c r="H87" s="48">
        <v>2109</v>
      </c>
      <c r="I87" s="64">
        <f t="shared" si="6"/>
        <v>13209</v>
      </c>
      <c r="J87" s="48">
        <v>9858</v>
      </c>
      <c r="K87" s="48">
        <v>1873.02</v>
      </c>
      <c r="L87" s="64">
        <f t="shared" si="7"/>
        <v>11731.02</v>
      </c>
      <c r="M87" s="69">
        <v>9736.5715440000004</v>
      </c>
      <c r="N87" s="69">
        <v>1849.9485933600001</v>
      </c>
      <c r="O87" s="64">
        <f t="shared" si="8"/>
        <v>11586.520137360001</v>
      </c>
      <c r="P87" s="69">
        <f t="shared" si="9"/>
        <v>12175.513379120001</v>
      </c>
      <c r="Q87" s="70">
        <f t="shared" si="10"/>
        <v>633.1266957142401</v>
      </c>
      <c r="R87" s="71">
        <f t="shared" si="11"/>
        <v>12808.64007483424</v>
      </c>
    </row>
    <row r="88" spans="1:121" s="68" customFormat="1" ht="30" customHeight="1" x14ac:dyDescent="0.25">
      <c r="A88" s="13">
        <v>84</v>
      </c>
      <c r="B88" s="14">
        <v>60121226</v>
      </c>
      <c r="C88" s="18">
        <v>1</v>
      </c>
      <c r="D88" s="18" t="s">
        <v>434</v>
      </c>
      <c r="E88" s="18" t="s">
        <v>375</v>
      </c>
      <c r="F88" s="18" t="s">
        <v>500</v>
      </c>
      <c r="G88" s="48">
        <v>14800</v>
      </c>
      <c r="H88" s="48">
        <v>2812</v>
      </c>
      <c r="I88" s="64">
        <f t="shared" si="6"/>
        <v>17612</v>
      </c>
      <c r="J88" s="48">
        <v>12714</v>
      </c>
      <c r="K88" s="48">
        <v>2415.66</v>
      </c>
      <c r="L88" s="64">
        <f t="shared" si="7"/>
        <v>15129.66</v>
      </c>
      <c r="M88" s="69">
        <v>12242.567247999999</v>
      </c>
      <c r="N88" s="69">
        <v>2326.0877771199998</v>
      </c>
      <c r="O88" s="64">
        <f t="shared" si="8"/>
        <v>14568.655025119999</v>
      </c>
      <c r="P88" s="69">
        <f t="shared" si="9"/>
        <v>15770.105008373333</v>
      </c>
      <c r="Q88" s="70">
        <f t="shared" si="10"/>
        <v>820.04546043541336</v>
      </c>
      <c r="R88" s="71">
        <f t="shared" si="11"/>
        <v>16590.150468808748</v>
      </c>
    </row>
    <row r="89" spans="1:121" s="68" customFormat="1" ht="30" customHeight="1" x14ac:dyDescent="0.25">
      <c r="A89" s="13">
        <v>85</v>
      </c>
      <c r="B89" s="14">
        <v>60121226</v>
      </c>
      <c r="C89" s="18">
        <v>1</v>
      </c>
      <c r="D89" s="18" t="s">
        <v>434</v>
      </c>
      <c r="E89" s="18" t="s">
        <v>375</v>
      </c>
      <c r="F89" s="18" t="s">
        <v>501</v>
      </c>
      <c r="G89" s="48">
        <v>14800</v>
      </c>
      <c r="H89" s="48">
        <v>2812</v>
      </c>
      <c r="I89" s="64">
        <f t="shared" si="6"/>
        <v>17612</v>
      </c>
      <c r="J89" s="48">
        <v>13036</v>
      </c>
      <c r="K89" s="48">
        <v>2476.84</v>
      </c>
      <c r="L89" s="64">
        <f t="shared" si="7"/>
        <v>15512.84</v>
      </c>
      <c r="M89" s="69">
        <v>12357.03764</v>
      </c>
      <c r="N89" s="69">
        <v>2347.8371516000002</v>
      </c>
      <c r="O89" s="64">
        <f t="shared" si="8"/>
        <v>14704.874791600001</v>
      </c>
      <c r="P89" s="69">
        <f t="shared" si="9"/>
        <v>15943.238263866666</v>
      </c>
      <c r="Q89" s="70">
        <f t="shared" si="10"/>
        <v>829.04838972106666</v>
      </c>
      <c r="R89" s="71">
        <f t="shared" si="11"/>
        <v>16772.286653587733</v>
      </c>
    </row>
    <row r="90" spans="1:121" s="68" customFormat="1" ht="30" customHeight="1" x14ac:dyDescent="0.25">
      <c r="A90" s="13">
        <v>86</v>
      </c>
      <c r="B90" s="14">
        <v>60121226</v>
      </c>
      <c r="C90" s="18">
        <v>1</v>
      </c>
      <c r="D90" s="18" t="s">
        <v>434</v>
      </c>
      <c r="E90" s="18" t="s">
        <v>375</v>
      </c>
      <c r="F90" s="18" t="s">
        <v>502</v>
      </c>
      <c r="G90" s="48">
        <v>14800</v>
      </c>
      <c r="H90" s="48">
        <v>2812</v>
      </c>
      <c r="I90" s="64">
        <f t="shared" si="6"/>
        <v>17612</v>
      </c>
      <c r="J90" s="48">
        <v>13036</v>
      </c>
      <c r="K90" s="48">
        <v>2476.84</v>
      </c>
      <c r="L90" s="64">
        <f t="shared" si="7"/>
        <v>15512.84</v>
      </c>
      <c r="M90" s="69">
        <v>12357.03764</v>
      </c>
      <c r="N90" s="69">
        <v>2347.8371516000002</v>
      </c>
      <c r="O90" s="64">
        <f t="shared" si="8"/>
        <v>14704.874791600001</v>
      </c>
      <c r="P90" s="69">
        <f t="shared" si="9"/>
        <v>15943.238263866666</v>
      </c>
      <c r="Q90" s="70">
        <f t="shared" si="10"/>
        <v>829.04838972106666</v>
      </c>
      <c r="R90" s="71">
        <f t="shared" si="11"/>
        <v>16772.286653587733</v>
      </c>
    </row>
    <row r="91" spans="1:121" s="68" customFormat="1" ht="30" customHeight="1" x14ac:dyDescent="0.25">
      <c r="A91" s="13">
        <v>87</v>
      </c>
      <c r="B91" s="14">
        <v>31211508</v>
      </c>
      <c r="C91" s="18">
        <v>1</v>
      </c>
      <c r="D91" s="18" t="s">
        <v>242</v>
      </c>
      <c r="E91" s="18" t="s">
        <v>503</v>
      </c>
      <c r="F91" s="18" t="s">
        <v>504</v>
      </c>
      <c r="G91" s="48">
        <v>3100</v>
      </c>
      <c r="H91" s="48">
        <v>589</v>
      </c>
      <c r="I91" s="64">
        <f t="shared" si="6"/>
        <v>3689</v>
      </c>
      <c r="J91" s="48">
        <v>3913</v>
      </c>
      <c r="K91" s="48">
        <v>743.47</v>
      </c>
      <c r="L91" s="64">
        <f t="shared" si="7"/>
        <v>4656.47</v>
      </c>
      <c r="M91" s="69">
        <v>3991.6402160000002</v>
      </c>
      <c r="N91" s="69">
        <v>758.41164104000006</v>
      </c>
      <c r="O91" s="64">
        <f t="shared" si="8"/>
        <v>4750.05185704</v>
      </c>
      <c r="P91" s="69">
        <f t="shared" si="9"/>
        <v>4365.1739523466667</v>
      </c>
      <c r="Q91" s="70">
        <f t="shared" si="10"/>
        <v>226.98904552202669</v>
      </c>
      <c r="R91" s="71">
        <f t="shared" si="11"/>
        <v>4592.1629978686933</v>
      </c>
    </row>
    <row r="92" spans="1:121" s="68" customFormat="1" ht="30" customHeight="1" x14ac:dyDescent="0.25">
      <c r="A92" s="13">
        <v>88</v>
      </c>
      <c r="B92" s="14">
        <v>31211508</v>
      </c>
      <c r="C92" s="18">
        <v>1</v>
      </c>
      <c r="D92" s="18" t="s">
        <v>242</v>
      </c>
      <c r="E92" s="18" t="s">
        <v>503</v>
      </c>
      <c r="F92" s="18" t="s">
        <v>505</v>
      </c>
      <c r="G92" s="48">
        <v>3100</v>
      </c>
      <c r="H92" s="48">
        <v>589</v>
      </c>
      <c r="I92" s="64">
        <f t="shared" si="6"/>
        <v>3689</v>
      </c>
      <c r="J92" s="48">
        <v>3913</v>
      </c>
      <c r="K92" s="48">
        <v>743.47</v>
      </c>
      <c r="L92" s="64">
        <f t="shared" si="7"/>
        <v>4656.47</v>
      </c>
      <c r="M92" s="69">
        <v>3991.6402160000002</v>
      </c>
      <c r="N92" s="69">
        <v>758.41164104000006</v>
      </c>
      <c r="O92" s="64">
        <f t="shared" si="8"/>
        <v>4750.05185704</v>
      </c>
      <c r="P92" s="69">
        <f t="shared" si="9"/>
        <v>4365.1739523466667</v>
      </c>
      <c r="Q92" s="70">
        <f t="shared" si="10"/>
        <v>226.98904552202669</v>
      </c>
      <c r="R92" s="71">
        <f t="shared" si="11"/>
        <v>4592.1629978686933</v>
      </c>
    </row>
    <row r="93" spans="1:121" s="68" customFormat="1" ht="30" customHeight="1" x14ac:dyDescent="0.25">
      <c r="A93" s="13">
        <v>89</v>
      </c>
      <c r="B93" s="14">
        <v>31211508</v>
      </c>
      <c r="C93" s="18">
        <v>1</v>
      </c>
      <c r="D93" s="18" t="s">
        <v>242</v>
      </c>
      <c r="E93" s="18" t="s">
        <v>503</v>
      </c>
      <c r="F93" s="18" t="s">
        <v>506</v>
      </c>
      <c r="G93" s="48">
        <v>3100</v>
      </c>
      <c r="H93" s="48">
        <v>589</v>
      </c>
      <c r="I93" s="64">
        <f t="shared" si="6"/>
        <v>3689</v>
      </c>
      <c r="J93" s="48">
        <v>3913</v>
      </c>
      <c r="K93" s="48">
        <v>743.47</v>
      </c>
      <c r="L93" s="64">
        <f t="shared" si="7"/>
        <v>4656.47</v>
      </c>
      <c r="M93" s="69">
        <v>3991.6402160000002</v>
      </c>
      <c r="N93" s="69">
        <v>758.41164104000006</v>
      </c>
      <c r="O93" s="64">
        <f t="shared" si="8"/>
        <v>4750.05185704</v>
      </c>
      <c r="P93" s="69">
        <f t="shared" si="9"/>
        <v>4365.1739523466667</v>
      </c>
      <c r="Q93" s="70">
        <f t="shared" si="10"/>
        <v>226.98904552202669</v>
      </c>
      <c r="R93" s="71">
        <f t="shared" si="11"/>
        <v>4592.1629978686933</v>
      </c>
    </row>
    <row r="94" spans="1:121" s="68" customFormat="1" ht="30" customHeight="1" x14ac:dyDescent="0.25">
      <c r="A94" s="13">
        <v>90</v>
      </c>
      <c r="B94" s="14">
        <v>31211508</v>
      </c>
      <c r="C94" s="18">
        <v>1</v>
      </c>
      <c r="D94" s="18" t="s">
        <v>242</v>
      </c>
      <c r="E94" s="18" t="s">
        <v>503</v>
      </c>
      <c r="F94" s="18" t="s">
        <v>507</v>
      </c>
      <c r="G94" s="48">
        <v>3100</v>
      </c>
      <c r="H94" s="48">
        <v>589</v>
      </c>
      <c r="I94" s="64">
        <f t="shared" si="6"/>
        <v>3689</v>
      </c>
      <c r="J94" s="48">
        <v>3913</v>
      </c>
      <c r="K94" s="48">
        <v>743.47</v>
      </c>
      <c r="L94" s="64">
        <f t="shared" si="7"/>
        <v>4656.47</v>
      </c>
      <c r="M94" s="69">
        <v>3991.6402160000002</v>
      </c>
      <c r="N94" s="69">
        <v>758.41164104000006</v>
      </c>
      <c r="O94" s="64">
        <f t="shared" si="8"/>
        <v>4750.05185704</v>
      </c>
      <c r="P94" s="69">
        <f t="shared" si="9"/>
        <v>4365.1739523466667</v>
      </c>
      <c r="Q94" s="70">
        <f t="shared" si="10"/>
        <v>226.98904552202669</v>
      </c>
      <c r="R94" s="71">
        <f t="shared" si="11"/>
        <v>4592.1629978686933</v>
      </c>
    </row>
    <row r="95" spans="1:121" s="68" customFormat="1" ht="30" customHeight="1" x14ac:dyDescent="0.25">
      <c r="A95" s="13">
        <v>91</v>
      </c>
      <c r="B95" s="14">
        <v>31211508</v>
      </c>
      <c r="C95" s="18">
        <v>1</v>
      </c>
      <c r="D95" s="18" t="s">
        <v>242</v>
      </c>
      <c r="E95" s="18" t="s">
        <v>503</v>
      </c>
      <c r="F95" s="18" t="s">
        <v>508</v>
      </c>
      <c r="G95" s="48">
        <v>3100</v>
      </c>
      <c r="H95" s="48">
        <v>589</v>
      </c>
      <c r="I95" s="64">
        <f t="shared" si="6"/>
        <v>3689</v>
      </c>
      <c r="J95" s="48">
        <v>3913</v>
      </c>
      <c r="K95" s="48">
        <v>743.47</v>
      </c>
      <c r="L95" s="64">
        <f t="shared" si="7"/>
        <v>4656.47</v>
      </c>
      <c r="M95" s="69">
        <v>3991.6402160000002</v>
      </c>
      <c r="N95" s="69">
        <v>758.41164104000006</v>
      </c>
      <c r="O95" s="64">
        <f t="shared" si="8"/>
        <v>4750.05185704</v>
      </c>
      <c r="P95" s="69">
        <f t="shared" si="9"/>
        <v>4365.1739523466667</v>
      </c>
      <c r="Q95" s="70">
        <f t="shared" si="10"/>
        <v>226.98904552202669</v>
      </c>
      <c r="R95" s="71">
        <f t="shared" si="11"/>
        <v>4592.1629978686933</v>
      </c>
    </row>
    <row r="96" spans="1:121" s="68" customFormat="1" ht="30" customHeight="1" x14ac:dyDescent="0.25">
      <c r="A96" s="13">
        <v>92</v>
      </c>
      <c r="B96" s="14">
        <v>31211508</v>
      </c>
      <c r="C96" s="18">
        <v>1</v>
      </c>
      <c r="D96" s="18" t="s">
        <v>242</v>
      </c>
      <c r="E96" s="18" t="s">
        <v>503</v>
      </c>
      <c r="F96" s="18" t="s">
        <v>509</v>
      </c>
      <c r="G96" s="48">
        <v>3100</v>
      </c>
      <c r="H96" s="48">
        <v>589</v>
      </c>
      <c r="I96" s="64">
        <f t="shared" si="6"/>
        <v>3689</v>
      </c>
      <c r="J96" s="48">
        <v>5779</v>
      </c>
      <c r="K96" s="48">
        <v>1098.01</v>
      </c>
      <c r="L96" s="64">
        <f t="shared" si="7"/>
        <v>6877.01</v>
      </c>
      <c r="M96" s="69">
        <v>4652.1096719999996</v>
      </c>
      <c r="N96" s="69">
        <v>883.90083767999988</v>
      </c>
      <c r="O96" s="64">
        <f t="shared" si="8"/>
        <v>5536.0105096799998</v>
      </c>
      <c r="P96" s="69">
        <f t="shared" si="9"/>
        <v>5367.340169893333</v>
      </c>
      <c r="Q96" s="70">
        <f t="shared" si="10"/>
        <v>279.10168883445334</v>
      </c>
      <c r="R96" s="71">
        <f t="shared" si="11"/>
        <v>5646.441858727786</v>
      </c>
    </row>
    <row r="97" spans="1:18" s="68" customFormat="1" ht="30" customHeight="1" x14ac:dyDescent="0.25">
      <c r="A97" s="13">
        <v>93</v>
      </c>
      <c r="B97" s="14">
        <v>31211508</v>
      </c>
      <c r="C97" s="18">
        <v>1</v>
      </c>
      <c r="D97" s="18" t="s">
        <v>242</v>
      </c>
      <c r="E97" s="18" t="s">
        <v>503</v>
      </c>
      <c r="F97" s="18" t="s">
        <v>510</v>
      </c>
      <c r="G97" s="48">
        <v>3100</v>
      </c>
      <c r="H97" s="48">
        <v>589</v>
      </c>
      <c r="I97" s="64">
        <f t="shared" si="6"/>
        <v>3689</v>
      </c>
      <c r="J97" s="48">
        <v>3913</v>
      </c>
      <c r="K97" s="48">
        <v>743.47</v>
      </c>
      <c r="L97" s="64">
        <f t="shared" si="7"/>
        <v>4656.47</v>
      </c>
      <c r="M97" s="69">
        <v>3991.6402160000002</v>
      </c>
      <c r="N97" s="69">
        <v>758.41164104000006</v>
      </c>
      <c r="O97" s="64">
        <f t="shared" si="8"/>
        <v>4750.05185704</v>
      </c>
      <c r="P97" s="69">
        <f t="shared" ref="P97:P124" si="12">AVERAGE(I97,L97,O97)</f>
        <v>4365.1739523466667</v>
      </c>
      <c r="Q97" s="70">
        <f t="shared" ref="Q97:Q124" si="13">P97*5.2%</f>
        <v>226.98904552202669</v>
      </c>
      <c r="R97" s="71">
        <f t="shared" si="11"/>
        <v>4592.1629978686933</v>
      </c>
    </row>
    <row r="98" spans="1:18" s="68" customFormat="1" ht="30" customHeight="1" x14ac:dyDescent="0.25">
      <c r="A98" s="13">
        <v>94</v>
      </c>
      <c r="B98" s="14">
        <v>31211508</v>
      </c>
      <c r="C98" s="18">
        <v>1</v>
      </c>
      <c r="D98" s="18" t="s">
        <v>242</v>
      </c>
      <c r="E98" s="18" t="s">
        <v>503</v>
      </c>
      <c r="F98" s="18" t="s">
        <v>511</v>
      </c>
      <c r="G98" s="48">
        <v>3100</v>
      </c>
      <c r="H98" s="48">
        <v>589</v>
      </c>
      <c r="I98" s="64">
        <f t="shared" si="6"/>
        <v>3689</v>
      </c>
      <c r="J98" s="48">
        <v>3913</v>
      </c>
      <c r="K98" s="48">
        <v>743.47</v>
      </c>
      <c r="L98" s="64">
        <f t="shared" si="7"/>
        <v>4656.47</v>
      </c>
      <c r="M98" s="69">
        <v>3991.6402160000002</v>
      </c>
      <c r="N98" s="69">
        <v>758.41164104000006</v>
      </c>
      <c r="O98" s="64">
        <f t="shared" si="8"/>
        <v>4750.05185704</v>
      </c>
      <c r="P98" s="69">
        <f t="shared" si="12"/>
        <v>4365.1739523466667</v>
      </c>
      <c r="Q98" s="70">
        <f t="shared" si="13"/>
        <v>226.98904552202669</v>
      </c>
      <c r="R98" s="71">
        <f t="shared" si="11"/>
        <v>4592.1629978686933</v>
      </c>
    </row>
    <row r="99" spans="1:18" s="68" customFormat="1" ht="30" customHeight="1" x14ac:dyDescent="0.25">
      <c r="A99" s="13">
        <v>95</v>
      </c>
      <c r="B99" s="14">
        <v>31211508</v>
      </c>
      <c r="C99" s="18">
        <v>1</v>
      </c>
      <c r="D99" s="18" t="s">
        <v>242</v>
      </c>
      <c r="E99" s="18" t="s">
        <v>503</v>
      </c>
      <c r="F99" s="18" t="s">
        <v>512</v>
      </c>
      <c r="G99" s="48">
        <v>5200</v>
      </c>
      <c r="H99" s="48">
        <v>988</v>
      </c>
      <c r="I99" s="64">
        <f t="shared" si="6"/>
        <v>6188</v>
      </c>
      <c r="J99" s="48">
        <v>3913</v>
      </c>
      <c r="K99" s="48">
        <v>743.47</v>
      </c>
      <c r="L99" s="64">
        <f t="shared" si="7"/>
        <v>4656.47</v>
      </c>
      <c r="M99" s="69">
        <v>4735.2860000000001</v>
      </c>
      <c r="N99" s="69">
        <v>899.70434</v>
      </c>
      <c r="O99" s="64">
        <f t="shared" si="8"/>
        <v>5634.9903400000003</v>
      </c>
      <c r="P99" s="69">
        <f t="shared" si="12"/>
        <v>5493.1534466666672</v>
      </c>
      <c r="Q99" s="70">
        <f t="shared" si="13"/>
        <v>285.64397922666672</v>
      </c>
      <c r="R99" s="71">
        <f t="shared" si="11"/>
        <v>5778.7974258933336</v>
      </c>
    </row>
    <row r="100" spans="1:18" s="68" customFormat="1" ht="30" customHeight="1" x14ac:dyDescent="0.25">
      <c r="A100" s="13">
        <v>96</v>
      </c>
      <c r="B100" s="14">
        <v>27112906</v>
      </c>
      <c r="C100" s="18">
        <v>1</v>
      </c>
      <c r="D100" s="18" t="s">
        <v>242</v>
      </c>
      <c r="E100" s="18" t="s">
        <v>513</v>
      </c>
      <c r="F100" s="18" t="s">
        <v>514</v>
      </c>
      <c r="G100" s="48">
        <v>22100</v>
      </c>
      <c r="H100" s="48">
        <v>4199</v>
      </c>
      <c r="I100" s="64">
        <f t="shared" si="6"/>
        <v>26299</v>
      </c>
      <c r="J100" s="48">
        <v>29294</v>
      </c>
      <c r="K100" s="48">
        <v>5565.86</v>
      </c>
      <c r="L100" s="64">
        <f t="shared" si="7"/>
        <v>34859.86</v>
      </c>
      <c r="M100" s="69">
        <v>30339.595047999999</v>
      </c>
      <c r="N100" s="69">
        <v>5764.5230591199997</v>
      </c>
      <c r="O100" s="64">
        <f t="shared" si="8"/>
        <v>36104.118107119997</v>
      </c>
      <c r="P100" s="69">
        <f t="shared" si="12"/>
        <v>32420.992702373333</v>
      </c>
      <c r="Q100" s="70">
        <f t="shared" si="13"/>
        <v>1685.8916205234134</v>
      </c>
      <c r="R100" s="71">
        <f t="shared" si="11"/>
        <v>34106.884322896745</v>
      </c>
    </row>
    <row r="101" spans="1:18" s="68" customFormat="1" ht="30" customHeight="1" x14ac:dyDescent="0.25">
      <c r="A101" s="13">
        <v>97</v>
      </c>
      <c r="B101" s="14">
        <v>12352310</v>
      </c>
      <c r="C101" s="18">
        <v>1</v>
      </c>
      <c r="D101" s="18" t="s">
        <v>242</v>
      </c>
      <c r="E101" s="18" t="s">
        <v>515</v>
      </c>
      <c r="F101" s="18" t="s">
        <v>516</v>
      </c>
      <c r="G101" s="48">
        <v>29500</v>
      </c>
      <c r="H101" s="48">
        <v>5605</v>
      </c>
      <c r="I101" s="64">
        <f t="shared" si="6"/>
        <v>35105</v>
      </c>
      <c r="J101" s="48">
        <v>31546</v>
      </c>
      <c r="K101" s="48">
        <v>5993.74</v>
      </c>
      <c r="L101" s="64">
        <f t="shared" si="7"/>
        <v>37539.74</v>
      </c>
      <c r="M101" s="69">
        <v>29006.303216</v>
      </c>
      <c r="N101" s="69">
        <v>5511.1976110400001</v>
      </c>
      <c r="O101" s="64">
        <f t="shared" si="8"/>
        <v>34517.500827039999</v>
      </c>
      <c r="P101" s="69">
        <f t="shared" si="12"/>
        <v>35720.746942346661</v>
      </c>
      <c r="Q101" s="70">
        <f t="shared" si="13"/>
        <v>1857.4788410020265</v>
      </c>
      <c r="R101" s="71">
        <f t="shared" si="11"/>
        <v>37578.225783348687</v>
      </c>
    </row>
    <row r="102" spans="1:18" s="68" customFormat="1" ht="30" customHeight="1" x14ac:dyDescent="0.25">
      <c r="A102" s="13">
        <v>98</v>
      </c>
      <c r="B102" s="14">
        <v>27111532</v>
      </c>
      <c r="C102" s="18">
        <v>1</v>
      </c>
      <c r="D102" s="18" t="s">
        <v>242</v>
      </c>
      <c r="E102" s="18" t="s">
        <v>517</v>
      </c>
      <c r="F102" s="18" t="s">
        <v>12</v>
      </c>
      <c r="G102" s="48">
        <v>19000</v>
      </c>
      <c r="H102" s="48">
        <v>3610</v>
      </c>
      <c r="I102" s="64">
        <f t="shared" si="6"/>
        <v>22610</v>
      </c>
      <c r="J102" s="48">
        <v>20428</v>
      </c>
      <c r="K102" s="48">
        <v>3881.32</v>
      </c>
      <c r="L102" s="64">
        <f t="shared" si="7"/>
        <v>24309.32</v>
      </c>
      <c r="M102" s="69">
        <v>14853.974536000002</v>
      </c>
      <c r="N102" s="69">
        <v>2822.2551618400003</v>
      </c>
      <c r="O102" s="64">
        <f t="shared" si="8"/>
        <v>17676.229697840001</v>
      </c>
      <c r="P102" s="69">
        <f t="shared" si="12"/>
        <v>21531.849899280001</v>
      </c>
      <c r="Q102" s="70">
        <f t="shared" si="13"/>
        <v>1119.6561947625601</v>
      </c>
      <c r="R102" s="71">
        <f t="shared" si="11"/>
        <v>22651.506094042561</v>
      </c>
    </row>
    <row r="103" spans="1:18" s="68" customFormat="1" ht="30" customHeight="1" x14ac:dyDescent="0.25">
      <c r="A103" s="13">
        <v>99</v>
      </c>
      <c r="B103" s="14">
        <v>23241601</v>
      </c>
      <c r="C103" s="18">
        <v>1</v>
      </c>
      <c r="D103" s="18" t="s">
        <v>242</v>
      </c>
      <c r="E103" s="18" t="s">
        <v>518</v>
      </c>
      <c r="F103" s="18" t="s">
        <v>519</v>
      </c>
      <c r="G103" s="48">
        <v>13067</v>
      </c>
      <c r="H103" s="48">
        <v>2482.73</v>
      </c>
      <c r="I103" s="64">
        <f t="shared" si="6"/>
        <v>15549.73</v>
      </c>
      <c r="J103" s="48">
        <v>12500.840336134454</v>
      </c>
      <c r="K103" s="48">
        <v>2375.159663865546</v>
      </c>
      <c r="L103" s="64">
        <f t="shared" si="7"/>
        <v>14876</v>
      </c>
      <c r="M103" s="69">
        <v>3690.2289680000004</v>
      </c>
      <c r="N103" s="69">
        <v>701.14350392000006</v>
      </c>
      <c r="O103" s="64">
        <f t="shared" si="8"/>
        <v>4391.37247192</v>
      </c>
      <c r="P103" s="69">
        <f t="shared" si="12"/>
        <v>11605.700823973333</v>
      </c>
      <c r="Q103" s="70">
        <f t="shared" si="13"/>
        <v>603.49644284661338</v>
      </c>
      <c r="R103" s="71">
        <f t="shared" si="11"/>
        <v>12209.197266819947</v>
      </c>
    </row>
    <row r="104" spans="1:18" s="68" customFormat="1" ht="30" customHeight="1" x14ac:dyDescent="0.25">
      <c r="A104" s="13">
        <v>100</v>
      </c>
      <c r="B104" s="14">
        <v>23241601</v>
      </c>
      <c r="C104" s="18">
        <v>1</v>
      </c>
      <c r="D104" s="18" t="s">
        <v>242</v>
      </c>
      <c r="E104" s="18" t="s">
        <v>520</v>
      </c>
      <c r="F104" s="18" t="s">
        <v>521</v>
      </c>
      <c r="G104" s="48">
        <v>5553</v>
      </c>
      <c r="H104" s="48">
        <v>1055.07</v>
      </c>
      <c r="I104" s="64">
        <f t="shared" si="6"/>
        <v>6608.07</v>
      </c>
      <c r="J104" s="48">
        <v>4110.9243697478996</v>
      </c>
      <c r="K104" s="48">
        <v>781.07563025210095</v>
      </c>
      <c r="L104" s="64">
        <f t="shared" si="7"/>
        <v>4892.0000000000009</v>
      </c>
      <c r="M104" s="69">
        <v>5189.8734560000003</v>
      </c>
      <c r="N104" s="69">
        <v>986.07595664000007</v>
      </c>
      <c r="O104" s="64">
        <f t="shared" si="8"/>
        <v>6175.9494126400004</v>
      </c>
      <c r="P104" s="69">
        <f t="shared" si="12"/>
        <v>5892.006470880001</v>
      </c>
      <c r="Q104" s="70">
        <f t="shared" si="13"/>
        <v>306.38433648576006</v>
      </c>
      <c r="R104" s="71">
        <f t="shared" si="11"/>
        <v>6198.3908073657612</v>
      </c>
    </row>
    <row r="105" spans="1:18" s="68" customFormat="1" ht="30" customHeight="1" x14ac:dyDescent="0.25">
      <c r="A105" s="13">
        <v>101</v>
      </c>
      <c r="B105" s="14">
        <v>23241601</v>
      </c>
      <c r="C105" s="18">
        <v>1</v>
      </c>
      <c r="D105" s="18" t="s">
        <v>242</v>
      </c>
      <c r="E105" s="18" t="s">
        <v>520</v>
      </c>
      <c r="F105" s="18" t="s">
        <v>522</v>
      </c>
      <c r="G105" s="48">
        <v>9179</v>
      </c>
      <c r="H105" s="48">
        <v>1744.01</v>
      </c>
      <c r="I105" s="64">
        <f t="shared" si="6"/>
        <v>10923.01</v>
      </c>
      <c r="J105" s="48">
        <v>8865.5462184873959</v>
      </c>
      <c r="K105" s="48">
        <v>1684.4537815126052</v>
      </c>
      <c r="L105" s="64">
        <f t="shared" si="7"/>
        <v>10550.000000000002</v>
      </c>
      <c r="M105" s="69">
        <v>10899.39308</v>
      </c>
      <c r="N105" s="69">
        <v>2070.8846852000001</v>
      </c>
      <c r="O105" s="64">
        <f t="shared" si="8"/>
        <v>12970.2777652</v>
      </c>
      <c r="P105" s="69">
        <f t="shared" si="12"/>
        <v>11481.095921733335</v>
      </c>
      <c r="Q105" s="70">
        <f t="shared" si="13"/>
        <v>597.0169879301335</v>
      </c>
      <c r="R105" s="71">
        <f t="shared" si="11"/>
        <v>12078.112909663469</v>
      </c>
    </row>
    <row r="106" spans="1:18" s="68" customFormat="1" ht="30" customHeight="1" x14ac:dyDescent="0.25">
      <c r="A106" s="13">
        <v>102</v>
      </c>
      <c r="B106" s="14">
        <v>23241601</v>
      </c>
      <c r="C106" s="18">
        <v>1</v>
      </c>
      <c r="D106" s="18" t="s">
        <v>242</v>
      </c>
      <c r="E106" s="18" t="s">
        <v>520</v>
      </c>
      <c r="F106" s="18" t="s">
        <v>523</v>
      </c>
      <c r="G106" s="48">
        <v>9179</v>
      </c>
      <c r="H106" s="48">
        <v>1744.01</v>
      </c>
      <c r="I106" s="64">
        <f t="shared" si="6"/>
        <v>10923.01</v>
      </c>
      <c r="J106" s="48">
        <v>7514.2857142857147</v>
      </c>
      <c r="K106" s="48">
        <v>1427.7142857142858</v>
      </c>
      <c r="L106" s="64">
        <f t="shared" si="7"/>
        <v>8942</v>
      </c>
      <c r="M106" s="69">
        <v>9429.3955999999998</v>
      </c>
      <c r="N106" s="69">
        <v>1791.5851640000001</v>
      </c>
      <c r="O106" s="64">
        <f t="shared" si="8"/>
        <v>11220.980764</v>
      </c>
      <c r="P106" s="69">
        <f t="shared" si="12"/>
        <v>10361.996921333333</v>
      </c>
      <c r="Q106" s="70">
        <f t="shared" si="13"/>
        <v>538.8238399093334</v>
      </c>
      <c r="R106" s="71">
        <f t="shared" si="11"/>
        <v>10900.820761242667</v>
      </c>
    </row>
    <row r="107" spans="1:18" s="68" customFormat="1" ht="30" customHeight="1" x14ac:dyDescent="0.25">
      <c r="A107" s="13">
        <v>103</v>
      </c>
      <c r="B107" s="14">
        <v>31201603</v>
      </c>
      <c r="C107" s="18">
        <v>1</v>
      </c>
      <c r="D107" s="18" t="s">
        <v>357</v>
      </c>
      <c r="E107" s="18" t="s">
        <v>524</v>
      </c>
      <c r="F107" s="18" t="s">
        <v>525</v>
      </c>
      <c r="G107" s="48">
        <v>57036</v>
      </c>
      <c r="H107" s="48">
        <v>10836.84</v>
      </c>
      <c r="I107" s="64">
        <f t="shared" si="6"/>
        <v>67872.84</v>
      </c>
      <c r="J107" s="48">
        <v>55802.521008403361</v>
      </c>
      <c r="K107" s="48">
        <v>10602.478991596639</v>
      </c>
      <c r="L107" s="64">
        <f t="shared" si="7"/>
        <v>66405</v>
      </c>
      <c r="M107" s="69">
        <v>63616.714471999992</v>
      </c>
      <c r="N107" s="69">
        <v>12087.175749679998</v>
      </c>
      <c r="O107" s="64">
        <f t="shared" si="8"/>
        <v>75703.890221679991</v>
      </c>
      <c r="P107" s="69">
        <f t="shared" si="12"/>
        <v>69993.910073893334</v>
      </c>
      <c r="Q107" s="70">
        <f t="shared" si="13"/>
        <v>3639.6833238424538</v>
      </c>
      <c r="R107" s="71">
        <f t="shared" si="11"/>
        <v>73633.593397735793</v>
      </c>
    </row>
    <row r="108" spans="1:18" s="68" customFormat="1" ht="30" customHeight="1" x14ac:dyDescent="0.25">
      <c r="A108" s="13">
        <v>104</v>
      </c>
      <c r="B108" s="14">
        <v>31201603</v>
      </c>
      <c r="C108" s="18">
        <v>1</v>
      </c>
      <c r="D108" s="18" t="s">
        <v>357</v>
      </c>
      <c r="E108" s="18" t="s">
        <v>524</v>
      </c>
      <c r="F108" s="18" t="s">
        <v>526</v>
      </c>
      <c r="G108" s="48">
        <v>91336</v>
      </c>
      <c r="H108" s="48">
        <v>17353.84</v>
      </c>
      <c r="I108" s="64">
        <f t="shared" si="6"/>
        <v>108689.84</v>
      </c>
      <c r="J108" s="48">
        <v>66502.521008403361</v>
      </c>
      <c r="K108" s="48">
        <v>12635.478991596639</v>
      </c>
      <c r="L108" s="64">
        <f t="shared" si="7"/>
        <v>79138</v>
      </c>
      <c r="M108" s="69">
        <v>80429.038592000012</v>
      </c>
      <c r="N108" s="69">
        <v>15281.517332480002</v>
      </c>
      <c r="O108" s="64">
        <f t="shared" si="8"/>
        <v>95710.55592448001</v>
      </c>
      <c r="P108" s="69">
        <f t="shared" si="12"/>
        <v>94512.798641493326</v>
      </c>
      <c r="Q108" s="70">
        <f t="shared" si="13"/>
        <v>4914.6655293576532</v>
      </c>
      <c r="R108" s="71">
        <f t="shared" si="11"/>
        <v>99427.464170850973</v>
      </c>
    </row>
    <row r="109" spans="1:18" s="68" customFormat="1" ht="30" customHeight="1" x14ac:dyDescent="0.25">
      <c r="A109" s="13">
        <v>105</v>
      </c>
      <c r="B109" s="14">
        <v>42211811</v>
      </c>
      <c r="C109" s="18">
        <v>1</v>
      </c>
      <c r="D109" s="18" t="s">
        <v>527</v>
      </c>
      <c r="E109" s="18" t="s">
        <v>528</v>
      </c>
      <c r="F109" s="18" t="s">
        <v>529</v>
      </c>
      <c r="G109" s="48">
        <v>62491</v>
      </c>
      <c r="H109" s="48">
        <v>11873.29</v>
      </c>
      <c r="I109" s="64">
        <f t="shared" si="6"/>
        <v>74364.290000000008</v>
      </c>
      <c r="J109" s="48">
        <v>64204.201680672275</v>
      </c>
      <c r="K109" s="48">
        <v>12198.798319327732</v>
      </c>
      <c r="L109" s="64">
        <f t="shared" si="7"/>
        <v>76403</v>
      </c>
      <c r="M109" s="69">
        <v>65117.182487999999</v>
      </c>
      <c r="N109" s="69">
        <v>12372.264672719999</v>
      </c>
      <c r="O109" s="64">
        <f t="shared" si="8"/>
        <v>77489.447160719996</v>
      </c>
      <c r="P109" s="69">
        <f t="shared" si="12"/>
        <v>76085.579053573325</v>
      </c>
      <c r="Q109" s="70">
        <f t="shared" si="13"/>
        <v>3956.4501107858132</v>
      </c>
      <c r="R109" s="71">
        <f t="shared" si="11"/>
        <v>80042.029164359134</v>
      </c>
    </row>
    <row r="110" spans="1:18" s="68" customFormat="1" ht="30" customHeight="1" x14ac:dyDescent="0.25">
      <c r="A110" s="13">
        <v>106</v>
      </c>
      <c r="B110" s="14">
        <v>42211811</v>
      </c>
      <c r="C110" s="18">
        <v>1</v>
      </c>
      <c r="D110" s="18" t="s">
        <v>527</v>
      </c>
      <c r="E110" s="18" t="s">
        <v>528</v>
      </c>
      <c r="F110" s="18" t="s">
        <v>530</v>
      </c>
      <c r="G110" s="48">
        <v>62557</v>
      </c>
      <c r="H110" s="48">
        <v>11885.83</v>
      </c>
      <c r="I110" s="64">
        <f t="shared" si="6"/>
        <v>74442.83</v>
      </c>
      <c r="J110" s="48">
        <v>64204.201680672275</v>
      </c>
      <c r="K110" s="48">
        <v>12198.798319327732</v>
      </c>
      <c r="L110" s="64">
        <f t="shared" si="7"/>
        <v>76403</v>
      </c>
      <c r="M110" s="69">
        <v>60489.778656000002</v>
      </c>
      <c r="N110" s="69">
        <v>11493.057944640001</v>
      </c>
      <c r="O110" s="64">
        <f t="shared" si="8"/>
        <v>71982.836600640003</v>
      </c>
      <c r="P110" s="69">
        <f t="shared" si="12"/>
        <v>74276.222200213335</v>
      </c>
      <c r="Q110" s="70">
        <f t="shared" si="13"/>
        <v>3862.3635544110939</v>
      </c>
      <c r="R110" s="71">
        <f t="shared" si="11"/>
        <v>78138.585754624422</v>
      </c>
    </row>
    <row r="111" spans="1:18" s="68" customFormat="1" ht="30" customHeight="1" x14ac:dyDescent="0.25">
      <c r="A111" s="13">
        <v>107</v>
      </c>
      <c r="B111" s="14">
        <v>53131608</v>
      </c>
      <c r="C111" s="18">
        <v>1</v>
      </c>
      <c r="D111" s="18" t="s">
        <v>242</v>
      </c>
      <c r="E111" s="18" t="s">
        <v>531</v>
      </c>
      <c r="F111" s="18" t="s">
        <v>532</v>
      </c>
      <c r="G111" s="48">
        <v>16072</v>
      </c>
      <c r="H111" s="48">
        <v>3053.68</v>
      </c>
      <c r="I111" s="64">
        <f t="shared" si="6"/>
        <v>19125.68</v>
      </c>
      <c r="J111" s="48">
        <v>12107.563025210085</v>
      </c>
      <c r="K111" s="48">
        <v>2300.4369747899163</v>
      </c>
      <c r="L111" s="64">
        <f t="shared" si="7"/>
        <v>14408.000000000002</v>
      </c>
      <c r="M111" s="69">
        <v>14858.092176</v>
      </c>
      <c r="N111" s="69">
        <v>2823.0375134400001</v>
      </c>
      <c r="O111" s="64">
        <f t="shared" si="8"/>
        <v>17681.12968944</v>
      </c>
      <c r="P111" s="69">
        <f t="shared" si="12"/>
        <v>17071.603229813332</v>
      </c>
      <c r="Q111" s="70">
        <f t="shared" si="13"/>
        <v>887.72336795029332</v>
      </c>
      <c r="R111" s="71">
        <f t="shared" si="11"/>
        <v>17959.326597763626</v>
      </c>
    </row>
    <row r="112" spans="1:18" s="68" customFormat="1" ht="30" customHeight="1" x14ac:dyDescent="0.25">
      <c r="A112" s="13">
        <v>108</v>
      </c>
      <c r="B112" s="14">
        <v>46181609</v>
      </c>
      <c r="C112" s="18">
        <v>1</v>
      </c>
      <c r="D112" s="18" t="s">
        <v>242</v>
      </c>
      <c r="E112" s="18" t="s">
        <v>533</v>
      </c>
      <c r="F112" s="18" t="s">
        <v>534</v>
      </c>
      <c r="G112" s="48">
        <v>20449</v>
      </c>
      <c r="H112" s="48">
        <v>3885.31</v>
      </c>
      <c r="I112" s="64">
        <f t="shared" si="6"/>
        <v>24334.31</v>
      </c>
      <c r="J112" s="48">
        <v>15853.781512605043</v>
      </c>
      <c r="K112" s="48">
        <v>3012.2184873949582</v>
      </c>
      <c r="L112" s="64">
        <f t="shared" si="7"/>
        <v>18866</v>
      </c>
      <c r="M112" s="69">
        <v>19697.142703999998</v>
      </c>
      <c r="N112" s="69">
        <v>3742.4571137599996</v>
      </c>
      <c r="O112" s="64">
        <f t="shared" si="8"/>
        <v>23439.599817759998</v>
      </c>
      <c r="P112" s="69">
        <f t="shared" si="12"/>
        <v>22213.303272586665</v>
      </c>
      <c r="Q112" s="70">
        <f t="shared" si="13"/>
        <v>1155.0917701745068</v>
      </c>
      <c r="R112" s="71">
        <f t="shared" si="11"/>
        <v>23368.395042761171</v>
      </c>
    </row>
    <row r="113" spans="1:18" s="68" customFormat="1" ht="30" customHeight="1" x14ac:dyDescent="0.25">
      <c r="A113" s="13">
        <v>109</v>
      </c>
      <c r="B113" s="14">
        <v>52151606</v>
      </c>
      <c r="C113" s="18">
        <v>1</v>
      </c>
      <c r="D113" s="18" t="s">
        <v>242</v>
      </c>
      <c r="E113" s="18" t="s">
        <v>535</v>
      </c>
      <c r="F113" s="18" t="s">
        <v>536</v>
      </c>
      <c r="G113" s="48">
        <v>88102</v>
      </c>
      <c r="H113" s="48">
        <v>16739.38</v>
      </c>
      <c r="I113" s="64">
        <f t="shared" si="6"/>
        <v>104841.38</v>
      </c>
      <c r="J113" s="48">
        <v>54736.97478991597</v>
      </c>
      <c r="K113" s="48">
        <v>10400.025210084035</v>
      </c>
      <c r="L113" s="64">
        <f t="shared" si="7"/>
        <v>65137.000000000007</v>
      </c>
      <c r="M113" s="69">
        <v>55776.727912000002</v>
      </c>
      <c r="N113" s="69">
        <v>10597.578303280001</v>
      </c>
      <c r="O113" s="64">
        <f t="shared" si="8"/>
        <v>66374.306215279998</v>
      </c>
      <c r="P113" s="69">
        <f t="shared" si="12"/>
        <v>78784.228738426667</v>
      </c>
      <c r="Q113" s="70">
        <f t="shared" si="13"/>
        <v>4096.779894398187</v>
      </c>
      <c r="R113" s="71">
        <f t="shared" si="11"/>
        <v>82881.008632824858</v>
      </c>
    </row>
    <row r="114" spans="1:18" s="68" customFormat="1" ht="30" customHeight="1" x14ac:dyDescent="0.25">
      <c r="A114" s="13">
        <v>110</v>
      </c>
      <c r="B114" s="14">
        <v>42211811</v>
      </c>
      <c r="C114" s="18">
        <v>1</v>
      </c>
      <c r="D114" s="18" t="s">
        <v>527</v>
      </c>
      <c r="E114" s="18" t="s">
        <v>537</v>
      </c>
      <c r="F114" s="18" t="s">
        <v>538</v>
      </c>
      <c r="G114" s="48">
        <v>21560</v>
      </c>
      <c r="H114" s="48">
        <v>4096.3999999999996</v>
      </c>
      <c r="I114" s="64">
        <f t="shared" si="6"/>
        <v>25656.400000000001</v>
      </c>
      <c r="J114" s="48">
        <v>12721.848739495799</v>
      </c>
      <c r="K114" s="48">
        <v>2417.1512605042017</v>
      </c>
      <c r="L114" s="64">
        <f t="shared" si="7"/>
        <v>15139</v>
      </c>
      <c r="M114" s="69">
        <v>16893.853392000001</v>
      </c>
      <c r="N114" s="69">
        <v>3209.8321444800004</v>
      </c>
      <c r="O114" s="64">
        <f t="shared" si="8"/>
        <v>20103.685536479999</v>
      </c>
      <c r="P114" s="69">
        <f t="shared" si="12"/>
        <v>20299.695178826667</v>
      </c>
      <c r="Q114" s="70">
        <f t="shared" si="13"/>
        <v>1055.5841492989869</v>
      </c>
      <c r="R114" s="71">
        <f t="shared" si="11"/>
        <v>21355.279328125653</v>
      </c>
    </row>
    <row r="115" spans="1:18" s="68" customFormat="1" ht="30" customHeight="1" x14ac:dyDescent="0.25">
      <c r="A115" s="13">
        <v>111</v>
      </c>
      <c r="B115" s="14">
        <v>11131502</v>
      </c>
      <c r="C115" s="18">
        <v>1</v>
      </c>
      <c r="D115" s="18" t="s">
        <v>399</v>
      </c>
      <c r="E115" s="18" t="s">
        <v>539</v>
      </c>
      <c r="F115" s="18" t="s">
        <v>540</v>
      </c>
      <c r="G115" s="48">
        <v>45766</v>
      </c>
      <c r="H115" s="48">
        <v>8695.5400000000009</v>
      </c>
      <c r="I115" s="64">
        <f t="shared" si="6"/>
        <v>54461.54</v>
      </c>
      <c r="J115" s="48">
        <v>32720.168067226892</v>
      </c>
      <c r="K115" s="48">
        <v>6216.8319327731097</v>
      </c>
      <c r="L115" s="64">
        <f t="shared" si="7"/>
        <v>38937</v>
      </c>
      <c r="M115" s="69">
        <v>40874.988752000005</v>
      </c>
      <c r="N115" s="69">
        <v>7766.2478628800009</v>
      </c>
      <c r="O115" s="64">
        <f t="shared" si="8"/>
        <v>48641.236614880007</v>
      </c>
      <c r="P115" s="69">
        <f t="shared" si="12"/>
        <v>47346.592204960005</v>
      </c>
      <c r="Q115" s="70">
        <f t="shared" si="13"/>
        <v>2462.0227946579203</v>
      </c>
      <c r="R115" s="71">
        <f t="shared" si="11"/>
        <v>49808.614999617923</v>
      </c>
    </row>
    <row r="116" spans="1:18" s="68" customFormat="1" ht="30" customHeight="1" x14ac:dyDescent="0.25">
      <c r="A116" s="13">
        <v>112</v>
      </c>
      <c r="B116" s="14">
        <v>10151500</v>
      </c>
      <c r="C116" s="18">
        <v>1</v>
      </c>
      <c r="D116" s="18" t="s">
        <v>399</v>
      </c>
      <c r="E116" s="18" t="s">
        <v>541</v>
      </c>
      <c r="F116" s="18" t="s">
        <v>542</v>
      </c>
      <c r="G116" s="48">
        <v>31876</v>
      </c>
      <c r="H116" s="48">
        <v>6056.4400000000005</v>
      </c>
      <c r="I116" s="64">
        <f t="shared" si="6"/>
        <v>37932.44</v>
      </c>
      <c r="J116" s="48">
        <v>29479.831932773111</v>
      </c>
      <c r="K116" s="48">
        <v>5601.1680672268913</v>
      </c>
      <c r="L116" s="64">
        <f t="shared" si="7"/>
        <v>35081</v>
      </c>
      <c r="M116" s="69">
        <v>35661.232984000002</v>
      </c>
      <c r="N116" s="69">
        <v>6775.6342669600008</v>
      </c>
      <c r="O116" s="64">
        <f t="shared" si="8"/>
        <v>42436.86725096</v>
      </c>
      <c r="P116" s="69">
        <f t="shared" si="12"/>
        <v>38483.435750320001</v>
      </c>
      <c r="Q116" s="70">
        <f t="shared" si="13"/>
        <v>2001.1386590166403</v>
      </c>
      <c r="R116" s="71">
        <f t="shared" si="11"/>
        <v>40484.574409336637</v>
      </c>
    </row>
    <row r="117" spans="1:18" s="68" customFormat="1" ht="30" customHeight="1" x14ac:dyDescent="0.25">
      <c r="A117" s="13">
        <v>113</v>
      </c>
      <c r="B117" s="14">
        <v>23241609</v>
      </c>
      <c r="C117" s="18">
        <v>1</v>
      </c>
      <c r="D117" s="18" t="s">
        <v>242</v>
      </c>
      <c r="E117" s="18" t="s">
        <v>543</v>
      </c>
      <c r="F117" s="18" t="s">
        <v>544</v>
      </c>
      <c r="G117" s="48">
        <v>10911</v>
      </c>
      <c r="H117" s="48">
        <v>2073.09</v>
      </c>
      <c r="I117" s="64">
        <f t="shared" si="6"/>
        <v>12984.09</v>
      </c>
      <c r="J117" s="48">
        <v>15030.252100840336</v>
      </c>
      <c r="K117" s="48">
        <v>2855.747899159664</v>
      </c>
      <c r="L117" s="64">
        <f t="shared" si="7"/>
        <v>17886</v>
      </c>
      <c r="M117" s="69">
        <v>15658.561392000001</v>
      </c>
      <c r="N117" s="69">
        <v>2975.1266644800003</v>
      </c>
      <c r="O117" s="64">
        <f t="shared" si="8"/>
        <v>18633.688056480001</v>
      </c>
      <c r="P117" s="69">
        <f t="shared" si="12"/>
        <v>16501.259352160003</v>
      </c>
      <c r="Q117" s="70">
        <f t="shared" si="13"/>
        <v>858.06548631232022</v>
      </c>
      <c r="R117" s="71">
        <f t="shared" si="11"/>
        <v>17359.324838472323</v>
      </c>
    </row>
    <row r="118" spans="1:18" s="68" customFormat="1" ht="30" customHeight="1" x14ac:dyDescent="0.25">
      <c r="A118" s="13">
        <v>114</v>
      </c>
      <c r="B118" s="14">
        <v>27111602</v>
      </c>
      <c r="C118" s="18">
        <v>1</v>
      </c>
      <c r="D118" s="18" t="s">
        <v>242</v>
      </c>
      <c r="E118" s="18" t="s">
        <v>545</v>
      </c>
      <c r="F118" s="18" t="s">
        <v>546</v>
      </c>
      <c r="G118" s="48">
        <v>28910</v>
      </c>
      <c r="H118" s="48">
        <v>5492.9</v>
      </c>
      <c r="I118" s="64">
        <f t="shared" si="6"/>
        <v>34402.9</v>
      </c>
      <c r="J118" s="48">
        <v>24394.117647058825</v>
      </c>
      <c r="K118" s="48">
        <v>4634.8823529411766</v>
      </c>
      <c r="L118" s="64">
        <f t="shared" si="7"/>
        <v>29029</v>
      </c>
      <c r="M118" s="69">
        <v>29449.361280000005</v>
      </c>
      <c r="N118" s="69">
        <v>5595.3786432000006</v>
      </c>
      <c r="O118" s="64">
        <f t="shared" si="8"/>
        <v>35044.739923200003</v>
      </c>
      <c r="P118" s="69">
        <f t="shared" si="12"/>
        <v>32825.54664106667</v>
      </c>
      <c r="Q118" s="70">
        <f t="shared" si="13"/>
        <v>1706.928425335467</v>
      </c>
      <c r="R118" s="71">
        <f t="shared" si="11"/>
        <v>34532.475066402134</v>
      </c>
    </row>
    <row r="119" spans="1:18" s="68" customFormat="1" ht="30" customHeight="1" x14ac:dyDescent="0.25">
      <c r="A119" s="13">
        <v>115</v>
      </c>
      <c r="B119" s="14">
        <v>31162215</v>
      </c>
      <c r="C119" s="18">
        <v>1</v>
      </c>
      <c r="D119" s="18" t="s">
        <v>242</v>
      </c>
      <c r="E119" s="18" t="s">
        <v>547</v>
      </c>
      <c r="F119" s="18" t="s">
        <v>548</v>
      </c>
      <c r="G119" s="48">
        <v>141</v>
      </c>
      <c r="H119" s="48">
        <v>26.79</v>
      </c>
      <c r="I119" s="64">
        <f t="shared" si="6"/>
        <v>167.79</v>
      </c>
      <c r="J119" s="48">
        <v>60.504201680672274</v>
      </c>
      <c r="K119" s="48">
        <v>11.495798319327733</v>
      </c>
      <c r="L119" s="64">
        <f t="shared" si="7"/>
        <v>72</v>
      </c>
      <c r="M119" s="69">
        <v>106.235112</v>
      </c>
      <c r="N119" s="69">
        <v>20.18467128</v>
      </c>
      <c r="O119" s="64">
        <f t="shared" si="8"/>
        <v>126.41978328</v>
      </c>
      <c r="P119" s="69">
        <f t="shared" si="12"/>
        <v>122.06992776</v>
      </c>
      <c r="Q119" s="70">
        <f t="shared" si="13"/>
        <v>6.3476362435200002</v>
      </c>
      <c r="R119" s="71">
        <f t="shared" si="11"/>
        <v>128.41756400352</v>
      </c>
    </row>
    <row r="120" spans="1:18" s="68" customFormat="1" ht="30" customHeight="1" x14ac:dyDescent="0.25">
      <c r="A120" s="13">
        <v>116</v>
      </c>
      <c r="B120" s="14">
        <v>44122106</v>
      </c>
      <c r="C120" s="18">
        <v>1</v>
      </c>
      <c r="D120" s="18" t="s">
        <v>242</v>
      </c>
      <c r="E120" s="18" t="s">
        <v>549</v>
      </c>
      <c r="F120" s="18" t="s">
        <v>550</v>
      </c>
      <c r="G120" s="48">
        <v>222</v>
      </c>
      <c r="H120" s="48">
        <v>42.18</v>
      </c>
      <c r="I120" s="64">
        <f t="shared" si="6"/>
        <v>264.18</v>
      </c>
      <c r="J120" s="48">
        <v>5026.0504201680678</v>
      </c>
      <c r="K120" s="48">
        <v>954.94957983193285</v>
      </c>
      <c r="L120" s="64">
        <f t="shared" si="7"/>
        <v>5981.0000000000009</v>
      </c>
      <c r="M120" s="69">
        <v>242.11723200000003</v>
      </c>
      <c r="N120" s="69">
        <v>46.002274080000007</v>
      </c>
      <c r="O120" s="64">
        <f t="shared" si="8"/>
        <v>288.11950608000006</v>
      </c>
      <c r="P120" s="69">
        <f t="shared" si="12"/>
        <v>2177.7665020266672</v>
      </c>
      <c r="Q120" s="70">
        <f t="shared" si="13"/>
        <v>113.24385810538671</v>
      </c>
      <c r="R120" s="71">
        <f t="shared" si="11"/>
        <v>2291.0103601320538</v>
      </c>
    </row>
    <row r="121" spans="1:18" s="68" customFormat="1" ht="30" customHeight="1" x14ac:dyDescent="0.25">
      <c r="A121" s="13">
        <v>117</v>
      </c>
      <c r="B121" s="14">
        <v>53140000</v>
      </c>
      <c r="C121" s="18">
        <v>1</v>
      </c>
      <c r="D121" s="18" t="s">
        <v>242</v>
      </c>
      <c r="E121" s="18" t="s">
        <v>551</v>
      </c>
      <c r="F121" s="18" t="s">
        <v>552</v>
      </c>
      <c r="G121" s="48">
        <v>3561</v>
      </c>
      <c r="H121" s="48">
        <v>676.59</v>
      </c>
      <c r="I121" s="64">
        <f t="shared" si="6"/>
        <v>4237.59</v>
      </c>
      <c r="J121" s="48">
        <v>3020.1680672268908</v>
      </c>
      <c r="K121" s="48">
        <v>573.8319327731092</v>
      </c>
      <c r="L121" s="64">
        <f t="shared" si="7"/>
        <v>3594</v>
      </c>
      <c r="M121" s="69">
        <v>4222.2280559999999</v>
      </c>
      <c r="N121" s="69">
        <v>802.22333063999997</v>
      </c>
      <c r="O121" s="64">
        <f t="shared" si="8"/>
        <v>5024.4513866400002</v>
      </c>
      <c r="P121" s="69">
        <f t="shared" si="12"/>
        <v>4285.3471288800001</v>
      </c>
      <c r="Q121" s="70">
        <f t="shared" si="13"/>
        <v>222.83805070176004</v>
      </c>
      <c r="R121" s="71">
        <f t="shared" si="11"/>
        <v>4508.1851795817602</v>
      </c>
    </row>
    <row r="122" spans="1:18" s="75" customFormat="1" ht="30" customHeight="1" x14ac:dyDescent="0.25">
      <c r="A122" s="13">
        <v>118</v>
      </c>
      <c r="B122" s="14">
        <v>46181609</v>
      </c>
      <c r="C122" s="18">
        <v>1</v>
      </c>
      <c r="D122" s="18" t="s">
        <v>527</v>
      </c>
      <c r="E122" s="18" t="s">
        <v>553</v>
      </c>
      <c r="F122" s="18" t="s">
        <v>554</v>
      </c>
      <c r="G122" s="48">
        <v>22899</v>
      </c>
      <c r="H122" s="48">
        <v>4350.8100000000004</v>
      </c>
      <c r="I122" s="64">
        <f t="shared" si="6"/>
        <v>27249.81</v>
      </c>
      <c r="J122" s="48">
        <v>14383.193277310926</v>
      </c>
      <c r="K122" s="48">
        <v>2732.8067226890757</v>
      </c>
      <c r="L122" s="64">
        <f t="shared" si="7"/>
        <v>17116</v>
      </c>
      <c r="M122" s="69">
        <v>18079.733712000001</v>
      </c>
      <c r="N122" s="69">
        <v>3435.1494052800003</v>
      </c>
      <c r="O122" s="64">
        <f t="shared" si="8"/>
        <v>21514.883117280002</v>
      </c>
      <c r="P122" s="69">
        <f t="shared" si="12"/>
        <v>21960.231039093331</v>
      </c>
      <c r="Q122" s="70">
        <f t="shared" si="13"/>
        <v>1141.9320140328532</v>
      </c>
      <c r="R122" s="71">
        <f t="shared" si="11"/>
        <v>23102.163053126184</v>
      </c>
    </row>
    <row r="123" spans="1:18" s="75" customFormat="1" ht="30" customHeight="1" x14ac:dyDescent="0.25">
      <c r="A123" s="13">
        <v>119</v>
      </c>
      <c r="B123" s="14">
        <v>46181609</v>
      </c>
      <c r="C123" s="18">
        <v>1</v>
      </c>
      <c r="D123" s="18" t="s">
        <v>399</v>
      </c>
      <c r="E123" s="18" t="s">
        <v>555</v>
      </c>
      <c r="F123" s="18" t="s">
        <v>556</v>
      </c>
      <c r="G123" s="48">
        <v>25676</v>
      </c>
      <c r="H123" s="48">
        <v>4878.4400000000005</v>
      </c>
      <c r="I123" s="64">
        <f t="shared" si="6"/>
        <v>30554.440000000002</v>
      </c>
      <c r="J123" s="48">
        <v>36128.571428571428</v>
      </c>
      <c r="K123" s="48">
        <v>6864.4285714285716</v>
      </c>
      <c r="L123" s="64">
        <f t="shared" si="7"/>
        <v>42993</v>
      </c>
      <c r="M123" s="69">
        <v>35713.938776000003</v>
      </c>
      <c r="N123" s="69">
        <v>6785.6483674400006</v>
      </c>
      <c r="O123" s="64">
        <f t="shared" si="8"/>
        <v>42499.587143440003</v>
      </c>
      <c r="P123" s="69">
        <f t="shared" si="12"/>
        <v>38682.342381146671</v>
      </c>
      <c r="Q123" s="70">
        <f t="shared" si="13"/>
        <v>2011.481803819627</v>
      </c>
      <c r="R123" s="71">
        <f t="shared" si="11"/>
        <v>40693.824184966295</v>
      </c>
    </row>
    <row r="124" spans="1:18" s="75" customFormat="1" ht="45" customHeight="1" x14ac:dyDescent="0.25">
      <c r="A124" s="19">
        <v>120</v>
      </c>
      <c r="B124" s="20">
        <v>11131502</v>
      </c>
      <c r="C124" s="21">
        <v>1</v>
      </c>
      <c r="D124" s="21" t="s">
        <v>399</v>
      </c>
      <c r="E124" s="21" t="s">
        <v>557</v>
      </c>
      <c r="F124" s="21" t="s">
        <v>558</v>
      </c>
      <c r="G124" s="56">
        <v>47040</v>
      </c>
      <c r="H124" s="56">
        <v>8937.6</v>
      </c>
      <c r="I124" s="64">
        <f t="shared" si="6"/>
        <v>55977.599999999999</v>
      </c>
      <c r="J124" s="56">
        <v>35892.436974789918</v>
      </c>
      <c r="K124" s="56">
        <v>6819.5630252100846</v>
      </c>
      <c r="L124" s="64">
        <f t="shared" si="7"/>
        <v>42712</v>
      </c>
      <c r="M124" s="76">
        <v>45457.098544</v>
      </c>
      <c r="N124" s="76">
        <v>8636.8487233600008</v>
      </c>
      <c r="O124" s="64">
        <f t="shared" si="8"/>
        <v>54093.947267360003</v>
      </c>
      <c r="P124" s="76">
        <f t="shared" si="12"/>
        <v>50927.849089119998</v>
      </c>
      <c r="Q124" s="77">
        <f t="shared" si="13"/>
        <v>2648.2481526342403</v>
      </c>
      <c r="R124" s="78">
        <f t="shared" si="11"/>
        <v>53576.097241754236</v>
      </c>
    </row>
    <row r="125" spans="1:18" ht="15.75" thickBot="1" x14ac:dyDescent="0.3">
      <c r="A125" s="135" t="s">
        <v>13</v>
      </c>
      <c r="B125" s="136"/>
      <c r="C125" s="136"/>
      <c r="D125" s="136"/>
      <c r="E125" s="136"/>
      <c r="F125" s="136"/>
      <c r="G125" s="136"/>
      <c r="H125" s="136"/>
      <c r="I125" s="136"/>
      <c r="J125" s="136"/>
      <c r="K125" s="136"/>
      <c r="L125" s="136"/>
      <c r="M125" s="136"/>
      <c r="N125" s="136"/>
      <c r="O125" s="136"/>
      <c r="P125" s="7">
        <f>SUM(P5:P124)</f>
        <v>4183388.822223627</v>
      </c>
      <c r="Q125" s="7">
        <f t="shared" ref="Q125:R125" si="14">SUM(Q5:Q124)</f>
        <v>217536.21875562868</v>
      </c>
      <c r="R125" s="8">
        <f t="shared" si="14"/>
        <v>4400925.0409792578</v>
      </c>
    </row>
    <row r="126" spans="1:18" x14ac:dyDescent="0.25">
      <c r="I126"/>
      <c r="L126"/>
      <c r="O126"/>
    </row>
    <row r="127" spans="1:18" x14ac:dyDescent="0.25">
      <c r="I127"/>
      <c r="L127"/>
      <c r="O127"/>
    </row>
    <row r="128" spans="1:18" x14ac:dyDescent="0.25">
      <c r="I128"/>
      <c r="L128"/>
      <c r="O128"/>
    </row>
    <row r="129" spans="9:15" x14ac:dyDescent="0.25">
      <c r="I129"/>
      <c r="L129"/>
      <c r="O129"/>
    </row>
    <row r="130" spans="9:15" x14ac:dyDescent="0.25">
      <c r="I130"/>
      <c r="L130"/>
      <c r="O130"/>
    </row>
    <row r="131" spans="9:15" x14ac:dyDescent="0.25">
      <c r="I131"/>
      <c r="L131"/>
      <c r="O131"/>
    </row>
    <row r="132" spans="9:15" x14ac:dyDescent="0.25">
      <c r="I132"/>
      <c r="L132"/>
      <c r="O132"/>
    </row>
    <row r="133" spans="9:15" x14ac:dyDescent="0.25">
      <c r="I133"/>
      <c r="L133"/>
      <c r="O133"/>
    </row>
    <row r="134" spans="9:15" x14ac:dyDescent="0.25">
      <c r="I134"/>
      <c r="L134"/>
      <c r="O134"/>
    </row>
    <row r="135" spans="9:15" x14ac:dyDescent="0.25">
      <c r="I135"/>
      <c r="L135"/>
      <c r="O135"/>
    </row>
    <row r="136" spans="9:15" x14ac:dyDescent="0.25">
      <c r="I136"/>
      <c r="L136"/>
      <c r="O136"/>
    </row>
    <row r="137" spans="9:15" x14ac:dyDescent="0.25">
      <c r="I137"/>
      <c r="L137"/>
      <c r="O137"/>
    </row>
    <row r="138" spans="9:15" x14ac:dyDescent="0.25">
      <c r="I138"/>
      <c r="L138"/>
      <c r="O138"/>
    </row>
    <row r="139" spans="9:15" x14ac:dyDescent="0.25">
      <c r="I139"/>
      <c r="L139"/>
      <c r="O139"/>
    </row>
    <row r="140" spans="9:15" x14ac:dyDescent="0.25">
      <c r="I140"/>
      <c r="L140"/>
      <c r="O140"/>
    </row>
    <row r="141" spans="9:15" x14ac:dyDescent="0.25">
      <c r="I141"/>
      <c r="L141"/>
      <c r="O141"/>
    </row>
    <row r="142" spans="9:15" x14ac:dyDescent="0.25">
      <c r="I142"/>
      <c r="L142"/>
      <c r="O142"/>
    </row>
    <row r="143" spans="9:15" x14ac:dyDescent="0.25">
      <c r="I143"/>
      <c r="L143"/>
      <c r="O143"/>
    </row>
    <row r="144" spans="9:15" x14ac:dyDescent="0.25">
      <c r="I144"/>
      <c r="L144"/>
      <c r="O144"/>
    </row>
    <row r="145" spans="9:15" x14ac:dyDescent="0.25">
      <c r="I145"/>
      <c r="L145"/>
      <c r="O145"/>
    </row>
    <row r="146" spans="9:15" x14ac:dyDescent="0.25">
      <c r="I146"/>
      <c r="L146"/>
      <c r="O146"/>
    </row>
    <row r="147" spans="9:15" x14ac:dyDescent="0.25">
      <c r="I147"/>
      <c r="L147"/>
      <c r="O147"/>
    </row>
    <row r="148" spans="9:15" x14ac:dyDescent="0.25">
      <c r="I148"/>
      <c r="L148"/>
      <c r="O148"/>
    </row>
    <row r="149" spans="9:15" x14ac:dyDescent="0.25">
      <c r="I149"/>
      <c r="L149"/>
      <c r="O149"/>
    </row>
    <row r="150" spans="9:15" x14ac:dyDescent="0.25">
      <c r="I150"/>
      <c r="L150"/>
      <c r="O150"/>
    </row>
    <row r="151" spans="9:15" x14ac:dyDescent="0.25">
      <c r="I151"/>
      <c r="L151"/>
      <c r="O151"/>
    </row>
    <row r="152" spans="9:15" x14ac:dyDescent="0.25">
      <c r="I152"/>
      <c r="L152"/>
      <c r="O152"/>
    </row>
    <row r="153" spans="9:15" x14ac:dyDescent="0.25">
      <c r="I153"/>
      <c r="L153"/>
      <c r="O153"/>
    </row>
    <row r="154" spans="9:15" x14ac:dyDescent="0.25">
      <c r="I154"/>
      <c r="L154"/>
      <c r="O154"/>
    </row>
    <row r="155" spans="9:15" x14ac:dyDescent="0.25">
      <c r="I155"/>
      <c r="L155"/>
      <c r="O155"/>
    </row>
    <row r="156" spans="9:15" x14ac:dyDescent="0.25">
      <c r="I156"/>
      <c r="L156"/>
      <c r="O156"/>
    </row>
    <row r="157" spans="9:15" x14ac:dyDescent="0.25">
      <c r="I157"/>
      <c r="L157"/>
      <c r="O157"/>
    </row>
    <row r="158" spans="9:15" x14ac:dyDescent="0.25">
      <c r="I158"/>
      <c r="L158"/>
      <c r="O158"/>
    </row>
    <row r="159" spans="9:15" x14ac:dyDescent="0.25">
      <c r="I159"/>
      <c r="L159"/>
      <c r="O159"/>
    </row>
    <row r="160" spans="9:15" x14ac:dyDescent="0.25">
      <c r="I160"/>
      <c r="L160"/>
      <c r="O160"/>
    </row>
    <row r="161" spans="9:15" x14ac:dyDescent="0.25">
      <c r="I161"/>
      <c r="L161"/>
      <c r="O161"/>
    </row>
    <row r="162" spans="9:15" x14ac:dyDescent="0.25">
      <c r="I162"/>
      <c r="L162"/>
      <c r="O162"/>
    </row>
    <row r="163" spans="9:15" x14ac:dyDescent="0.25">
      <c r="I163"/>
      <c r="L163"/>
      <c r="O163"/>
    </row>
    <row r="164" spans="9:15" x14ac:dyDescent="0.25">
      <c r="I164"/>
      <c r="L164"/>
      <c r="O164"/>
    </row>
    <row r="165" spans="9:15" x14ac:dyDescent="0.25">
      <c r="I165"/>
      <c r="L165"/>
      <c r="O165"/>
    </row>
    <row r="166" spans="9:15" x14ac:dyDescent="0.25">
      <c r="I166"/>
      <c r="L166"/>
      <c r="O166"/>
    </row>
    <row r="167" spans="9:15" x14ac:dyDescent="0.25">
      <c r="I167"/>
      <c r="L167"/>
      <c r="O167"/>
    </row>
    <row r="168" spans="9:15" x14ac:dyDescent="0.25">
      <c r="I168"/>
      <c r="L168"/>
      <c r="O168"/>
    </row>
    <row r="169" spans="9:15" x14ac:dyDescent="0.25">
      <c r="I169"/>
      <c r="L169"/>
      <c r="O169"/>
    </row>
    <row r="170" spans="9:15" x14ac:dyDescent="0.25">
      <c r="I170"/>
      <c r="L170"/>
      <c r="O170"/>
    </row>
    <row r="171" spans="9:15" x14ac:dyDescent="0.25">
      <c r="I171"/>
      <c r="L171"/>
      <c r="O171"/>
    </row>
    <row r="172" spans="9:15" x14ac:dyDescent="0.25">
      <c r="I172"/>
      <c r="L172"/>
      <c r="O172"/>
    </row>
    <row r="173" spans="9:15" x14ac:dyDescent="0.25">
      <c r="I173"/>
      <c r="L173"/>
      <c r="O173"/>
    </row>
    <row r="174" spans="9:15" x14ac:dyDescent="0.25">
      <c r="I174"/>
      <c r="L174"/>
      <c r="O174"/>
    </row>
    <row r="175" spans="9:15" x14ac:dyDescent="0.25">
      <c r="I175"/>
      <c r="L175"/>
      <c r="O175"/>
    </row>
    <row r="176" spans="9:15" x14ac:dyDescent="0.25">
      <c r="I176"/>
      <c r="L176"/>
      <c r="O176"/>
    </row>
    <row r="177" spans="9:15" x14ac:dyDescent="0.25">
      <c r="I177"/>
      <c r="L177"/>
      <c r="O177"/>
    </row>
    <row r="178" spans="9:15" x14ac:dyDescent="0.25">
      <c r="I178"/>
      <c r="L178"/>
      <c r="O178"/>
    </row>
    <row r="179" spans="9:15" x14ac:dyDescent="0.25">
      <c r="I179"/>
      <c r="L179"/>
      <c r="O179"/>
    </row>
    <row r="180" spans="9:15" x14ac:dyDescent="0.25">
      <c r="I180"/>
      <c r="L180"/>
      <c r="O180"/>
    </row>
    <row r="181" spans="9:15" x14ac:dyDescent="0.25">
      <c r="I181"/>
      <c r="L181"/>
      <c r="O181"/>
    </row>
    <row r="182" spans="9:15" x14ac:dyDescent="0.25">
      <c r="I182"/>
      <c r="L182"/>
      <c r="O182"/>
    </row>
    <row r="183" spans="9:15" x14ac:dyDescent="0.25">
      <c r="I183"/>
      <c r="L183"/>
      <c r="O183"/>
    </row>
    <row r="184" spans="9:15" x14ac:dyDescent="0.25">
      <c r="I184"/>
      <c r="L184"/>
      <c r="O184"/>
    </row>
    <row r="185" spans="9:15" x14ac:dyDescent="0.25">
      <c r="I185"/>
      <c r="L185"/>
      <c r="O185"/>
    </row>
    <row r="186" spans="9:15" x14ac:dyDescent="0.25">
      <c r="I186"/>
      <c r="L186"/>
      <c r="O186"/>
    </row>
    <row r="187" spans="9:15" x14ac:dyDescent="0.25">
      <c r="I187"/>
      <c r="L187"/>
      <c r="O187"/>
    </row>
    <row r="188" spans="9:15" x14ac:dyDescent="0.25">
      <c r="I188"/>
      <c r="L188"/>
      <c r="O188"/>
    </row>
    <row r="189" spans="9:15" x14ac:dyDescent="0.25">
      <c r="I189"/>
      <c r="L189"/>
      <c r="O189"/>
    </row>
    <row r="190" spans="9:15" x14ac:dyDescent="0.25">
      <c r="I190"/>
      <c r="L190"/>
      <c r="O190"/>
    </row>
    <row r="191" spans="9:15" x14ac:dyDescent="0.25">
      <c r="I191"/>
      <c r="L191"/>
      <c r="O191"/>
    </row>
    <row r="192" spans="9:15" x14ac:dyDescent="0.25">
      <c r="I192"/>
      <c r="L192"/>
      <c r="O192"/>
    </row>
    <row r="193" spans="9:15" x14ac:dyDescent="0.25">
      <c r="I193"/>
      <c r="L193"/>
      <c r="O193"/>
    </row>
    <row r="194" spans="9:15" x14ac:dyDescent="0.25">
      <c r="I194"/>
      <c r="L194"/>
      <c r="O194"/>
    </row>
    <row r="195" spans="9:15" x14ac:dyDescent="0.25">
      <c r="I195"/>
      <c r="L195"/>
      <c r="O195"/>
    </row>
    <row r="196" spans="9:15" x14ac:dyDescent="0.25">
      <c r="I196"/>
      <c r="L196"/>
      <c r="O196"/>
    </row>
    <row r="197" spans="9:15" x14ac:dyDescent="0.25">
      <c r="I197"/>
      <c r="L197"/>
      <c r="O197"/>
    </row>
    <row r="198" spans="9:15" x14ac:dyDescent="0.25">
      <c r="I198"/>
      <c r="L198"/>
      <c r="O198"/>
    </row>
    <row r="199" spans="9:15" x14ac:dyDescent="0.25">
      <c r="I199"/>
      <c r="L199"/>
      <c r="O199"/>
    </row>
    <row r="200" spans="9:15" x14ac:dyDescent="0.25">
      <c r="I200"/>
      <c r="L200"/>
      <c r="O200"/>
    </row>
    <row r="201" spans="9:15" x14ac:dyDescent="0.25">
      <c r="I201"/>
      <c r="L201"/>
      <c r="O201"/>
    </row>
    <row r="202" spans="9:15" x14ac:dyDescent="0.25">
      <c r="I202"/>
      <c r="L202"/>
      <c r="O202"/>
    </row>
    <row r="203" spans="9:15" x14ac:dyDescent="0.25">
      <c r="I203"/>
      <c r="L203"/>
      <c r="O203"/>
    </row>
    <row r="204" spans="9:15" x14ac:dyDescent="0.25">
      <c r="I204"/>
      <c r="L204"/>
      <c r="O204"/>
    </row>
    <row r="205" spans="9:15" x14ac:dyDescent="0.25">
      <c r="I205"/>
      <c r="L205"/>
      <c r="O205"/>
    </row>
    <row r="206" spans="9:15" x14ac:dyDescent="0.25">
      <c r="I206"/>
      <c r="L206"/>
      <c r="O206"/>
    </row>
    <row r="207" spans="9:15" x14ac:dyDescent="0.25">
      <c r="I207"/>
      <c r="L207"/>
      <c r="O207"/>
    </row>
    <row r="208" spans="9:15" x14ac:dyDescent="0.25">
      <c r="I208"/>
      <c r="L208"/>
      <c r="O208"/>
    </row>
    <row r="209" spans="9:15" x14ac:dyDescent="0.25">
      <c r="I209"/>
      <c r="L209"/>
      <c r="O209"/>
    </row>
    <row r="210" spans="9:15" x14ac:dyDescent="0.25">
      <c r="I210"/>
      <c r="L210"/>
      <c r="O210"/>
    </row>
    <row r="211" spans="9:15" x14ac:dyDescent="0.25">
      <c r="I211"/>
      <c r="L211"/>
      <c r="O211"/>
    </row>
    <row r="212" spans="9:15" x14ac:dyDescent="0.25">
      <c r="I212"/>
      <c r="L212"/>
      <c r="O212"/>
    </row>
    <row r="213" spans="9:15" x14ac:dyDescent="0.25">
      <c r="I213"/>
      <c r="L213"/>
      <c r="O213"/>
    </row>
    <row r="214" spans="9:15" x14ac:dyDescent="0.25">
      <c r="I214"/>
      <c r="L214"/>
      <c r="O214"/>
    </row>
    <row r="215" spans="9:15" x14ac:dyDescent="0.25">
      <c r="I215"/>
      <c r="L215"/>
      <c r="O215"/>
    </row>
    <row r="216" spans="9:15" x14ac:dyDescent="0.25">
      <c r="I216"/>
      <c r="L216"/>
      <c r="O216"/>
    </row>
    <row r="217" spans="9:15" x14ac:dyDescent="0.25">
      <c r="I217"/>
      <c r="L217"/>
      <c r="O217"/>
    </row>
    <row r="218" spans="9:15" x14ac:dyDescent="0.25">
      <c r="I218"/>
      <c r="L218"/>
      <c r="O218"/>
    </row>
    <row r="219" spans="9:15" x14ac:dyDescent="0.25">
      <c r="I219"/>
      <c r="L219"/>
      <c r="O219"/>
    </row>
    <row r="220" spans="9:15" x14ac:dyDescent="0.25">
      <c r="I220"/>
      <c r="L220"/>
      <c r="O220"/>
    </row>
    <row r="221" spans="9:15" x14ac:dyDescent="0.25">
      <c r="I221"/>
      <c r="L221"/>
      <c r="O221"/>
    </row>
  </sheetData>
  <mergeCells count="20">
    <mergeCell ref="A2:I2"/>
    <mergeCell ref="A3:A4"/>
    <mergeCell ref="B3:B4"/>
    <mergeCell ref="C3:C4"/>
    <mergeCell ref="D3:D4"/>
    <mergeCell ref="E3:E4"/>
    <mergeCell ref="F3:F4"/>
    <mergeCell ref="G3:G4"/>
    <mergeCell ref="H3:H4"/>
    <mergeCell ref="I3:I4"/>
    <mergeCell ref="R3:R4"/>
    <mergeCell ref="A125:O125"/>
    <mergeCell ref="L3:L4"/>
    <mergeCell ref="M3:M4"/>
    <mergeCell ref="N3:N4"/>
    <mergeCell ref="O3:O4"/>
    <mergeCell ref="P3:P4"/>
    <mergeCell ref="Q3:Q4"/>
    <mergeCell ref="J3:J4"/>
    <mergeCell ref="K3:K4"/>
  </mergeCells>
  <dataValidations count="2">
    <dataValidation allowBlank="1" showInputMessage="1" showErrorMessage="1" promptTitle="OBSERVACIONES " prompt="Digite las observaciones  que considere se deben tener en cuenta relacionadas con el elemento solicitado." sqref="F78 F80" xr:uid="{00000000-0002-0000-0300-000000000000}"/>
    <dataValidation allowBlank="1" showInputMessage="1" showErrorMessage="1" promptTitle="UNIDAD DE MEDIDA" prompt="Digite la unidad de medida el elemento solicitado ejemplo: unidad, caja, gramos." sqref="D65:D124" xr:uid="{00000000-0002-0000-0300-000001000000}"/>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Q196"/>
  <sheetViews>
    <sheetView topLeftCell="A5" workbookViewId="0">
      <selection activeCell="B16" sqref="B16"/>
    </sheetView>
  </sheetViews>
  <sheetFormatPr baseColWidth="10" defaultRowHeight="15" x14ac:dyDescent="0.25"/>
  <cols>
    <col min="3" max="3" width="9.7109375" customWidth="1"/>
    <col min="4" max="4" width="15.5703125" customWidth="1"/>
    <col min="5" max="5" width="19.85546875" customWidth="1"/>
    <col min="6" max="6" width="46.7109375" style="1" customWidth="1"/>
    <col min="7" max="7" width="12.42578125" customWidth="1"/>
    <col min="8" max="8" width="10.85546875" customWidth="1"/>
    <col min="9" max="9" width="12.7109375" style="4" customWidth="1"/>
    <col min="10" max="10" width="12.42578125" customWidth="1"/>
    <col min="11" max="11" width="10.85546875" customWidth="1"/>
    <col min="12" max="12" width="13.5703125" style="4" customWidth="1"/>
    <col min="13" max="13" width="12.42578125" customWidth="1"/>
    <col min="14" max="14" width="10.85546875" customWidth="1"/>
    <col min="15" max="15" width="14.5703125" style="4" customWidth="1"/>
    <col min="16" max="16" width="13.140625" customWidth="1"/>
    <col min="17" max="17" width="17.140625" customWidth="1"/>
    <col min="18" max="18" width="16.7109375" customWidth="1"/>
  </cols>
  <sheetData>
    <row r="1" spans="1:121" ht="15.75" thickBot="1" x14ac:dyDescent="0.3">
      <c r="I1"/>
      <c r="L1"/>
      <c r="O1"/>
    </row>
    <row r="2" spans="1:121" ht="16.5" thickBot="1" x14ac:dyDescent="0.3">
      <c r="A2" s="98" t="s">
        <v>0</v>
      </c>
      <c r="B2" s="99"/>
      <c r="C2" s="99"/>
      <c r="D2" s="99"/>
      <c r="E2" s="99"/>
      <c r="F2" s="99"/>
      <c r="G2" s="99"/>
      <c r="H2" s="99"/>
      <c r="I2" s="99"/>
      <c r="J2" s="99"/>
      <c r="K2" s="99"/>
      <c r="L2" s="99"/>
      <c r="M2" s="99"/>
      <c r="N2" s="99"/>
      <c r="O2" s="99"/>
      <c r="P2" s="99"/>
      <c r="Q2" s="99"/>
      <c r="R2" s="100"/>
    </row>
    <row r="3" spans="1:121" ht="15.75" customHeight="1" thickBot="1" x14ac:dyDescent="0.3">
      <c r="A3" s="108" t="s">
        <v>1</v>
      </c>
      <c r="B3" s="108" t="s">
        <v>2</v>
      </c>
      <c r="C3" s="108" t="s">
        <v>3</v>
      </c>
      <c r="D3" s="108" t="s">
        <v>4</v>
      </c>
      <c r="E3" s="108" t="s">
        <v>5</v>
      </c>
      <c r="F3" s="110" t="s">
        <v>6</v>
      </c>
      <c r="G3" s="92" t="s">
        <v>9</v>
      </c>
      <c r="H3" s="92" t="s">
        <v>7</v>
      </c>
      <c r="I3" s="94" t="s">
        <v>8</v>
      </c>
      <c r="J3" s="92" t="s">
        <v>580</v>
      </c>
      <c r="K3" s="92" t="s">
        <v>7</v>
      </c>
      <c r="L3" s="94" t="s">
        <v>8</v>
      </c>
      <c r="M3" s="92" t="s">
        <v>579</v>
      </c>
      <c r="N3" s="92" t="s">
        <v>7</v>
      </c>
      <c r="O3" s="94" t="s">
        <v>8</v>
      </c>
      <c r="P3" s="96" t="s">
        <v>581</v>
      </c>
      <c r="Q3" s="105" t="s">
        <v>14</v>
      </c>
      <c r="R3" s="92" t="s">
        <v>10</v>
      </c>
    </row>
    <row r="4" spans="1:121" ht="31.5" customHeight="1" thickBot="1" x14ac:dyDescent="0.3">
      <c r="A4" s="109"/>
      <c r="B4" s="109"/>
      <c r="C4" s="109"/>
      <c r="D4" s="109"/>
      <c r="E4" s="109"/>
      <c r="F4" s="111"/>
      <c r="G4" s="93"/>
      <c r="H4" s="93"/>
      <c r="I4" s="95"/>
      <c r="J4" s="93"/>
      <c r="K4" s="93"/>
      <c r="L4" s="95"/>
      <c r="M4" s="93"/>
      <c r="N4" s="93"/>
      <c r="O4" s="95"/>
      <c r="P4" s="97"/>
      <c r="Q4" s="106"/>
      <c r="R4" s="107"/>
    </row>
    <row r="5" spans="1:121" s="31" customFormat="1" ht="39.75" customHeight="1" x14ac:dyDescent="0.2">
      <c r="A5" s="22">
        <v>1</v>
      </c>
      <c r="B5" s="23">
        <v>11161700</v>
      </c>
      <c r="C5" s="24">
        <v>1</v>
      </c>
      <c r="D5" s="24" t="s">
        <v>399</v>
      </c>
      <c r="E5" s="25" t="s">
        <v>559</v>
      </c>
      <c r="F5" s="25" t="s">
        <v>560</v>
      </c>
      <c r="G5" s="26">
        <v>22000</v>
      </c>
      <c r="H5" s="26">
        <v>4180</v>
      </c>
      <c r="I5" s="27">
        <f>G5+H5</f>
        <v>26180</v>
      </c>
      <c r="J5" s="26">
        <v>38679</v>
      </c>
      <c r="K5" s="26">
        <v>7349.01</v>
      </c>
      <c r="L5" s="27">
        <f>J5+K5</f>
        <v>46028.01</v>
      </c>
      <c r="M5" s="26">
        <v>27653.869888739497</v>
      </c>
      <c r="N5" s="26">
        <v>5254.2352788605049</v>
      </c>
      <c r="O5" s="27">
        <f>M5+N5</f>
        <v>32908.105167599999</v>
      </c>
      <c r="P5" s="28">
        <f>AVERAGE(I5,L5,O5)</f>
        <v>35038.705055866674</v>
      </c>
      <c r="Q5" s="29">
        <f>P5*5.2%</f>
        <v>1822.0126629050671</v>
      </c>
      <c r="R5" s="30">
        <f>SUM(P5,Q5)</f>
        <v>36860.717718771739</v>
      </c>
    </row>
    <row r="6" spans="1:121" s="40" customFormat="1" ht="30" customHeight="1" x14ac:dyDescent="0.2">
      <c r="A6" s="32">
        <v>2</v>
      </c>
      <c r="B6" s="33">
        <v>11162100</v>
      </c>
      <c r="C6" s="34">
        <v>1</v>
      </c>
      <c r="D6" s="34" t="s">
        <v>399</v>
      </c>
      <c r="E6" s="35" t="s">
        <v>559</v>
      </c>
      <c r="F6" s="35" t="s">
        <v>561</v>
      </c>
      <c r="G6" s="36">
        <v>27800</v>
      </c>
      <c r="H6" s="36">
        <v>5282</v>
      </c>
      <c r="I6" s="27">
        <f t="shared" ref="I6:I16" si="0">G6+H6</f>
        <v>33082</v>
      </c>
      <c r="J6" s="36">
        <v>35508</v>
      </c>
      <c r="K6" s="36">
        <v>6746.52</v>
      </c>
      <c r="L6" s="27">
        <f t="shared" ref="L6:L16" si="1">J6+K6</f>
        <v>42254.520000000004</v>
      </c>
      <c r="M6" s="36">
        <v>46016.7641942521</v>
      </c>
      <c r="N6" s="36">
        <v>8743.1851969078998</v>
      </c>
      <c r="O6" s="27">
        <f t="shared" ref="O6:O16" si="2">M6+N6</f>
        <v>54759.94939116</v>
      </c>
      <c r="P6" s="37">
        <f t="shared" ref="P6:P16" si="3">AVERAGE(I6,L6,O6)</f>
        <v>43365.489797053335</v>
      </c>
      <c r="Q6" s="38">
        <f t="shared" ref="Q6:Q16" si="4">P6*5.2%</f>
        <v>2255.0054694467735</v>
      </c>
      <c r="R6" s="39">
        <f t="shared" ref="R6:R16" si="5">SUM(P6,Q6)</f>
        <v>45620.495266500111</v>
      </c>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row>
    <row r="7" spans="1:121" s="31" customFormat="1" ht="30" customHeight="1" x14ac:dyDescent="0.2">
      <c r="A7" s="32">
        <v>3</v>
      </c>
      <c r="B7" s="33">
        <v>11162100</v>
      </c>
      <c r="C7" s="34">
        <v>1</v>
      </c>
      <c r="D7" s="34" t="s">
        <v>399</v>
      </c>
      <c r="E7" s="35" t="s">
        <v>559</v>
      </c>
      <c r="F7" s="41" t="s">
        <v>562</v>
      </c>
      <c r="G7" s="42">
        <v>0</v>
      </c>
      <c r="H7" s="37">
        <v>0</v>
      </c>
      <c r="I7" s="27">
        <f t="shared" si="0"/>
        <v>0</v>
      </c>
      <c r="J7" s="42">
        <v>40071</v>
      </c>
      <c r="K7" s="37">
        <v>7613.49</v>
      </c>
      <c r="L7" s="27">
        <f t="shared" si="1"/>
        <v>47684.49</v>
      </c>
      <c r="M7" s="42">
        <v>34591.219499899162</v>
      </c>
      <c r="N7" s="37">
        <v>6572.3317049808411</v>
      </c>
      <c r="O7" s="27">
        <f t="shared" si="2"/>
        <v>41163.551204880001</v>
      </c>
      <c r="P7" s="37">
        <f t="shared" si="3"/>
        <v>29616.013734959997</v>
      </c>
      <c r="Q7" s="38">
        <f t="shared" si="4"/>
        <v>1540.0327142179201</v>
      </c>
      <c r="R7" s="39">
        <f t="shared" si="5"/>
        <v>31156.046449177917</v>
      </c>
    </row>
    <row r="8" spans="1:121" s="31" customFormat="1" ht="30" customHeight="1" x14ac:dyDescent="0.2">
      <c r="A8" s="32">
        <v>4</v>
      </c>
      <c r="B8" s="33">
        <v>11161700</v>
      </c>
      <c r="C8" s="34">
        <v>1</v>
      </c>
      <c r="D8" s="34" t="s">
        <v>399</v>
      </c>
      <c r="E8" s="35" t="s">
        <v>559</v>
      </c>
      <c r="F8" s="41" t="s">
        <v>563</v>
      </c>
      <c r="G8" s="42">
        <v>19000</v>
      </c>
      <c r="H8" s="37">
        <v>3610</v>
      </c>
      <c r="I8" s="27">
        <f t="shared" si="0"/>
        <v>22610</v>
      </c>
      <c r="J8" s="42">
        <v>22085</v>
      </c>
      <c r="K8" s="37">
        <v>6746.52</v>
      </c>
      <c r="L8" s="27">
        <f t="shared" si="1"/>
        <v>28831.52</v>
      </c>
      <c r="M8" s="42">
        <v>21832.392633126052</v>
      </c>
      <c r="N8" s="37">
        <v>4148.1546002939494</v>
      </c>
      <c r="O8" s="27">
        <f t="shared" si="2"/>
        <v>25980.547233420002</v>
      </c>
      <c r="P8" s="37">
        <f t="shared" si="3"/>
        <v>25807.355744473334</v>
      </c>
      <c r="Q8" s="38">
        <f t="shared" si="4"/>
        <v>1341.9824987126135</v>
      </c>
      <c r="R8" s="39">
        <f t="shared" si="5"/>
        <v>27149.338243185946</v>
      </c>
    </row>
    <row r="9" spans="1:121" s="31" customFormat="1" ht="30" customHeight="1" x14ac:dyDescent="0.2">
      <c r="A9" s="32">
        <v>5</v>
      </c>
      <c r="B9" s="33">
        <v>44121618</v>
      </c>
      <c r="C9" s="34">
        <v>1</v>
      </c>
      <c r="D9" s="34" t="s">
        <v>242</v>
      </c>
      <c r="E9" s="35" t="s">
        <v>564</v>
      </c>
      <c r="F9" s="41" t="s">
        <v>565</v>
      </c>
      <c r="G9" s="42">
        <v>0</v>
      </c>
      <c r="H9" s="37">
        <v>0</v>
      </c>
      <c r="I9" s="27">
        <f t="shared" si="0"/>
        <v>0</v>
      </c>
      <c r="J9" s="42">
        <v>25000</v>
      </c>
      <c r="K9" s="37">
        <v>4196.1499999999996</v>
      </c>
      <c r="L9" s="27">
        <f t="shared" si="1"/>
        <v>29196.15</v>
      </c>
      <c r="M9" s="42">
        <v>23996.608537462187</v>
      </c>
      <c r="N9" s="37">
        <v>4559.355622117816</v>
      </c>
      <c r="O9" s="27">
        <f t="shared" si="2"/>
        <v>28555.964159580002</v>
      </c>
      <c r="P9" s="37">
        <f t="shared" si="3"/>
        <v>19250.704719860001</v>
      </c>
      <c r="Q9" s="38">
        <f t="shared" si="4"/>
        <v>1001.0366454327202</v>
      </c>
      <c r="R9" s="39">
        <f t="shared" si="5"/>
        <v>20251.741365292721</v>
      </c>
    </row>
    <row r="10" spans="1:121" s="31" customFormat="1" ht="30" customHeight="1" x14ac:dyDescent="0.2">
      <c r="A10" s="32">
        <v>6</v>
      </c>
      <c r="B10" s="33">
        <v>40161524</v>
      </c>
      <c r="C10" s="34">
        <v>1</v>
      </c>
      <c r="D10" s="34" t="s">
        <v>242</v>
      </c>
      <c r="E10" s="35" t="s">
        <v>566</v>
      </c>
      <c r="F10" s="41" t="s">
        <v>567</v>
      </c>
      <c r="G10" s="42">
        <v>1400</v>
      </c>
      <c r="H10" s="37">
        <v>266</v>
      </c>
      <c r="I10" s="27">
        <f t="shared" si="0"/>
        <v>1666</v>
      </c>
      <c r="J10" s="42">
        <v>722</v>
      </c>
      <c r="K10" s="37">
        <v>137.18</v>
      </c>
      <c r="L10" s="27">
        <f t="shared" si="1"/>
        <v>859.18000000000006</v>
      </c>
      <c r="M10" s="42">
        <v>1619.0443180840339</v>
      </c>
      <c r="N10" s="37">
        <v>307.61842043596641</v>
      </c>
      <c r="O10" s="27">
        <f t="shared" si="2"/>
        <v>1926.6627385200004</v>
      </c>
      <c r="P10" s="37">
        <f t="shared" si="3"/>
        <v>1483.9475795066671</v>
      </c>
      <c r="Q10" s="38">
        <f t="shared" si="4"/>
        <v>77.165274134346703</v>
      </c>
      <c r="R10" s="39">
        <f t="shared" si="5"/>
        <v>1561.1128536410138</v>
      </c>
    </row>
    <row r="11" spans="1:121" s="31" customFormat="1" ht="30" customHeight="1" x14ac:dyDescent="0.2">
      <c r="A11" s="32">
        <v>7</v>
      </c>
      <c r="B11" s="33">
        <v>53141622</v>
      </c>
      <c r="C11" s="34">
        <v>1</v>
      </c>
      <c r="D11" s="34" t="s">
        <v>242</v>
      </c>
      <c r="E11" s="35" t="s">
        <v>568</v>
      </c>
      <c r="F11" s="41" t="s">
        <v>569</v>
      </c>
      <c r="G11" s="42">
        <v>8700</v>
      </c>
      <c r="H11" s="37">
        <v>1653</v>
      </c>
      <c r="I11" s="27">
        <f t="shared" si="0"/>
        <v>10353</v>
      </c>
      <c r="J11" s="42">
        <v>1671</v>
      </c>
      <c r="K11" s="37">
        <v>317.49</v>
      </c>
      <c r="L11" s="27">
        <f t="shared" si="1"/>
        <v>1988.49</v>
      </c>
      <c r="M11" s="42">
        <v>1234.4595283865549</v>
      </c>
      <c r="N11" s="37">
        <v>234.54731039344543</v>
      </c>
      <c r="O11" s="27">
        <f t="shared" si="2"/>
        <v>1469.0068387800004</v>
      </c>
      <c r="P11" s="37">
        <f t="shared" si="3"/>
        <v>4603.4989462599997</v>
      </c>
      <c r="Q11" s="38">
        <f t="shared" si="4"/>
        <v>239.38194520552</v>
      </c>
      <c r="R11" s="39">
        <f t="shared" si="5"/>
        <v>4842.8808914655201</v>
      </c>
    </row>
    <row r="12" spans="1:121" s="40" customFormat="1" ht="30" customHeight="1" x14ac:dyDescent="0.2">
      <c r="A12" s="32">
        <v>8</v>
      </c>
      <c r="B12" s="33">
        <v>40161524</v>
      </c>
      <c r="C12" s="34">
        <v>1</v>
      </c>
      <c r="D12" s="34" t="s">
        <v>242</v>
      </c>
      <c r="E12" s="35" t="s">
        <v>570</v>
      </c>
      <c r="F12" s="41" t="s">
        <v>571</v>
      </c>
      <c r="G12" s="42">
        <v>0</v>
      </c>
      <c r="H12" s="37">
        <v>0</v>
      </c>
      <c r="I12" s="27">
        <f t="shared" si="0"/>
        <v>0</v>
      </c>
      <c r="J12" s="42">
        <v>10423</v>
      </c>
      <c r="K12" s="37">
        <v>1980.3700000000001</v>
      </c>
      <c r="L12" s="27">
        <f t="shared" si="1"/>
        <v>12403.37</v>
      </c>
      <c r="M12" s="42">
        <v>10957.784179260507</v>
      </c>
      <c r="N12" s="37">
        <v>2081.9789940594965</v>
      </c>
      <c r="O12" s="27">
        <f t="shared" si="2"/>
        <v>13039.763173320003</v>
      </c>
      <c r="P12" s="37">
        <f t="shared" si="3"/>
        <v>8481.0443911066686</v>
      </c>
      <c r="Q12" s="38">
        <f t="shared" si="4"/>
        <v>441.01430833754682</v>
      </c>
      <c r="R12" s="39">
        <f t="shared" si="5"/>
        <v>8922.0586994442147</v>
      </c>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row>
    <row r="13" spans="1:121" s="31" customFormat="1" ht="30" customHeight="1" x14ac:dyDescent="0.2">
      <c r="A13" s="32">
        <v>9</v>
      </c>
      <c r="B13" s="33">
        <v>27111529</v>
      </c>
      <c r="C13" s="34">
        <v>1</v>
      </c>
      <c r="D13" s="34" t="s">
        <v>242</v>
      </c>
      <c r="E13" s="35" t="s">
        <v>572</v>
      </c>
      <c r="F13" s="41" t="s">
        <v>573</v>
      </c>
      <c r="G13" s="42">
        <v>14600</v>
      </c>
      <c r="H13" s="37">
        <v>2774</v>
      </c>
      <c r="I13" s="27">
        <f t="shared" si="0"/>
        <v>17374</v>
      </c>
      <c r="J13" s="42">
        <v>1833</v>
      </c>
      <c r="K13" s="37">
        <v>348.27</v>
      </c>
      <c r="L13" s="27">
        <f t="shared" si="1"/>
        <v>2181.27</v>
      </c>
      <c r="M13" s="42">
        <v>15049.865164285717</v>
      </c>
      <c r="N13" s="37">
        <v>2859.474381214286</v>
      </c>
      <c r="O13" s="27">
        <f t="shared" si="2"/>
        <v>17909.339545500003</v>
      </c>
      <c r="P13" s="37">
        <f t="shared" si="3"/>
        <v>12488.203181833334</v>
      </c>
      <c r="Q13" s="38">
        <f t="shared" si="4"/>
        <v>649.38656545533343</v>
      </c>
      <c r="R13" s="39">
        <f t="shared" si="5"/>
        <v>13137.589747288668</v>
      </c>
    </row>
    <row r="14" spans="1:121" s="31" customFormat="1" ht="30" customHeight="1" x14ac:dyDescent="0.2">
      <c r="A14" s="32">
        <v>10</v>
      </c>
      <c r="B14" s="33">
        <v>27111801</v>
      </c>
      <c r="C14" s="34">
        <v>1</v>
      </c>
      <c r="D14" s="34" t="s">
        <v>242</v>
      </c>
      <c r="E14" s="35" t="s">
        <v>574</v>
      </c>
      <c r="F14" s="41" t="s">
        <v>575</v>
      </c>
      <c r="G14" s="42">
        <v>1100</v>
      </c>
      <c r="H14" s="37">
        <v>209</v>
      </c>
      <c r="I14" s="27">
        <f t="shared" si="0"/>
        <v>1309</v>
      </c>
      <c r="J14" s="42">
        <v>6046</v>
      </c>
      <c r="K14" s="37">
        <v>1148.74</v>
      </c>
      <c r="L14" s="27">
        <f t="shared" si="1"/>
        <v>7194.74</v>
      </c>
      <c r="M14" s="42">
        <v>1069.7551216638656</v>
      </c>
      <c r="N14" s="37">
        <v>203.25347311613447</v>
      </c>
      <c r="O14" s="27">
        <f t="shared" si="2"/>
        <v>1273.0085947800001</v>
      </c>
      <c r="P14" s="37">
        <f t="shared" si="3"/>
        <v>3258.9161982599999</v>
      </c>
      <c r="Q14" s="38">
        <f t="shared" si="4"/>
        <v>169.46364230952</v>
      </c>
      <c r="R14" s="39">
        <f t="shared" si="5"/>
        <v>3428.3798405695197</v>
      </c>
    </row>
    <row r="15" spans="1:121" s="31" customFormat="1" ht="30" customHeight="1" x14ac:dyDescent="0.2">
      <c r="A15" s="32">
        <v>11</v>
      </c>
      <c r="B15" s="33">
        <v>27111529</v>
      </c>
      <c r="C15" s="34">
        <v>1</v>
      </c>
      <c r="D15" s="34" t="s">
        <v>242</v>
      </c>
      <c r="E15" s="35" t="s">
        <v>574</v>
      </c>
      <c r="F15" s="41" t="s">
        <v>576</v>
      </c>
      <c r="G15" s="42">
        <v>5200</v>
      </c>
      <c r="H15" s="37">
        <v>988</v>
      </c>
      <c r="I15" s="27">
        <f t="shared" si="0"/>
        <v>6188</v>
      </c>
      <c r="J15" s="42">
        <v>13520</v>
      </c>
      <c r="K15" s="37">
        <v>2568.8000000000002</v>
      </c>
      <c r="L15" s="27">
        <f t="shared" si="1"/>
        <v>16088.8</v>
      </c>
      <c r="M15" s="42">
        <v>5478.8920896302534</v>
      </c>
      <c r="N15" s="37">
        <v>1040.9894970297482</v>
      </c>
      <c r="O15" s="27">
        <f t="shared" si="2"/>
        <v>6519.8815866600016</v>
      </c>
      <c r="P15" s="37">
        <f t="shared" si="3"/>
        <v>9598.8938622200003</v>
      </c>
      <c r="Q15" s="38">
        <f t="shared" si="4"/>
        <v>499.14248083544004</v>
      </c>
      <c r="R15" s="39">
        <f t="shared" si="5"/>
        <v>10098.036343055441</v>
      </c>
    </row>
    <row r="16" spans="1:121" s="31" customFormat="1" ht="30" customHeight="1" x14ac:dyDescent="0.2">
      <c r="A16" s="32">
        <v>12</v>
      </c>
      <c r="B16" s="33">
        <v>27111529</v>
      </c>
      <c r="C16" s="34">
        <v>1</v>
      </c>
      <c r="D16" s="34" t="s">
        <v>242</v>
      </c>
      <c r="E16" s="35" t="s">
        <v>577</v>
      </c>
      <c r="F16" s="41" t="s">
        <v>578</v>
      </c>
      <c r="G16" s="42">
        <v>11100</v>
      </c>
      <c r="H16" s="37">
        <v>2109</v>
      </c>
      <c r="I16" s="27">
        <f t="shared" si="0"/>
        <v>13209</v>
      </c>
      <c r="J16" s="42">
        <v>25424</v>
      </c>
      <c r="K16" s="37">
        <v>4830.5600000000004</v>
      </c>
      <c r="L16" s="27">
        <f t="shared" si="1"/>
        <v>30254.560000000001</v>
      </c>
      <c r="M16" s="42">
        <v>19034.064762907565</v>
      </c>
      <c r="N16" s="37">
        <v>3616.4723049524373</v>
      </c>
      <c r="O16" s="27">
        <f t="shared" si="2"/>
        <v>22650.537067860001</v>
      </c>
      <c r="P16" s="37">
        <f t="shared" si="3"/>
        <v>22038.032355953332</v>
      </c>
      <c r="Q16" s="38">
        <f t="shared" si="4"/>
        <v>1145.9776825095732</v>
      </c>
      <c r="R16" s="39">
        <f t="shared" si="5"/>
        <v>23184.010038462904</v>
      </c>
    </row>
    <row r="17" spans="1:18" ht="15.75" thickBot="1" x14ac:dyDescent="0.3">
      <c r="A17" s="138" t="s">
        <v>13</v>
      </c>
      <c r="B17" s="139"/>
      <c r="C17" s="139"/>
      <c r="D17" s="139"/>
      <c r="E17" s="139"/>
      <c r="F17" s="139"/>
      <c r="G17" s="139"/>
      <c r="H17" s="139"/>
      <c r="I17" s="139"/>
      <c r="J17" s="139"/>
      <c r="K17" s="139"/>
      <c r="L17" s="139"/>
      <c r="M17" s="139"/>
      <c r="N17" s="139"/>
      <c r="O17" s="140"/>
      <c r="P17" s="5">
        <f>SUM(P5:P16)</f>
        <v>215030.80556735332</v>
      </c>
      <c r="Q17" s="5">
        <f>SUM(Q5:Q16)</f>
        <v>11181.601889502374</v>
      </c>
      <c r="R17" s="6">
        <f t="shared" ref="R17" si="6">SUM(R5:R16)</f>
        <v>226212.4074568557</v>
      </c>
    </row>
    <row r="18" spans="1:18" x14ac:dyDescent="0.25">
      <c r="I18"/>
      <c r="L18"/>
      <c r="O18"/>
    </row>
    <row r="19" spans="1:18" x14ac:dyDescent="0.25">
      <c r="I19"/>
      <c r="L19"/>
      <c r="O19"/>
    </row>
    <row r="20" spans="1:18" x14ac:dyDescent="0.25">
      <c r="I20"/>
      <c r="L20"/>
      <c r="O20"/>
    </row>
    <row r="21" spans="1:18" x14ac:dyDescent="0.25">
      <c r="I21"/>
      <c r="L21"/>
      <c r="O21"/>
    </row>
    <row r="22" spans="1:18" x14ac:dyDescent="0.25">
      <c r="I22"/>
      <c r="L22"/>
      <c r="O22"/>
    </row>
    <row r="23" spans="1:18" x14ac:dyDescent="0.25">
      <c r="I23"/>
      <c r="L23"/>
      <c r="O23"/>
    </row>
    <row r="24" spans="1:18" x14ac:dyDescent="0.25">
      <c r="I24"/>
      <c r="L24"/>
      <c r="O24"/>
    </row>
    <row r="25" spans="1:18" x14ac:dyDescent="0.25">
      <c r="I25"/>
      <c r="L25"/>
      <c r="O25"/>
    </row>
    <row r="26" spans="1:18" x14ac:dyDescent="0.25">
      <c r="I26"/>
      <c r="L26"/>
      <c r="O26"/>
    </row>
    <row r="27" spans="1:18" x14ac:dyDescent="0.25">
      <c r="I27"/>
      <c r="L27"/>
      <c r="O27"/>
    </row>
    <row r="28" spans="1:18" x14ac:dyDescent="0.25">
      <c r="I28"/>
      <c r="L28"/>
      <c r="O28"/>
    </row>
    <row r="29" spans="1:18" x14ac:dyDescent="0.25">
      <c r="I29"/>
      <c r="L29"/>
      <c r="O29"/>
    </row>
    <row r="30" spans="1:18" x14ac:dyDescent="0.25">
      <c r="I30"/>
      <c r="L30"/>
      <c r="O30"/>
    </row>
    <row r="31" spans="1:18" x14ac:dyDescent="0.25">
      <c r="I31"/>
      <c r="L31"/>
      <c r="O31"/>
    </row>
    <row r="32" spans="1:18" x14ac:dyDescent="0.25">
      <c r="I32"/>
      <c r="L32"/>
      <c r="O32"/>
    </row>
    <row r="33" spans="9:15" x14ac:dyDescent="0.25">
      <c r="I33"/>
      <c r="L33"/>
      <c r="O33"/>
    </row>
    <row r="34" spans="9:15" x14ac:dyDescent="0.25">
      <c r="I34"/>
      <c r="L34"/>
      <c r="O34"/>
    </row>
    <row r="35" spans="9:15" x14ac:dyDescent="0.25">
      <c r="I35"/>
      <c r="L35"/>
      <c r="O35"/>
    </row>
    <row r="36" spans="9:15" x14ac:dyDescent="0.25">
      <c r="I36"/>
      <c r="L36"/>
      <c r="O36"/>
    </row>
    <row r="37" spans="9:15" x14ac:dyDescent="0.25">
      <c r="I37"/>
      <c r="L37"/>
      <c r="O37"/>
    </row>
    <row r="38" spans="9:15" x14ac:dyDescent="0.25">
      <c r="I38"/>
      <c r="L38"/>
      <c r="O38"/>
    </row>
    <row r="39" spans="9:15" x14ac:dyDescent="0.25">
      <c r="I39"/>
      <c r="L39"/>
      <c r="O39"/>
    </row>
    <row r="40" spans="9:15" x14ac:dyDescent="0.25">
      <c r="I40"/>
      <c r="L40"/>
      <c r="O40"/>
    </row>
    <row r="41" spans="9:15" x14ac:dyDescent="0.25">
      <c r="I41"/>
      <c r="L41"/>
      <c r="O41"/>
    </row>
    <row r="42" spans="9:15" x14ac:dyDescent="0.25">
      <c r="I42"/>
      <c r="L42"/>
      <c r="O42"/>
    </row>
    <row r="43" spans="9:15" x14ac:dyDescent="0.25">
      <c r="I43"/>
      <c r="L43"/>
      <c r="O43"/>
    </row>
    <row r="44" spans="9:15" x14ac:dyDescent="0.25">
      <c r="I44"/>
      <c r="L44"/>
      <c r="O44"/>
    </row>
    <row r="45" spans="9:15" x14ac:dyDescent="0.25">
      <c r="I45"/>
      <c r="L45"/>
      <c r="O45"/>
    </row>
    <row r="46" spans="9:15" x14ac:dyDescent="0.25">
      <c r="I46"/>
      <c r="L46"/>
      <c r="O46"/>
    </row>
    <row r="47" spans="9:15" x14ac:dyDescent="0.25">
      <c r="I47"/>
      <c r="L47"/>
      <c r="O47"/>
    </row>
    <row r="48" spans="9:15" x14ac:dyDescent="0.25">
      <c r="I48"/>
      <c r="L48"/>
      <c r="O48"/>
    </row>
    <row r="49" spans="9:15" x14ac:dyDescent="0.25">
      <c r="I49"/>
      <c r="L49"/>
      <c r="O49"/>
    </row>
    <row r="50" spans="9:15" x14ac:dyDescent="0.25">
      <c r="I50"/>
      <c r="L50"/>
      <c r="O50"/>
    </row>
    <row r="51" spans="9:15" x14ac:dyDescent="0.25">
      <c r="I51"/>
      <c r="L51"/>
      <c r="O51"/>
    </row>
    <row r="52" spans="9:15" x14ac:dyDescent="0.25">
      <c r="I52"/>
      <c r="L52"/>
      <c r="O52"/>
    </row>
    <row r="53" spans="9:15" x14ac:dyDescent="0.25">
      <c r="I53"/>
      <c r="L53"/>
      <c r="O53"/>
    </row>
    <row r="54" spans="9:15" x14ac:dyDescent="0.25">
      <c r="I54"/>
      <c r="L54"/>
      <c r="O54"/>
    </row>
    <row r="55" spans="9:15" x14ac:dyDescent="0.25">
      <c r="I55"/>
      <c r="L55"/>
      <c r="O55"/>
    </row>
    <row r="56" spans="9:15" x14ac:dyDescent="0.25">
      <c r="I56"/>
      <c r="L56"/>
      <c r="O56"/>
    </row>
    <row r="57" spans="9:15" x14ac:dyDescent="0.25">
      <c r="I57"/>
      <c r="L57"/>
      <c r="O57"/>
    </row>
    <row r="58" spans="9:15" x14ac:dyDescent="0.25">
      <c r="I58"/>
      <c r="L58"/>
      <c r="O58"/>
    </row>
    <row r="59" spans="9:15" x14ac:dyDescent="0.25">
      <c r="I59"/>
      <c r="L59"/>
      <c r="O59"/>
    </row>
    <row r="60" spans="9:15" x14ac:dyDescent="0.25">
      <c r="I60"/>
      <c r="L60"/>
      <c r="O60"/>
    </row>
    <row r="61" spans="9:15" x14ac:dyDescent="0.25">
      <c r="I61"/>
      <c r="L61"/>
      <c r="O61"/>
    </row>
    <row r="62" spans="9:15" x14ac:dyDescent="0.25">
      <c r="I62"/>
      <c r="L62"/>
      <c r="O62"/>
    </row>
    <row r="63" spans="9:15" x14ac:dyDescent="0.25">
      <c r="I63"/>
      <c r="L63"/>
      <c r="O63"/>
    </row>
    <row r="64" spans="9:15" x14ac:dyDescent="0.25">
      <c r="I64"/>
      <c r="L64"/>
      <c r="O64"/>
    </row>
    <row r="65" spans="9:15" x14ac:dyDescent="0.25">
      <c r="I65"/>
      <c r="L65"/>
      <c r="O65"/>
    </row>
    <row r="66" spans="9:15" x14ac:dyDescent="0.25">
      <c r="I66"/>
      <c r="L66"/>
      <c r="O66"/>
    </row>
    <row r="67" spans="9:15" x14ac:dyDescent="0.25">
      <c r="I67"/>
      <c r="L67"/>
      <c r="O67"/>
    </row>
    <row r="68" spans="9:15" x14ac:dyDescent="0.25">
      <c r="I68"/>
      <c r="L68"/>
      <c r="O68"/>
    </row>
    <row r="69" spans="9:15" x14ac:dyDescent="0.25">
      <c r="I69"/>
      <c r="L69"/>
      <c r="O69"/>
    </row>
    <row r="70" spans="9:15" x14ac:dyDescent="0.25">
      <c r="I70"/>
      <c r="L70"/>
      <c r="O70"/>
    </row>
    <row r="71" spans="9:15" x14ac:dyDescent="0.25">
      <c r="I71"/>
      <c r="L71"/>
      <c r="O71"/>
    </row>
    <row r="72" spans="9:15" x14ac:dyDescent="0.25">
      <c r="I72"/>
      <c r="L72"/>
      <c r="O72"/>
    </row>
    <row r="73" spans="9:15" x14ac:dyDescent="0.25">
      <c r="I73"/>
      <c r="L73"/>
      <c r="O73"/>
    </row>
    <row r="74" spans="9:15" x14ac:dyDescent="0.25">
      <c r="I74"/>
      <c r="L74"/>
      <c r="O74"/>
    </row>
    <row r="75" spans="9:15" x14ac:dyDescent="0.25">
      <c r="I75"/>
      <c r="L75"/>
      <c r="O75"/>
    </row>
    <row r="76" spans="9:15" x14ac:dyDescent="0.25">
      <c r="I76"/>
      <c r="L76"/>
      <c r="O76"/>
    </row>
    <row r="77" spans="9:15" x14ac:dyDescent="0.25">
      <c r="I77"/>
      <c r="L77"/>
      <c r="O77"/>
    </row>
    <row r="78" spans="9:15" x14ac:dyDescent="0.25">
      <c r="I78"/>
      <c r="L78"/>
      <c r="O78"/>
    </row>
    <row r="79" spans="9:15" x14ac:dyDescent="0.25">
      <c r="I79"/>
      <c r="L79"/>
      <c r="O79"/>
    </row>
    <row r="80" spans="9:15" x14ac:dyDescent="0.25">
      <c r="I80"/>
      <c r="L80"/>
      <c r="O80"/>
    </row>
    <row r="81" spans="9:15" x14ac:dyDescent="0.25">
      <c r="I81"/>
      <c r="L81"/>
      <c r="O81"/>
    </row>
    <row r="82" spans="9:15" x14ac:dyDescent="0.25">
      <c r="I82"/>
      <c r="L82"/>
      <c r="O82"/>
    </row>
    <row r="83" spans="9:15" x14ac:dyDescent="0.25">
      <c r="I83"/>
      <c r="L83"/>
      <c r="O83"/>
    </row>
    <row r="84" spans="9:15" x14ac:dyDescent="0.25">
      <c r="I84"/>
      <c r="L84"/>
      <c r="O84"/>
    </row>
    <row r="85" spans="9:15" x14ac:dyDescent="0.25">
      <c r="I85"/>
      <c r="L85"/>
      <c r="O85"/>
    </row>
    <row r="86" spans="9:15" x14ac:dyDescent="0.25">
      <c r="I86"/>
      <c r="L86"/>
      <c r="O86"/>
    </row>
    <row r="87" spans="9:15" x14ac:dyDescent="0.25">
      <c r="I87"/>
      <c r="L87"/>
      <c r="O87"/>
    </row>
    <row r="88" spans="9:15" x14ac:dyDescent="0.25">
      <c r="I88"/>
      <c r="L88"/>
      <c r="O88"/>
    </row>
    <row r="89" spans="9:15" x14ac:dyDescent="0.25">
      <c r="I89"/>
      <c r="L89"/>
      <c r="O89"/>
    </row>
    <row r="90" spans="9:15" x14ac:dyDescent="0.25">
      <c r="I90"/>
      <c r="L90"/>
      <c r="O90"/>
    </row>
    <row r="91" spans="9:15" x14ac:dyDescent="0.25">
      <c r="I91"/>
      <c r="L91"/>
      <c r="O91"/>
    </row>
    <row r="92" spans="9:15" x14ac:dyDescent="0.25">
      <c r="I92"/>
      <c r="L92"/>
      <c r="O92"/>
    </row>
    <row r="93" spans="9:15" x14ac:dyDescent="0.25">
      <c r="I93"/>
      <c r="L93"/>
      <c r="O93"/>
    </row>
    <row r="94" spans="9:15" x14ac:dyDescent="0.25">
      <c r="I94"/>
      <c r="L94"/>
      <c r="O94"/>
    </row>
    <row r="95" spans="9:15" x14ac:dyDescent="0.25">
      <c r="I95"/>
      <c r="L95"/>
      <c r="O95"/>
    </row>
    <row r="96" spans="9:15" x14ac:dyDescent="0.25">
      <c r="I96"/>
      <c r="L96"/>
      <c r="O96"/>
    </row>
    <row r="97" spans="9:15" x14ac:dyDescent="0.25">
      <c r="I97"/>
      <c r="L97"/>
      <c r="O97"/>
    </row>
    <row r="98" spans="9:15" x14ac:dyDescent="0.25">
      <c r="I98"/>
      <c r="L98"/>
      <c r="O98"/>
    </row>
    <row r="99" spans="9:15" x14ac:dyDescent="0.25">
      <c r="I99"/>
      <c r="L99"/>
      <c r="O99"/>
    </row>
    <row r="100" spans="9:15" x14ac:dyDescent="0.25">
      <c r="I100"/>
      <c r="L100"/>
      <c r="O100"/>
    </row>
    <row r="101" spans="9:15" x14ac:dyDescent="0.25">
      <c r="I101"/>
      <c r="L101"/>
      <c r="O101"/>
    </row>
    <row r="102" spans="9:15" x14ac:dyDescent="0.25">
      <c r="I102"/>
      <c r="L102"/>
      <c r="O102"/>
    </row>
    <row r="103" spans="9:15" x14ac:dyDescent="0.25">
      <c r="I103"/>
      <c r="L103"/>
      <c r="O103"/>
    </row>
    <row r="104" spans="9:15" x14ac:dyDescent="0.25">
      <c r="I104"/>
      <c r="L104"/>
      <c r="O104"/>
    </row>
    <row r="105" spans="9:15" x14ac:dyDescent="0.25">
      <c r="I105"/>
      <c r="L105"/>
      <c r="O105"/>
    </row>
    <row r="106" spans="9:15" x14ac:dyDescent="0.25">
      <c r="I106"/>
      <c r="L106"/>
      <c r="O106"/>
    </row>
    <row r="107" spans="9:15" x14ac:dyDescent="0.25">
      <c r="I107"/>
      <c r="L107"/>
      <c r="O107"/>
    </row>
    <row r="108" spans="9:15" x14ac:dyDescent="0.25">
      <c r="I108"/>
      <c r="L108"/>
      <c r="O108"/>
    </row>
    <row r="109" spans="9:15" x14ac:dyDescent="0.25">
      <c r="I109"/>
      <c r="L109"/>
      <c r="O109"/>
    </row>
    <row r="110" spans="9:15" x14ac:dyDescent="0.25">
      <c r="I110"/>
      <c r="L110"/>
      <c r="O110"/>
    </row>
    <row r="111" spans="9:15" x14ac:dyDescent="0.25">
      <c r="I111"/>
      <c r="L111"/>
      <c r="O111"/>
    </row>
    <row r="112" spans="9:15" x14ac:dyDescent="0.25">
      <c r="I112"/>
      <c r="L112"/>
      <c r="O112"/>
    </row>
    <row r="113" spans="9:15" x14ac:dyDescent="0.25">
      <c r="I113"/>
      <c r="L113"/>
      <c r="O113"/>
    </row>
    <row r="114" spans="9:15" x14ac:dyDescent="0.25">
      <c r="I114"/>
      <c r="L114"/>
      <c r="O114"/>
    </row>
    <row r="115" spans="9:15" x14ac:dyDescent="0.25">
      <c r="I115"/>
      <c r="L115"/>
      <c r="O115"/>
    </row>
    <row r="116" spans="9:15" x14ac:dyDescent="0.25">
      <c r="I116"/>
      <c r="L116"/>
      <c r="O116"/>
    </row>
    <row r="117" spans="9:15" x14ac:dyDescent="0.25">
      <c r="I117"/>
      <c r="L117"/>
      <c r="O117"/>
    </row>
    <row r="118" spans="9:15" x14ac:dyDescent="0.25">
      <c r="I118"/>
      <c r="L118"/>
      <c r="O118"/>
    </row>
    <row r="119" spans="9:15" x14ac:dyDescent="0.25">
      <c r="I119"/>
      <c r="L119"/>
      <c r="O119"/>
    </row>
    <row r="120" spans="9:15" x14ac:dyDescent="0.25">
      <c r="I120"/>
      <c r="L120"/>
      <c r="O120"/>
    </row>
    <row r="121" spans="9:15" x14ac:dyDescent="0.25">
      <c r="I121"/>
      <c r="L121"/>
      <c r="O121"/>
    </row>
    <row r="122" spans="9:15" x14ac:dyDescent="0.25">
      <c r="I122"/>
      <c r="L122"/>
      <c r="O122"/>
    </row>
    <row r="123" spans="9:15" x14ac:dyDescent="0.25">
      <c r="I123"/>
      <c r="L123"/>
      <c r="O123"/>
    </row>
    <row r="124" spans="9:15" x14ac:dyDescent="0.25">
      <c r="I124"/>
      <c r="L124"/>
      <c r="O124"/>
    </row>
    <row r="125" spans="9:15" x14ac:dyDescent="0.25">
      <c r="I125"/>
      <c r="L125"/>
      <c r="O125"/>
    </row>
    <row r="126" spans="9:15" x14ac:dyDescent="0.25">
      <c r="I126"/>
      <c r="L126"/>
      <c r="O126"/>
    </row>
    <row r="127" spans="9:15" x14ac:dyDescent="0.25">
      <c r="I127"/>
      <c r="L127"/>
      <c r="O127"/>
    </row>
    <row r="128" spans="9:15" x14ac:dyDescent="0.25">
      <c r="I128"/>
      <c r="L128"/>
      <c r="O128"/>
    </row>
    <row r="129" spans="9:15" x14ac:dyDescent="0.25">
      <c r="I129"/>
      <c r="L129"/>
      <c r="O129"/>
    </row>
    <row r="130" spans="9:15" x14ac:dyDescent="0.25">
      <c r="I130"/>
      <c r="L130"/>
      <c r="O130"/>
    </row>
    <row r="131" spans="9:15" x14ac:dyDescent="0.25">
      <c r="I131"/>
      <c r="L131"/>
      <c r="O131"/>
    </row>
    <row r="132" spans="9:15" x14ac:dyDescent="0.25">
      <c r="I132"/>
      <c r="L132"/>
      <c r="O132"/>
    </row>
    <row r="133" spans="9:15" x14ac:dyDescent="0.25">
      <c r="I133"/>
      <c r="L133"/>
      <c r="O133"/>
    </row>
    <row r="134" spans="9:15" x14ac:dyDescent="0.25">
      <c r="I134"/>
      <c r="L134"/>
      <c r="O134"/>
    </row>
    <row r="135" spans="9:15" x14ac:dyDescent="0.25">
      <c r="I135"/>
      <c r="L135"/>
      <c r="O135"/>
    </row>
    <row r="136" spans="9:15" x14ac:dyDescent="0.25">
      <c r="I136"/>
      <c r="L136"/>
      <c r="O136"/>
    </row>
    <row r="137" spans="9:15" x14ac:dyDescent="0.25">
      <c r="I137"/>
      <c r="L137"/>
      <c r="O137"/>
    </row>
    <row r="138" spans="9:15" x14ac:dyDescent="0.25">
      <c r="I138"/>
      <c r="L138"/>
      <c r="O138"/>
    </row>
    <row r="139" spans="9:15" x14ac:dyDescent="0.25">
      <c r="I139"/>
      <c r="L139"/>
      <c r="O139"/>
    </row>
    <row r="140" spans="9:15" x14ac:dyDescent="0.25">
      <c r="I140"/>
      <c r="L140"/>
      <c r="O140"/>
    </row>
    <row r="141" spans="9:15" x14ac:dyDescent="0.25">
      <c r="I141"/>
      <c r="L141"/>
      <c r="O141"/>
    </row>
    <row r="142" spans="9:15" x14ac:dyDescent="0.25">
      <c r="I142"/>
      <c r="L142"/>
      <c r="O142"/>
    </row>
    <row r="143" spans="9:15" x14ac:dyDescent="0.25">
      <c r="I143"/>
      <c r="L143"/>
      <c r="O143"/>
    </row>
    <row r="144" spans="9:15" x14ac:dyDescent="0.25">
      <c r="I144"/>
      <c r="L144"/>
      <c r="O144"/>
    </row>
    <row r="145" spans="9:15" x14ac:dyDescent="0.25">
      <c r="I145"/>
      <c r="L145"/>
      <c r="O145"/>
    </row>
    <row r="146" spans="9:15" x14ac:dyDescent="0.25">
      <c r="I146"/>
      <c r="L146"/>
      <c r="O146"/>
    </row>
    <row r="147" spans="9:15" x14ac:dyDescent="0.25">
      <c r="I147"/>
      <c r="L147"/>
      <c r="O147"/>
    </row>
    <row r="148" spans="9:15" x14ac:dyDescent="0.25">
      <c r="I148"/>
      <c r="L148"/>
      <c r="O148"/>
    </row>
    <row r="149" spans="9:15" x14ac:dyDescent="0.25">
      <c r="I149"/>
      <c r="L149"/>
      <c r="O149"/>
    </row>
    <row r="150" spans="9:15" x14ac:dyDescent="0.25">
      <c r="I150"/>
      <c r="L150"/>
      <c r="O150"/>
    </row>
    <row r="151" spans="9:15" x14ac:dyDescent="0.25">
      <c r="I151"/>
      <c r="L151"/>
      <c r="O151"/>
    </row>
    <row r="152" spans="9:15" x14ac:dyDescent="0.25">
      <c r="I152"/>
      <c r="L152"/>
      <c r="O152"/>
    </row>
    <row r="153" spans="9:15" x14ac:dyDescent="0.25">
      <c r="I153"/>
      <c r="L153"/>
      <c r="O153"/>
    </row>
    <row r="154" spans="9:15" x14ac:dyDescent="0.25">
      <c r="I154"/>
      <c r="L154"/>
      <c r="O154"/>
    </row>
    <row r="155" spans="9:15" x14ac:dyDescent="0.25">
      <c r="I155"/>
      <c r="L155"/>
      <c r="O155"/>
    </row>
    <row r="156" spans="9:15" x14ac:dyDescent="0.25">
      <c r="I156"/>
      <c r="L156"/>
      <c r="O156"/>
    </row>
    <row r="157" spans="9:15" x14ac:dyDescent="0.25">
      <c r="I157"/>
      <c r="L157"/>
      <c r="O157"/>
    </row>
    <row r="158" spans="9:15" x14ac:dyDescent="0.25">
      <c r="I158"/>
      <c r="L158"/>
      <c r="O158"/>
    </row>
    <row r="159" spans="9:15" x14ac:dyDescent="0.25">
      <c r="I159"/>
      <c r="L159"/>
      <c r="O159"/>
    </row>
    <row r="160" spans="9:15" x14ac:dyDescent="0.25">
      <c r="I160"/>
      <c r="L160"/>
      <c r="O160"/>
    </row>
    <row r="161" spans="9:15" x14ac:dyDescent="0.25">
      <c r="I161"/>
      <c r="L161"/>
      <c r="O161"/>
    </row>
    <row r="162" spans="9:15" x14ac:dyDescent="0.25">
      <c r="I162"/>
      <c r="L162"/>
      <c r="O162"/>
    </row>
    <row r="163" spans="9:15" x14ac:dyDescent="0.25">
      <c r="I163"/>
      <c r="L163"/>
      <c r="O163"/>
    </row>
    <row r="164" spans="9:15" x14ac:dyDescent="0.25">
      <c r="I164"/>
      <c r="L164"/>
      <c r="O164"/>
    </row>
    <row r="165" spans="9:15" x14ac:dyDescent="0.25">
      <c r="I165"/>
      <c r="L165"/>
      <c r="O165"/>
    </row>
    <row r="166" spans="9:15" x14ac:dyDescent="0.25">
      <c r="I166"/>
      <c r="L166"/>
      <c r="O166"/>
    </row>
    <row r="167" spans="9:15" x14ac:dyDescent="0.25">
      <c r="I167"/>
      <c r="L167"/>
      <c r="O167"/>
    </row>
    <row r="168" spans="9:15" x14ac:dyDescent="0.25">
      <c r="I168"/>
      <c r="L168"/>
      <c r="O168"/>
    </row>
    <row r="169" spans="9:15" x14ac:dyDescent="0.25">
      <c r="I169"/>
      <c r="L169"/>
      <c r="O169"/>
    </row>
    <row r="170" spans="9:15" x14ac:dyDescent="0.25">
      <c r="I170"/>
      <c r="L170"/>
      <c r="O170"/>
    </row>
    <row r="171" spans="9:15" x14ac:dyDescent="0.25">
      <c r="I171"/>
      <c r="L171"/>
      <c r="O171"/>
    </row>
    <row r="172" spans="9:15" x14ac:dyDescent="0.25">
      <c r="I172"/>
      <c r="L172"/>
      <c r="O172"/>
    </row>
    <row r="173" spans="9:15" x14ac:dyDescent="0.25">
      <c r="I173"/>
      <c r="L173"/>
      <c r="O173"/>
    </row>
    <row r="174" spans="9:15" x14ac:dyDescent="0.25">
      <c r="I174"/>
      <c r="L174"/>
      <c r="O174"/>
    </row>
    <row r="175" spans="9:15" x14ac:dyDescent="0.25">
      <c r="I175"/>
      <c r="L175"/>
      <c r="O175"/>
    </row>
    <row r="176" spans="9:15" x14ac:dyDescent="0.25">
      <c r="I176"/>
      <c r="L176"/>
      <c r="O176"/>
    </row>
    <row r="177" spans="9:15" x14ac:dyDescent="0.25">
      <c r="I177"/>
      <c r="L177"/>
      <c r="O177"/>
    </row>
    <row r="178" spans="9:15" x14ac:dyDescent="0.25">
      <c r="I178"/>
      <c r="L178"/>
      <c r="O178"/>
    </row>
    <row r="179" spans="9:15" x14ac:dyDescent="0.25">
      <c r="I179"/>
      <c r="L179"/>
      <c r="O179"/>
    </row>
    <row r="180" spans="9:15" x14ac:dyDescent="0.25">
      <c r="I180"/>
      <c r="L180"/>
      <c r="O180"/>
    </row>
    <row r="181" spans="9:15" x14ac:dyDescent="0.25">
      <c r="I181"/>
      <c r="L181"/>
      <c r="O181"/>
    </row>
    <row r="182" spans="9:15" x14ac:dyDescent="0.25">
      <c r="I182"/>
      <c r="L182"/>
      <c r="O182"/>
    </row>
    <row r="183" spans="9:15" x14ac:dyDescent="0.25">
      <c r="I183"/>
      <c r="L183"/>
      <c r="O183"/>
    </row>
    <row r="184" spans="9:15" x14ac:dyDescent="0.25">
      <c r="I184"/>
      <c r="L184"/>
      <c r="O184"/>
    </row>
    <row r="185" spans="9:15" x14ac:dyDescent="0.25">
      <c r="I185"/>
      <c r="L185"/>
      <c r="O185"/>
    </row>
    <row r="186" spans="9:15" x14ac:dyDescent="0.25">
      <c r="I186"/>
      <c r="L186"/>
      <c r="O186"/>
    </row>
    <row r="187" spans="9:15" x14ac:dyDescent="0.25">
      <c r="I187"/>
      <c r="L187"/>
      <c r="O187"/>
    </row>
    <row r="188" spans="9:15" x14ac:dyDescent="0.25">
      <c r="I188"/>
      <c r="L188"/>
      <c r="O188"/>
    </row>
    <row r="189" spans="9:15" x14ac:dyDescent="0.25">
      <c r="I189"/>
      <c r="L189"/>
      <c r="O189"/>
    </row>
    <row r="190" spans="9:15" x14ac:dyDescent="0.25">
      <c r="I190"/>
      <c r="L190"/>
      <c r="O190"/>
    </row>
    <row r="191" spans="9:15" x14ac:dyDescent="0.25">
      <c r="I191"/>
      <c r="L191"/>
      <c r="O191"/>
    </row>
    <row r="192" spans="9:15" x14ac:dyDescent="0.25">
      <c r="I192"/>
      <c r="L192"/>
      <c r="O192"/>
    </row>
    <row r="193" spans="9:15" x14ac:dyDescent="0.25">
      <c r="I193"/>
      <c r="L193"/>
      <c r="O193"/>
    </row>
    <row r="194" spans="9:15" x14ac:dyDescent="0.25">
      <c r="I194"/>
      <c r="L194"/>
      <c r="O194"/>
    </row>
    <row r="195" spans="9:15" x14ac:dyDescent="0.25">
      <c r="I195"/>
      <c r="L195"/>
      <c r="O195"/>
    </row>
    <row r="196" spans="9:15" x14ac:dyDescent="0.25">
      <c r="I196"/>
      <c r="L196"/>
      <c r="O196"/>
    </row>
  </sheetData>
  <mergeCells count="20">
    <mergeCell ref="Q3:Q4"/>
    <mergeCell ref="J3:J4"/>
    <mergeCell ref="K3:K4"/>
    <mergeCell ref="R3:R4"/>
    <mergeCell ref="A17:O17"/>
    <mergeCell ref="A2:R2"/>
    <mergeCell ref="L3:L4"/>
    <mergeCell ref="M3:M4"/>
    <mergeCell ref="N3:N4"/>
    <mergeCell ref="A3:A4"/>
    <mergeCell ref="B3:B4"/>
    <mergeCell ref="C3:C4"/>
    <mergeCell ref="D3:D4"/>
    <mergeCell ref="E3:E4"/>
    <mergeCell ref="F3:F4"/>
    <mergeCell ref="G3:G4"/>
    <mergeCell ref="H3:H4"/>
    <mergeCell ref="I3:I4"/>
    <mergeCell ref="O3:O4"/>
    <mergeCell ref="P3:P4"/>
  </mergeCells>
  <dataValidations count="1">
    <dataValidation allowBlank="1" showInputMessage="1" showErrorMessage="1" promptTitle="UNIDAD DE MEDIDA" prompt="Digite la unidad de medida el elemento solicitado ejemplo: unidad, caja, gramos." sqref="D5:D16" xr:uid="{00000000-0002-0000-0400-000000000000}"/>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5A74D2F6F366344B3ECB3F61E28AD57" ma:contentTypeVersion="18" ma:contentTypeDescription="Create a new document." ma:contentTypeScope="" ma:versionID="f09b230dbe139674fea1b7d4c4a37833">
  <xsd:schema xmlns:xsd="http://www.w3.org/2001/XMLSchema" xmlns:xs="http://www.w3.org/2001/XMLSchema" xmlns:p="http://schemas.microsoft.com/office/2006/metadata/properties" xmlns:ns1="http://schemas.microsoft.com/sharepoint/v3" xmlns:ns3="0b1650a3-a83c-4b21-b4a3-46451761eca4" xmlns:ns4="9737a4da-1610-4aa4-a3cf-3533fb299cb2" targetNamespace="http://schemas.microsoft.com/office/2006/metadata/properties" ma:root="true" ma:fieldsID="43555f6fd4275182fa94edc664eb0c0c" ns1:_="" ns3:_="" ns4:_="">
    <xsd:import namespace="http://schemas.microsoft.com/sharepoint/v3"/>
    <xsd:import namespace="0b1650a3-a83c-4b21-b4a3-46451761eca4"/>
    <xsd:import namespace="9737a4da-1610-4aa4-a3cf-3533fb299cb2"/>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DateTaken" minOccurs="0"/>
                <xsd:element ref="ns3:MediaServiceObjectDetectorVersions" minOccurs="0"/>
                <xsd:element ref="ns3:MediaServiceAutoTags" minOccurs="0"/>
                <xsd:element ref="ns3:MediaLengthInSeconds" minOccurs="0"/>
                <xsd:element ref="ns3:MediaServiceGenerationTime" minOccurs="0"/>
                <xsd:element ref="ns3:MediaServiceEventHashCode" minOccurs="0"/>
                <xsd:element ref="ns3:MediaServiceLocation" minOccurs="0"/>
                <xsd:element ref="ns3:MediaServiceOCR"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b1650a3-a83c-4b21-b4a3-46451761ec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37a4da-1610-4aa4-a3cf-3533fb299cb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0b1650a3-a83c-4b21-b4a3-46451761eca4" xsi:nil="true"/>
  </documentManagement>
</p:properties>
</file>

<file path=customXml/itemProps1.xml><?xml version="1.0" encoding="utf-8"?>
<ds:datastoreItem xmlns:ds="http://schemas.openxmlformats.org/officeDocument/2006/customXml" ds:itemID="{9AD2CE58-15FE-4F12-8F65-C2CFBFB451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b1650a3-a83c-4b21-b4a3-46451761eca4"/>
    <ds:schemaRef ds:uri="9737a4da-1610-4aa4-a3cf-3533fb299c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B133B5-3583-4BEE-9FBB-7AFE7C6AEB77}">
  <ds:schemaRefs>
    <ds:schemaRef ds:uri="http://schemas.microsoft.com/sharepoint/v3/contenttype/forms"/>
  </ds:schemaRefs>
</ds:datastoreItem>
</file>

<file path=customXml/itemProps3.xml><?xml version="1.0" encoding="utf-8"?>
<ds:datastoreItem xmlns:ds="http://schemas.openxmlformats.org/officeDocument/2006/customXml" ds:itemID="{B0B77125-5B4F-414F-BF8C-2FD0C69718E7}">
  <ds:schemaRefs>
    <ds:schemaRef ds:uri="http://purl.org/dc/dcmitype/"/>
    <ds:schemaRef ds:uri="http://schemas.microsoft.com/office/2006/documentManagement/types"/>
    <ds:schemaRef ds:uri="http://schemas.microsoft.com/sharepoint/v3"/>
    <ds:schemaRef ds:uri="http://www.w3.org/XML/1998/namespace"/>
    <ds:schemaRef ds:uri="http://schemas.microsoft.com/office/infopath/2007/PartnerControls"/>
    <ds:schemaRef ds:uri="http://schemas.openxmlformats.org/package/2006/metadata/core-properties"/>
    <ds:schemaRef ds:uri="http://purl.org/dc/elements/1.1/"/>
    <ds:schemaRef ds:uri="9737a4da-1610-4aa4-a3cf-3533fb299cb2"/>
    <ds:schemaRef ds:uri="0b1650a3-a83c-4b21-b4a3-46451761eca4"/>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 AGRICOLA</vt:lpstr>
      <vt:lpstr>LOTE 2. PECUARIA</vt:lpstr>
      <vt:lpstr>LOTE 3. AGROINDUSTRIA</vt:lpstr>
      <vt:lpstr>LOTE 4. ARTESANIAS</vt:lpstr>
      <vt:lpstr>LOTE 5. CONFECCIONES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Giverlis Pautt Cortecero</dc:creator>
  <cp:lastModifiedBy>Angie Paola Sierra Vanegas</cp:lastModifiedBy>
  <dcterms:created xsi:type="dcterms:W3CDTF">2025-03-04T20:15:08Z</dcterms:created>
  <dcterms:modified xsi:type="dcterms:W3CDTF">2025-04-29T21:35:13Z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0x01010035A74D2F6F366344B3ECB3F61E28AD57</vt:lpwstr>
  </property>
  <property fmtid="{D5CDD505-2E9C-101B-9397-08002B2CF9AE}" pid="3" name="MSIP_Label_fc111285-cafa-4fc9-8a9a-bd902089b24f_Enabled">
    <vt:lpwstr>true</vt:lpwstr>
  </property>
  <property fmtid="{D5CDD505-2E9C-101B-9397-08002B2CF9AE}" pid="4" name="MSIP_Label_fc111285-cafa-4fc9-8a9a-bd902089b24f_SetDate">
    <vt:lpwstr>2025-04-29T18:38:12Z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191a857f-f6ac-4f16-a2c1-042a95d3022b</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