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itmeduco-my.sharepoint.com/personal/jorgeortiz_itm_edu_co/Documents/Documentos/ITM JORGE/PROCESOS/2025/SELECCIONES/SAMC DE 2025 - SISTEMA DE BOMBEO - SARA C/"/>
    </mc:Choice>
  </mc:AlternateContent>
  <xr:revisionPtr revIDLastSave="93" documentId="8_{F16A73CC-0150-425C-9D03-4EF3885308F7}" xr6:coauthVersionLast="47" xr6:coauthVersionMax="47" xr10:uidLastSave="{026BCE8D-EC68-47E0-AAD0-FDA163617FA7}"/>
  <bookViews>
    <workbookView xWindow="21480" yWindow="-120" windowWidth="29040" windowHeight="15720" xr2:uid="{6CB08200-D267-436E-8A43-0DF6DF54AAEF}"/>
  </bookViews>
  <sheets>
    <sheet name="Hoja1 (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0" i="2" l="1"/>
  <c r="H31" i="2"/>
  <c r="H32" i="2"/>
  <c r="H33" i="2"/>
  <c r="H34" i="2"/>
  <c r="H35" i="2"/>
  <c r="H36" i="2"/>
  <c r="H37" i="2"/>
  <c r="H38" i="2"/>
  <c r="H39" i="2"/>
  <c r="H40" i="2"/>
  <c r="H41" i="2"/>
  <c r="H42" i="2"/>
  <c r="H43" i="2"/>
  <c r="H44" i="2"/>
  <c r="H45" i="2"/>
  <c r="H46" i="2"/>
  <c r="H47" i="2"/>
  <c r="H48" i="2"/>
  <c r="H49" i="2"/>
  <c r="H50" i="2"/>
  <c r="H51" i="2"/>
  <c r="H53" i="2"/>
  <c r="H54" i="2"/>
  <c r="H55" i="2"/>
  <c r="H56" i="2"/>
  <c r="H57" i="2"/>
  <c r="H58" i="2"/>
  <c r="H59" i="2"/>
  <c r="H60" i="2"/>
  <c r="H61" i="2"/>
  <c r="H62" i="2"/>
  <c r="H63" i="2"/>
  <c r="H64" i="2"/>
  <c r="H65" i="2"/>
  <c r="H66" i="2"/>
  <c r="H67" i="2"/>
  <c r="H68" i="2"/>
  <c r="H69" i="2"/>
  <c r="H70" i="2"/>
  <c r="H71" i="2"/>
  <c r="H73" i="2"/>
  <c r="H74" i="2"/>
  <c r="H75" i="2"/>
  <c r="H76" i="2"/>
  <c r="H77" i="2"/>
  <c r="H78" i="2"/>
  <c r="H79" i="2"/>
  <c r="H80" i="2"/>
  <c r="H81" i="2"/>
  <c r="H82" i="2"/>
  <c r="H83" i="2"/>
  <c r="H84" i="2"/>
  <c r="H85" i="2"/>
  <c r="H86" i="2"/>
  <c r="H87" i="2"/>
  <c r="H88" i="2"/>
  <c r="H91" i="2"/>
  <c r="H92" i="2"/>
  <c r="H93" i="2"/>
  <c r="H94" i="2"/>
  <c r="H95" i="2"/>
  <c r="H96" i="2"/>
  <c r="H97" i="2"/>
  <c r="H98" i="2"/>
  <c r="H99" i="2"/>
  <c r="H100" i="2"/>
  <c r="H101" i="2"/>
  <c r="H102" i="2"/>
  <c r="H104" i="2"/>
  <c r="H105" i="2"/>
  <c r="H106" i="2"/>
  <c r="H107" i="2"/>
  <c r="H108" i="2"/>
  <c r="H109" i="2"/>
  <c r="H110" i="2"/>
  <c r="H111" i="2"/>
  <c r="H112" i="2"/>
  <c r="H113" i="2"/>
  <c r="H114" i="2"/>
  <c r="H115" i="2"/>
  <c r="H117" i="2"/>
  <c r="H118" i="2"/>
  <c r="H119" i="2"/>
  <c r="H120" i="2"/>
  <c r="H121" i="2"/>
  <c r="H122" i="2"/>
  <c r="H123" i="2"/>
  <c r="H124" i="2"/>
  <c r="H125" i="2"/>
  <c r="H126" i="2"/>
  <c r="H127" i="2"/>
  <c r="H128" i="2"/>
  <c r="H130" i="2"/>
  <c r="H131" i="2"/>
  <c r="H132" i="2"/>
  <c r="H133" i="2"/>
  <c r="H134" i="2"/>
  <c r="H135" i="2"/>
  <c r="H136" i="2"/>
  <c r="H137" i="2"/>
  <c r="H138" i="2"/>
  <c r="H139" i="2"/>
  <c r="H140" i="2"/>
  <c r="H141" i="2"/>
  <c r="H142" i="2"/>
  <c r="H143" i="2"/>
  <c r="H144" i="2"/>
  <c r="H145" i="2"/>
  <c r="H147" i="2"/>
  <c r="H29" i="2"/>
  <c r="I29" i="2" l="1"/>
  <c r="I30" i="2"/>
  <c r="I31" i="2"/>
  <c r="I32" i="2"/>
  <c r="I33" i="2"/>
  <c r="I34" i="2"/>
  <c r="I35" i="2"/>
  <c r="I36" i="2"/>
  <c r="I37" i="2"/>
  <c r="I38" i="2"/>
  <c r="I39" i="2"/>
  <c r="I40" i="2"/>
  <c r="I41" i="2"/>
  <c r="I42" i="2"/>
  <c r="I43" i="2"/>
  <c r="I44" i="2"/>
  <c r="I45" i="2"/>
  <c r="I46" i="2"/>
  <c r="I47" i="2"/>
  <c r="I48" i="2"/>
  <c r="I49" i="2"/>
  <c r="I50" i="2"/>
  <c r="I51" i="2"/>
  <c r="I53" i="2"/>
  <c r="I54" i="2"/>
  <c r="I55" i="2"/>
  <c r="I56" i="2"/>
  <c r="I57" i="2"/>
  <c r="I58" i="2"/>
  <c r="I59" i="2"/>
  <c r="I60" i="2"/>
  <c r="I61" i="2"/>
  <c r="I62" i="2"/>
  <c r="I63" i="2"/>
  <c r="I64" i="2"/>
  <c r="I65" i="2"/>
  <c r="I66" i="2"/>
  <c r="I67" i="2"/>
  <c r="I68" i="2"/>
  <c r="I69" i="2"/>
  <c r="I70" i="2"/>
  <c r="I71" i="2"/>
  <c r="I73" i="2"/>
  <c r="I74" i="2"/>
  <c r="I75" i="2"/>
  <c r="I76" i="2"/>
  <c r="I77" i="2"/>
  <c r="I78" i="2"/>
  <c r="I79" i="2"/>
  <c r="I80" i="2"/>
  <c r="I81" i="2"/>
  <c r="I82" i="2"/>
  <c r="I83" i="2"/>
  <c r="I84" i="2"/>
  <c r="I85" i="2"/>
  <c r="I86" i="2"/>
  <c r="I87" i="2"/>
  <c r="I88" i="2"/>
  <c r="I91" i="2"/>
  <c r="I92" i="2"/>
  <c r="I93" i="2"/>
  <c r="I94" i="2"/>
  <c r="I95" i="2"/>
  <c r="I96" i="2"/>
  <c r="I97" i="2"/>
  <c r="I98" i="2"/>
  <c r="I99" i="2"/>
  <c r="I100" i="2"/>
  <c r="I101" i="2"/>
  <c r="I102" i="2"/>
  <c r="I104" i="2"/>
  <c r="I105" i="2"/>
  <c r="I106" i="2"/>
  <c r="I107" i="2"/>
  <c r="I108" i="2"/>
  <c r="I109" i="2"/>
  <c r="I110" i="2"/>
  <c r="I111" i="2"/>
  <c r="I112" i="2"/>
  <c r="I113" i="2"/>
  <c r="I114" i="2"/>
  <c r="I115" i="2"/>
  <c r="I117" i="2"/>
  <c r="I118" i="2"/>
  <c r="I119" i="2"/>
  <c r="I120" i="2"/>
  <c r="I121" i="2"/>
  <c r="I122" i="2"/>
  <c r="I123" i="2"/>
  <c r="I124" i="2"/>
  <c r="I125" i="2"/>
  <c r="I126" i="2"/>
  <c r="I127" i="2"/>
  <c r="I128" i="2"/>
  <c r="I130" i="2"/>
  <c r="I131" i="2"/>
  <c r="I132" i="2"/>
  <c r="I133" i="2"/>
  <c r="I134" i="2"/>
  <c r="I135" i="2"/>
  <c r="I136" i="2"/>
  <c r="I137" i="2"/>
  <c r="I138" i="2"/>
  <c r="I139" i="2"/>
  <c r="I140" i="2"/>
  <c r="I141" i="2"/>
  <c r="I142" i="2"/>
  <c r="I143" i="2"/>
  <c r="I144" i="2"/>
  <c r="I145" i="2"/>
  <c r="I147" i="2"/>
  <c r="I148" i="2" l="1"/>
  <c r="I149" i="2" s="1"/>
  <c r="I150" i="2" s="1"/>
</calcChain>
</file>

<file path=xl/sharedStrings.xml><?xml version="1.0" encoding="utf-8"?>
<sst xmlns="http://schemas.openxmlformats.org/spreadsheetml/2006/main" count="399" uniqueCount="241">
  <si>
    <t>IDENTIFICACIÓN DE LA NECESIDAD Y DEFINICIÓN DEL PRESUPUESTO</t>
  </si>
  <si>
    <t>CÓDIGO</t>
  </si>
  <si>
    <t>FBS 090</t>
  </si>
  <si>
    <t>VERSIÓN</t>
  </si>
  <si>
    <t>03</t>
  </si>
  <si>
    <t>FECHA</t>
  </si>
  <si>
    <t>29-09-2023</t>
  </si>
  <si>
    <t>OBJETO A CONTRATAR</t>
  </si>
  <si>
    <t>Mantenimiento predictivo, preventivo, correctivo a demanda de los sistemas de bombeo hidráulico para los diferentes campus del Instituto Tecnológico Metropolitano- ITM.</t>
  </si>
  <si>
    <t>COTIZANTE 1</t>
  </si>
  <si>
    <t>HIDROCIVIL Y ACABADOS</t>
  </si>
  <si>
    <t>NOMBRE DEL CONTACTO</t>
  </si>
  <si>
    <t>WILDER CATAÑO</t>
  </si>
  <si>
    <t>DATOS DE CONTACTO</t>
  </si>
  <si>
    <t>3012652454 info@hidrocivil.co</t>
  </si>
  <si>
    <t>FECHA DE LA COTIZACIÓN</t>
  </si>
  <si>
    <t>12 de febrero 2024</t>
  </si>
  <si>
    <t>VIGENCIA DE LA COTIZACIÓN</t>
  </si>
  <si>
    <t>12 meses</t>
  </si>
  <si>
    <t>COTIZANTE 2</t>
  </si>
  <si>
    <t>INSEREL LTDA</t>
  </si>
  <si>
    <t>MAURICIO DE JESÚS ZAPATA ALZATE</t>
  </si>
  <si>
    <t>3136893436 - inserel2@hotmail.com</t>
  </si>
  <si>
    <t>12 de febrero de 2024</t>
  </si>
  <si>
    <t>60 días</t>
  </si>
  <si>
    <t>COTIZANTE 3</t>
  </si>
  <si>
    <t>ITEM</t>
  </si>
  <si>
    <t>DESCRIPCIÓN</t>
  </si>
  <si>
    <t>UNIDAD</t>
  </si>
  <si>
    <t>CANTIDAD A COTIZAR</t>
  </si>
  <si>
    <t>PROMEDIO</t>
  </si>
  <si>
    <t>VALOR  TOTAL ANTES DE IVA</t>
  </si>
  <si>
    <t>VALOR UNITARIO ANTES DE IVA</t>
  </si>
  <si>
    <t>CAMPUS ROBLEDO</t>
  </si>
  <si>
    <t>1.1</t>
  </si>
  <si>
    <t>1.1.1</t>
  </si>
  <si>
    <t xml:space="preserve">Mantenimiento preventivo de 2 Motobombas PEDROLLO    de 10 HP, 600-2200 l/min. Incluye: Medida de aislamiento de las bobinas del motor, limpieza de borneras de conexión, limpieza de la motobomba, medida de corriente nominal, inspección de rodamientos (ruidos, temperatura, vibraciones), revisión de los componentes de las bombas. Incluye suministros de insumos, herramientas, personal, transporte y todo lo necesario para el desarrollo del mantenimiento. </t>
  </si>
  <si>
    <t>1.1.2</t>
  </si>
  <si>
    <t>Mantenimiento correctivo de 2 Motobombas PEDROLLO    de 10 HP, 600-2200 l/min: cambio de rodamientos, incluye Suministro, transporte e instalación</t>
  </si>
  <si>
    <t>1.1.3</t>
  </si>
  <si>
    <t>Mantenimiento correctivo de 2 Motobombas PEDROLLO    de 10 HP, 600-2200 l/min: cambio de sellos mecánicos, incluye Suministro, transporte e instalación</t>
  </si>
  <si>
    <t>1.1.4</t>
  </si>
  <si>
    <t>Mantenimiento correctivo de 2 Motobombas PEDROLLO    de 10 HP, 600-2200 l/min: identificación y corrección de posibles fugas (dentro del cuarto de máquinas) .</t>
  </si>
  <si>
    <t>1.1.5</t>
  </si>
  <si>
    <t xml:space="preserve">Mantenimiento correctivo de 2 Motobombas PEDROLLO    de 10 HP, 600-2200 l/min: Pintura de elementos bajo las mismas condiciones con las que cuenta el equipo, incluye materiales, personal, transporte. . </t>
  </si>
  <si>
    <t>1.1.6</t>
  </si>
  <si>
    <t>Mantenimiento correctivo de motor eléctrico 10 HP de motobomba incluye: retiro, instalación, cambio de rodamientos, escobillas, toma de medidas de corriente, voltaje y aislamiento y todo lo necesario para su correcto funcionamiento.</t>
  </si>
  <si>
    <t>1.1.7</t>
  </si>
  <si>
    <t xml:space="preserve">Bobinado de motor eléctrico 10 HP de motobomba, suministros, transportes, retiro e instalación. </t>
  </si>
  <si>
    <t>1.1.8</t>
  </si>
  <si>
    <t xml:space="preserve">Mantenimiento preventivo de una Motobomba de 2 HP Incluye: Medida de aislamiento de las bobinas del motor, limpieza de borneras de conexión, limpieza de la motobomba, medida de corriente nominal, inspeccion de rodamientos (ruidos, temperatira, vibraciones), revisión de los componentes de las bombas. Incluye suministros de insumos, herramientas, personal,  transporte y todo lo necesario para el desarrollo del mantenimiento.  </t>
  </si>
  <si>
    <t>1.1.9</t>
  </si>
  <si>
    <t>Mantenimiento correctivo de una Motobomba de 2 HP:  cambio de rodamientos, incluye Suministro, tranporte e instalacion</t>
  </si>
  <si>
    <t>1.1.10</t>
  </si>
  <si>
    <t>Mantenimiento correctivo de una Motobomba de 2 HP:  cambio de sellos mecánicos, incluye Suministro, tranporte e instalacion</t>
  </si>
  <si>
    <t>1.1.11</t>
  </si>
  <si>
    <t>Mantenimiento correctivo de una Motobomba de 2 HP:  identificación de posibles fugas (dentro del cuarto de maquinas) .</t>
  </si>
  <si>
    <t>1.1.12</t>
  </si>
  <si>
    <t xml:space="preserve">Mantenimiento correctivo de una Motobomba de 2 HP Pintura de elementos bajo las mismas condiciones con las que cuenta el equipo, incluye materiales, personal, transporte. </t>
  </si>
  <si>
    <t>1.1.13</t>
  </si>
  <si>
    <t>Mantenimiento correctivo de motor eléctrico 2 HP de motobomba incluye: retiro, instalación, cambio de rodamientos, escobillas, toma de medidas de corriente, voltaje y aislamiento y todo lo necesario para su correcto funcionamiento.</t>
  </si>
  <si>
    <t>1.1.14</t>
  </si>
  <si>
    <t xml:space="preserve">Bobinado de motor eléctrico 2 HP de motobomba, suministros, transportes, retiro e instalación. </t>
  </si>
  <si>
    <t>1.1.15</t>
  </si>
  <si>
    <t>Mantenimiento preventivo de válvula de liberación de vacío, limpieza, revisión de manómetro, pruebas y todo lo necesario para su correcta ejecución.</t>
  </si>
  <si>
    <t>1.1.16</t>
  </si>
  <si>
    <t>Mantenimiento preventivo de válvulas dosificadoras, incluye revisión de mangueras, válvula cheque, funcionamiento eléctrico, calibración, prueba de succión y cebado.</t>
  </si>
  <si>
    <t>1.1.17</t>
  </si>
  <si>
    <t>Mantenimiento preventivo de verificación de parámetros y condiciones de funcionamiento a los equipos electrónicos como relés, contactores, térmicos, transductor de presión, presostato, variador, fusibles, botones o switches, breakers y demás componentes del sistema de control, que además se deberán dejar limpios e instalados correctamente en los tableros y gabinetes de control.</t>
  </si>
  <si>
    <t>1.1.18</t>
  </si>
  <si>
    <t>Suministro, transporte y cambio de válvulas mariposa de 4" con sus respectivos tornillos inoxidables de 5/8x2” arandelas, arandelas de presión, tuercas, teflón y demás accesorios para su correcta instalación y funcionamiento.</t>
  </si>
  <si>
    <t>1.1.19</t>
  </si>
  <si>
    <t>Suministro, transporte e instalación de manómetro de glicerina de 0 a 200 PSI, aplicación de teflón y A53, prueba de presión y todo lo necesario para su correcto funcionamiento.</t>
  </si>
  <si>
    <t>1.1.20</t>
  </si>
  <si>
    <t>Suministro, transporte y cambio de flanche de 4" con todos sus tornillos y en acero inoxidable de 5/8x2” arandelas, arandelas de presión, tuercas, teflón y demás accesorios para su correcta instalación y funcionamiento.</t>
  </si>
  <si>
    <t>1.1.21</t>
  </si>
  <si>
    <t>Suministro, transporte e instalación de flujómetro en acrílico en tubería de 4", perforación en tubo, instalación con su respectivo empaque, teflón y abrazaderas inoxidable, pruebas de fuga y funcionamiento.</t>
  </si>
  <si>
    <t>1.1.22</t>
  </si>
  <si>
    <t>Suministro, transporte e instalación de marcación y señalización adecuada de válvulas, tuberías, bombas de los cuartos de máquinas con su marcación externa al ingreso, indicando la dirección de flujo de agua en acrílico, incluye: elementos de sujeción y demás elementos para su correcta instalación.</t>
  </si>
  <si>
    <t>1.1.23</t>
  </si>
  <si>
    <t>Actualización y/o creación de planos eléctricos de control y potencia de los equipos en los tableros y gabinetes.</t>
  </si>
  <si>
    <t>1.2</t>
  </si>
  <si>
    <t>1.2.1</t>
  </si>
  <si>
    <t xml:space="preserve">Mantenimiento preventivo de 2 Motobombas PEDROLLO de 5.5 HP, 50-450 l/min Incluye: Medida de aislamiento de las bobinas del motor, limpieza de borneras de conexión, limpieza de la motobomba, medida de corriente nominal, inspeccion de rodamientos (ruidos, temperatira, vibraciones), revisión de los componentes de las bombas. Incluye suministros de insumos, herramientas, personal, transporte y todo lo necesario para el desarrollo del mantenimiento. </t>
  </si>
  <si>
    <t>1.2.2</t>
  </si>
  <si>
    <t>Mantenimiento correctivo de 2 Motobombas PEDROLLO de 5.5 HP, 50-450 l/min:   Cambio de rodamientos, incluye Suministro, tranporte e instalacion</t>
  </si>
  <si>
    <t>1.2.3</t>
  </si>
  <si>
    <t>Mantenimiento correctivo de 2 Motobombas PEDROLLO de 5.5 HP, 50-450 l/min:  cambio de sellos mecánicos, incluye Suministro, tranporte e instalacion</t>
  </si>
  <si>
    <t>1.2.4</t>
  </si>
  <si>
    <t>Mantenimiento correctivo de 2 Motobombas PEDROLLO de 5.5 HP, 50-450 l/min: Identificación y corrección de posibles fugas (dentro del cuarto de maquinas) .</t>
  </si>
  <si>
    <t>1.2.5</t>
  </si>
  <si>
    <t xml:space="preserve">Mantenimiento correctivo de 2 Motobombas PEDROLLO de 5.5 HP, 50-450 l/min:  Pintura de elementos bajo las mismas condiciones con las que cuenta el equipo, incluye materiales, personal, transporte. </t>
  </si>
  <si>
    <t>1.2.6</t>
  </si>
  <si>
    <t>Mantenimiento correctivo de motor eléctrico 5.5 HP de motobomba incluye: retiro, instalación, cambio de rodamientos, escobillas, toma de medidas de corriente, voltaje y aislamiento y todo lo necesario para su correcto funcionamiento.</t>
  </si>
  <si>
    <t>1.2.7</t>
  </si>
  <si>
    <t xml:space="preserve">Bobinado de motor eléctrico 5.5 HP de motobomba, suministros, transportes, retiro e instalación. </t>
  </si>
  <si>
    <t>1.2.8</t>
  </si>
  <si>
    <t xml:space="preserve">Mantenimiento preventivo de una Motobomba sumergible    IHM  de  1  HP: Limpieza de la motobomba, medida de corriente nominal, inspección de rodamientos (ruidos, temperatira, vibraciones), revisión de los componentes de las bombas. Incluye suministros de insumos, herramientas, personal, transporte y todo lo necesario para el desarrollo del mantenimiento. </t>
  </si>
  <si>
    <t>1.2.9</t>
  </si>
  <si>
    <t>Mantenimiento correctivo de una Motobomba sumergible    IHM de  1  HP: cambio de rodamientos,  incluye Suministro, tranporte e instalacion</t>
  </si>
  <si>
    <t>1.2.10</t>
  </si>
  <si>
    <t>Mantenimiento correctivo de una Motobomba sumergible    IHM de  1  HP : sellos mecánicos, , incluye Suministro, tranporte e instalacion</t>
  </si>
  <si>
    <t>1.2.11</t>
  </si>
  <si>
    <t>Mantenimiento correctivo de una Motobomba sumergible    IHM  de  1  HP: identificación y corrección de posibles fugas (dentro del cuarto de maquinas) .</t>
  </si>
  <si>
    <t>1.2.12</t>
  </si>
  <si>
    <t xml:space="preserve">Mantenimiento correctivo de una Motobomba sumergible    IHM  de  1  HP:  Pintura de elementos bajo las mismas condiciones con las que cuenta el equipo,  incluye materiales, personal, transporte. </t>
  </si>
  <si>
    <t>1.2.13</t>
  </si>
  <si>
    <t>Mantenimiento preventivo de manómetro de glicerina de 0 a 200 PSI, prueba de presión, verificación de fugas y funcionamiento.</t>
  </si>
  <si>
    <t>1.2.14</t>
  </si>
  <si>
    <t>Mantenimiento correctivo  de manómetro de glicerina de 0 a 200 PSI, incluye suministro, transporte y cambio, aplicación de teflón y A53, prueba de presión y todo lo necesario para su correcta operación y funcionamiento.</t>
  </si>
  <si>
    <t>1.2.15</t>
  </si>
  <si>
    <t>1.2.16</t>
  </si>
  <si>
    <t>1.2.17</t>
  </si>
  <si>
    <t>1.2.18</t>
  </si>
  <si>
    <t>Corrección de fuga en tubería 2 1/2”, incluye todos los accesorios en PVC y los materiales necesarios para su correcta instalación y funcionamiento.</t>
  </si>
  <si>
    <t>1.2.19</t>
  </si>
  <si>
    <t>Desinstalación, suministro, transporte e instalación de válvula solenoide, incluye: pruebas de funcionamiento y todos los accesorios y materiales necesarios para su correcta operación y funcionamiento.</t>
  </si>
  <si>
    <t>1.3</t>
  </si>
  <si>
    <t>1.3.1</t>
  </si>
  <si>
    <t xml:space="preserve">Mantenimiento preventivo de 2 Motobombas SIEMENS de 5 HP Incluye: Medida de aislamiento de las bobinas del motor, limpieza de borneras de conexión, limpieza de la motobomba, medida de corriente nominal, inspeccion de rodamientos (ruidos, temperatira, vibraciones), revisión de los componentes de las bombas. Incluye suministros de insumos, herramientas, personal, transporte y todo lo necesario para el desarrollo del mantenimiento. </t>
  </si>
  <si>
    <t>1.3.2</t>
  </si>
  <si>
    <t>Mantenimiento correctivo de 2 Motobombas SIEMENS de 5 HP : cambio de rodamientos,  incluye Suministro, tranporte e instalacion</t>
  </si>
  <si>
    <t>1.3.3</t>
  </si>
  <si>
    <t>Mantenimiento correctivo de 2 Motobombas SIEMENS de 5 HP: cambio de sellos mecánicos,  incluye Suministro, tranporte e instalacion</t>
  </si>
  <si>
    <t>1.3.4</t>
  </si>
  <si>
    <t>Mantenimiento correctivo de 2 Motobombas SIEMENS de 5 HP : identificación y corrección de posibles fugas (dentro del cuarto de maquinas) .</t>
  </si>
  <si>
    <t>1.3.5</t>
  </si>
  <si>
    <t xml:space="preserve">Mantenimiento correctivo de 2 Motobombas SIEMENS de 5 HP: Pintura de elementos bajo las mismas condiciones con las que cuenta el equipo,  incluye materiales, personal, transporte. </t>
  </si>
  <si>
    <t>1.3.6</t>
  </si>
  <si>
    <t>Mantenimiento correctivo  de succión de bombas de 2" con su respectivo cambio de accesorios tales como adaptador macho, uniones, soldaduras, limpiador PVC, granada en bronce de 2" y todo lo necesario para su correcta operación y funcionamiento. Estas intervenciones se realizarán en el tanque de almacenamiento de agua</t>
  </si>
  <si>
    <t>1.3.7</t>
  </si>
  <si>
    <t>1.3.8</t>
  </si>
  <si>
    <t>1.3.9</t>
  </si>
  <si>
    <t>Corrección de fuga en tubería 2” expuesta, incluye niples, unión, curva, adaptador macho de 2”, soldadura, teflón y todo lo necesario para su correcto funcionamiento. Estas intervenciones se realizarán en el cuarto de maquinas</t>
  </si>
  <si>
    <t>1.3.10</t>
  </si>
  <si>
    <t>Mantenimiento preventivo del flotador para control de nivel, verificar su hermeticidad y flotabilidad y accionamiento para su correcto funcionamiento.</t>
  </si>
  <si>
    <t>1.3.11</t>
  </si>
  <si>
    <t>Mantenimiento correctivo del flotador para control de nivel, incluye flotador, cableado y todo lo necesario para su correcta conexión y funcionamiento.</t>
  </si>
  <si>
    <t>1.3.12</t>
  </si>
  <si>
    <t>Mantenimiento correctivo de motor eléctrico 5 HP de motobomba incluye: retiro, instalación, cambio de rodamientos, escobillas, toma de medidas de corriente, voltaje y aislamiento y todo lo necesario para su correcto funcionamiento.</t>
  </si>
  <si>
    <t>1.3.13</t>
  </si>
  <si>
    <t xml:space="preserve">Bobinado de motor eléctrico 5 HP de motobomba, suministros, transportes, retiro e instalación. </t>
  </si>
  <si>
    <t>1.3.14</t>
  </si>
  <si>
    <t>1.3.15</t>
  </si>
  <si>
    <t>1.3.16</t>
  </si>
  <si>
    <t>CAMPUS FRATERNIDAD</t>
  </si>
  <si>
    <t>2.1</t>
  </si>
  <si>
    <t>2.1.1</t>
  </si>
  <si>
    <t xml:space="preserve">Mantenimiento preventivo de 2 Motobombas IHM de 15 HP Incluye: Medida de aislamiento de las bobinas del motor, limpieza de borneras de conexión, limpieza de la motobomba, medida de corriente nominal, inspección de rodamientos (ruidos, temperatura, vibraciones), revisión de los componentes de las bombas. Incluye suministros de insumos, herramientas, personal, transporte y todo lo necesario para el desarrollo del mantenimiento. </t>
  </si>
  <si>
    <t>2.1.2</t>
  </si>
  <si>
    <t>Mantenimiento correctivo de 2 Motobombas IHM de 15 HP:  cambio de rodamientos, incluye Suministro, tranporte e instalacion</t>
  </si>
  <si>
    <t>2.1.3</t>
  </si>
  <si>
    <t>Mantenimiento correctivo de 2 Motobombas IHM de 15 HP:  cambio de sellos mecánicos, incluye Suministro, tranporte e instalacion</t>
  </si>
  <si>
    <t>2.1.4</t>
  </si>
  <si>
    <t>Mantenimiento correctivo de 2 Motobombas IHM de 15 HP:  identificación de posibles fugas (dentro del cuarto de maquinas) .</t>
  </si>
  <si>
    <t>2.1.5</t>
  </si>
  <si>
    <t xml:space="preserve">Mantenimiento correctivo de 2 Motobombas IHM de 15 HP: Pintura de elementos bajo las mismas condiciones con las que cuenta el equipo, incluye materiales, personal, transporte. </t>
  </si>
  <si>
    <t>2.1.6</t>
  </si>
  <si>
    <t>Mantenimiento correctivo de motor eléctrico 15 HP de motobomba incluye: retiro, instalación, cambio de rodamientos, escobillas, toma de medidas de corriente, voltaje y aislamiento y todo lo necesario para su correcto funcionamiento.</t>
  </si>
  <si>
    <t>2.1.7</t>
  </si>
  <si>
    <t xml:space="preserve">Bobinado de motor eléctrico 15 HP de motobomba, suministros, transportes, retiro e instalación. </t>
  </si>
  <si>
    <t>2.1.8</t>
  </si>
  <si>
    <t>2.1.9</t>
  </si>
  <si>
    <t>Mantenimiento correctivo de manómetro de glicerina de 0 a 200 PSI, incluye suministro, transporte y cambio, aplicación de teflón y A53, prueba de presión y todo lo necesario para su correcta operación y funcionamiento.</t>
  </si>
  <si>
    <t>2.1.10</t>
  </si>
  <si>
    <t>2.1.11</t>
  </si>
  <si>
    <t>2.1.12</t>
  </si>
  <si>
    <t>2.2</t>
  </si>
  <si>
    <t>2.2.1</t>
  </si>
  <si>
    <t xml:space="preserve">Mantenimiento preventivo de 2 Motobombas PEDROLLO    de 10 HP, 600-2200 l/min. Incluye: Medida de aislamiento de las bobinas del motor, limpieza de borneras de conexión, limpieza de la motobomba, medida de corriente nominal, inspeccion de rodamientos (ruidos, temperatira, vibraciones), revisión de los componentes de las bombas. Incluye suministros de insumos, herramientas, personal,  transporte y todo lo necesario para el desarrollo del mantenimiento. </t>
  </si>
  <si>
    <t>2.2.2</t>
  </si>
  <si>
    <t>Mantenimiento correctivo de 2 Motobombas PEDROLLO    de 10 HP, 600-2200 l/min:  cambio de rodamientos, incluye Suministro, tranporte e instalacion</t>
  </si>
  <si>
    <t>2.2.3</t>
  </si>
  <si>
    <t>Mantenimiento correctivo de 2 Motobombas PEDROLLO    de 10 HP, 600-2200 l/min:  cambio de sellos mecánicos, incluye Suministro, tranporte e instalacion</t>
  </si>
  <si>
    <t>2.2.4</t>
  </si>
  <si>
    <t>Mantenimiento correctivo de 2 Motobombas PEDROLLO    de 10 HP, 600-2200 l/min:  identificación de posibles fugas (dentro del cuarto de maquinas) .</t>
  </si>
  <si>
    <t>2.2.5</t>
  </si>
  <si>
    <t xml:space="preserve">Mantenimiento correctivo de 2 Motobombas PEDROLLO    de 10 HP, 600-2200 l/min: Pintura de elementos bajo las mismas condiciones con las que cuenta el equipo,  incluye materiales, personal, transporte. </t>
  </si>
  <si>
    <t>2.2.6</t>
  </si>
  <si>
    <t>2.2.7</t>
  </si>
  <si>
    <t>2.2.8</t>
  </si>
  <si>
    <t>2.2.9</t>
  </si>
  <si>
    <t>2.2.10</t>
  </si>
  <si>
    <t>2.2.11</t>
  </si>
  <si>
    <t>2.2.12</t>
  </si>
  <si>
    <t>2.3</t>
  </si>
  <si>
    <t>2.3.1</t>
  </si>
  <si>
    <t xml:space="preserve">Mantenimiento preventivo de 2 Motobombas PEDROLLO de 10 HP, 600-2200 l/min. Incluye: Medida de aislamiento de las bobinas del motor, limpieza de borneras de conexión, limpieza de la motobomba, medida de corriente nominal, inspeccion de rodamientos (ruidos, temperatira, vibraciones), revisión de los componentes de las bombas. Incluye suministros de insumos, herramientas, personal,  transporte y todo lo necesario para el desarrollo del mantenimiento. </t>
  </si>
  <si>
    <t>2.3.2</t>
  </si>
  <si>
    <t>Mantenimiento correctivo de 2 Motobombas PEDROLLO de 10 HP, 600-2200 l/min:  cambio de rodamientos, incluye Suministro, tranporte e instalacion</t>
  </si>
  <si>
    <t>2.3.3</t>
  </si>
  <si>
    <t>Mantenimiento correctivo de 2 Motobombas PEDROLLO de 10 HP, 600-2200 l/min.:  cambio de sellos mecánicos, incluye Suministro, tranporte e instalacion</t>
  </si>
  <si>
    <t>2.3.4</t>
  </si>
  <si>
    <t>Mantenimiento correctivo de 2 Motobombas PEDROLLO de 10 HP, 600-2200 l/min:  identificación de posibles fugas (dentro del cuarto de maquinas) .</t>
  </si>
  <si>
    <t>2.3.5</t>
  </si>
  <si>
    <t xml:space="preserve">Mantenimiento correctivo de 2 Motobombas PEDROLLO de 10 HP, 600-2200 l/min: Pintura de elementos bajo las mismas condiciones con las que cuenta el equipo,  incluye materiales, personal, transporte. </t>
  </si>
  <si>
    <t>2.3.6</t>
  </si>
  <si>
    <t>2.3.7</t>
  </si>
  <si>
    <t>2.3.8</t>
  </si>
  <si>
    <t>2.3.9</t>
  </si>
  <si>
    <t>2.3.10</t>
  </si>
  <si>
    <t>2.3.11</t>
  </si>
  <si>
    <t>2.3.12</t>
  </si>
  <si>
    <t>2.4</t>
  </si>
  <si>
    <t>2.4.1</t>
  </si>
  <si>
    <t xml:space="preserve">Mantenimiento preventivo de 2 Motobombas PEDROLLO de 2 HP, 200- 1100 l/min. Incluye: Medida de aislamiento de las bobinas del motor, limpieza de borneras de conexión, limpieza de la motobomba, medida de corriente nominal, inspección de rodamientos (ruidos, temperatura, vibraciones), revisión de los componentes de las bombas. Incluye suministros de insumos, herramientas, personal, transporte y todo lo necesario para el desarrollo del mantenimiento. </t>
  </si>
  <si>
    <t>2.4.2</t>
  </si>
  <si>
    <t>Mantenimiento preventivo de 2 Motobombas PEDROLLO de 2 HP, 200- 1100 l/min.:  cambio de rodamientos, incluye Suministro, transporte e instalación</t>
  </si>
  <si>
    <t>2.4.3</t>
  </si>
  <si>
    <t>Mantenimiento preventivo de 2 Motobombas PEDROLLO de 2 HP, 200- 1100 l/min.:  cambio de sellos mecánicos, incluye Suministro, transporte e instalación</t>
  </si>
  <si>
    <t>2.4.4</t>
  </si>
  <si>
    <t>Mantenimiento preventivo de 2 Motobombas PEDROLLO de 2 HP, 200- 1100 l/min:  identificación de posibles fugas (dentro del cuarto de máquinas) .</t>
  </si>
  <si>
    <t>2.4.5</t>
  </si>
  <si>
    <t xml:space="preserve">Mantenimiento preventivo de 2 Motobombas PEDROLLO de 2 HP, 200- 1100 l/min: Pintura de elementos bajo las mismas condiciones con las que cuenta el equipo, incluye materiales, personal, transporte. </t>
  </si>
  <si>
    <t>2.4.6</t>
  </si>
  <si>
    <t>Mantenimiento preventivo de flujómetro: incluye desmonte de abrazaderas inoxidable, cambio de empaque, limpieza interna del flujómetro, reinstalación y pruebas de flujo.</t>
  </si>
  <si>
    <t>2.4.7</t>
  </si>
  <si>
    <t>2.4.8</t>
  </si>
  <si>
    <t>2.4.9</t>
  </si>
  <si>
    <t>2.4.10</t>
  </si>
  <si>
    <t>2.4.11</t>
  </si>
  <si>
    <t>2.4.12</t>
  </si>
  <si>
    <t>Suministro, transporte y cambio de válvulas mariposa de 2" con todos sus tornillos en acero inoxidable de 5/8x2” arandelas, arandelas de presión, tuercas, teflón y demás accesorios para su correcta instalación y funcionamiento.</t>
  </si>
  <si>
    <t>2.4.13</t>
  </si>
  <si>
    <t>2.4.14</t>
  </si>
  <si>
    <t>2.4.15</t>
  </si>
  <si>
    <t>2.4.16</t>
  </si>
  <si>
    <t>MANTENIMIENTO PREDICTIVO DE MOTORES</t>
  </si>
  <si>
    <t>Suministro de Hardware para monitoreo predictivo de motores eléctricos trifásicos de inducción tipo jaula de ardilla, de hasta 100 Voltios en estándar IEC o NEMA; tamaño de carcasas de motor de hasta 450 (IEC 60034) o 500 (NEMA MG1); potencia entre 0,37 kW a 500 kW o de 0,5 HP a 700 HP. Debe contar con sensores que permitan mediciones predictivas y el monitoreo de mínimo las siguientes variables.                                                                                                                                              - Variables eléctricas tales como:  Estado de alimentación del motor; estado de bobinado del estator; estado de  rotor.                                                                                                                                                      - Variables mecánicas como:  Equilibrio del eje del motor; Excentricidad; Rodamiento; Alineación; Sistema de refrigeración;  fijación del motor a superficie                                                                                                                                             - La solución debe garantizar la conectividad para la captura y procesamiento de los datos, puede ser via Wifi o red cableada.                                                                                                                                             - La solución debe traer las interfaces de usuario vía WEB y Movil, tanto para Android 6.0  posterior como para IOS 13º posterior.                                                                                                                                              - La solución debe garantizar la creación y administración de usuarios para todas las personas interesadas en el monitoreo predictivo.                                                                                                                                            - La solución debe cumplir con todas las especificaciones de seguridad estándares WEP, WPA o WPA2                                                                                                                                                    - La solución debe incorporar la analítica de los datos capturados por el hardware, de tal manera que se tenga información procesada para la toma de decisiones de manera predictiva                                                                                                                                                 - Informar oportunamente a la entidad el posible fallo de los elementos que se están monitoreando                                                                                                                                      - Acompañamiento, respaldo y seguimiento por parte de los profesionales del contratista para la visualización y definiciones técnicas de las alarmas que genera el hardware e informe a la entidad</t>
  </si>
  <si>
    <t>VALOR TOTAL ANTES DE AU </t>
  </si>
  <si>
    <t>AU20%</t>
  </si>
  <si>
    <t>VALOR TOTAL INCLUIDO AU</t>
  </si>
  <si>
    <t>Cuarto de máquinas de Piscina, Robledo</t>
  </si>
  <si>
    <t>3.1</t>
  </si>
  <si>
    <t>Cuarto de maquinas bloque D, Robledo</t>
  </si>
  <si>
    <t>Cuarto de maquinas bloque H, Robledo</t>
  </si>
  <si>
    <t>Cuarto de máquinas tanque de almacenamiento Fraternidad</t>
  </si>
  <si>
    <t>Cuarto de máquinas piscina para buceo Fraternidad</t>
  </si>
  <si>
    <t>Cuarto de maquinas piscina semiolímpica Fraternidad</t>
  </si>
  <si>
    <t>Cuarto máquinas piscina niños, Fraternidad</t>
  </si>
  <si>
    <r>
      <rPr>
        <b/>
        <sz val="12"/>
        <color theme="1"/>
        <rFont val="Arial Narrow"/>
        <family val="2"/>
      </rPr>
      <t>NOTA:</t>
    </r>
    <r>
      <rPr>
        <sz val="12"/>
        <color theme="1"/>
        <rFont val="Arial Narrow"/>
        <family val="2"/>
      </rPr>
      <t xml:space="preserve"> Para el presente proceso de selección, es necesario que los oferentes hagan entrega de su propuesta económica en el "Formato No.2 Propuesta Económica" en formato de Excel y .PDF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</si>
</sst>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4" formatCode="_-&quot;$&quot;\ * #,##0.00_-;\-&quot;$&quot;\ * #,##0.00_-;_-&quot;$&quot;\ * &quot;-&quot;??_-;_-@_-"/>
    <numFmt numFmtId="164" formatCode="&quot;$&quot;\ #,##0"/>
    <numFmt numFmtId="165" formatCode="_-&quot;$&quot;\ * #,##0_-;\-&quot;$&quot;\ * #,##0_-;_-&quot;$&quot;\ * &quot;-&quot;??_-;_-@_-"/>
  </numFmts>
  <fonts count="14" x14ac:knownFonts="1">
    <font>
      <sz val="11"/>
      <color theme="1"/>
      <name val="Calibri"/>
      <family val="2"/>
      <scheme val="minor"/>
    </font>
    <font>
      <b/>
      <sz val="10"/>
      <color theme="1"/>
      <name val="Arial Narrow"/>
      <family val="2"/>
    </font>
    <font>
      <b/>
      <sz val="10"/>
      <color rgb="FFFF0000"/>
      <name val="Arial Narrow"/>
      <family val="2"/>
    </font>
    <font>
      <b/>
      <sz val="10"/>
      <name val="Arial Narrow"/>
      <family val="2"/>
    </font>
    <font>
      <sz val="11"/>
      <color theme="1"/>
      <name val="Calibri"/>
      <family val="2"/>
      <scheme val="minor"/>
    </font>
    <font>
      <u/>
      <sz val="11"/>
      <color theme="10"/>
      <name val="Calibri"/>
      <family val="2"/>
      <scheme val="minor"/>
    </font>
    <font>
      <b/>
      <sz val="10"/>
      <color rgb="FFFFFFFF"/>
      <name val="Arial Narrow"/>
      <family val="2"/>
    </font>
    <font>
      <sz val="10"/>
      <name val="Arial Narrow"/>
      <family val="2"/>
    </font>
    <font>
      <sz val="10"/>
      <color theme="1"/>
      <name val="Arial Narrow"/>
      <family val="2"/>
    </font>
    <font>
      <u/>
      <sz val="10"/>
      <name val="Arial Narrow"/>
      <family val="2"/>
    </font>
    <font>
      <b/>
      <sz val="10"/>
      <color rgb="FF000000"/>
      <name val="Arial Narrow"/>
      <family val="2"/>
    </font>
    <font>
      <sz val="10"/>
      <color rgb="FF000000"/>
      <name val="Arial Narrow"/>
      <family val="2"/>
    </font>
    <font>
      <sz val="12"/>
      <color theme="1"/>
      <name val="Arial Narrow"/>
      <family val="2"/>
    </font>
    <font>
      <b/>
      <sz val="12"/>
      <color theme="1"/>
      <name val="Arial Narrow"/>
      <family val="2"/>
    </font>
  </fonts>
  <fills count="7">
    <fill>
      <patternFill patternType="none"/>
    </fill>
    <fill>
      <patternFill patternType="gray125"/>
    </fill>
    <fill>
      <patternFill patternType="solid">
        <fgColor rgb="FF4F81BD"/>
        <bgColor indexed="64"/>
      </patternFill>
    </fill>
    <fill>
      <patternFill patternType="solid">
        <fgColor rgb="FFFFFFFF"/>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theme="0" tint="-0.14999847407452621"/>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4" fillId="0" borderId="0" applyFont="0" applyFill="0" applyBorder="0" applyAlignment="0" applyProtection="0"/>
    <xf numFmtId="0" fontId="5" fillId="0" borderId="0" applyNumberFormat="0" applyFill="0" applyBorder="0" applyAlignment="0" applyProtection="0"/>
  </cellStyleXfs>
  <cellXfs count="77">
    <xf numFmtId="0" fontId="0" fillId="0" borderId="0" xfId="0"/>
    <xf numFmtId="0" fontId="1" fillId="0" borderId="7" xfId="0" applyFont="1" applyBorder="1" applyAlignment="1">
      <alignment horizontal="left" vertical="center"/>
    </xf>
    <xf numFmtId="0" fontId="1" fillId="0" borderId="2"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44" fontId="3" fillId="0" borderId="8" xfId="1" applyFont="1" applyBorder="1" applyAlignment="1">
      <alignment horizontal="left" vertical="center"/>
    </xf>
    <xf numFmtId="0" fontId="3" fillId="0" borderId="2" xfId="0" applyFont="1" applyBorder="1" applyAlignment="1">
      <alignment horizontal="left" vertical="center"/>
    </xf>
    <xf numFmtId="0" fontId="1" fillId="0" borderId="0" xfId="0" applyFont="1" applyAlignment="1">
      <alignment horizontal="left" vertical="center"/>
    </xf>
    <xf numFmtId="0" fontId="2" fillId="0" borderId="0" xfId="0" applyFont="1" applyAlignment="1">
      <alignment horizontal="left" vertical="center"/>
    </xf>
    <xf numFmtId="44" fontId="2" fillId="0" borderId="0" xfId="1" applyFont="1" applyAlignment="1">
      <alignment horizontal="left" vertical="center"/>
    </xf>
    <xf numFmtId="44" fontId="6" fillId="2" borderId="1" xfId="1" applyFont="1" applyFill="1" applyBorder="1" applyAlignment="1">
      <alignment horizontal="center" vertical="center" wrapText="1"/>
    </xf>
    <xf numFmtId="0" fontId="6" fillId="2" borderId="1" xfId="0" applyFont="1" applyFill="1" applyBorder="1" applyAlignment="1">
      <alignment horizontal="center" vertical="center" wrapText="1"/>
    </xf>
    <xf numFmtId="44" fontId="7" fillId="0" borderId="1" xfId="1" applyFont="1" applyBorder="1" applyAlignment="1">
      <alignment horizontal="center" vertical="center" wrapText="1"/>
    </xf>
    <xf numFmtId="0" fontId="6" fillId="4" borderId="1" xfId="0" applyFont="1" applyFill="1" applyBorder="1" applyAlignment="1">
      <alignment horizontal="center" vertical="center" wrapText="1"/>
    </xf>
    <xf numFmtId="0" fontId="1" fillId="0" borderId="4"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164" fontId="1" fillId="0" borderId="13" xfId="0" applyNumberFormat="1" applyFont="1" applyBorder="1" applyAlignment="1">
      <alignment horizontal="right"/>
    </xf>
    <xf numFmtId="164" fontId="8" fillId="0" borderId="14" xfId="0" applyNumberFormat="1" applyFont="1" applyBorder="1"/>
    <xf numFmtId="0" fontId="8" fillId="0" borderId="0" xfId="0" applyFont="1"/>
    <xf numFmtId="164" fontId="1" fillId="0" borderId="1" xfId="0" applyNumberFormat="1" applyFont="1" applyBorder="1" applyAlignment="1">
      <alignment horizontal="right"/>
    </xf>
    <xf numFmtId="164" fontId="8" fillId="0" borderId="15" xfId="0" applyNumberFormat="1" applyFont="1" applyBorder="1"/>
    <xf numFmtId="0" fontId="8" fillId="0" borderId="25" xfId="0" applyFont="1" applyBorder="1"/>
    <xf numFmtId="164" fontId="8" fillId="0" borderId="0" xfId="0" applyNumberFormat="1" applyFont="1"/>
    <xf numFmtId="0" fontId="1" fillId="0" borderId="27" xfId="0" applyFont="1" applyBorder="1" applyAlignment="1">
      <alignment vertical="center"/>
    </xf>
    <xf numFmtId="0" fontId="10" fillId="5"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8" fontId="11" fillId="0" borderId="1" xfId="0" applyNumberFormat="1" applyFont="1" applyBorder="1" applyAlignment="1">
      <alignment horizontal="right" vertical="center" wrapText="1"/>
    </xf>
    <xf numFmtId="6" fontId="8" fillId="0" borderId="0" xfId="0" applyNumberFormat="1" applyFont="1"/>
    <xf numFmtId="165" fontId="10" fillId="5" borderId="1" xfId="1" applyNumberFormat="1" applyFont="1" applyFill="1" applyBorder="1" applyAlignment="1">
      <alignment horizontal="center" vertical="center" wrapText="1"/>
    </xf>
    <xf numFmtId="0" fontId="12" fillId="0" borderId="0" xfId="0" applyFont="1" applyAlignment="1">
      <alignment horizontal="justify" vertical="center"/>
    </xf>
    <xf numFmtId="0" fontId="10" fillId="5" borderId="1" xfId="0" applyFont="1" applyFill="1" applyBorder="1" applyAlignment="1">
      <alignment horizontal="center" vertical="center" wrapText="1"/>
    </xf>
    <xf numFmtId="0" fontId="10" fillId="5" borderId="31" xfId="0" applyFont="1" applyFill="1" applyBorder="1" applyAlignment="1">
      <alignment horizontal="right" vertical="center" wrapText="1"/>
    </xf>
    <xf numFmtId="0" fontId="10" fillId="5" borderId="32" xfId="0" applyFont="1" applyFill="1" applyBorder="1" applyAlignment="1">
      <alignment horizontal="right" vertical="center" wrapText="1"/>
    </xf>
    <xf numFmtId="0" fontId="10" fillId="5" borderId="33" xfId="0" applyFont="1" applyFill="1" applyBorder="1" applyAlignment="1">
      <alignment horizontal="right" vertical="center" wrapText="1"/>
    </xf>
    <xf numFmtId="0" fontId="10" fillId="6" borderId="1" xfId="0" applyFont="1" applyFill="1" applyBorder="1" applyAlignment="1">
      <alignment horizontal="center" vertical="center" wrapText="1"/>
    </xf>
    <xf numFmtId="0" fontId="1" fillId="0" borderId="7" xfId="0" applyFont="1" applyBorder="1" applyAlignment="1">
      <alignment horizontal="left" vertical="center"/>
    </xf>
    <xf numFmtId="0" fontId="1" fillId="0" borderId="2"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2" xfId="0" applyFont="1" applyBorder="1" applyAlignment="1">
      <alignment horizontal="left" vertical="center"/>
    </xf>
    <xf numFmtId="0" fontId="6" fillId="2" borderId="1" xfId="0" applyFont="1" applyFill="1" applyBorder="1" applyAlignment="1">
      <alignment horizontal="center" vertical="center" wrapText="1"/>
    </xf>
    <xf numFmtId="0" fontId="1" fillId="0" borderId="3" xfId="0" applyFont="1" applyBorder="1" applyAlignment="1">
      <alignment horizontal="left" vertical="center"/>
    </xf>
    <xf numFmtId="0" fontId="1" fillId="0" borderId="9" xfId="0" applyFont="1" applyBorder="1" applyAlignment="1">
      <alignment horizontal="left" vertical="center"/>
    </xf>
    <xf numFmtId="0" fontId="9" fillId="0" borderId="7" xfId="2" applyFont="1" applyBorder="1" applyAlignment="1">
      <alignment horizontal="left" vertical="center"/>
    </xf>
    <xf numFmtId="15" fontId="3" fillId="0" borderId="7" xfId="0" applyNumberFormat="1" applyFont="1" applyBorder="1" applyAlignment="1">
      <alignment horizontal="left" vertic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23" xfId="0" applyFont="1" applyBorder="1" applyAlignment="1">
      <alignment horizontal="left" vertical="center"/>
    </xf>
    <xf numFmtId="0" fontId="3" fillId="0" borderId="18" xfId="0" applyFont="1" applyBorder="1" applyAlignment="1">
      <alignment horizontal="left" vertical="center"/>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11" xfId="0" applyFont="1" applyBorder="1" applyAlignment="1">
      <alignment horizontal="left" vertical="center"/>
    </xf>
    <xf numFmtId="0" fontId="3" fillId="0" borderId="16" xfId="0" applyFont="1" applyBorder="1" applyAlignment="1">
      <alignment horizontal="left" vertical="center"/>
    </xf>
    <xf numFmtId="0" fontId="3" fillId="0" borderId="10" xfId="0" applyFont="1" applyBorder="1" applyAlignment="1">
      <alignment horizontal="left" vertical="center"/>
    </xf>
    <xf numFmtId="0" fontId="3" fillId="0" borderId="17" xfId="0" applyFont="1" applyBorder="1" applyAlignment="1">
      <alignment horizontal="left" vertical="center"/>
    </xf>
    <xf numFmtId="0" fontId="8" fillId="0" borderId="3" xfId="0" applyFont="1" applyBorder="1" applyAlignment="1">
      <alignment horizontal="center"/>
    </xf>
    <xf numFmtId="0" fontId="8" fillId="0" borderId="24" xfId="0" applyFont="1" applyBorder="1" applyAlignment="1">
      <alignment horizontal="center"/>
    </xf>
    <xf numFmtId="0" fontId="8" fillId="0" borderId="25" xfId="0" applyFont="1" applyBorder="1" applyAlignment="1">
      <alignment horizontal="center"/>
    </xf>
    <xf numFmtId="0" fontId="8" fillId="0" borderId="26" xfId="0" applyFont="1" applyBorder="1" applyAlignment="1">
      <alignment horizontal="center"/>
    </xf>
    <xf numFmtId="0" fontId="8" fillId="0" borderId="27" xfId="0" applyFont="1" applyBorder="1" applyAlignment="1">
      <alignment horizontal="center"/>
    </xf>
    <xf numFmtId="0" fontId="8" fillId="0" borderId="28" xfId="0" applyFont="1" applyBorder="1" applyAlignment="1">
      <alignment horizontal="center"/>
    </xf>
    <xf numFmtId="0" fontId="1" fillId="0" borderId="12" xfId="0" applyFont="1" applyBorder="1" applyAlignment="1">
      <alignment horizontal="center" vertical="center" wrapText="1"/>
    </xf>
    <xf numFmtId="0" fontId="1" fillId="0" borderId="0" xfId="0" applyFont="1" applyAlignment="1">
      <alignment horizontal="center" vertical="center" wrapText="1"/>
    </xf>
    <xf numFmtId="0" fontId="1" fillId="0" borderId="29" xfId="0" applyFont="1" applyBorder="1" applyAlignment="1">
      <alignment horizontal="left" vertical="center"/>
    </xf>
    <xf numFmtId="0" fontId="1" fillId="0" borderId="6" xfId="0" applyFont="1" applyBorder="1" applyAlignment="1">
      <alignment horizontal="left" vertic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9"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30" xfId="0" applyFont="1" applyBorder="1" applyAlignment="1">
      <alignment horizontal="left" vertical="center" wrapText="1"/>
    </xf>
    <xf numFmtId="15" fontId="3" fillId="0" borderId="18" xfId="0" applyNumberFormat="1" applyFont="1" applyBorder="1" applyAlignment="1">
      <alignment horizontal="left" vertical="center"/>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272303</xdr:colOff>
      <xdr:row>0</xdr:row>
      <xdr:rowOff>9525</xdr:rowOff>
    </xdr:from>
    <xdr:to>
      <xdr:col>2</xdr:col>
      <xdr:colOff>2113430</xdr:colOff>
      <xdr:row>4</xdr:row>
      <xdr:rowOff>41345</xdr:rowOff>
    </xdr:to>
    <xdr:pic>
      <xdr:nvPicPr>
        <xdr:cNvPr id="2" name="Imagen 1">
          <a:extLst>
            <a:ext uri="{FF2B5EF4-FFF2-40B4-BE49-F238E27FC236}">
              <a16:creationId xmlns:a16="http://schemas.microsoft.com/office/drawing/2014/main" id="{B94D86A4-CC57-4C7F-9115-DEE43E031C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67653" y="9525"/>
          <a:ext cx="1841127" cy="68904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A0216-A98F-4024-9780-C7176E0E7C63}">
  <sheetPr>
    <pageSetUpPr fitToPage="1"/>
  </sheetPr>
  <dimension ref="A1:I152"/>
  <sheetViews>
    <sheetView tabSelected="1" topLeftCell="A143" zoomScaleNormal="100" workbookViewId="0">
      <selection activeCell="K150" sqref="K150"/>
    </sheetView>
  </sheetViews>
  <sheetFormatPr baseColWidth="10" defaultColWidth="11.42578125" defaultRowHeight="12.75" x14ac:dyDescent="0.2"/>
  <cols>
    <col min="1" max="1" width="5" style="19" customWidth="1"/>
    <col min="2" max="2" width="8.42578125" style="19" customWidth="1"/>
    <col min="3" max="3" width="74.85546875" style="19" customWidth="1"/>
    <col min="4" max="4" width="13.42578125" style="19" customWidth="1"/>
    <col min="5" max="5" width="11.42578125" style="19"/>
    <col min="6" max="6" width="16" style="19" customWidth="1"/>
    <col min="7" max="7" width="16.42578125" style="19" bestFit="1" customWidth="1"/>
    <col min="8" max="8" width="15.5703125" style="19" customWidth="1"/>
    <col min="9" max="9" width="16.42578125" style="19" customWidth="1"/>
    <col min="10" max="16384" width="11.42578125" style="19"/>
  </cols>
  <sheetData>
    <row r="1" spans="1:9" x14ac:dyDescent="0.2">
      <c r="A1" s="60"/>
      <c r="B1" s="61"/>
      <c r="C1" s="66" t="s">
        <v>0</v>
      </c>
      <c r="D1" s="67"/>
      <c r="E1" s="67"/>
      <c r="F1" s="67"/>
      <c r="G1" s="67"/>
      <c r="H1" s="17" t="s">
        <v>1</v>
      </c>
      <c r="I1" s="18" t="s">
        <v>2</v>
      </c>
    </row>
    <row r="2" spans="1:9" x14ac:dyDescent="0.2">
      <c r="A2" s="62"/>
      <c r="B2" s="63"/>
      <c r="C2" s="66"/>
      <c r="D2" s="67"/>
      <c r="E2" s="67"/>
      <c r="F2" s="67"/>
      <c r="G2" s="67"/>
      <c r="H2" s="20" t="s">
        <v>3</v>
      </c>
      <c r="I2" s="21" t="s">
        <v>4</v>
      </c>
    </row>
    <row r="3" spans="1:9" x14ac:dyDescent="0.2">
      <c r="A3" s="64"/>
      <c r="B3" s="65"/>
      <c r="C3" s="66"/>
      <c r="D3" s="67"/>
      <c r="E3" s="67"/>
      <c r="F3" s="67"/>
      <c r="G3" s="67"/>
      <c r="H3" s="20" t="s">
        <v>5</v>
      </c>
      <c r="I3" s="21" t="s">
        <v>6</v>
      </c>
    </row>
    <row r="4" spans="1:9" ht="13.5" thickBot="1" x14ac:dyDescent="0.25">
      <c r="A4" s="22"/>
      <c r="E4" s="23"/>
      <c r="F4" s="23"/>
      <c r="G4" s="23"/>
    </row>
    <row r="5" spans="1:9" ht="27.75" customHeight="1" x14ac:dyDescent="0.2">
      <c r="B5" s="68" t="s">
        <v>7</v>
      </c>
      <c r="C5" s="68"/>
      <c r="D5" s="70" t="s">
        <v>8</v>
      </c>
      <c r="E5" s="71"/>
      <c r="F5" s="71"/>
      <c r="G5" s="71"/>
      <c r="H5" s="71"/>
      <c r="I5" s="72"/>
    </row>
    <row r="6" spans="1:9" ht="27.75" customHeight="1" thickBot="1" x14ac:dyDescent="0.25">
      <c r="A6" s="24"/>
      <c r="B6" s="69"/>
      <c r="C6" s="69"/>
      <c r="D6" s="73"/>
      <c r="E6" s="74"/>
      <c r="F6" s="74"/>
      <c r="G6" s="74"/>
      <c r="H6" s="74"/>
      <c r="I6" s="75"/>
    </row>
    <row r="7" spans="1:9" ht="15" customHeight="1" thickBot="1" x14ac:dyDescent="0.25">
      <c r="B7" s="40" t="s">
        <v>9</v>
      </c>
      <c r="C7" s="41"/>
      <c r="D7" s="57" t="s">
        <v>10</v>
      </c>
      <c r="E7" s="58"/>
      <c r="F7" s="58"/>
      <c r="G7" s="58"/>
      <c r="H7" s="58"/>
      <c r="I7" s="59"/>
    </row>
    <row r="8" spans="1:9" ht="15" customHeight="1" thickBot="1" x14ac:dyDescent="0.25">
      <c r="B8" s="46" t="s">
        <v>11</v>
      </c>
      <c r="C8" s="47"/>
      <c r="D8" s="50" t="s">
        <v>12</v>
      </c>
      <c r="E8" s="51"/>
      <c r="F8" s="51"/>
      <c r="G8" s="51"/>
      <c r="H8" s="51"/>
      <c r="I8" s="52"/>
    </row>
    <row r="9" spans="1:9" ht="15" customHeight="1" thickBot="1" x14ac:dyDescent="0.25">
      <c r="B9" s="46" t="s">
        <v>13</v>
      </c>
      <c r="C9" s="47"/>
      <c r="D9" s="53" t="s">
        <v>14</v>
      </c>
      <c r="E9" s="54"/>
      <c r="F9" s="54"/>
      <c r="G9" s="54"/>
      <c r="H9" s="54"/>
      <c r="I9" s="55"/>
    </row>
    <row r="10" spans="1:9" ht="15" customHeight="1" thickBot="1" x14ac:dyDescent="0.25">
      <c r="B10" s="46" t="s">
        <v>15</v>
      </c>
      <c r="C10" s="47"/>
      <c r="D10" s="76" t="s">
        <v>16</v>
      </c>
      <c r="E10" s="54"/>
      <c r="F10" s="54"/>
      <c r="G10" s="54"/>
      <c r="H10" s="54"/>
      <c r="I10" s="55"/>
    </row>
    <row r="11" spans="1:9" ht="15" customHeight="1" thickBot="1" x14ac:dyDescent="0.25">
      <c r="B11" s="40" t="s">
        <v>17</v>
      </c>
      <c r="C11" s="41"/>
      <c r="D11" s="56" t="s">
        <v>18</v>
      </c>
      <c r="E11" s="56"/>
      <c r="F11" s="56"/>
      <c r="G11" s="56"/>
      <c r="H11" s="56"/>
      <c r="I11" s="56"/>
    </row>
    <row r="12" spans="1:9" ht="15" customHeight="1" thickBot="1" x14ac:dyDescent="0.25">
      <c r="B12" s="1"/>
      <c r="C12" s="2"/>
      <c r="D12" s="3"/>
      <c r="E12" s="4"/>
      <c r="F12" s="4"/>
      <c r="G12" s="5"/>
      <c r="H12" s="4"/>
      <c r="I12" s="6"/>
    </row>
    <row r="13" spans="1:9" ht="15" customHeight="1" thickBot="1" x14ac:dyDescent="0.25">
      <c r="B13" s="40" t="s">
        <v>19</v>
      </c>
      <c r="C13" s="41"/>
      <c r="D13" s="57" t="s">
        <v>20</v>
      </c>
      <c r="E13" s="58"/>
      <c r="F13" s="58"/>
      <c r="G13" s="58"/>
      <c r="H13" s="58"/>
      <c r="I13" s="59"/>
    </row>
    <row r="14" spans="1:9" ht="15" customHeight="1" thickBot="1" x14ac:dyDescent="0.25">
      <c r="B14" s="46" t="s">
        <v>11</v>
      </c>
      <c r="C14" s="47"/>
      <c r="D14" s="57" t="s">
        <v>21</v>
      </c>
      <c r="E14" s="58"/>
      <c r="F14" s="58"/>
      <c r="G14" s="58"/>
      <c r="H14" s="58"/>
      <c r="I14" s="59"/>
    </row>
    <row r="15" spans="1:9" ht="15" customHeight="1" thickBot="1" x14ac:dyDescent="0.25">
      <c r="B15" s="46" t="s">
        <v>13</v>
      </c>
      <c r="C15" s="47"/>
      <c r="D15" s="50" t="s">
        <v>22</v>
      </c>
      <c r="E15" s="51"/>
      <c r="F15" s="51"/>
      <c r="G15" s="51"/>
      <c r="H15" s="51"/>
      <c r="I15" s="52"/>
    </row>
    <row r="16" spans="1:9" ht="15" customHeight="1" thickBot="1" x14ac:dyDescent="0.25">
      <c r="B16" s="46" t="s">
        <v>15</v>
      </c>
      <c r="C16" s="47"/>
      <c r="D16" s="53" t="s">
        <v>23</v>
      </c>
      <c r="E16" s="54"/>
      <c r="F16" s="54"/>
      <c r="G16" s="54"/>
      <c r="H16" s="54"/>
      <c r="I16" s="55"/>
    </row>
    <row r="17" spans="2:9" ht="15" customHeight="1" thickBot="1" x14ac:dyDescent="0.25">
      <c r="B17" s="40" t="s">
        <v>17</v>
      </c>
      <c r="C17" s="41"/>
      <c r="D17" s="53" t="s">
        <v>24</v>
      </c>
      <c r="E17" s="54"/>
      <c r="F17" s="54"/>
      <c r="G17" s="54"/>
      <c r="H17" s="54"/>
      <c r="I17" s="55"/>
    </row>
    <row r="18" spans="2:9" ht="15" customHeight="1" thickBot="1" x14ac:dyDescent="0.25">
      <c r="B18" s="7"/>
      <c r="C18" s="7"/>
      <c r="D18" s="8"/>
      <c r="E18" s="8"/>
      <c r="F18" s="8"/>
      <c r="G18" s="9"/>
      <c r="H18" s="8"/>
      <c r="I18" s="8"/>
    </row>
    <row r="19" spans="2:9" ht="15" customHeight="1" thickBot="1" x14ac:dyDescent="0.25">
      <c r="B19" s="40" t="s">
        <v>25</v>
      </c>
      <c r="C19" s="41"/>
      <c r="D19" s="42"/>
      <c r="E19" s="43"/>
      <c r="F19" s="43"/>
      <c r="G19" s="43"/>
      <c r="H19" s="43"/>
      <c r="I19" s="44"/>
    </row>
    <row r="20" spans="2:9" ht="15" customHeight="1" thickBot="1" x14ac:dyDescent="0.25">
      <c r="B20" s="46" t="s">
        <v>11</v>
      </c>
      <c r="C20" s="47"/>
      <c r="D20" s="42"/>
      <c r="E20" s="43"/>
      <c r="F20" s="43"/>
      <c r="G20" s="43"/>
      <c r="H20" s="43"/>
      <c r="I20" s="44"/>
    </row>
    <row r="21" spans="2:9" ht="15" customHeight="1" thickBot="1" x14ac:dyDescent="0.25">
      <c r="B21" s="46" t="s">
        <v>13</v>
      </c>
      <c r="C21" s="47"/>
      <c r="D21" s="48"/>
      <c r="E21" s="43"/>
      <c r="F21" s="43"/>
      <c r="G21" s="43"/>
      <c r="H21" s="43"/>
      <c r="I21" s="44"/>
    </row>
    <row r="22" spans="2:9" ht="15" customHeight="1" thickBot="1" x14ac:dyDescent="0.25">
      <c r="B22" s="46" t="s">
        <v>15</v>
      </c>
      <c r="C22" s="47"/>
      <c r="D22" s="49"/>
      <c r="E22" s="43"/>
      <c r="F22" s="43"/>
      <c r="G22" s="43"/>
      <c r="H22" s="43"/>
      <c r="I22" s="44"/>
    </row>
    <row r="23" spans="2:9" ht="15" customHeight="1" thickBot="1" x14ac:dyDescent="0.25">
      <c r="B23" s="40" t="s">
        <v>17</v>
      </c>
      <c r="C23" s="41"/>
      <c r="D23" s="42"/>
      <c r="E23" s="43"/>
      <c r="F23" s="43"/>
      <c r="G23" s="43"/>
      <c r="H23" s="43"/>
      <c r="I23" s="44"/>
    </row>
    <row r="24" spans="2:9" ht="15" customHeight="1" x14ac:dyDescent="0.2">
      <c r="B24" s="14"/>
      <c r="C24" s="14"/>
      <c r="D24" s="15"/>
      <c r="E24" s="15"/>
      <c r="F24" s="16"/>
      <c r="G24" s="16"/>
      <c r="H24" s="16"/>
      <c r="I24" s="15"/>
    </row>
    <row r="25" spans="2:9" ht="25.5" x14ac:dyDescent="0.2">
      <c r="B25" s="45" t="s">
        <v>26</v>
      </c>
      <c r="C25" s="45" t="s">
        <v>27</v>
      </c>
      <c r="D25" s="45" t="s">
        <v>28</v>
      </c>
      <c r="E25" s="45" t="s">
        <v>29</v>
      </c>
      <c r="F25" s="11" t="s">
        <v>10</v>
      </c>
      <c r="G25" s="10" t="s">
        <v>20</v>
      </c>
      <c r="H25" s="13" t="s">
        <v>30</v>
      </c>
      <c r="I25" s="45" t="s">
        <v>31</v>
      </c>
    </row>
    <row r="26" spans="2:9" ht="25.5" x14ac:dyDescent="0.2">
      <c r="B26" s="45"/>
      <c r="C26" s="45"/>
      <c r="D26" s="45"/>
      <c r="E26" s="45"/>
      <c r="F26" s="11" t="s">
        <v>32</v>
      </c>
      <c r="G26" s="10" t="s">
        <v>32</v>
      </c>
      <c r="H26" s="11" t="s">
        <v>32</v>
      </c>
      <c r="I26" s="45"/>
    </row>
    <row r="27" spans="2:9" x14ac:dyDescent="0.2">
      <c r="B27" s="25">
        <v>1</v>
      </c>
      <c r="C27" s="35" t="s">
        <v>33</v>
      </c>
      <c r="D27" s="35"/>
      <c r="E27" s="35"/>
      <c r="F27" s="35"/>
      <c r="G27" s="35"/>
      <c r="H27" s="35"/>
      <c r="I27" s="35"/>
    </row>
    <row r="28" spans="2:9" x14ac:dyDescent="0.2">
      <c r="B28" s="26" t="s">
        <v>34</v>
      </c>
      <c r="C28" s="39" t="s">
        <v>232</v>
      </c>
      <c r="D28" s="39"/>
      <c r="E28" s="39"/>
      <c r="F28" s="39"/>
      <c r="G28" s="39"/>
      <c r="H28" s="39"/>
      <c r="I28" s="39"/>
    </row>
    <row r="29" spans="2:9" ht="63.75" x14ac:dyDescent="0.2">
      <c r="B29" s="27" t="s">
        <v>35</v>
      </c>
      <c r="C29" s="28" t="s">
        <v>36</v>
      </c>
      <c r="D29" s="29" t="s">
        <v>28</v>
      </c>
      <c r="E29" s="30">
        <v>1</v>
      </c>
      <c r="F29" s="12">
        <v>661920</v>
      </c>
      <c r="G29" s="31">
        <v>672448</v>
      </c>
      <c r="H29" s="12">
        <f t="shared" ref="H29:H51" si="0">ROUND(AVERAGE(F29:G29),0)</f>
        <v>667184</v>
      </c>
      <c r="I29" s="12">
        <f t="shared" ref="I29:I51" si="1">E29*H29</f>
        <v>667184</v>
      </c>
    </row>
    <row r="30" spans="2:9" ht="25.5" x14ac:dyDescent="0.2">
      <c r="B30" s="27" t="s">
        <v>37</v>
      </c>
      <c r="C30" s="28" t="s">
        <v>38</v>
      </c>
      <c r="D30" s="29" t="s">
        <v>28</v>
      </c>
      <c r="E30" s="30">
        <v>1</v>
      </c>
      <c r="F30" s="12">
        <v>618291</v>
      </c>
      <c r="G30" s="31">
        <v>616840</v>
      </c>
      <c r="H30" s="12">
        <f t="shared" si="0"/>
        <v>617566</v>
      </c>
      <c r="I30" s="12">
        <f t="shared" si="1"/>
        <v>617566</v>
      </c>
    </row>
    <row r="31" spans="2:9" ht="25.5" x14ac:dyDescent="0.2">
      <c r="B31" s="27" t="s">
        <v>39</v>
      </c>
      <c r="C31" s="28" t="s">
        <v>40</v>
      </c>
      <c r="D31" s="29" t="s">
        <v>28</v>
      </c>
      <c r="E31" s="30">
        <v>1</v>
      </c>
      <c r="F31" s="12">
        <v>464951</v>
      </c>
      <c r="G31" s="31">
        <v>461933</v>
      </c>
      <c r="H31" s="12">
        <f t="shared" si="0"/>
        <v>463442</v>
      </c>
      <c r="I31" s="12">
        <f t="shared" si="1"/>
        <v>463442</v>
      </c>
    </row>
    <row r="32" spans="2:9" ht="25.5" x14ac:dyDescent="0.2">
      <c r="B32" s="27" t="s">
        <v>41</v>
      </c>
      <c r="C32" s="28" t="s">
        <v>42</v>
      </c>
      <c r="D32" s="29" t="s">
        <v>28</v>
      </c>
      <c r="E32" s="30">
        <v>1</v>
      </c>
      <c r="F32" s="12">
        <v>365429</v>
      </c>
      <c r="G32" s="31">
        <v>367141</v>
      </c>
      <c r="H32" s="12">
        <f t="shared" si="0"/>
        <v>366285</v>
      </c>
      <c r="I32" s="12">
        <f t="shared" si="1"/>
        <v>366285</v>
      </c>
    </row>
    <row r="33" spans="2:9" ht="25.5" x14ac:dyDescent="0.2">
      <c r="B33" s="27" t="s">
        <v>43</v>
      </c>
      <c r="C33" s="28" t="s">
        <v>44</v>
      </c>
      <c r="D33" s="29" t="s">
        <v>28</v>
      </c>
      <c r="E33" s="30">
        <v>1</v>
      </c>
      <c r="F33" s="12">
        <v>1084011</v>
      </c>
      <c r="G33" s="31">
        <v>1101424</v>
      </c>
      <c r="H33" s="12">
        <f t="shared" si="0"/>
        <v>1092718</v>
      </c>
      <c r="I33" s="12">
        <f t="shared" si="1"/>
        <v>1092718</v>
      </c>
    </row>
    <row r="34" spans="2:9" ht="38.25" x14ac:dyDescent="0.2">
      <c r="B34" s="27" t="s">
        <v>45</v>
      </c>
      <c r="C34" s="28" t="s">
        <v>46</v>
      </c>
      <c r="D34" s="29" t="s">
        <v>28</v>
      </c>
      <c r="E34" s="30">
        <v>1</v>
      </c>
      <c r="F34" s="12">
        <v>776006</v>
      </c>
      <c r="G34" s="31">
        <v>761980</v>
      </c>
      <c r="H34" s="12">
        <f t="shared" si="0"/>
        <v>768993</v>
      </c>
      <c r="I34" s="12">
        <f t="shared" si="1"/>
        <v>768993</v>
      </c>
    </row>
    <row r="35" spans="2:9" x14ac:dyDescent="0.2">
      <c r="B35" s="27" t="s">
        <v>47</v>
      </c>
      <c r="C35" s="28" t="s">
        <v>48</v>
      </c>
      <c r="D35" s="29" t="s">
        <v>28</v>
      </c>
      <c r="E35" s="30">
        <v>1</v>
      </c>
      <c r="F35" s="12">
        <v>2417840</v>
      </c>
      <c r="G35" s="31">
        <v>2309664</v>
      </c>
      <c r="H35" s="12">
        <f t="shared" si="0"/>
        <v>2363752</v>
      </c>
      <c r="I35" s="12">
        <f t="shared" si="1"/>
        <v>2363752</v>
      </c>
    </row>
    <row r="36" spans="2:9" ht="63.75" x14ac:dyDescent="0.2">
      <c r="B36" s="27" t="s">
        <v>49</v>
      </c>
      <c r="C36" s="28" t="s">
        <v>50</v>
      </c>
      <c r="D36" s="29" t="s">
        <v>28</v>
      </c>
      <c r="E36" s="30">
        <v>1</v>
      </c>
      <c r="F36" s="12">
        <v>504970</v>
      </c>
      <c r="G36" s="31">
        <v>500472</v>
      </c>
      <c r="H36" s="12">
        <f t="shared" si="0"/>
        <v>502721</v>
      </c>
      <c r="I36" s="12">
        <f t="shared" si="1"/>
        <v>502721</v>
      </c>
    </row>
    <row r="37" spans="2:9" ht="25.5" x14ac:dyDescent="0.2">
      <c r="B37" s="27" t="s">
        <v>51</v>
      </c>
      <c r="C37" s="28" t="s">
        <v>52</v>
      </c>
      <c r="D37" s="29" t="s">
        <v>28</v>
      </c>
      <c r="E37" s="30">
        <v>1</v>
      </c>
      <c r="F37" s="12">
        <v>273927</v>
      </c>
      <c r="G37" s="31">
        <v>275356</v>
      </c>
      <c r="H37" s="12">
        <f t="shared" si="0"/>
        <v>274642</v>
      </c>
      <c r="I37" s="12">
        <f t="shared" si="1"/>
        <v>274642</v>
      </c>
    </row>
    <row r="38" spans="2:9" ht="25.5" x14ac:dyDescent="0.2">
      <c r="B38" s="27" t="s">
        <v>53</v>
      </c>
      <c r="C38" s="28" t="s">
        <v>54</v>
      </c>
      <c r="D38" s="29" t="s">
        <v>28</v>
      </c>
      <c r="E38" s="30">
        <v>1</v>
      </c>
      <c r="F38" s="12">
        <v>201031</v>
      </c>
      <c r="G38" s="31">
        <v>202518</v>
      </c>
      <c r="H38" s="12">
        <f t="shared" si="0"/>
        <v>201775</v>
      </c>
      <c r="I38" s="12">
        <f t="shared" si="1"/>
        <v>201775</v>
      </c>
    </row>
    <row r="39" spans="2:9" ht="25.5" x14ac:dyDescent="0.2">
      <c r="B39" s="27" t="s">
        <v>55</v>
      </c>
      <c r="C39" s="28" t="s">
        <v>56</v>
      </c>
      <c r="D39" s="29" t="s">
        <v>28</v>
      </c>
      <c r="E39" s="30">
        <v>1</v>
      </c>
      <c r="F39" s="12">
        <v>144478</v>
      </c>
      <c r="G39" s="31">
        <v>146856</v>
      </c>
      <c r="H39" s="12">
        <f t="shared" si="0"/>
        <v>145667</v>
      </c>
      <c r="I39" s="12">
        <f t="shared" si="1"/>
        <v>145667</v>
      </c>
    </row>
    <row r="40" spans="2:9" ht="25.5" x14ac:dyDescent="0.2">
      <c r="B40" s="27" t="s">
        <v>57</v>
      </c>
      <c r="C40" s="28" t="s">
        <v>58</v>
      </c>
      <c r="D40" s="29" t="s">
        <v>28</v>
      </c>
      <c r="E40" s="30">
        <v>1</v>
      </c>
      <c r="F40" s="12">
        <v>459368</v>
      </c>
      <c r="G40" s="31">
        <v>468320</v>
      </c>
      <c r="H40" s="12">
        <f t="shared" si="0"/>
        <v>463844</v>
      </c>
      <c r="I40" s="12">
        <f t="shared" si="1"/>
        <v>463844</v>
      </c>
    </row>
    <row r="41" spans="2:9" ht="38.25" x14ac:dyDescent="0.2">
      <c r="B41" s="27" t="s">
        <v>59</v>
      </c>
      <c r="C41" s="28" t="s">
        <v>60</v>
      </c>
      <c r="D41" s="29" t="s">
        <v>28</v>
      </c>
      <c r="E41" s="30">
        <v>1</v>
      </c>
      <c r="F41" s="12">
        <v>267113</v>
      </c>
      <c r="G41" s="31">
        <v>256033</v>
      </c>
      <c r="H41" s="12">
        <f t="shared" si="0"/>
        <v>261573</v>
      </c>
      <c r="I41" s="12">
        <f t="shared" si="1"/>
        <v>261573</v>
      </c>
    </row>
    <row r="42" spans="2:9" x14ac:dyDescent="0.2">
      <c r="B42" s="27" t="s">
        <v>61</v>
      </c>
      <c r="C42" s="28" t="s">
        <v>62</v>
      </c>
      <c r="D42" s="29" t="s">
        <v>28</v>
      </c>
      <c r="E42" s="30">
        <v>1</v>
      </c>
      <c r="F42" s="12">
        <v>1050018</v>
      </c>
      <c r="G42" s="31">
        <v>1054276</v>
      </c>
      <c r="H42" s="12">
        <f t="shared" si="0"/>
        <v>1052147</v>
      </c>
      <c r="I42" s="12">
        <f t="shared" si="1"/>
        <v>1052147</v>
      </c>
    </row>
    <row r="43" spans="2:9" ht="25.5" x14ac:dyDescent="0.2">
      <c r="B43" s="27" t="s">
        <v>63</v>
      </c>
      <c r="C43" s="28" t="s">
        <v>64</v>
      </c>
      <c r="D43" s="29" t="s">
        <v>28</v>
      </c>
      <c r="E43" s="30">
        <v>1</v>
      </c>
      <c r="F43" s="12">
        <v>274027</v>
      </c>
      <c r="G43" s="31">
        <v>276161</v>
      </c>
      <c r="H43" s="12">
        <f t="shared" si="0"/>
        <v>275094</v>
      </c>
      <c r="I43" s="12">
        <f t="shared" si="1"/>
        <v>275094</v>
      </c>
    </row>
    <row r="44" spans="2:9" ht="25.5" x14ac:dyDescent="0.2">
      <c r="B44" s="27" t="s">
        <v>65</v>
      </c>
      <c r="C44" s="28" t="s">
        <v>66</v>
      </c>
      <c r="D44" s="29" t="s">
        <v>28</v>
      </c>
      <c r="E44" s="30">
        <v>1</v>
      </c>
      <c r="F44" s="12">
        <v>389656</v>
      </c>
      <c r="G44" s="31">
        <v>368430</v>
      </c>
      <c r="H44" s="12">
        <f t="shared" si="0"/>
        <v>379043</v>
      </c>
      <c r="I44" s="12">
        <f t="shared" si="1"/>
        <v>379043</v>
      </c>
    </row>
    <row r="45" spans="2:9" ht="51" x14ac:dyDescent="0.2">
      <c r="B45" s="27" t="s">
        <v>67</v>
      </c>
      <c r="C45" s="28" t="s">
        <v>68</v>
      </c>
      <c r="D45" s="29" t="s">
        <v>28</v>
      </c>
      <c r="E45" s="30">
        <v>1</v>
      </c>
      <c r="F45" s="12">
        <v>629916</v>
      </c>
      <c r="G45" s="31">
        <v>636862</v>
      </c>
      <c r="H45" s="12">
        <f t="shared" si="0"/>
        <v>633389</v>
      </c>
      <c r="I45" s="12">
        <f t="shared" si="1"/>
        <v>633389</v>
      </c>
    </row>
    <row r="46" spans="2:9" ht="38.25" x14ac:dyDescent="0.2">
      <c r="B46" s="27" t="s">
        <v>69</v>
      </c>
      <c r="C46" s="28" t="s">
        <v>70</v>
      </c>
      <c r="D46" s="29" t="s">
        <v>28</v>
      </c>
      <c r="E46" s="30">
        <v>1</v>
      </c>
      <c r="F46" s="12">
        <v>5119450</v>
      </c>
      <c r="G46" s="31">
        <v>4888962</v>
      </c>
      <c r="H46" s="12">
        <f t="shared" si="0"/>
        <v>5004206</v>
      </c>
      <c r="I46" s="12">
        <f t="shared" si="1"/>
        <v>5004206</v>
      </c>
    </row>
    <row r="47" spans="2:9" ht="25.5" x14ac:dyDescent="0.2">
      <c r="B47" s="27" t="s">
        <v>71</v>
      </c>
      <c r="C47" s="28" t="s">
        <v>72</v>
      </c>
      <c r="D47" s="29" t="s">
        <v>28</v>
      </c>
      <c r="E47" s="30">
        <v>1</v>
      </c>
      <c r="F47" s="12">
        <v>1188398</v>
      </c>
      <c r="G47" s="31">
        <v>1381611</v>
      </c>
      <c r="H47" s="12">
        <f t="shared" si="0"/>
        <v>1285005</v>
      </c>
      <c r="I47" s="12">
        <f t="shared" si="1"/>
        <v>1285005</v>
      </c>
    </row>
    <row r="48" spans="2:9" ht="38.25" x14ac:dyDescent="0.2">
      <c r="B48" s="27" t="s">
        <v>73</v>
      </c>
      <c r="C48" s="28" t="s">
        <v>74</v>
      </c>
      <c r="D48" s="29" t="s">
        <v>28</v>
      </c>
      <c r="E48" s="30">
        <v>1</v>
      </c>
      <c r="F48" s="12">
        <v>1017692</v>
      </c>
      <c r="G48" s="31">
        <v>937392</v>
      </c>
      <c r="H48" s="12">
        <f t="shared" si="0"/>
        <v>977542</v>
      </c>
      <c r="I48" s="12">
        <f t="shared" si="1"/>
        <v>977542</v>
      </c>
    </row>
    <row r="49" spans="2:9" ht="25.5" x14ac:dyDescent="0.2">
      <c r="B49" s="27" t="s">
        <v>75</v>
      </c>
      <c r="C49" s="28" t="s">
        <v>76</v>
      </c>
      <c r="D49" s="29" t="s">
        <v>28</v>
      </c>
      <c r="E49" s="30">
        <v>1</v>
      </c>
      <c r="F49" s="12">
        <v>2536345</v>
      </c>
      <c r="G49" s="31">
        <v>2336642</v>
      </c>
      <c r="H49" s="12">
        <f t="shared" si="0"/>
        <v>2436494</v>
      </c>
      <c r="I49" s="12">
        <f t="shared" si="1"/>
        <v>2436494</v>
      </c>
    </row>
    <row r="50" spans="2:9" ht="38.25" x14ac:dyDescent="0.2">
      <c r="B50" s="27" t="s">
        <v>77</v>
      </c>
      <c r="C50" s="28" t="s">
        <v>78</v>
      </c>
      <c r="D50" s="29" t="s">
        <v>28</v>
      </c>
      <c r="E50" s="30">
        <v>1</v>
      </c>
      <c r="F50" s="12">
        <v>618145</v>
      </c>
      <c r="G50" s="31">
        <v>591466</v>
      </c>
      <c r="H50" s="12">
        <f t="shared" si="0"/>
        <v>604806</v>
      </c>
      <c r="I50" s="12">
        <f t="shared" si="1"/>
        <v>604806</v>
      </c>
    </row>
    <row r="51" spans="2:9" ht="25.5" x14ac:dyDescent="0.2">
      <c r="B51" s="27" t="s">
        <v>79</v>
      </c>
      <c r="C51" s="28" t="s">
        <v>80</v>
      </c>
      <c r="D51" s="29" t="s">
        <v>28</v>
      </c>
      <c r="E51" s="30">
        <v>1</v>
      </c>
      <c r="F51" s="12">
        <v>1090800</v>
      </c>
      <c r="G51" s="31">
        <v>1031603</v>
      </c>
      <c r="H51" s="12">
        <f t="shared" si="0"/>
        <v>1061202</v>
      </c>
      <c r="I51" s="12">
        <f t="shared" si="1"/>
        <v>1061202</v>
      </c>
    </row>
    <row r="52" spans="2:9" x14ac:dyDescent="0.2">
      <c r="B52" s="26" t="s">
        <v>81</v>
      </c>
      <c r="C52" s="39" t="s">
        <v>234</v>
      </c>
      <c r="D52" s="39"/>
      <c r="E52" s="39"/>
      <c r="F52" s="39"/>
      <c r="G52" s="39"/>
      <c r="H52" s="39"/>
      <c r="I52" s="39"/>
    </row>
    <row r="53" spans="2:9" ht="63.75" x14ac:dyDescent="0.2">
      <c r="B53" s="27" t="s">
        <v>82</v>
      </c>
      <c r="C53" s="28" t="s">
        <v>83</v>
      </c>
      <c r="D53" s="29" t="s">
        <v>28</v>
      </c>
      <c r="E53" s="30">
        <v>1</v>
      </c>
      <c r="F53" s="12">
        <v>695240</v>
      </c>
      <c r="G53" s="31">
        <v>663173</v>
      </c>
      <c r="H53" s="12">
        <f t="shared" ref="H53:H71" si="2">ROUND(AVERAGE(F53:G53),0)</f>
        <v>679207</v>
      </c>
      <c r="I53" s="12">
        <f t="shared" ref="I53:I71" si="3">E53*H53</f>
        <v>679207</v>
      </c>
    </row>
    <row r="54" spans="2:9" ht="25.5" x14ac:dyDescent="0.2">
      <c r="B54" s="27" t="s">
        <v>84</v>
      </c>
      <c r="C54" s="28" t="s">
        <v>85</v>
      </c>
      <c r="D54" s="29" t="s">
        <v>28</v>
      </c>
      <c r="E54" s="30">
        <v>1</v>
      </c>
      <c r="F54" s="12">
        <v>655267</v>
      </c>
      <c r="G54" s="31">
        <v>626331</v>
      </c>
      <c r="H54" s="12">
        <f t="shared" si="2"/>
        <v>640799</v>
      </c>
      <c r="I54" s="12">
        <f t="shared" si="3"/>
        <v>640799</v>
      </c>
    </row>
    <row r="55" spans="2:9" ht="25.5" x14ac:dyDescent="0.2">
      <c r="B55" s="27" t="s">
        <v>86</v>
      </c>
      <c r="C55" s="28" t="s">
        <v>87</v>
      </c>
      <c r="D55" s="29" t="s">
        <v>28</v>
      </c>
      <c r="E55" s="30">
        <v>1</v>
      </c>
      <c r="F55" s="12">
        <v>442980</v>
      </c>
      <c r="G55" s="31">
        <v>423695</v>
      </c>
      <c r="H55" s="12">
        <f t="shared" si="2"/>
        <v>433338</v>
      </c>
      <c r="I55" s="12">
        <f t="shared" si="3"/>
        <v>433338</v>
      </c>
    </row>
    <row r="56" spans="2:9" ht="25.5" x14ac:dyDescent="0.2">
      <c r="B56" s="27" t="s">
        <v>88</v>
      </c>
      <c r="C56" s="28" t="s">
        <v>89</v>
      </c>
      <c r="D56" s="29" t="s">
        <v>28</v>
      </c>
      <c r="E56" s="30">
        <v>1</v>
      </c>
      <c r="F56" s="12">
        <v>353111</v>
      </c>
      <c r="G56" s="31">
        <v>356249</v>
      </c>
      <c r="H56" s="12">
        <f t="shared" si="2"/>
        <v>354680</v>
      </c>
      <c r="I56" s="12">
        <f t="shared" si="3"/>
        <v>354680</v>
      </c>
    </row>
    <row r="57" spans="2:9" ht="25.5" x14ac:dyDescent="0.2">
      <c r="B57" s="27" t="s">
        <v>90</v>
      </c>
      <c r="C57" s="28" t="s">
        <v>91</v>
      </c>
      <c r="D57" s="29" t="s">
        <v>28</v>
      </c>
      <c r="E57" s="30">
        <v>1</v>
      </c>
      <c r="F57" s="12">
        <v>1072590</v>
      </c>
      <c r="G57" s="31">
        <v>1068750</v>
      </c>
      <c r="H57" s="12">
        <f t="shared" si="2"/>
        <v>1070670</v>
      </c>
      <c r="I57" s="12">
        <f t="shared" si="3"/>
        <v>1070670</v>
      </c>
    </row>
    <row r="58" spans="2:9" ht="38.25" x14ac:dyDescent="0.2">
      <c r="B58" s="27" t="s">
        <v>92</v>
      </c>
      <c r="C58" s="28" t="s">
        <v>93</v>
      </c>
      <c r="D58" s="29" t="s">
        <v>28</v>
      </c>
      <c r="E58" s="30">
        <v>1</v>
      </c>
      <c r="F58" s="12">
        <v>819377</v>
      </c>
      <c r="G58" s="31">
        <v>773702</v>
      </c>
      <c r="H58" s="12">
        <f t="shared" si="2"/>
        <v>796540</v>
      </c>
      <c r="I58" s="12">
        <f t="shared" si="3"/>
        <v>796540</v>
      </c>
    </row>
    <row r="59" spans="2:9" x14ac:dyDescent="0.2">
      <c r="B59" s="27" t="s">
        <v>94</v>
      </c>
      <c r="C59" s="28" t="s">
        <v>95</v>
      </c>
      <c r="D59" s="29" t="s">
        <v>28</v>
      </c>
      <c r="E59" s="30">
        <v>1</v>
      </c>
      <c r="F59" s="12">
        <v>1497886</v>
      </c>
      <c r="G59" s="31">
        <v>1498624</v>
      </c>
      <c r="H59" s="12">
        <f t="shared" si="2"/>
        <v>1498255</v>
      </c>
      <c r="I59" s="12">
        <f t="shared" si="3"/>
        <v>1498255</v>
      </c>
    </row>
    <row r="60" spans="2:9" ht="51" x14ac:dyDescent="0.2">
      <c r="B60" s="27" t="s">
        <v>96</v>
      </c>
      <c r="C60" s="28" t="s">
        <v>97</v>
      </c>
      <c r="D60" s="29" t="s">
        <v>28</v>
      </c>
      <c r="E60" s="30">
        <v>1</v>
      </c>
      <c r="F60" s="12">
        <v>257272</v>
      </c>
      <c r="G60" s="31">
        <v>262260</v>
      </c>
      <c r="H60" s="12">
        <f t="shared" si="2"/>
        <v>259766</v>
      </c>
      <c r="I60" s="12">
        <f t="shared" si="3"/>
        <v>259766</v>
      </c>
    </row>
    <row r="61" spans="2:9" ht="25.5" x14ac:dyDescent="0.2">
      <c r="B61" s="27" t="s">
        <v>98</v>
      </c>
      <c r="C61" s="28" t="s">
        <v>99</v>
      </c>
      <c r="D61" s="29" t="s">
        <v>28</v>
      </c>
      <c r="E61" s="30">
        <v>1</v>
      </c>
      <c r="F61" s="12">
        <v>267863</v>
      </c>
      <c r="G61" s="31">
        <v>267188</v>
      </c>
      <c r="H61" s="12">
        <f t="shared" si="2"/>
        <v>267526</v>
      </c>
      <c r="I61" s="12">
        <f t="shared" si="3"/>
        <v>267526</v>
      </c>
    </row>
    <row r="62" spans="2:9" ht="25.5" x14ac:dyDescent="0.2">
      <c r="B62" s="27" t="s">
        <v>100</v>
      </c>
      <c r="C62" s="28" t="s">
        <v>101</v>
      </c>
      <c r="D62" s="29" t="s">
        <v>28</v>
      </c>
      <c r="E62" s="30">
        <v>1</v>
      </c>
      <c r="F62" s="12">
        <v>199945</v>
      </c>
      <c r="G62" s="31">
        <v>206060</v>
      </c>
      <c r="H62" s="12">
        <f t="shared" si="2"/>
        <v>203003</v>
      </c>
      <c r="I62" s="12">
        <f t="shared" si="3"/>
        <v>203003</v>
      </c>
    </row>
    <row r="63" spans="2:9" ht="25.5" x14ac:dyDescent="0.2">
      <c r="B63" s="27" t="s">
        <v>102</v>
      </c>
      <c r="C63" s="28" t="s">
        <v>103</v>
      </c>
      <c r="D63" s="29" t="s">
        <v>28</v>
      </c>
      <c r="E63" s="30">
        <v>1</v>
      </c>
      <c r="F63" s="12">
        <v>147120</v>
      </c>
      <c r="G63" s="31">
        <v>149862</v>
      </c>
      <c r="H63" s="12">
        <f t="shared" si="2"/>
        <v>148491</v>
      </c>
      <c r="I63" s="12">
        <f t="shared" si="3"/>
        <v>148491</v>
      </c>
    </row>
    <row r="64" spans="2:9" ht="25.5" x14ac:dyDescent="0.2">
      <c r="B64" s="27" t="s">
        <v>104</v>
      </c>
      <c r="C64" s="28" t="s">
        <v>105</v>
      </c>
      <c r="D64" s="29" t="s">
        <v>28</v>
      </c>
      <c r="E64" s="30">
        <v>1</v>
      </c>
      <c r="F64" s="12">
        <v>455034</v>
      </c>
      <c r="G64" s="31">
        <v>454901</v>
      </c>
      <c r="H64" s="12">
        <f t="shared" si="2"/>
        <v>454968</v>
      </c>
      <c r="I64" s="12">
        <f t="shared" si="3"/>
        <v>454968</v>
      </c>
    </row>
    <row r="65" spans="2:9" ht="25.5" x14ac:dyDescent="0.2">
      <c r="B65" s="27" t="s">
        <v>106</v>
      </c>
      <c r="C65" s="28" t="s">
        <v>107</v>
      </c>
      <c r="D65" s="29" t="s">
        <v>28</v>
      </c>
      <c r="E65" s="30">
        <v>1</v>
      </c>
      <c r="F65" s="12">
        <v>827248</v>
      </c>
      <c r="G65" s="31">
        <v>1013182</v>
      </c>
      <c r="H65" s="12">
        <f t="shared" si="2"/>
        <v>920215</v>
      </c>
      <c r="I65" s="12">
        <f t="shared" si="3"/>
        <v>920215</v>
      </c>
    </row>
    <row r="66" spans="2:9" ht="38.25" x14ac:dyDescent="0.2">
      <c r="B66" s="27" t="s">
        <v>108</v>
      </c>
      <c r="C66" s="28" t="s">
        <v>109</v>
      </c>
      <c r="D66" s="29" t="s">
        <v>28</v>
      </c>
      <c r="E66" s="30">
        <v>1</v>
      </c>
      <c r="F66" s="12">
        <v>1108243</v>
      </c>
      <c r="G66" s="31">
        <v>1267429</v>
      </c>
      <c r="H66" s="12">
        <f t="shared" si="2"/>
        <v>1187836</v>
      </c>
      <c r="I66" s="12">
        <f t="shared" si="3"/>
        <v>1187836</v>
      </c>
    </row>
    <row r="67" spans="2:9" ht="51" x14ac:dyDescent="0.2">
      <c r="B67" s="27" t="s">
        <v>110</v>
      </c>
      <c r="C67" s="28" t="s">
        <v>68</v>
      </c>
      <c r="D67" s="29" t="s">
        <v>28</v>
      </c>
      <c r="E67" s="30">
        <v>1</v>
      </c>
      <c r="F67" s="12">
        <v>625168</v>
      </c>
      <c r="G67" s="31">
        <v>623438</v>
      </c>
      <c r="H67" s="12">
        <f t="shared" si="2"/>
        <v>624303</v>
      </c>
      <c r="I67" s="12">
        <f t="shared" si="3"/>
        <v>624303</v>
      </c>
    </row>
    <row r="68" spans="2:9" ht="38.25" x14ac:dyDescent="0.2">
      <c r="B68" s="27" t="s">
        <v>111</v>
      </c>
      <c r="C68" s="28" t="s">
        <v>78</v>
      </c>
      <c r="D68" s="29" t="s">
        <v>28</v>
      </c>
      <c r="E68" s="30">
        <v>1</v>
      </c>
      <c r="F68" s="12">
        <v>877872</v>
      </c>
      <c r="G68" s="31">
        <v>828967</v>
      </c>
      <c r="H68" s="12">
        <f t="shared" si="2"/>
        <v>853420</v>
      </c>
      <c r="I68" s="12">
        <f t="shared" si="3"/>
        <v>853420</v>
      </c>
    </row>
    <row r="69" spans="2:9" ht="25.5" x14ac:dyDescent="0.2">
      <c r="B69" s="27" t="s">
        <v>112</v>
      </c>
      <c r="C69" s="28" t="s">
        <v>80</v>
      </c>
      <c r="D69" s="29" t="s">
        <v>28</v>
      </c>
      <c r="E69" s="30">
        <v>1</v>
      </c>
      <c r="F69" s="12">
        <v>643856</v>
      </c>
      <c r="G69" s="31">
        <v>655647</v>
      </c>
      <c r="H69" s="12">
        <f t="shared" si="2"/>
        <v>649752</v>
      </c>
      <c r="I69" s="12">
        <f t="shared" si="3"/>
        <v>649752</v>
      </c>
    </row>
    <row r="70" spans="2:9" ht="25.5" x14ac:dyDescent="0.2">
      <c r="B70" s="27" t="s">
        <v>113</v>
      </c>
      <c r="C70" s="28" t="s">
        <v>114</v>
      </c>
      <c r="D70" s="29" t="s">
        <v>28</v>
      </c>
      <c r="E70" s="30">
        <v>1</v>
      </c>
      <c r="F70" s="12">
        <v>392430</v>
      </c>
      <c r="G70" s="31">
        <v>375515</v>
      </c>
      <c r="H70" s="12">
        <f t="shared" si="2"/>
        <v>383973</v>
      </c>
      <c r="I70" s="12">
        <f t="shared" si="3"/>
        <v>383973</v>
      </c>
    </row>
    <row r="71" spans="2:9" ht="25.5" x14ac:dyDescent="0.2">
      <c r="B71" s="27" t="s">
        <v>115</v>
      </c>
      <c r="C71" s="28" t="s">
        <v>116</v>
      </c>
      <c r="D71" s="29" t="s">
        <v>28</v>
      </c>
      <c r="E71" s="30">
        <v>1</v>
      </c>
      <c r="F71" s="12">
        <v>1534971</v>
      </c>
      <c r="G71" s="31">
        <v>1555788</v>
      </c>
      <c r="H71" s="12">
        <f t="shared" si="2"/>
        <v>1545380</v>
      </c>
      <c r="I71" s="12">
        <f t="shared" si="3"/>
        <v>1545380</v>
      </c>
    </row>
    <row r="72" spans="2:9" x14ac:dyDescent="0.2">
      <c r="B72" s="26" t="s">
        <v>117</v>
      </c>
      <c r="C72" s="39" t="s">
        <v>235</v>
      </c>
      <c r="D72" s="39"/>
      <c r="E72" s="39"/>
      <c r="F72" s="39"/>
      <c r="G72" s="39"/>
      <c r="H72" s="39"/>
      <c r="I72" s="39"/>
    </row>
    <row r="73" spans="2:9" ht="63.75" x14ac:dyDescent="0.2">
      <c r="B73" s="27" t="s">
        <v>118</v>
      </c>
      <c r="C73" s="28" t="s">
        <v>119</v>
      </c>
      <c r="D73" s="29" t="s">
        <v>28</v>
      </c>
      <c r="E73" s="30">
        <v>1</v>
      </c>
      <c r="F73" s="12">
        <v>702322</v>
      </c>
      <c r="G73" s="31">
        <v>663173</v>
      </c>
      <c r="H73" s="12">
        <f t="shared" ref="H73:H88" si="4">ROUND(AVERAGE(F73:G73),0)</f>
        <v>682748</v>
      </c>
      <c r="I73" s="12">
        <f t="shared" ref="I73:I88" si="5">E73*H73</f>
        <v>682748</v>
      </c>
    </row>
    <row r="74" spans="2:9" ht="25.5" x14ac:dyDescent="0.2">
      <c r="B74" s="27" t="s">
        <v>120</v>
      </c>
      <c r="C74" s="28" t="s">
        <v>121</v>
      </c>
      <c r="D74" s="29" t="s">
        <v>28</v>
      </c>
      <c r="E74" s="30">
        <v>1</v>
      </c>
      <c r="F74" s="12">
        <v>656166</v>
      </c>
      <c r="G74" s="31">
        <v>626331</v>
      </c>
      <c r="H74" s="12">
        <f t="shared" si="4"/>
        <v>641249</v>
      </c>
      <c r="I74" s="12">
        <f t="shared" si="5"/>
        <v>641249</v>
      </c>
    </row>
    <row r="75" spans="2:9" ht="25.5" x14ac:dyDescent="0.2">
      <c r="B75" s="27" t="s">
        <v>122</v>
      </c>
      <c r="C75" s="28" t="s">
        <v>123</v>
      </c>
      <c r="D75" s="29" t="s">
        <v>28</v>
      </c>
      <c r="E75" s="30">
        <v>1</v>
      </c>
      <c r="F75" s="12">
        <v>409279</v>
      </c>
      <c r="G75" s="31">
        <v>402461</v>
      </c>
      <c r="H75" s="12">
        <f t="shared" si="4"/>
        <v>405870</v>
      </c>
      <c r="I75" s="12">
        <f t="shared" si="5"/>
        <v>405870</v>
      </c>
    </row>
    <row r="76" spans="2:9" ht="25.5" x14ac:dyDescent="0.2">
      <c r="B76" s="27" t="s">
        <v>124</v>
      </c>
      <c r="C76" s="28" t="s">
        <v>125</v>
      </c>
      <c r="D76" s="29" t="s">
        <v>28</v>
      </c>
      <c r="E76" s="30">
        <v>1</v>
      </c>
      <c r="F76" s="12">
        <v>364370</v>
      </c>
      <c r="G76" s="31">
        <v>374656</v>
      </c>
      <c r="H76" s="12">
        <f t="shared" si="4"/>
        <v>369513</v>
      </c>
      <c r="I76" s="12">
        <f t="shared" si="5"/>
        <v>369513</v>
      </c>
    </row>
    <row r="77" spans="2:9" ht="25.5" x14ac:dyDescent="0.2">
      <c r="B77" s="27" t="s">
        <v>126</v>
      </c>
      <c r="C77" s="28" t="s">
        <v>127</v>
      </c>
      <c r="D77" s="29" t="s">
        <v>28</v>
      </c>
      <c r="E77" s="30">
        <v>1</v>
      </c>
      <c r="F77" s="12">
        <v>1102482</v>
      </c>
      <c r="G77" s="31">
        <v>1123968</v>
      </c>
      <c r="H77" s="12">
        <f t="shared" si="4"/>
        <v>1113225</v>
      </c>
      <c r="I77" s="12">
        <f t="shared" si="5"/>
        <v>1113225</v>
      </c>
    </row>
    <row r="78" spans="2:9" ht="51" x14ac:dyDescent="0.2">
      <c r="B78" s="27" t="s">
        <v>128</v>
      </c>
      <c r="C78" s="28" t="s">
        <v>129</v>
      </c>
      <c r="D78" s="29" t="s">
        <v>28</v>
      </c>
      <c r="E78" s="30">
        <v>1</v>
      </c>
      <c r="F78" s="12">
        <v>717615</v>
      </c>
      <c r="G78" s="31">
        <v>730580</v>
      </c>
      <c r="H78" s="12">
        <f t="shared" si="4"/>
        <v>724098</v>
      </c>
      <c r="I78" s="12">
        <f t="shared" si="5"/>
        <v>724098</v>
      </c>
    </row>
    <row r="79" spans="2:9" ht="25.5" x14ac:dyDescent="0.2">
      <c r="B79" s="27" t="s">
        <v>130</v>
      </c>
      <c r="C79" s="28" t="s">
        <v>107</v>
      </c>
      <c r="D79" s="29" t="s">
        <v>28</v>
      </c>
      <c r="E79" s="30">
        <v>1</v>
      </c>
      <c r="F79" s="12">
        <v>555082</v>
      </c>
      <c r="G79" s="31">
        <v>655647</v>
      </c>
      <c r="H79" s="12">
        <f t="shared" si="4"/>
        <v>605365</v>
      </c>
      <c r="I79" s="12">
        <f t="shared" si="5"/>
        <v>605365</v>
      </c>
    </row>
    <row r="80" spans="2:9" ht="38.25" x14ac:dyDescent="0.2">
      <c r="B80" s="27" t="s">
        <v>131</v>
      </c>
      <c r="C80" s="28" t="s">
        <v>109</v>
      </c>
      <c r="D80" s="29" t="s">
        <v>28</v>
      </c>
      <c r="E80" s="30">
        <v>1</v>
      </c>
      <c r="F80" s="12">
        <v>1035821</v>
      </c>
      <c r="G80" s="31">
        <v>1217633</v>
      </c>
      <c r="H80" s="12">
        <f t="shared" si="4"/>
        <v>1126727</v>
      </c>
      <c r="I80" s="12">
        <f t="shared" si="5"/>
        <v>1126727</v>
      </c>
    </row>
    <row r="81" spans="2:9" ht="38.25" x14ac:dyDescent="0.2">
      <c r="B81" s="27" t="s">
        <v>132</v>
      </c>
      <c r="C81" s="28" t="s">
        <v>133</v>
      </c>
      <c r="D81" s="29" t="s">
        <v>28</v>
      </c>
      <c r="E81" s="30">
        <v>1</v>
      </c>
      <c r="F81" s="12">
        <v>709682</v>
      </c>
      <c r="G81" s="31">
        <v>730580</v>
      </c>
      <c r="H81" s="12">
        <f t="shared" si="4"/>
        <v>720131</v>
      </c>
      <c r="I81" s="12">
        <f t="shared" si="5"/>
        <v>720131</v>
      </c>
    </row>
    <row r="82" spans="2:9" ht="25.5" x14ac:dyDescent="0.2">
      <c r="B82" s="27" t="s">
        <v>134</v>
      </c>
      <c r="C82" s="28" t="s">
        <v>135</v>
      </c>
      <c r="D82" s="29" t="s">
        <v>28</v>
      </c>
      <c r="E82" s="30">
        <v>1</v>
      </c>
      <c r="F82" s="12">
        <v>218151</v>
      </c>
      <c r="G82" s="31">
        <v>224793</v>
      </c>
      <c r="H82" s="12">
        <f t="shared" si="4"/>
        <v>221472</v>
      </c>
      <c r="I82" s="12">
        <f t="shared" si="5"/>
        <v>221472</v>
      </c>
    </row>
    <row r="83" spans="2:9" ht="25.5" x14ac:dyDescent="0.2">
      <c r="B83" s="27" t="s">
        <v>136</v>
      </c>
      <c r="C83" s="28" t="s">
        <v>137</v>
      </c>
      <c r="D83" s="29" t="s">
        <v>28</v>
      </c>
      <c r="E83" s="30">
        <v>1</v>
      </c>
      <c r="F83" s="12">
        <v>291283</v>
      </c>
      <c r="G83" s="31">
        <v>299726</v>
      </c>
      <c r="H83" s="12">
        <f t="shared" si="4"/>
        <v>295505</v>
      </c>
      <c r="I83" s="12">
        <f t="shared" si="5"/>
        <v>295505</v>
      </c>
    </row>
    <row r="84" spans="2:9" ht="38.25" x14ac:dyDescent="0.2">
      <c r="B84" s="27" t="s">
        <v>138</v>
      </c>
      <c r="C84" s="28" t="s">
        <v>139</v>
      </c>
      <c r="D84" s="29" t="s">
        <v>28</v>
      </c>
      <c r="E84" s="30">
        <v>1</v>
      </c>
      <c r="F84" s="12">
        <v>404710</v>
      </c>
      <c r="G84" s="31">
        <v>412122</v>
      </c>
      <c r="H84" s="12">
        <f t="shared" si="4"/>
        <v>408416</v>
      </c>
      <c r="I84" s="12">
        <f t="shared" si="5"/>
        <v>408416</v>
      </c>
    </row>
    <row r="85" spans="2:9" x14ac:dyDescent="0.2">
      <c r="B85" s="27" t="s">
        <v>140</v>
      </c>
      <c r="C85" s="28" t="s">
        <v>141</v>
      </c>
      <c r="D85" s="29" t="s">
        <v>28</v>
      </c>
      <c r="E85" s="30">
        <v>1</v>
      </c>
      <c r="F85" s="12">
        <v>1365108</v>
      </c>
      <c r="G85" s="31">
        <v>1404961</v>
      </c>
      <c r="H85" s="12">
        <f t="shared" si="4"/>
        <v>1385035</v>
      </c>
      <c r="I85" s="12">
        <f t="shared" si="5"/>
        <v>1385035</v>
      </c>
    </row>
    <row r="86" spans="2:9" ht="51" x14ac:dyDescent="0.2">
      <c r="B86" s="27" t="s">
        <v>142</v>
      </c>
      <c r="C86" s="28" t="s">
        <v>68</v>
      </c>
      <c r="D86" s="29" t="s">
        <v>28</v>
      </c>
      <c r="E86" s="30">
        <v>1</v>
      </c>
      <c r="F86" s="12">
        <v>643631</v>
      </c>
      <c r="G86" s="31">
        <v>655647</v>
      </c>
      <c r="H86" s="12">
        <f t="shared" si="4"/>
        <v>649639</v>
      </c>
      <c r="I86" s="12">
        <f t="shared" si="5"/>
        <v>649639</v>
      </c>
    </row>
    <row r="87" spans="2:9" ht="38.25" x14ac:dyDescent="0.2">
      <c r="B87" s="27" t="s">
        <v>143</v>
      </c>
      <c r="C87" s="28" t="s">
        <v>78</v>
      </c>
      <c r="D87" s="29" t="s">
        <v>28</v>
      </c>
      <c r="E87" s="30">
        <v>1</v>
      </c>
      <c r="F87" s="12">
        <v>506057</v>
      </c>
      <c r="G87" s="31">
        <v>478959</v>
      </c>
      <c r="H87" s="12">
        <f t="shared" si="4"/>
        <v>492508</v>
      </c>
      <c r="I87" s="12">
        <f t="shared" si="5"/>
        <v>492508</v>
      </c>
    </row>
    <row r="88" spans="2:9" ht="25.5" x14ac:dyDescent="0.2">
      <c r="B88" s="27" t="s">
        <v>144</v>
      </c>
      <c r="C88" s="28" t="s">
        <v>80</v>
      </c>
      <c r="D88" s="29" t="s">
        <v>28</v>
      </c>
      <c r="E88" s="30">
        <v>1</v>
      </c>
      <c r="F88" s="12">
        <v>1061561</v>
      </c>
      <c r="G88" s="31">
        <v>1013182</v>
      </c>
      <c r="H88" s="12">
        <f t="shared" si="4"/>
        <v>1037372</v>
      </c>
      <c r="I88" s="12">
        <f t="shared" si="5"/>
        <v>1037372</v>
      </c>
    </row>
    <row r="89" spans="2:9" x14ac:dyDescent="0.2">
      <c r="B89" s="25">
        <v>2</v>
      </c>
      <c r="C89" s="35" t="s">
        <v>145</v>
      </c>
      <c r="D89" s="35"/>
      <c r="E89" s="35"/>
      <c r="F89" s="35"/>
      <c r="G89" s="35"/>
      <c r="H89" s="35"/>
      <c r="I89" s="35"/>
    </row>
    <row r="90" spans="2:9" x14ac:dyDescent="0.2">
      <c r="B90" s="26" t="s">
        <v>146</v>
      </c>
      <c r="C90" s="39" t="s">
        <v>236</v>
      </c>
      <c r="D90" s="39"/>
      <c r="E90" s="39"/>
      <c r="F90" s="39"/>
      <c r="G90" s="39"/>
      <c r="H90" s="39"/>
      <c r="I90" s="39"/>
    </row>
    <row r="91" spans="2:9" ht="63.75" x14ac:dyDescent="0.2">
      <c r="B91" s="27" t="s">
        <v>147</v>
      </c>
      <c r="C91" s="28" t="s">
        <v>148</v>
      </c>
      <c r="D91" s="29" t="s">
        <v>28</v>
      </c>
      <c r="E91" s="30">
        <v>1</v>
      </c>
      <c r="F91" s="12">
        <v>701965</v>
      </c>
      <c r="G91" s="31">
        <v>663173</v>
      </c>
      <c r="H91" s="12">
        <f t="shared" ref="H91:H102" si="6">ROUND(AVERAGE(F91:G91),0)</f>
        <v>682569</v>
      </c>
      <c r="I91" s="12">
        <f t="shared" ref="I91:I102" si="7">E91*H91</f>
        <v>682569</v>
      </c>
    </row>
    <row r="92" spans="2:9" ht="25.5" x14ac:dyDescent="0.2">
      <c r="B92" s="27" t="s">
        <v>149</v>
      </c>
      <c r="C92" s="28" t="s">
        <v>150</v>
      </c>
      <c r="D92" s="29" t="s">
        <v>28</v>
      </c>
      <c r="E92" s="30">
        <v>1</v>
      </c>
      <c r="F92" s="12">
        <v>662069</v>
      </c>
      <c r="G92" s="31">
        <v>626331</v>
      </c>
      <c r="H92" s="12">
        <f t="shared" si="6"/>
        <v>644200</v>
      </c>
      <c r="I92" s="12">
        <f t="shared" si="7"/>
        <v>644200</v>
      </c>
    </row>
    <row r="93" spans="2:9" ht="25.5" x14ac:dyDescent="0.2">
      <c r="B93" s="27" t="s">
        <v>151</v>
      </c>
      <c r="C93" s="28" t="s">
        <v>152</v>
      </c>
      <c r="D93" s="29" t="s">
        <v>28</v>
      </c>
      <c r="E93" s="30">
        <v>1</v>
      </c>
      <c r="F93" s="12">
        <v>443205</v>
      </c>
      <c r="G93" s="31">
        <v>423695</v>
      </c>
      <c r="H93" s="12">
        <f t="shared" si="6"/>
        <v>433450</v>
      </c>
      <c r="I93" s="12">
        <f t="shared" si="7"/>
        <v>433450</v>
      </c>
    </row>
    <row r="94" spans="2:9" ht="25.5" x14ac:dyDescent="0.2">
      <c r="B94" s="27" t="s">
        <v>153</v>
      </c>
      <c r="C94" s="28" t="s">
        <v>154</v>
      </c>
      <c r="D94" s="29" t="s">
        <v>28</v>
      </c>
      <c r="E94" s="30">
        <v>1</v>
      </c>
      <c r="F94" s="12">
        <v>390236</v>
      </c>
      <c r="G94" s="31">
        <v>368430</v>
      </c>
      <c r="H94" s="12">
        <f t="shared" si="6"/>
        <v>379333</v>
      </c>
      <c r="I94" s="12">
        <f t="shared" si="7"/>
        <v>379333</v>
      </c>
    </row>
    <row r="95" spans="2:9" ht="25.5" x14ac:dyDescent="0.2">
      <c r="B95" s="27" t="s">
        <v>155</v>
      </c>
      <c r="C95" s="28" t="s">
        <v>156</v>
      </c>
      <c r="D95" s="29" t="s">
        <v>28</v>
      </c>
      <c r="E95" s="30">
        <v>1</v>
      </c>
      <c r="F95" s="12">
        <v>1168842</v>
      </c>
      <c r="G95" s="31">
        <v>1105290</v>
      </c>
      <c r="H95" s="12">
        <f t="shared" si="6"/>
        <v>1137066</v>
      </c>
      <c r="I95" s="12">
        <f t="shared" si="7"/>
        <v>1137066</v>
      </c>
    </row>
    <row r="96" spans="2:9" ht="38.25" x14ac:dyDescent="0.2">
      <c r="B96" s="27" t="s">
        <v>157</v>
      </c>
      <c r="C96" s="28" t="s">
        <v>158</v>
      </c>
      <c r="D96" s="29" t="s">
        <v>28</v>
      </c>
      <c r="E96" s="30">
        <v>1</v>
      </c>
      <c r="F96" s="12">
        <v>810792</v>
      </c>
      <c r="G96" s="31">
        <v>773702</v>
      </c>
      <c r="H96" s="12">
        <f t="shared" si="6"/>
        <v>792247</v>
      </c>
      <c r="I96" s="12">
        <f t="shared" si="7"/>
        <v>792247</v>
      </c>
    </row>
    <row r="97" spans="2:9" x14ac:dyDescent="0.2">
      <c r="B97" s="27" t="s">
        <v>159</v>
      </c>
      <c r="C97" s="28" t="s">
        <v>160</v>
      </c>
      <c r="D97" s="29" t="s">
        <v>28</v>
      </c>
      <c r="E97" s="30">
        <v>1</v>
      </c>
      <c r="F97" s="12">
        <v>3273853</v>
      </c>
      <c r="G97" s="31">
        <v>3131652</v>
      </c>
      <c r="H97" s="12">
        <f t="shared" si="6"/>
        <v>3202753</v>
      </c>
      <c r="I97" s="12">
        <f t="shared" si="7"/>
        <v>3202753</v>
      </c>
    </row>
    <row r="98" spans="2:9" ht="25.5" x14ac:dyDescent="0.2">
      <c r="B98" s="27" t="s">
        <v>161</v>
      </c>
      <c r="C98" s="28" t="s">
        <v>107</v>
      </c>
      <c r="D98" s="29" t="s">
        <v>28</v>
      </c>
      <c r="E98" s="30">
        <v>1</v>
      </c>
      <c r="F98" s="12">
        <v>801709</v>
      </c>
      <c r="G98" s="31">
        <v>1030305</v>
      </c>
      <c r="H98" s="12">
        <f t="shared" si="6"/>
        <v>916007</v>
      </c>
      <c r="I98" s="12">
        <f t="shared" si="7"/>
        <v>916007</v>
      </c>
    </row>
    <row r="99" spans="2:9" ht="38.25" x14ac:dyDescent="0.2">
      <c r="B99" s="27" t="s">
        <v>162</v>
      </c>
      <c r="C99" s="28" t="s">
        <v>163</v>
      </c>
      <c r="D99" s="29" t="s">
        <v>28</v>
      </c>
      <c r="E99" s="30">
        <v>1</v>
      </c>
      <c r="F99" s="12">
        <v>1164875</v>
      </c>
      <c r="G99" s="31">
        <v>1404961</v>
      </c>
      <c r="H99" s="12">
        <f t="shared" si="6"/>
        <v>1284918</v>
      </c>
      <c r="I99" s="12">
        <f t="shared" si="7"/>
        <v>1284918</v>
      </c>
    </row>
    <row r="100" spans="2:9" ht="51" x14ac:dyDescent="0.2">
      <c r="B100" s="27" t="s">
        <v>164</v>
      </c>
      <c r="C100" s="28" t="s">
        <v>68</v>
      </c>
      <c r="D100" s="29" t="s">
        <v>28</v>
      </c>
      <c r="E100" s="30">
        <v>1</v>
      </c>
      <c r="F100" s="12">
        <v>637493</v>
      </c>
      <c r="G100" s="31">
        <v>655647</v>
      </c>
      <c r="H100" s="12">
        <f t="shared" si="6"/>
        <v>646570</v>
      </c>
      <c r="I100" s="12">
        <f t="shared" si="7"/>
        <v>646570</v>
      </c>
    </row>
    <row r="101" spans="2:9" ht="38.25" x14ac:dyDescent="0.2">
      <c r="B101" s="27" t="s">
        <v>165</v>
      </c>
      <c r="C101" s="28" t="s">
        <v>78</v>
      </c>
      <c r="D101" s="29" t="s">
        <v>28</v>
      </c>
      <c r="E101" s="30">
        <v>1</v>
      </c>
      <c r="F101" s="12">
        <v>1001463</v>
      </c>
      <c r="G101" s="31">
        <v>1030305</v>
      </c>
      <c r="H101" s="12">
        <f t="shared" si="6"/>
        <v>1015884</v>
      </c>
      <c r="I101" s="12">
        <f t="shared" si="7"/>
        <v>1015884</v>
      </c>
    </row>
    <row r="102" spans="2:9" ht="25.5" x14ac:dyDescent="0.2">
      <c r="B102" s="27" t="s">
        <v>166</v>
      </c>
      <c r="C102" s="28" t="s">
        <v>80</v>
      </c>
      <c r="D102" s="29" t="s">
        <v>28</v>
      </c>
      <c r="E102" s="30">
        <v>1</v>
      </c>
      <c r="F102" s="12">
        <v>1260317</v>
      </c>
      <c r="G102" s="31">
        <v>1296887</v>
      </c>
      <c r="H102" s="12">
        <f t="shared" si="6"/>
        <v>1278602</v>
      </c>
      <c r="I102" s="12">
        <f t="shared" si="7"/>
        <v>1278602</v>
      </c>
    </row>
    <row r="103" spans="2:9" x14ac:dyDescent="0.2">
      <c r="B103" s="26" t="s">
        <v>167</v>
      </c>
      <c r="C103" s="39" t="s">
        <v>237</v>
      </c>
      <c r="D103" s="39"/>
      <c r="E103" s="39"/>
      <c r="F103" s="39"/>
      <c r="G103" s="39"/>
      <c r="H103" s="39"/>
      <c r="I103" s="39"/>
    </row>
    <row r="104" spans="2:9" ht="63.75" x14ac:dyDescent="0.2">
      <c r="B104" s="27" t="s">
        <v>168</v>
      </c>
      <c r="C104" s="28" t="s">
        <v>169</v>
      </c>
      <c r="D104" s="29" t="s">
        <v>28</v>
      </c>
      <c r="E104" s="30">
        <v>1</v>
      </c>
      <c r="F104" s="12">
        <v>655548</v>
      </c>
      <c r="G104" s="31">
        <v>674381</v>
      </c>
      <c r="H104" s="12">
        <f t="shared" ref="H104:H115" si="8">ROUND(AVERAGE(F104:G104),0)</f>
        <v>664965</v>
      </c>
      <c r="I104" s="12">
        <f t="shared" ref="I104:I115" si="9">E104*H104</f>
        <v>664965</v>
      </c>
    </row>
    <row r="105" spans="2:9" ht="25.5" x14ac:dyDescent="0.2">
      <c r="B105" s="27" t="s">
        <v>170</v>
      </c>
      <c r="C105" s="28" t="s">
        <v>171</v>
      </c>
      <c r="D105" s="29" t="s">
        <v>28</v>
      </c>
      <c r="E105" s="30">
        <v>1</v>
      </c>
      <c r="F105" s="12">
        <v>618611</v>
      </c>
      <c r="G105" s="31">
        <v>636916</v>
      </c>
      <c r="H105" s="12">
        <f t="shared" si="8"/>
        <v>627764</v>
      </c>
      <c r="I105" s="12">
        <f t="shared" si="9"/>
        <v>627764</v>
      </c>
    </row>
    <row r="106" spans="2:9" ht="25.5" x14ac:dyDescent="0.2">
      <c r="B106" s="27" t="s">
        <v>172</v>
      </c>
      <c r="C106" s="28" t="s">
        <v>173</v>
      </c>
      <c r="D106" s="29" t="s">
        <v>28</v>
      </c>
      <c r="E106" s="30">
        <v>1</v>
      </c>
      <c r="F106" s="12">
        <v>423105</v>
      </c>
      <c r="G106" s="31">
        <v>430854</v>
      </c>
      <c r="H106" s="12">
        <f t="shared" si="8"/>
        <v>426980</v>
      </c>
      <c r="I106" s="12">
        <f t="shared" si="9"/>
        <v>426980</v>
      </c>
    </row>
    <row r="107" spans="2:9" ht="25.5" x14ac:dyDescent="0.2">
      <c r="B107" s="27" t="s">
        <v>174</v>
      </c>
      <c r="C107" s="28" t="s">
        <v>175</v>
      </c>
      <c r="D107" s="29" t="s">
        <v>28</v>
      </c>
      <c r="E107" s="30">
        <v>1</v>
      </c>
      <c r="F107" s="12">
        <v>368200</v>
      </c>
      <c r="G107" s="31">
        <v>374656</v>
      </c>
      <c r="H107" s="12">
        <f t="shared" si="8"/>
        <v>371428</v>
      </c>
      <c r="I107" s="12">
        <f t="shared" si="9"/>
        <v>371428</v>
      </c>
    </row>
    <row r="108" spans="2:9" ht="25.5" x14ac:dyDescent="0.2">
      <c r="B108" s="27" t="s">
        <v>176</v>
      </c>
      <c r="C108" s="28" t="s">
        <v>177</v>
      </c>
      <c r="D108" s="29" t="s">
        <v>28</v>
      </c>
      <c r="E108" s="30">
        <v>1</v>
      </c>
      <c r="F108" s="12">
        <v>1104177</v>
      </c>
      <c r="G108" s="31">
        <v>1123968</v>
      </c>
      <c r="H108" s="12">
        <f t="shared" si="8"/>
        <v>1114073</v>
      </c>
      <c r="I108" s="12">
        <f t="shared" si="9"/>
        <v>1114073</v>
      </c>
    </row>
    <row r="109" spans="2:9" ht="38.25" x14ac:dyDescent="0.2">
      <c r="B109" s="27" t="s">
        <v>178</v>
      </c>
      <c r="C109" s="28" t="s">
        <v>46</v>
      </c>
      <c r="D109" s="29" t="s">
        <v>28</v>
      </c>
      <c r="E109" s="30">
        <v>1</v>
      </c>
      <c r="F109" s="12">
        <v>772789</v>
      </c>
      <c r="G109" s="31">
        <v>786778</v>
      </c>
      <c r="H109" s="12">
        <f t="shared" si="8"/>
        <v>779784</v>
      </c>
      <c r="I109" s="12">
        <f t="shared" si="9"/>
        <v>779784</v>
      </c>
    </row>
    <row r="110" spans="2:9" x14ac:dyDescent="0.2">
      <c r="B110" s="27" t="s">
        <v>179</v>
      </c>
      <c r="C110" s="28" t="s">
        <v>48</v>
      </c>
      <c r="D110" s="29" t="s">
        <v>28</v>
      </c>
      <c r="E110" s="30">
        <v>1</v>
      </c>
      <c r="F110" s="12">
        <v>2456176</v>
      </c>
      <c r="G110" s="31">
        <v>2435265</v>
      </c>
      <c r="H110" s="12">
        <f t="shared" si="8"/>
        <v>2445721</v>
      </c>
      <c r="I110" s="12">
        <f t="shared" si="9"/>
        <v>2445721</v>
      </c>
    </row>
    <row r="111" spans="2:9" ht="25.5" x14ac:dyDescent="0.2">
      <c r="B111" s="27" t="s">
        <v>180</v>
      </c>
      <c r="C111" s="28" t="s">
        <v>107</v>
      </c>
      <c r="D111" s="29" t="s">
        <v>28</v>
      </c>
      <c r="E111" s="30">
        <v>1</v>
      </c>
      <c r="F111" s="12">
        <v>812616</v>
      </c>
      <c r="G111" s="31">
        <v>1030305</v>
      </c>
      <c r="H111" s="12">
        <f t="shared" si="8"/>
        <v>921461</v>
      </c>
      <c r="I111" s="12">
        <f t="shared" si="9"/>
        <v>921461</v>
      </c>
    </row>
    <row r="112" spans="2:9" ht="38.25" x14ac:dyDescent="0.2">
      <c r="B112" s="27" t="s">
        <v>181</v>
      </c>
      <c r="C112" s="28" t="s">
        <v>109</v>
      </c>
      <c r="D112" s="29" t="s">
        <v>28</v>
      </c>
      <c r="E112" s="30">
        <v>1</v>
      </c>
      <c r="F112" s="12">
        <v>1165517</v>
      </c>
      <c r="G112" s="31">
        <v>1404961</v>
      </c>
      <c r="H112" s="12">
        <f t="shared" si="8"/>
        <v>1285239</v>
      </c>
      <c r="I112" s="12">
        <f t="shared" si="9"/>
        <v>1285239</v>
      </c>
    </row>
    <row r="113" spans="2:9" ht="51" x14ac:dyDescent="0.2">
      <c r="B113" s="27" t="s">
        <v>182</v>
      </c>
      <c r="C113" s="28" t="s">
        <v>68</v>
      </c>
      <c r="D113" s="29" t="s">
        <v>28</v>
      </c>
      <c r="E113" s="30">
        <v>1</v>
      </c>
      <c r="F113" s="12">
        <v>643586</v>
      </c>
      <c r="G113" s="31">
        <v>655647</v>
      </c>
      <c r="H113" s="12">
        <f t="shared" si="8"/>
        <v>649617</v>
      </c>
      <c r="I113" s="12">
        <f t="shared" si="9"/>
        <v>649617</v>
      </c>
    </row>
    <row r="114" spans="2:9" ht="38.25" x14ac:dyDescent="0.2">
      <c r="B114" s="27" t="s">
        <v>183</v>
      </c>
      <c r="C114" s="28" t="s">
        <v>78</v>
      </c>
      <c r="D114" s="29" t="s">
        <v>28</v>
      </c>
      <c r="E114" s="30">
        <v>1</v>
      </c>
      <c r="F114" s="12">
        <v>698603</v>
      </c>
      <c r="G114" s="31">
        <v>711845</v>
      </c>
      <c r="H114" s="12">
        <f t="shared" si="8"/>
        <v>705224</v>
      </c>
      <c r="I114" s="12">
        <f t="shared" si="9"/>
        <v>705224</v>
      </c>
    </row>
    <row r="115" spans="2:9" ht="25.5" x14ac:dyDescent="0.2">
      <c r="B115" s="27" t="s">
        <v>184</v>
      </c>
      <c r="C115" s="28" t="s">
        <v>80</v>
      </c>
      <c r="D115" s="29" t="s">
        <v>28</v>
      </c>
      <c r="E115" s="30">
        <v>1</v>
      </c>
      <c r="F115" s="12">
        <v>1011314</v>
      </c>
      <c r="G115" s="31">
        <v>1030305</v>
      </c>
      <c r="H115" s="12">
        <f t="shared" si="8"/>
        <v>1020810</v>
      </c>
      <c r="I115" s="12">
        <f t="shared" si="9"/>
        <v>1020810</v>
      </c>
    </row>
    <row r="116" spans="2:9" x14ac:dyDescent="0.2">
      <c r="B116" s="26" t="s">
        <v>185</v>
      </c>
      <c r="C116" s="39" t="s">
        <v>238</v>
      </c>
      <c r="D116" s="39"/>
      <c r="E116" s="39"/>
      <c r="F116" s="39"/>
      <c r="G116" s="39"/>
      <c r="H116" s="39"/>
      <c r="I116" s="39"/>
    </row>
    <row r="117" spans="2:9" ht="63.75" x14ac:dyDescent="0.2">
      <c r="B117" s="27" t="s">
        <v>186</v>
      </c>
      <c r="C117" s="28" t="s">
        <v>187</v>
      </c>
      <c r="D117" s="29" t="s">
        <v>28</v>
      </c>
      <c r="E117" s="30">
        <v>1</v>
      </c>
      <c r="F117" s="12">
        <v>655371</v>
      </c>
      <c r="G117" s="31">
        <v>674381</v>
      </c>
      <c r="H117" s="12">
        <f t="shared" ref="H117:H128" si="10">ROUND(AVERAGE(F117:G117),0)</f>
        <v>664876</v>
      </c>
      <c r="I117" s="12">
        <f t="shared" ref="I117:I128" si="11">E117*H117</f>
        <v>664876</v>
      </c>
    </row>
    <row r="118" spans="2:9" ht="25.5" x14ac:dyDescent="0.2">
      <c r="B118" s="27" t="s">
        <v>188</v>
      </c>
      <c r="C118" s="28" t="s">
        <v>189</v>
      </c>
      <c r="D118" s="29" t="s">
        <v>28</v>
      </c>
      <c r="E118" s="30">
        <v>1</v>
      </c>
      <c r="F118" s="12">
        <v>618891</v>
      </c>
      <c r="G118" s="31">
        <v>636916</v>
      </c>
      <c r="H118" s="12">
        <f t="shared" si="10"/>
        <v>627904</v>
      </c>
      <c r="I118" s="12">
        <f t="shared" si="11"/>
        <v>627904</v>
      </c>
    </row>
    <row r="119" spans="2:9" ht="25.5" x14ac:dyDescent="0.2">
      <c r="B119" s="27" t="s">
        <v>190</v>
      </c>
      <c r="C119" s="28" t="s">
        <v>191</v>
      </c>
      <c r="D119" s="29" t="s">
        <v>28</v>
      </c>
      <c r="E119" s="30">
        <v>1</v>
      </c>
      <c r="F119" s="12">
        <v>418689</v>
      </c>
      <c r="G119" s="31">
        <v>430854</v>
      </c>
      <c r="H119" s="12">
        <f t="shared" si="10"/>
        <v>424772</v>
      </c>
      <c r="I119" s="12">
        <f t="shared" si="11"/>
        <v>424772</v>
      </c>
    </row>
    <row r="120" spans="2:9" ht="25.5" x14ac:dyDescent="0.2">
      <c r="B120" s="27" t="s">
        <v>192</v>
      </c>
      <c r="C120" s="28" t="s">
        <v>193</v>
      </c>
      <c r="D120" s="29" t="s">
        <v>28</v>
      </c>
      <c r="E120" s="30">
        <v>1</v>
      </c>
      <c r="F120" s="12">
        <v>364180</v>
      </c>
      <c r="G120" s="31">
        <v>374656</v>
      </c>
      <c r="H120" s="12">
        <f t="shared" si="10"/>
        <v>369418</v>
      </c>
      <c r="I120" s="12">
        <f t="shared" si="11"/>
        <v>369418</v>
      </c>
    </row>
    <row r="121" spans="2:9" ht="25.5" x14ac:dyDescent="0.2">
      <c r="B121" s="27" t="s">
        <v>194</v>
      </c>
      <c r="C121" s="28" t="s">
        <v>195</v>
      </c>
      <c r="D121" s="29" t="s">
        <v>28</v>
      </c>
      <c r="E121" s="30">
        <v>1</v>
      </c>
      <c r="F121" s="12">
        <v>1103945</v>
      </c>
      <c r="G121" s="31">
        <v>1123968</v>
      </c>
      <c r="H121" s="12">
        <f t="shared" si="10"/>
        <v>1113957</v>
      </c>
      <c r="I121" s="12">
        <f t="shared" si="11"/>
        <v>1113957</v>
      </c>
    </row>
    <row r="122" spans="2:9" ht="38.25" x14ac:dyDescent="0.2">
      <c r="B122" s="27" t="s">
        <v>196</v>
      </c>
      <c r="C122" s="28" t="s">
        <v>46</v>
      </c>
      <c r="D122" s="29" t="s">
        <v>28</v>
      </c>
      <c r="E122" s="30">
        <v>1</v>
      </c>
      <c r="F122" s="12">
        <v>772249</v>
      </c>
      <c r="G122" s="31">
        <v>786778</v>
      </c>
      <c r="H122" s="12">
        <f t="shared" si="10"/>
        <v>779514</v>
      </c>
      <c r="I122" s="12">
        <f t="shared" si="11"/>
        <v>779514</v>
      </c>
    </row>
    <row r="123" spans="2:9" x14ac:dyDescent="0.2">
      <c r="B123" s="27" t="s">
        <v>197</v>
      </c>
      <c r="C123" s="28" t="s">
        <v>48</v>
      </c>
      <c r="D123" s="29" t="s">
        <v>28</v>
      </c>
      <c r="E123" s="30">
        <v>1</v>
      </c>
      <c r="F123" s="12">
        <v>2460142</v>
      </c>
      <c r="G123" s="31">
        <v>2435265</v>
      </c>
      <c r="H123" s="12">
        <f t="shared" si="10"/>
        <v>2447704</v>
      </c>
      <c r="I123" s="12">
        <f t="shared" si="11"/>
        <v>2447704</v>
      </c>
    </row>
    <row r="124" spans="2:9" ht="25.5" x14ac:dyDescent="0.2">
      <c r="B124" s="27" t="s">
        <v>198</v>
      </c>
      <c r="C124" s="28" t="s">
        <v>107</v>
      </c>
      <c r="D124" s="29" t="s">
        <v>28</v>
      </c>
      <c r="E124" s="30">
        <v>1</v>
      </c>
      <c r="F124" s="12">
        <v>813040</v>
      </c>
      <c r="G124" s="31">
        <v>1030305</v>
      </c>
      <c r="H124" s="12">
        <f t="shared" si="10"/>
        <v>921673</v>
      </c>
      <c r="I124" s="12">
        <f t="shared" si="11"/>
        <v>921673</v>
      </c>
    </row>
    <row r="125" spans="2:9" ht="38.25" x14ac:dyDescent="0.2">
      <c r="B125" s="27" t="s">
        <v>199</v>
      </c>
      <c r="C125" s="28" t="s">
        <v>163</v>
      </c>
      <c r="D125" s="29" t="s">
        <v>28</v>
      </c>
      <c r="E125" s="30">
        <v>1</v>
      </c>
      <c r="F125" s="12">
        <v>1167143</v>
      </c>
      <c r="G125" s="31">
        <v>1404961</v>
      </c>
      <c r="H125" s="12">
        <f t="shared" si="10"/>
        <v>1286052</v>
      </c>
      <c r="I125" s="12">
        <f t="shared" si="11"/>
        <v>1286052</v>
      </c>
    </row>
    <row r="126" spans="2:9" ht="51" x14ac:dyDescent="0.2">
      <c r="B126" s="27" t="s">
        <v>200</v>
      </c>
      <c r="C126" s="28" t="s">
        <v>68</v>
      </c>
      <c r="D126" s="29" t="s">
        <v>28</v>
      </c>
      <c r="E126" s="30">
        <v>1</v>
      </c>
      <c r="F126" s="12">
        <v>637292</v>
      </c>
      <c r="G126" s="31">
        <v>655647</v>
      </c>
      <c r="H126" s="12">
        <f t="shared" si="10"/>
        <v>646470</v>
      </c>
      <c r="I126" s="12">
        <f t="shared" si="11"/>
        <v>646470</v>
      </c>
    </row>
    <row r="127" spans="2:9" ht="38.25" x14ac:dyDescent="0.2">
      <c r="B127" s="27" t="s">
        <v>201</v>
      </c>
      <c r="C127" s="28" t="s">
        <v>78</v>
      </c>
      <c r="D127" s="29" t="s">
        <v>28</v>
      </c>
      <c r="E127" s="30">
        <v>1</v>
      </c>
      <c r="F127" s="12">
        <v>764353</v>
      </c>
      <c r="G127" s="31">
        <v>786778</v>
      </c>
      <c r="H127" s="12">
        <f t="shared" si="10"/>
        <v>775566</v>
      </c>
      <c r="I127" s="12">
        <f t="shared" si="11"/>
        <v>775566</v>
      </c>
    </row>
    <row r="128" spans="2:9" ht="25.5" x14ac:dyDescent="0.2">
      <c r="B128" s="27" t="s">
        <v>202</v>
      </c>
      <c r="C128" s="28" t="s">
        <v>80</v>
      </c>
      <c r="D128" s="29" t="s">
        <v>28</v>
      </c>
      <c r="E128" s="30">
        <v>1</v>
      </c>
      <c r="F128" s="12">
        <v>1012304</v>
      </c>
      <c r="G128" s="31">
        <v>1030305</v>
      </c>
      <c r="H128" s="12">
        <f t="shared" si="10"/>
        <v>1021305</v>
      </c>
      <c r="I128" s="12">
        <f t="shared" si="11"/>
        <v>1021305</v>
      </c>
    </row>
    <row r="129" spans="2:9" x14ac:dyDescent="0.2">
      <c r="B129" s="26" t="s">
        <v>203</v>
      </c>
      <c r="C129" s="39" t="s">
        <v>239</v>
      </c>
      <c r="D129" s="39"/>
      <c r="E129" s="39"/>
      <c r="F129" s="39"/>
      <c r="G129" s="39"/>
      <c r="H129" s="39"/>
      <c r="I129" s="39"/>
    </row>
    <row r="130" spans="2:9" ht="63.75" x14ac:dyDescent="0.2">
      <c r="B130" s="27" t="s">
        <v>204</v>
      </c>
      <c r="C130" s="28" t="s">
        <v>205</v>
      </c>
      <c r="D130" s="29" t="s">
        <v>28</v>
      </c>
      <c r="E130" s="30">
        <v>1</v>
      </c>
      <c r="F130" s="12">
        <v>772897</v>
      </c>
      <c r="G130" s="31">
        <v>786778</v>
      </c>
      <c r="H130" s="12">
        <f t="shared" ref="H130:H145" si="12">ROUND(AVERAGE(F130:G130),0)</f>
        <v>779838</v>
      </c>
      <c r="I130" s="12">
        <f t="shared" ref="I130:I145" si="13">E130*H130</f>
        <v>779838</v>
      </c>
    </row>
    <row r="131" spans="2:9" ht="25.5" x14ac:dyDescent="0.2">
      <c r="B131" s="27" t="s">
        <v>206</v>
      </c>
      <c r="C131" s="28" t="s">
        <v>207</v>
      </c>
      <c r="D131" s="29" t="s">
        <v>28</v>
      </c>
      <c r="E131" s="30">
        <v>1</v>
      </c>
      <c r="F131" s="12">
        <v>368213</v>
      </c>
      <c r="G131" s="31">
        <v>374656</v>
      </c>
      <c r="H131" s="12">
        <f t="shared" si="12"/>
        <v>371435</v>
      </c>
      <c r="I131" s="12">
        <f t="shared" si="13"/>
        <v>371435</v>
      </c>
    </row>
    <row r="132" spans="2:9" ht="25.5" x14ac:dyDescent="0.2">
      <c r="B132" s="27" t="s">
        <v>208</v>
      </c>
      <c r="C132" s="28" t="s">
        <v>209</v>
      </c>
      <c r="D132" s="29" t="s">
        <v>28</v>
      </c>
      <c r="E132" s="30">
        <v>1</v>
      </c>
      <c r="F132" s="12">
        <v>418574</v>
      </c>
      <c r="G132" s="31">
        <v>430854</v>
      </c>
      <c r="H132" s="12">
        <f t="shared" si="12"/>
        <v>424714</v>
      </c>
      <c r="I132" s="12">
        <f t="shared" si="13"/>
        <v>424714</v>
      </c>
    </row>
    <row r="133" spans="2:9" ht="25.5" x14ac:dyDescent="0.2">
      <c r="B133" s="27" t="s">
        <v>210</v>
      </c>
      <c r="C133" s="28" t="s">
        <v>211</v>
      </c>
      <c r="D133" s="29" t="s">
        <v>28</v>
      </c>
      <c r="E133" s="30">
        <v>1</v>
      </c>
      <c r="F133" s="12">
        <v>368021</v>
      </c>
      <c r="G133" s="31">
        <v>374656</v>
      </c>
      <c r="H133" s="12">
        <f t="shared" si="12"/>
        <v>371339</v>
      </c>
      <c r="I133" s="12">
        <f t="shared" si="13"/>
        <v>371339</v>
      </c>
    </row>
    <row r="134" spans="2:9" ht="25.5" x14ac:dyDescent="0.2">
      <c r="B134" s="27" t="s">
        <v>212</v>
      </c>
      <c r="C134" s="28" t="s">
        <v>213</v>
      </c>
      <c r="D134" s="29" t="s">
        <v>28</v>
      </c>
      <c r="E134" s="30">
        <v>1</v>
      </c>
      <c r="F134" s="12">
        <v>654797</v>
      </c>
      <c r="G134" s="31">
        <v>674381</v>
      </c>
      <c r="H134" s="12">
        <f t="shared" si="12"/>
        <v>664589</v>
      </c>
      <c r="I134" s="12">
        <f t="shared" si="13"/>
        <v>664589</v>
      </c>
    </row>
    <row r="135" spans="2:9" ht="25.5" x14ac:dyDescent="0.2">
      <c r="B135" s="27" t="s">
        <v>214</v>
      </c>
      <c r="C135" s="28" t="s">
        <v>215</v>
      </c>
      <c r="D135" s="29" t="s">
        <v>28</v>
      </c>
      <c r="E135" s="30">
        <v>1</v>
      </c>
      <c r="F135" s="12">
        <v>1159195</v>
      </c>
      <c r="G135" s="31">
        <v>711845</v>
      </c>
      <c r="H135" s="12">
        <f t="shared" si="12"/>
        <v>935520</v>
      </c>
      <c r="I135" s="12">
        <f t="shared" si="13"/>
        <v>935520</v>
      </c>
    </row>
    <row r="136" spans="2:9" ht="25.5" x14ac:dyDescent="0.2">
      <c r="B136" s="27" t="s">
        <v>216</v>
      </c>
      <c r="C136" s="28" t="s">
        <v>64</v>
      </c>
      <c r="D136" s="29" t="s">
        <v>28</v>
      </c>
      <c r="E136" s="30">
        <v>1</v>
      </c>
      <c r="F136" s="12">
        <v>275986</v>
      </c>
      <c r="G136" s="31">
        <v>280992</v>
      </c>
      <c r="H136" s="12">
        <f t="shared" si="12"/>
        <v>278489</v>
      </c>
      <c r="I136" s="12">
        <f t="shared" si="13"/>
        <v>278489</v>
      </c>
    </row>
    <row r="137" spans="2:9" ht="25.5" x14ac:dyDescent="0.2">
      <c r="B137" s="27" t="s">
        <v>217</v>
      </c>
      <c r="C137" s="28" t="s">
        <v>66</v>
      </c>
      <c r="D137" s="29" t="s">
        <v>28</v>
      </c>
      <c r="E137" s="30">
        <v>1</v>
      </c>
      <c r="F137" s="12">
        <v>380666</v>
      </c>
      <c r="G137" s="31">
        <v>374656</v>
      </c>
      <c r="H137" s="12">
        <f t="shared" si="12"/>
        <v>377661</v>
      </c>
      <c r="I137" s="12">
        <f t="shared" si="13"/>
        <v>377661</v>
      </c>
    </row>
    <row r="138" spans="2:9" ht="38.25" x14ac:dyDescent="0.2">
      <c r="B138" s="27" t="s">
        <v>218</v>
      </c>
      <c r="C138" s="28" t="s">
        <v>60</v>
      </c>
      <c r="D138" s="29" t="s">
        <v>28</v>
      </c>
      <c r="E138" s="30">
        <v>1</v>
      </c>
      <c r="F138" s="12">
        <v>431154</v>
      </c>
      <c r="G138" s="31">
        <v>524519</v>
      </c>
      <c r="H138" s="12">
        <f t="shared" si="12"/>
        <v>477837</v>
      </c>
      <c r="I138" s="12">
        <f t="shared" si="13"/>
        <v>477837</v>
      </c>
    </row>
    <row r="139" spans="2:9" x14ac:dyDescent="0.2">
      <c r="B139" s="27" t="s">
        <v>219</v>
      </c>
      <c r="C139" s="28" t="s">
        <v>62</v>
      </c>
      <c r="D139" s="29" t="s">
        <v>28</v>
      </c>
      <c r="E139" s="30">
        <v>1</v>
      </c>
      <c r="F139" s="12">
        <v>1059233</v>
      </c>
      <c r="G139" s="31">
        <v>1079008</v>
      </c>
      <c r="H139" s="12">
        <f t="shared" si="12"/>
        <v>1069121</v>
      </c>
      <c r="I139" s="12">
        <f t="shared" si="13"/>
        <v>1069121</v>
      </c>
    </row>
    <row r="140" spans="2:9" ht="25.5" x14ac:dyDescent="0.2">
      <c r="B140" s="27" t="s">
        <v>220</v>
      </c>
      <c r="C140" s="28" t="s">
        <v>107</v>
      </c>
      <c r="D140" s="29" t="s">
        <v>28</v>
      </c>
      <c r="E140" s="30">
        <v>1</v>
      </c>
      <c r="F140" s="12">
        <v>556093</v>
      </c>
      <c r="G140" s="31">
        <v>655647</v>
      </c>
      <c r="H140" s="12">
        <f t="shared" si="12"/>
        <v>605870</v>
      </c>
      <c r="I140" s="12">
        <f t="shared" si="13"/>
        <v>605870</v>
      </c>
    </row>
    <row r="141" spans="2:9" ht="38.25" x14ac:dyDescent="0.2">
      <c r="B141" s="27" t="s">
        <v>221</v>
      </c>
      <c r="C141" s="28" t="s">
        <v>222</v>
      </c>
      <c r="D141" s="29" t="s">
        <v>28</v>
      </c>
      <c r="E141" s="30">
        <v>1</v>
      </c>
      <c r="F141" s="12">
        <v>3543964</v>
      </c>
      <c r="G141" s="31">
        <v>4028732</v>
      </c>
      <c r="H141" s="12">
        <f t="shared" si="12"/>
        <v>3786348</v>
      </c>
      <c r="I141" s="12">
        <f t="shared" si="13"/>
        <v>3786348</v>
      </c>
    </row>
    <row r="142" spans="2:9" ht="38.25" x14ac:dyDescent="0.2">
      <c r="B142" s="27" t="s">
        <v>223</v>
      </c>
      <c r="C142" s="28" t="s">
        <v>163</v>
      </c>
      <c r="D142" s="29" t="s">
        <v>28</v>
      </c>
      <c r="E142" s="30">
        <v>1</v>
      </c>
      <c r="F142" s="12">
        <v>1029135</v>
      </c>
      <c r="G142" s="31">
        <v>1030305</v>
      </c>
      <c r="H142" s="12">
        <f t="shared" si="12"/>
        <v>1029720</v>
      </c>
      <c r="I142" s="12">
        <f t="shared" si="13"/>
        <v>1029720</v>
      </c>
    </row>
    <row r="143" spans="2:9" ht="51" x14ac:dyDescent="0.2">
      <c r="B143" s="27" t="s">
        <v>224</v>
      </c>
      <c r="C143" s="28" t="s">
        <v>68</v>
      </c>
      <c r="D143" s="29" t="s">
        <v>28</v>
      </c>
      <c r="E143" s="30">
        <v>1</v>
      </c>
      <c r="F143" s="12">
        <v>632229</v>
      </c>
      <c r="G143" s="31">
        <v>655647</v>
      </c>
      <c r="H143" s="12">
        <f t="shared" si="12"/>
        <v>643938</v>
      </c>
      <c r="I143" s="12">
        <f t="shared" si="13"/>
        <v>643938</v>
      </c>
    </row>
    <row r="144" spans="2:9" ht="38.25" x14ac:dyDescent="0.2">
      <c r="B144" s="27" t="s">
        <v>225</v>
      </c>
      <c r="C144" s="28" t="s">
        <v>78</v>
      </c>
      <c r="D144" s="29" t="s">
        <v>28</v>
      </c>
      <c r="E144" s="30">
        <v>1</v>
      </c>
      <c r="F144" s="12">
        <v>763078</v>
      </c>
      <c r="G144" s="31">
        <v>711845</v>
      </c>
      <c r="H144" s="12">
        <f t="shared" si="12"/>
        <v>737462</v>
      </c>
      <c r="I144" s="12">
        <f t="shared" si="13"/>
        <v>737462</v>
      </c>
    </row>
    <row r="145" spans="2:9" ht="25.5" x14ac:dyDescent="0.2">
      <c r="B145" s="27" t="s">
        <v>226</v>
      </c>
      <c r="C145" s="28" t="s">
        <v>80</v>
      </c>
      <c r="D145" s="29" t="s">
        <v>28</v>
      </c>
      <c r="E145" s="30">
        <v>1</v>
      </c>
      <c r="F145" s="12">
        <v>1102828</v>
      </c>
      <c r="G145" s="31">
        <v>1030305</v>
      </c>
      <c r="H145" s="12">
        <f t="shared" si="12"/>
        <v>1066567</v>
      </c>
      <c r="I145" s="12">
        <f t="shared" si="13"/>
        <v>1066567</v>
      </c>
    </row>
    <row r="146" spans="2:9" x14ac:dyDescent="0.2">
      <c r="B146" s="25">
        <v>3</v>
      </c>
      <c r="C146" s="35" t="s">
        <v>227</v>
      </c>
      <c r="D146" s="35"/>
      <c r="E146" s="35"/>
      <c r="F146" s="35"/>
      <c r="G146" s="35"/>
      <c r="H146" s="35"/>
      <c r="I146" s="35"/>
    </row>
    <row r="147" spans="2:9" ht="255" x14ac:dyDescent="0.2">
      <c r="B147" s="27" t="s">
        <v>233</v>
      </c>
      <c r="C147" s="28" t="s">
        <v>228</v>
      </c>
      <c r="D147" s="29" t="s">
        <v>28</v>
      </c>
      <c r="E147" s="30">
        <v>1</v>
      </c>
      <c r="F147" s="12">
        <v>16817546</v>
      </c>
      <c r="G147" s="31">
        <v>23415000</v>
      </c>
      <c r="H147" s="12">
        <f>ROUND(AVERAGE(F147:G147),0)</f>
        <v>20116273</v>
      </c>
      <c r="I147" s="12">
        <f>E147*H147</f>
        <v>20116273</v>
      </c>
    </row>
    <row r="148" spans="2:9" ht="16.5" customHeight="1" x14ac:dyDescent="0.2">
      <c r="B148" s="36" t="s">
        <v>229</v>
      </c>
      <c r="C148" s="37"/>
      <c r="D148" s="37"/>
      <c r="E148" s="37"/>
      <c r="F148" s="37"/>
      <c r="G148" s="37"/>
      <c r="H148" s="38"/>
      <c r="I148" s="33">
        <f>SUM(I29:I147)</f>
        <v>113992682</v>
      </c>
    </row>
    <row r="149" spans="2:9" ht="16.5" customHeight="1" x14ac:dyDescent="0.2">
      <c r="B149" s="36" t="s">
        <v>230</v>
      </c>
      <c r="C149" s="37"/>
      <c r="D149" s="37"/>
      <c r="E149" s="37"/>
      <c r="F149" s="37"/>
      <c r="G149" s="37"/>
      <c r="H149" s="38"/>
      <c r="I149" s="33">
        <f t="shared" ref="I149" si="14">+I148*20%</f>
        <v>22798536.400000002</v>
      </c>
    </row>
    <row r="150" spans="2:9" ht="16.5" customHeight="1" x14ac:dyDescent="0.2">
      <c r="B150" s="36" t="s">
        <v>231</v>
      </c>
      <c r="C150" s="37"/>
      <c r="D150" s="37"/>
      <c r="E150" s="37"/>
      <c r="F150" s="37"/>
      <c r="G150" s="37"/>
      <c r="H150" s="38"/>
      <c r="I150" s="33">
        <f t="shared" ref="I150" si="15">+I148+I149</f>
        <v>136791218.40000001</v>
      </c>
    </row>
    <row r="151" spans="2:9" ht="68.25" customHeight="1" x14ac:dyDescent="0.2">
      <c r="C151" s="34" t="s">
        <v>240</v>
      </c>
    </row>
    <row r="152" spans="2:9" x14ac:dyDescent="0.2">
      <c r="G152" s="32"/>
    </row>
  </sheetData>
  <mergeCells count="52">
    <mergeCell ref="B8:C8"/>
    <mergeCell ref="D8:I8"/>
    <mergeCell ref="B9:C9"/>
    <mergeCell ref="D9:I9"/>
    <mergeCell ref="B10:C10"/>
    <mergeCell ref="D10:I10"/>
    <mergeCell ref="A1:B3"/>
    <mergeCell ref="C1:G3"/>
    <mergeCell ref="B5:C6"/>
    <mergeCell ref="D5:I6"/>
    <mergeCell ref="B7:C7"/>
    <mergeCell ref="D7:I7"/>
    <mergeCell ref="D11:I11"/>
    <mergeCell ref="B13:C13"/>
    <mergeCell ref="D13:I13"/>
    <mergeCell ref="B14:C14"/>
    <mergeCell ref="D14:I14"/>
    <mergeCell ref="B11:C11"/>
    <mergeCell ref="C25:C26"/>
    <mergeCell ref="D25:D26"/>
    <mergeCell ref="E25:E26"/>
    <mergeCell ref="B15:C15"/>
    <mergeCell ref="D15:I15"/>
    <mergeCell ref="B16:C16"/>
    <mergeCell ref="D16:I16"/>
    <mergeCell ref="B17:C17"/>
    <mergeCell ref="D17:I17"/>
    <mergeCell ref="C27:I27"/>
    <mergeCell ref="C28:I28"/>
    <mergeCell ref="C52:I52"/>
    <mergeCell ref="C72:I72"/>
    <mergeCell ref="B19:C19"/>
    <mergeCell ref="D19:I19"/>
    <mergeCell ref="B23:C23"/>
    <mergeCell ref="D23:I23"/>
    <mergeCell ref="I25:I26"/>
    <mergeCell ref="B20:C20"/>
    <mergeCell ref="D20:I20"/>
    <mergeCell ref="B21:C21"/>
    <mergeCell ref="D21:I21"/>
    <mergeCell ref="B22:C22"/>
    <mergeCell ref="D22:I22"/>
    <mergeCell ref="B25:B26"/>
    <mergeCell ref="C146:I146"/>
    <mergeCell ref="B148:H148"/>
    <mergeCell ref="B149:H149"/>
    <mergeCell ref="B150:H150"/>
    <mergeCell ref="C89:I89"/>
    <mergeCell ref="C90:I90"/>
    <mergeCell ref="C103:I103"/>
    <mergeCell ref="C116:I116"/>
    <mergeCell ref="C129:I129"/>
  </mergeCells>
  <pageMargins left="0.7" right="0.7" top="0.75" bottom="0.75" header="0.3" footer="0.3"/>
  <pageSetup scale="3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9935CC713D82E41AD8E9EF5AAACD423" ma:contentTypeVersion="15" ma:contentTypeDescription="Crear nuevo documento." ma:contentTypeScope="" ma:versionID="f37a840954fab263c95ffea969dd31f6">
  <xsd:schema xmlns:xsd="http://www.w3.org/2001/XMLSchema" xmlns:xs="http://www.w3.org/2001/XMLSchema" xmlns:p="http://schemas.microsoft.com/office/2006/metadata/properties" xmlns:ns2="8341f547-e6c3-460f-b08f-9d0887320f6b" xmlns:ns3="b85f6fcf-befd-4a6b-a456-ea0676348e62" targetNamespace="http://schemas.microsoft.com/office/2006/metadata/properties" ma:root="true" ma:fieldsID="e35577559cbcbed81c0757d616259b1f" ns2:_="" ns3:_="">
    <xsd:import namespace="8341f547-e6c3-460f-b08f-9d0887320f6b"/>
    <xsd:import namespace="b85f6fcf-befd-4a6b-a456-ea0676348e6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41f547-e6c3-460f-b08f-9d0887320f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5f6fcf-befd-4a6b-a456-ea0676348e6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09a66201-9f92-4eaf-bf40-eb9d2a89b2af}" ma:internalName="TaxCatchAll" ma:showField="CatchAllData" ma:web="b85f6fcf-befd-4a6b-a456-ea0676348e6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85f6fcf-befd-4a6b-a456-ea0676348e62" xsi:nil="true"/>
    <lcf76f155ced4ddcb4097134ff3c332f xmlns="8341f547-e6c3-460f-b08f-9d0887320f6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876F8DF-E00D-4281-AEB5-F7EC50C544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41f547-e6c3-460f-b08f-9d0887320f6b"/>
    <ds:schemaRef ds:uri="b85f6fcf-befd-4a6b-a456-ea0676348e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F772E4-D586-4260-8316-F21E94F4297A}">
  <ds:schemaRefs>
    <ds:schemaRef ds:uri="http://schemas.microsoft.com/sharepoint/v3/contenttype/forms"/>
  </ds:schemaRefs>
</ds:datastoreItem>
</file>

<file path=customXml/itemProps3.xml><?xml version="1.0" encoding="utf-8"?>
<ds:datastoreItem xmlns:ds="http://schemas.openxmlformats.org/officeDocument/2006/customXml" ds:itemID="{A86A05CF-DBC7-4FF9-8AC8-A56EF50B02D0}">
  <ds:schemaRefs>
    <ds:schemaRef ds:uri="http://schemas.microsoft.com/office/2006/metadata/properties"/>
    <ds:schemaRef ds:uri="http://schemas.microsoft.com/office/infopath/2007/PartnerControls"/>
    <ds:schemaRef ds:uri="b85f6fcf-befd-4a6b-a456-ea0676348e62"/>
    <ds:schemaRef ds:uri="8341f547-e6c3-460f-b08f-9d0887320f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Sierra Salazar</dc:creator>
  <cp:keywords/>
  <dc:description/>
  <cp:lastModifiedBy>Jorge Ivan Ortiz Ochoa</cp:lastModifiedBy>
  <cp:revision/>
  <dcterms:created xsi:type="dcterms:W3CDTF">2023-05-29T13:42:17Z</dcterms:created>
  <dcterms:modified xsi:type="dcterms:W3CDTF">2025-03-06T16:24:12Z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0x01010019935CC713D82E41AD8E9EF5AAACD423</vt:lpwstr>
  </property>
  <property fmtid="{D5CDD505-2E9C-101B-9397-08002B2CF9AE}" pid="3" name="MediaServiceImageTags">
    <vt:lpwstr/>
  </property>
</Properties>
</file>