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ejandroMolinadelaP\Desktop\CONVENIO SIS\"/>
    </mc:Choice>
  </mc:AlternateContent>
  <xr:revisionPtr revIDLastSave="0" documentId="13_ncr:1_{04A6E389-DCD5-41A2-B185-7B1888D14B0A}" xr6:coauthVersionLast="47" xr6:coauthVersionMax="47" xr10:uidLastSave="{00000000-0000-0000-0000-000000000000}"/>
  <bookViews>
    <workbookView xWindow="20370" yWindow="-120" windowWidth="29040" windowHeight="15720" xr2:uid="{EB1AA633-5A3E-4DCB-9908-499A9C67BD4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  <c r="G20" i="1" s="1"/>
  <c r="G19" i="1"/>
  <c r="G21" i="1"/>
  <c r="G22" i="1"/>
  <c r="G23" i="1"/>
  <c r="G24" i="1"/>
  <c r="G25" i="1"/>
  <c r="G18" i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3" i="1"/>
  <c r="G3" i="1" s="1"/>
  <c r="G31" i="1"/>
  <c r="G26" i="1" l="1"/>
  <c r="G13" i="1"/>
</calcChain>
</file>

<file path=xl/sharedStrings.xml><?xml version="1.0" encoding="utf-8"?>
<sst xmlns="http://schemas.openxmlformats.org/spreadsheetml/2006/main" count="37" uniqueCount="29">
  <si>
    <r>
      <rPr>
        <b/>
        <sz val="11"/>
        <rFont val="Calibri"/>
        <family val="1"/>
      </rPr>
      <t>CANT</t>
    </r>
  </si>
  <si>
    <r>
      <rPr>
        <b/>
        <sz val="11"/>
        <rFont val="Calibri"/>
        <family val="1"/>
      </rPr>
      <t>DESCRIPCION</t>
    </r>
  </si>
  <si>
    <r>
      <rPr>
        <b/>
        <sz val="11"/>
        <rFont val="Calibri"/>
        <family val="1"/>
      </rPr>
      <t>VALOR UNIT</t>
    </r>
  </si>
  <si>
    <t>Silla x (por 2 días)</t>
  </si>
  <si>
    <r>
      <rPr>
        <sz val="9"/>
        <color theme="1"/>
        <rFont val="Verdana"/>
        <family val="2"/>
      </rPr>
      <t>Sonido   profesional   Line Array      10.000      watts
(consola dig 16 canales, 8
medios, 2 bajos dobles, 2
monitores,      2      micros inalámbricos,      operador técnico  y auxiliar) por 12
horas en funcionamiento.</t>
    </r>
  </si>
  <si>
    <t>Sistema eléctrico (pabellón empresarios) *2   cajas distribuidoras, 100 puntos eléctricos con toma doble. Cableado Encauchetado  certificado, mano de obra (instalación
y desmontaje)</t>
  </si>
  <si>
    <t>TOTAL,</t>
  </si>
  <si>
    <t>APORTE SUPERINTENDENCIA DE SOCIEDADES</t>
  </si>
  <si>
    <t>Mesa  para stands</t>
  </si>
  <si>
    <t>Show melao al parque</t>
  </si>
  <si>
    <t xml:space="preserve">Escarapelas </t>
  </si>
  <si>
    <t>Hidratación</t>
  </si>
  <si>
    <t>Transporte moviliario</t>
  </si>
  <si>
    <t>APORTE CCMMNA</t>
  </si>
  <si>
    <t xml:space="preserve">APORTE SUPERINTENDECIA </t>
  </si>
  <si>
    <t>TOTAL PRESUPUESTO</t>
  </si>
  <si>
    <t>Tarima principal 6x4 mts.
a 50 cm de altura (por 2 días).</t>
  </si>
  <si>
    <t>Techo 12x12 mt a 5 mt de
altura        (por 2 días).</t>
  </si>
  <si>
    <t>Pantalla  led  de  4x3  mt  y estructura   para   colgado (tarima principal, por 2 días).</t>
  </si>
  <si>
    <t>Pabellón   de   6x108   mt.
Calle    principal    (stands empresarios, por 2 días).</t>
  </si>
  <si>
    <t>Stand   de   2x1   mts   con panel   laminado.   Incluye perfiles de aluminio. (por 2 días)</t>
  </si>
  <si>
    <t>Ventilador industrial. (por 2 días)</t>
  </si>
  <si>
    <t>Planta eléctrica de 40 Kva, con distribuidor eléctrico trifásico   y Encauchetado de  30  mts.  Turno  de  12 horas. (por 2 días)</t>
  </si>
  <si>
    <t>Animador (por 2 días)</t>
  </si>
  <si>
    <t>BASE</t>
  </si>
  <si>
    <t>IVA</t>
  </si>
  <si>
    <t>TOTAL</t>
  </si>
  <si>
    <t>Concurso de asado al barril</t>
  </si>
  <si>
    <t>Pauta publicitaria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</si>
</sst>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164" formatCode="0."/>
    <numFmt numFmtId="165" formatCode="_-&quot;$&quot;\ * #,##0_-;\-&quot;$&quot;\ * #,##0_-;_-&quot;$&quot;\ * &quot;-&quot;??_-;_-@_-"/>
    <numFmt numFmtId="166" formatCode="\$#,##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Calibri"/>
      <family val="2"/>
    </font>
    <font>
      <b/>
      <sz val="11"/>
      <name val="Calibri"/>
      <family val="1"/>
    </font>
    <font>
      <sz val="11"/>
      <color theme="1"/>
      <name val="Calibri"/>
      <family val="2"/>
    </font>
    <font>
      <sz val="9"/>
      <color theme="1"/>
      <name val="Verdana"/>
      <family val="2"/>
    </font>
    <font>
      <b/>
      <sz val="11"/>
      <name val="Calibri"/>
      <family val="2"/>
    </font>
    <font>
      <sz val="11"/>
      <color rgb="FF000000"/>
      <name val="Calibri"/>
      <family val="2"/>
    </font>
    <font>
      <sz val="9"/>
      <name val="Verdana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medium">
        <color indexed="64"/>
      </top>
      <bottom style="medium">
        <color theme="1"/>
      </bottom>
      <diagonal/>
    </border>
    <border>
      <left/>
      <right/>
      <top style="medium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theme="1"/>
      </right>
      <top style="medium">
        <color indexed="64"/>
      </top>
      <bottom style="medium">
        <color theme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44" fontId="0" fillId="0" borderId="1" xfId="1" applyFont="1" applyBorder="1" applyAlignment="1">
      <alignment horizontal="right" vertical="center" wrapText="1"/>
    </xf>
    <xf numFmtId="44" fontId="0" fillId="0" borderId="15" xfId="1" applyFont="1" applyBorder="1" applyAlignment="1">
      <alignment horizontal="right" vertical="center" wrapText="1"/>
    </xf>
    <xf numFmtId="44" fontId="0" fillId="0" borderId="1" xfId="1" applyFont="1" applyBorder="1" applyAlignment="1">
      <alignment vertical="center"/>
    </xf>
    <xf numFmtId="44" fontId="0" fillId="0" borderId="0" xfId="0" applyNumberFormat="1"/>
    <xf numFmtId="44" fontId="0" fillId="0" borderId="6" xfId="1" applyFont="1" applyBorder="1" applyAlignment="1">
      <alignment horizontal="right" vertical="center" wrapText="1"/>
    </xf>
    <xf numFmtId="165" fontId="0" fillId="2" borderId="4" xfId="1" applyNumberFormat="1" applyFont="1" applyFill="1" applyBorder="1"/>
    <xf numFmtId="165" fontId="0" fillId="2" borderId="6" xfId="0" applyNumberFormat="1" applyFill="1" applyBorder="1"/>
    <xf numFmtId="165" fontId="2" fillId="3" borderId="9" xfId="0" applyNumberFormat="1" applyFont="1" applyFill="1" applyBorder="1"/>
    <xf numFmtId="0" fontId="9" fillId="0" borderId="13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44" fontId="0" fillId="0" borderId="0" xfId="0" applyNumberFormat="1" applyAlignment="1">
      <alignment vertical="center"/>
    </xf>
    <xf numFmtId="44" fontId="0" fillId="0" borderId="20" xfId="1" applyFont="1" applyBorder="1" applyAlignment="1">
      <alignment horizontal="right" vertical="center" wrapText="1"/>
    </xf>
    <xf numFmtId="44" fontId="0" fillId="0" borderId="16" xfId="0" applyNumberFormat="1" applyBorder="1" applyAlignment="1">
      <alignment horizontal="center"/>
    </xf>
    <xf numFmtId="164" fontId="8" fillId="0" borderId="0" xfId="0" applyNumberFormat="1" applyFont="1" applyAlignment="1">
      <alignment horizontal="center" vertical="center" shrinkToFit="1"/>
    </xf>
    <xf numFmtId="0" fontId="9" fillId="0" borderId="0" xfId="0" applyFont="1" applyAlignment="1">
      <alignment horizontal="left" vertical="center" wrapText="1"/>
    </xf>
    <xf numFmtId="44" fontId="0" fillId="0" borderId="0" xfId="1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3" xfId="0" applyBorder="1" applyAlignment="1">
      <alignment horizont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166" fontId="10" fillId="0" borderId="28" xfId="0" applyNumberFormat="1" applyFont="1" applyBorder="1" applyAlignment="1">
      <alignment horizontal="center" vertical="top" shrinkToFit="1"/>
    </xf>
    <xf numFmtId="164" fontId="8" fillId="0" borderId="29" xfId="0" applyNumberFormat="1" applyFont="1" applyBorder="1" applyAlignment="1">
      <alignment horizontal="center" vertical="center" shrinkToFit="1"/>
    </xf>
    <xf numFmtId="44" fontId="0" fillId="0" borderId="30" xfId="0" applyNumberFormat="1" applyBorder="1" applyAlignment="1">
      <alignment vertic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44" fontId="0" fillId="0" borderId="33" xfId="0" applyNumberForma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ECC12-E93F-4ADC-B218-32CA964DD441}">
  <dimension ref="A1:Q31"/>
  <sheetViews>
    <sheetView tabSelected="1" topLeftCell="A11" workbookViewId="0">
      <selection activeCell="H19" sqref="H19"/>
    </sheetView>
  </sheetViews>
  <sheetFormatPr baseColWidth="10" defaultRowHeight="15" x14ac:dyDescent="0.25"/>
  <cols>
    <col min="3" max="3" width="42.85546875" customWidth="1"/>
    <col min="4" max="7" width="15.5703125" customWidth="1"/>
    <col min="8" max="9" width="15.140625" bestFit="1" customWidth="1"/>
    <col min="10" max="10" width="14.140625" bestFit="1" customWidth="1"/>
    <col min="14" max="14" width="15.140625" customWidth="1"/>
    <col min="15" max="15" width="15.42578125" customWidth="1"/>
    <col min="16" max="16" width="14" customWidth="1"/>
    <col min="17" max="17" width="17" customWidth="1"/>
  </cols>
  <sheetData>
    <row r="1" spans="2:7" ht="33.75" customHeight="1" thickBot="1" x14ac:dyDescent="0.3">
      <c r="B1" s="29" t="s">
        <v>7</v>
      </c>
      <c r="C1" s="30"/>
      <c r="D1" s="30"/>
      <c r="E1" s="30"/>
      <c r="F1" s="30"/>
      <c r="G1" s="31"/>
    </row>
    <row r="2" spans="2:7" ht="18.75" customHeight="1" x14ac:dyDescent="0.25">
      <c r="B2" s="1" t="s">
        <v>0</v>
      </c>
      <c r="C2" s="2" t="s">
        <v>1</v>
      </c>
      <c r="D2" s="2" t="s">
        <v>2</v>
      </c>
      <c r="E2" s="7" t="s">
        <v>24</v>
      </c>
      <c r="F2" s="7" t="s">
        <v>25</v>
      </c>
      <c r="G2" s="3" t="s">
        <v>26</v>
      </c>
    </row>
    <row r="3" spans="2:7" ht="27.75" customHeight="1" x14ac:dyDescent="0.25">
      <c r="B3" s="4">
        <v>1</v>
      </c>
      <c r="C3" s="6" t="s">
        <v>16</v>
      </c>
      <c r="D3" s="9">
        <v>650000</v>
      </c>
      <c r="E3" s="11">
        <v>1092436.9747899161</v>
      </c>
      <c r="F3" s="10">
        <f>+E3*0.19</f>
        <v>207563.02521008404</v>
      </c>
      <c r="G3" s="13">
        <f>+E3+F3</f>
        <v>1300000</v>
      </c>
    </row>
    <row r="4" spans="2:7" ht="28.5" customHeight="1" x14ac:dyDescent="0.25">
      <c r="B4" s="4">
        <v>1</v>
      </c>
      <c r="C4" s="6" t="s">
        <v>17</v>
      </c>
      <c r="D4" s="9">
        <v>2100000</v>
      </c>
      <c r="E4" s="11">
        <v>3529411.7647058824</v>
      </c>
      <c r="F4" s="10">
        <f t="shared" ref="F4:F12" si="0">+E4*0.19</f>
        <v>670588.23529411771</v>
      </c>
      <c r="G4" s="13">
        <f t="shared" ref="G4:G12" si="1">+E4+F4</f>
        <v>4200000</v>
      </c>
    </row>
    <row r="5" spans="2:7" ht="37.5" customHeight="1" x14ac:dyDescent="0.25">
      <c r="B5" s="4">
        <v>1</v>
      </c>
      <c r="C5" s="6" t="s">
        <v>18</v>
      </c>
      <c r="D5" s="9">
        <v>2000000</v>
      </c>
      <c r="E5" s="11">
        <v>3361344.5378151261</v>
      </c>
      <c r="F5" s="10">
        <f t="shared" si="0"/>
        <v>638655.46218487399</v>
      </c>
      <c r="G5" s="13">
        <f t="shared" si="1"/>
        <v>4000000</v>
      </c>
    </row>
    <row r="6" spans="2:7" ht="37.5" customHeight="1" x14ac:dyDescent="0.25">
      <c r="B6" s="4">
        <v>1</v>
      </c>
      <c r="C6" s="6" t="s">
        <v>19</v>
      </c>
      <c r="D6" s="9">
        <v>5600000</v>
      </c>
      <c r="E6" s="11">
        <v>9411764.7058823537</v>
      </c>
      <c r="F6" s="10">
        <f t="shared" si="0"/>
        <v>1788235.2941176472</v>
      </c>
      <c r="G6" s="13">
        <f t="shared" si="1"/>
        <v>11200000</v>
      </c>
    </row>
    <row r="7" spans="2:7" ht="21.75" customHeight="1" x14ac:dyDescent="0.25">
      <c r="B7" s="4">
        <v>400</v>
      </c>
      <c r="C7" s="6" t="s">
        <v>3</v>
      </c>
      <c r="D7" s="9">
        <v>3450</v>
      </c>
      <c r="E7" s="11">
        <v>1159663.8655462186</v>
      </c>
      <c r="F7" s="10">
        <f t="shared" si="0"/>
        <v>220336.13445378153</v>
      </c>
      <c r="G7" s="13">
        <f t="shared" si="1"/>
        <v>1380000</v>
      </c>
    </row>
    <row r="8" spans="2:7" ht="27" customHeight="1" x14ac:dyDescent="0.25">
      <c r="B8" s="4">
        <v>100</v>
      </c>
      <c r="C8" s="6" t="s">
        <v>20</v>
      </c>
      <c r="D8" s="9">
        <v>204000</v>
      </c>
      <c r="E8" s="11">
        <v>17142857.142857142</v>
      </c>
      <c r="F8" s="10">
        <f t="shared" si="0"/>
        <v>3257142.8571428568</v>
      </c>
      <c r="G8" s="13">
        <f t="shared" si="1"/>
        <v>20400000</v>
      </c>
    </row>
    <row r="9" spans="2:7" ht="21.75" customHeight="1" x14ac:dyDescent="0.25">
      <c r="B9" s="4">
        <v>5</v>
      </c>
      <c r="C9" s="6" t="s">
        <v>21</v>
      </c>
      <c r="D9" s="9">
        <v>140000</v>
      </c>
      <c r="E9" s="11">
        <v>588235.29411764711</v>
      </c>
      <c r="F9" s="10">
        <f t="shared" si="0"/>
        <v>111764.70588235295</v>
      </c>
      <c r="G9" s="13">
        <f t="shared" si="1"/>
        <v>700000</v>
      </c>
    </row>
    <row r="10" spans="2:7" ht="35.25" customHeight="1" x14ac:dyDescent="0.25">
      <c r="B10" s="4">
        <v>1</v>
      </c>
      <c r="C10" s="6" t="s">
        <v>22</v>
      </c>
      <c r="D10" s="9">
        <v>1910000</v>
      </c>
      <c r="E10" s="11">
        <v>3210084.0336134457</v>
      </c>
      <c r="F10" s="10">
        <f t="shared" si="0"/>
        <v>609915.96638655465</v>
      </c>
      <c r="G10" s="13">
        <f t="shared" si="1"/>
        <v>3820000.0000000005</v>
      </c>
    </row>
    <row r="11" spans="2:7" ht="82.5" customHeight="1" x14ac:dyDescent="0.25">
      <c r="B11" s="4">
        <v>1</v>
      </c>
      <c r="C11" s="5" t="s">
        <v>4</v>
      </c>
      <c r="D11" s="9">
        <v>1500000</v>
      </c>
      <c r="E11" s="11">
        <v>2521008.4033613447</v>
      </c>
      <c r="F11" s="10">
        <f t="shared" si="0"/>
        <v>478991.59663865552</v>
      </c>
      <c r="G11" s="13">
        <f t="shared" si="1"/>
        <v>3000000</v>
      </c>
    </row>
    <row r="12" spans="2:7" ht="58.5" customHeight="1" thickBot="1" x14ac:dyDescent="0.3">
      <c r="B12" s="4">
        <v>100</v>
      </c>
      <c r="C12" s="6" t="s">
        <v>5</v>
      </c>
      <c r="D12" s="9">
        <v>100000</v>
      </c>
      <c r="E12" s="11">
        <v>8403361.3445378151</v>
      </c>
      <c r="F12" s="10">
        <f t="shared" si="0"/>
        <v>1596638.6554621849</v>
      </c>
      <c r="G12" s="20">
        <f t="shared" si="1"/>
        <v>10000000</v>
      </c>
    </row>
    <row r="13" spans="2:7" ht="15.75" thickBot="1" x14ac:dyDescent="0.3">
      <c r="B13" s="32" t="s">
        <v>6</v>
      </c>
      <c r="C13" s="33"/>
      <c r="D13" s="33"/>
      <c r="E13" s="33"/>
      <c r="F13" s="33"/>
      <c r="G13" s="21">
        <f>SUM(G3:G12)</f>
        <v>60000000</v>
      </c>
    </row>
    <row r="15" spans="2:7" ht="15.75" thickBot="1" x14ac:dyDescent="0.3"/>
    <row r="16" spans="2:7" ht="33.75" customHeight="1" thickBot="1" x14ac:dyDescent="0.3">
      <c r="B16" s="39" t="s">
        <v>13</v>
      </c>
      <c r="C16" s="40"/>
      <c r="D16" s="40"/>
      <c r="E16" s="40"/>
      <c r="F16" s="40"/>
      <c r="G16" s="41"/>
    </row>
    <row r="17" spans="1:17" ht="19.5" customHeight="1" x14ac:dyDescent="0.25">
      <c r="B17" s="42" t="s">
        <v>0</v>
      </c>
      <c r="C17" s="8" t="s">
        <v>1</v>
      </c>
      <c r="D17" s="8" t="s">
        <v>2</v>
      </c>
      <c r="E17" s="7" t="s">
        <v>24</v>
      </c>
      <c r="F17" s="7" t="s">
        <v>25</v>
      </c>
      <c r="G17" s="43" t="s">
        <v>26</v>
      </c>
    </row>
    <row r="18" spans="1:17" s="18" customFormat="1" ht="22.5" customHeight="1" x14ac:dyDescent="0.25">
      <c r="B18" s="44">
        <v>100</v>
      </c>
      <c r="C18" s="17" t="s">
        <v>8</v>
      </c>
      <c r="D18" s="9">
        <v>147800</v>
      </c>
      <c r="E18" s="9">
        <v>12420168.06722689</v>
      </c>
      <c r="F18" s="9">
        <v>2359831.9327731091</v>
      </c>
      <c r="G18" s="45">
        <f>E18+F18</f>
        <v>14780000</v>
      </c>
      <c r="H18" s="19"/>
      <c r="I18" s="19"/>
      <c r="J18" s="19"/>
    </row>
    <row r="19" spans="1:17" s="18" customFormat="1" ht="22.5" customHeight="1" x14ac:dyDescent="0.25">
      <c r="B19" s="44">
        <v>1</v>
      </c>
      <c r="C19" s="17" t="s">
        <v>27</v>
      </c>
      <c r="D19" s="9">
        <v>5000000</v>
      </c>
      <c r="E19" s="9">
        <v>4201680.6722689075</v>
      </c>
      <c r="F19" s="9">
        <v>798319.32773109199</v>
      </c>
      <c r="G19" s="45">
        <f t="shared" ref="G19:G25" si="2">E19+F19</f>
        <v>5000000</v>
      </c>
      <c r="I19" s="19"/>
      <c r="J19" s="19"/>
    </row>
    <row r="20" spans="1:17" s="18" customFormat="1" ht="22.5" customHeight="1" x14ac:dyDescent="0.25">
      <c r="B20" s="44">
        <v>1</v>
      </c>
      <c r="C20" s="17" t="s">
        <v>28</v>
      </c>
      <c r="D20" s="9">
        <v>4000000</v>
      </c>
      <c r="E20" s="9">
        <v>3361344.5378151261</v>
      </c>
      <c r="F20" s="9">
        <f>+E20*0.19</f>
        <v>638655.46218487399</v>
      </c>
      <c r="G20" s="45">
        <f>E20+F20</f>
        <v>4000000</v>
      </c>
      <c r="H20" s="19"/>
      <c r="I20" s="19"/>
      <c r="J20" s="19"/>
    </row>
    <row r="21" spans="1:17" s="18" customFormat="1" ht="22.5" customHeight="1" x14ac:dyDescent="0.25">
      <c r="B21" s="44">
        <v>1</v>
      </c>
      <c r="C21" s="17" t="s">
        <v>9</v>
      </c>
      <c r="D21" s="9">
        <v>3000000</v>
      </c>
      <c r="E21" s="9">
        <v>2521008.4033613447</v>
      </c>
      <c r="F21" s="9">
        <v>478991.59663865552</v>
      </c>
      <c r="G21" s="45">
        <f t="shared" si="2"/>
        <v>3000000</v>
      </c>
      <c r="I21" s="19"/>
      <c r="J21" s="19"/>
    </row>
    <row r="22" spans="1:17" s="18" customFormat="1" ht="22.5" customHeight="1" x14ac:dyDescent="0.25">
      <c r="B22" s="44">
        <v>2</v>
      </c>
      <c r="C22" s="17" t="s">
        <v>23</v>
      </c>
      <c r="D22" s="9">
        <v>1500000</v>
      </c>
      <c r="E22" s="9">
        <v>2521008.4033613447</v>
      </c>
      <c r="F22" s="9">
        <v>478991.59663865552</v>
      </c>
      <c r="G22" s="45">
        <f t="shared" si="2"/>
        <v>3000000</v>
      </c>
      <c r="I22" s="19"/>
      <c r="J22" s="19"/>
      <c r="L22" s="22"/>
      <c r="M22" s="23"/>
      <c r="N22" s="24"/>
      <c r="O22" s="24"/>
      <c r="P22" s="24"/>
      <c r="Q22" s="19"/>
    </row>
    <row r="23" spans="1:17" s="18" customFormat="1" ht="22.5" customHeight="1" x14ac:dyDescent="0.25">
      <c r="B23" s="44">
        <v>200</v>
      </c>
      <c r="C23" s="17" t="s">
        <v>10</v>
      </c>
      <c r="D23" s="9">
        <v>5000</v>
      </c>
      <c r="E23" s="9">
        <v>840336.13445378153</v>
      </c>
      <c r="F23" s="9">
        <v>159663.8655462185</v>
      </c>
      <c r="G23" s="45">
        <f t="shared" si="2"/>
        <v>1000000</v>
      </c>
      <c r="I23" s="19"/>
      <c r="J23" s="19"/>
      <c r="L23" s="22"/>
      <c r="M23" s="23"/>
      <c r="N23" s="24"/>
      <c r="O23" s="24"/>
      <c r="P23" s="24"/>
      <c r="Q23" s="19"/>
    </row>
    <row r="24" spans="1:17" s="18" customFormat="1" ht="22.5" customHeight="1" x14ac:dyDescent="0.25">
      <c r="B24" s="44">
        <v>160</v>
      </c>
      <c r="C24" s="17" t="s">
        <v>11</v>
      </c>
      <c r="D24" s="9">
        <v>4000</v>
      </c>
      <c r="E24" s="9">
        <v>537815.12605042022</v>
      </c>
      <c r="F24" s="9">
        <v>102184.87394957984</v>
      </c>
      <c r="G24" s="45">
        <f t="shared" si="2"/>
        <v>640000</v>
      </c>
      <c r="I24" s="19"/>
      <c r="J24" s="19"/>
      <c r="O24" s="19"/>
    </row>
    <row r="25" spans="1:17" s="18" customFormat="1" ht="22.5" customHeight="1" thickBot="1" x14ac:dyDescent="0.3">
      <c r="B25" s="44">
        <v>1</v>
      </c>
      <c r="C25" s="17" t="s">
        <v>12</v>
      </c>
      <c r="D25" s="9">
        <v>6000000</v>
      </c>
      <c r="E25" s="9">
        <v>5042016.8067226894</v>
      </c>
      <c r="F25" s="9">
        <v>957983.19327731105</v>
      </c>
      <c r="G25" s="45">
        <f t="shared" si="2"/>
        <v>6000000</v>
      </c>
      <c r="I25" s="19"/>
      <c r="J25" s="19"/>
    </row>
    <row r="26" spans="1:17" ht="15.75" thickBot="1" x14ac:dyDescent="0.3">
      <c r="B26" s="46" t="s">
        <v>6</v>
      </c>
      <c r="C26" s="47"/>
      <c r="D26" s="47"/>
      <c r="E26" s="47"/>
      <c r="F26" s="47"/>
      <c r="G26" s="48">
        <f>SUM(G18:G25)</f>
        <v>37420000</v>
      </c>
      <c r="I26" s="12"/>
    </row>
    <row r="27" spans="1:17" x14ac:dyDescent="0.25">
      <c r="A27" s="36"/>
      <c r="B27" s="38"/>
      <c r="C27" s="38"/>
      <c r="D27" s="38"/>
      <c r="E27" s="38"/>
      <c r="F27" s="38"/>
      <c r="G27" s="38"/>
    </row>
    <row r="28" spans="1:17" ht="15.75" thickBot="1" x14ac:dyDescent="0.3">
      <c r="A28" s="36"/>
      <c r="B28" s="37"/>
      <c r="C28" s="37"/>
      <c r="D28" s="37"/>
      <c r="E28" s="37"/>
      <c r="F28" s="37"/>
      <c r="G28" s="37"/>
    </row>
    <row r="29" spans="1:17" x14ac:dyDescent="0.25">
      <c r="B29" s="34" t="s">
        <v>14</v>
      </c>
      <c r="C29" s="35"/>
      <c r="D29" s="35"/>
      <c r="E29" s="35"/>
      <c r="F29" s="35"/>
      <c r="G29" s="14">
        <v>60000000</v>
      </c>
    </row>
    <row r="30" spans="1:17" x14ac:dyDescent="0.25">
      <c r="B30" s="25" t="s">
        <v>13</v>
      </c>
      <c r="C30" s="26"/>
      <c r="D30" s="26"/>
      <c r="E30" s="26"/>
      <c r="F30" s="26"/>
      <c r="G30" s="15">
        <v>37420000</v>
      </c>
    </row>
    <row r="31" spans="1:17" ht="15.75" thickBot="1" x14ac:dyDescent="0.3">
      <c r="B31" s="27" t="s">
        <v>15</v>
      </c>
      <c r="C31" s="28"/>
      <c r="D31" s="28"/>
      <c r="E31" s="28"/>
      <c r="F31" s="28"/>
      <c r="G31" s="16">
        <f>SUM(G29:G30)</f>
        <v>97420000</v>
      </c>
    </row>
  </sheetData>
  <mergeCells count="7">
    <mergeCell ref="B30:F30"/>
    <mergeCell ref="B31:F31"/>
    <mergeCell ref="B1:G1"/>
    <mergeCell ref="B16:G16"/>
    <mergeCell ref="B26:F26"/>
    <mergeCell ref="B13:F13"/>
    <mergeCell ref="B29:F2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AE92ECF2D99045BAABC4466BB252D4" ma:contentTypeVersion="0" ma:contentTypeDescription="Crear nuevo documento." ma:contentTypeScope="" ma:versionID="272c02a513bd9d49cbcd274751f99aed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bba8a198e9bb40c3eeca6d0bd41257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93A9C39-294A-4019-AD64-6D8AE09AF661}"/>
</file>

<file path=customXml/itemProps2.xml><?xml version="1.0" encoding="utf-8"?>
<ds:datastoreItem xmlns:ds="http://schemas.openxmlformats.org/officeDocument/2006/customXml" ds:itemID="{60BA4FC7-6C5C-47EB-9474-D6852E7EFF72}"/>
</file>

<file path=customXml/itemProps3.xml><?xml version="1.0" encoding="utf-8"?>
<ds:datastoreItem xmlns:ds="http://schemas.openxmlformats.org/officeDocument/2006/customXml" ds:itemID="{CA681EE8-6453-4192-A420-BD6F59661E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Molina de la Pava</dc:creator>
  <cp:lastModifiedBy>Alejandro Molina de la Pava</cp:lastModifiedBy>
  <dcterms:created xsi:type="dcterms:W3CDTF">2025-04-07T22:52:41Z</dcterms:created>
  <dcterms:modified xsi:type="dcterms:W3CDTF">2025-05-14T13:23:12Z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0x01010078AE92ECF2D99045BAABC4466BB252D4</vt:lpwstr>
  </property>
</Properties>
</file>