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CARLOS.MEJIA\Desktop\SI-005-2025 3164-2025 DOTACIÓN MOVILIDAD - UGR\1. PLIEGOS DEFINITIVOS\PUBLICADO EN SECOP II PLIEGOS\"/>
    </mc:Choice>
  </mc:AlternateContent>
  <xr:revisionPtr revIDLastSave="0" documentId="13_ncr:1_{CEFB9507-0CCE-42C0-8DD4-0B49C28BA68E}" xr6:coauthVersionLast="47" xr6:coauthVersionMax="47" xr10:uidLastSave="{00000000-0000-0000-0000-000000000000}"/>
  <bookViews>
    <workbookView xWindow="780" yWindow="780" windowWidth="14670" windowHeight="109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/>
  <c r="J30" i="2"/>
  <c r="F30" i="2"/>
  <c r="K24" i="2"/>
  <c r="H30" i="2"/>
  <c r="J52" i="1"/>
  <c r="N52" i="1" s="1"/>
  <c r="M52" i="1"/>
  <c r="L24" i="2" l="1"/>
  <c r="L30" i="2" s="1"/>
  <c r="C17" i="1"/>
  <c r="H18" i="1" l="1"/>
  <c r="F45" i="1"/>
  <c r="H28" i="1"/>
  <c r="H27" i="1"/>
  <c r="H26" i="1"/>
  <c r="H25" i="1"/>
  <c r="H24" i="1"/>
  <c r="H23" i="1"/>
  <c r="H22" i="1"/>
  <c r="H21" i="1"/>
  <c r="H20" i="1"/>
  <c r="H19" i="1"/>
  <c r="F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17" i="1" l="1"/>
  <c r="F29" i="1"/>
  <c r="H29" i="1" l="1"/>
  <c r="J58" i="1"/>
  <c r="L58" i="1" l="1"/>
  <c r="H58" i="1"/>
  <c r="N58" i="1" l="1"/>
</calcChain>
</file>

<file path=xl/sharedStrings.xml><?xml version="1.0" encoding="utf-8"?>
<sst xmlns="http://schemas.openxmlformats.org/spreadsheetml/2006/main" count="137" uniqueCount="79">
  <si>
    <t>OFICIALES</t>
  </si>
  <si>
    <t>TEMPORALES</t>
  </si>
  <si>
    <t>TOTAL</t>
  </si>
  <si>
    <t>ELEMENTOS DOTACIÓN</t>
  </si>
  <si>
    <t>ENTREGA 1</t>
  </si>
  <si>
    <t>ENTREGA 2</t>
  </si>
  <si>
    <t>ENTREGA 3</t>
  </si>
  <si>
    <t>CANT
TOTAL</t>
  </si>
  <si>
    <t>UNIFORME DE FATIGA No. 3</t>
  </si>
  <si>
    <t>BOTAS TIPO MILITAR</t>
  </si>
  <si>
    <t>CAMISA TRAB</t>
  </si>
  <si>
    <t>PANT CAMUFL</t>
  </si>
  <si>
    <t>CAMISETA AZUL</t>
  </si>
  <si>
    <t>UNIFORME DE CALLE No. 2</t>
  </si>
  <si>
    <t>CAMISA BLANCA</t>
  </si>
  <si>
    <t>PANTALON</t>
  </si>
  <si>
    <t>FALDA</t>
  </si>
  <si>
    <t>CAMISETA BLANCA</t>
  </si>
  <si>
    <t>ZAPATOS</t>
  </si>
  <si>
    <t>UNIFORME ADMINISTRATIVO</t>
  </si>
  <si>
    <t>CAMISA</t>
  </si>
  <si>
    <t>-</t>
  </si>
  <si>
    <t>CHAQUETA ADMIN</t>
  </si>
  <si>
    <t>CALZADO SEG</t>
  </si>
  <si>
    <t>CHAQUETA OPERATIVA</t>
  </si>
  <si>
    <t xml:space="preserve">CHAQUETA   </t>
  </si>
  <si>
    <t>INVIERNO</t>
  </si>
  <si>
    <t>TRAJE COMPLETO TIPO INVIERNO (PANTALON, CHAQUETA, BOTAS  Y ESTUCHE PARA GUARDAR)</t>
  </si>
  <si>
    <t>ACCESORIOS BOMBEROS</t>
  </si>
  <si>
    <t>CINTURON No. 2</t>
  </si>
  <si>
    <t>CINTURON No. 3</t>
  </si>
  <si>
    <t>GOLIANA</t>
  </si>
  <si>
    <t>PRESILLA</t>
  </si>
  <si>
    <t>CASCO DE SEGURIDAD</t>
  </si>
  <si>
    <t>CINTURON EN CUERO</t>
  </si>
  <si>
    <t>UNIFORME AMBULANCIA RADIO OPERADOR</t>
  </si>
  <si>
    <t>CAMISA AMBULANCIA-RADIO OPERADOR</t>
  </si>
  <si>
    <t>PANT AMBULANCIA-RADIO OPERADOR</t>
  </si>
  <si>
    <t>CAMISETA AMBULANCIA- RADIO OPERADOR</t>
  </si>
  <si>
    <t>CALZ SEG AMBULANCIA RADIO OPERADOR</t>
  </si>
  <si>
    <t>TOTAL CANTIDAD ELEMENTOS</t>
  </si>
  <si>
    <t>VALORES UN DOTACIÓN
(Ingresar valor por unidad)</t>
  </si>
  <si>
    <t>VALOR
TOTAL</t>
  </si>
  <si>
    <t>VALOR UNITARIO VALHER</t>
  </si>
  <si>
    <t>VALOR
TOTAL VALHER</t>
  </si>
  <si>
    <t>VALOR UNITARIO BOSTONIA</t>
  </si>
  <si>
    <t>VALOR
TOTAL BOSTONIA</t>
  </si>
  <si>
    <t>VALOR UNITARIO YUSSI</t>
  </si>
  <si>
    <t>VALOR
TOTAL YUSSI</t>
  </si>
  <si>
    <t>VALOR UNITARIO PROMEDIO</t>
  </si>
  <si>
    <t>VALOR TOTAL PROMEDIO</t>
  </si>
  <si>
    <t>$                           -</t>
  </si>
  <si>
    <t>BOTAS TIPO INVIERNO</t>
  </si>
  <si>
    <t xml:space="preserve">CHAQUETA  OPERATIVA </t>
  </si>
  <si>
    <t>VALORES UN DOTACIÓN</t>
  </si>
  <si>
    <t>CANTIDADES TOTALES A ENTREGAR</t>
  </si>
  <si>
    <t xml:space="preserve"> BOTAS TIPO MILITAR </t>
  </si>
  <si>
    <t xml:space="preserve"> CAMISA TRAB </t>
  </si>
  <si>
    <t xml:space="preserve"> PANT CAMUFL </t>
  </si>
  <si>
    <t xml:space="preserve"> CAMISETA AZUL </t>
  </si>
  <si>
    <t xml:space="preserve"> CAMISA BLANCA </t>
  </si>
  <si>
    <t xml:space="preserve"> PANTALON </t>
  </si>
  <si>
    <t xml:space="preserve"> CAMISETA BLANCA </t>
  </si>
  <si>
    <t xml:space="preserve"> ZAPATOS </t>
  </si>
  <si>
    <t xml:space="preserve"> CAMISA </t>
  </si>
  <si>
    <t xml:space="preserve"> CHAQUETA ADMIN </t>
  </si>
  <si>
    <t xml:space="preserve"> CALZADO SEG </t>
  </si>
  <si>
    <t xml:space="preserve"> CHAQUETA    </t>
  </si>
  <si>
    <t xml:space="preserve"> BOTAS TIPO INVIERNO </t>
  </si>
  <si>
    <t xml:space="preserve"> CINTURON No. 2 </t>
  </si>
  <si>
    <t xml:space="preserve"> CINTURON No. 3 </t>
  </si>
  <si>
    <t xml:space="preserve"> GOLIANA </t>
  </si>
  <si>
    <t xml:space="preserve"> PRESILLA </t>
  </si>
  <si>
    <t xml:space="preserve"> CINTURON EN CUERO </t>
  </si>
  <si>
    <t xml:space="preserve"> CAMISA AMBULANCIA-RADIO OPERADOR </t>
  </si>
  <si>
    <t xml:space="preserve"> PANT AMBULANCIA-RADIO OPERADOR </t>
  </si>
  <si>
    <t xml:space="preserve"> CAMISETA AMBULANCIA- RADIO OPERADOR </t>
  </si>
  <si>
    <t xml:space="preserve"> CALZ SEG AMBULANCIA RADIO OPERADOR </t>
  </si>
  <si>
    <t xml:space="preserve"> TRAJE COMPLETO TIPO INVIERNO (PANTALON, CHAQUETA, BOTAS  Y ESTUCHE PARA GUARDAR)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</si>
</sst>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6"/>
      <color rgb="FF000000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6"/>
      <name val="Calibri"/>
      <family val="2"/>
      <scheme val="minor"/>
    </font>
    <font>
      <b/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3">
    <xf numFmtId="0" fontId="0" fillId="0" borderId="0" xfId="0"/>
    <xf numFmtId="0" fontId="3" fillId="0" borderId="0" xfId="0" applyFont="1"/>
    <xf numFmtId="0" fontId="4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42" fontId="7" fillId="2" borderId="1" xfId="0" applyNumberFormat="1" applyFont="1" applyFill="1" applyBorder="1" applyAlignment="1">
      <alignment horizontal="center" vertical="center" wrapText="1"/>
    </xf>
    <xf numFmtId="42" fontId="2" fillId="2" borderId="4" xfId="0" applyNumberFormat="1" applyFont="1" applyFill="1" applyBorder="1" applyAlignment="1">
      <alignment horizontal="center" vertical="center" wrapText="1"/>
    </xf>
    <xf numFmtId="42" fontId="7" fillId="2" borderId="3" xfId="0" applyNumberFormat="1" applyFont="1" applyFill="1" applyBorder="1" applyAlignment="1">
      <alignment horizontal="center" vertical="center" wrapText="1"/>
    </xf>
    <xf numFmtId="42" fontId="2" fillId="0" borderId="0" xfId="0" applyNumberFormat="1" applyFont="1" applyAlignment="1">
      <alignment horizontal="center" vertical="center" wrapText="1"/>
    </xf>
    <xf numFmtId="42" fontId="7" fillId="0" borderId="6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41" fontId="9" fillId="0" borderId="8" xfId="0" applyNumberFormat="1" applyFont="1" applyBorder="1" applyAlignment="1">
      <alignment horizontal="center" vertical="center"/>
    </xf>
    <xf numFmtId="41" fontId="6" fillId="0" borderId="9" xfId="0" applyNumberFormat="1" applyFont="1" applyBorder="1" applyAlignment="1">
      <alignment horizontal="center" vertical="center"/>
    </xf>
    <xf numFmtId="41" fontId="9" fillId="0" borderId="10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/>
    </xf>
    <xf numFmtId="41" fontId="1" fillId="0" borderId="0" xfId="0" applyNumberFormat="1" applyFont="1" applyAlignment="1">
      <alignment horizontal="center" vertical="center"/>
    </xf>
    <xf numFmtId="42" fontId="7" fillId="0" borderId="14" xfId="0" applyNumberFormat="1" applyFont="1" applyBorder="1" applyAlignment="1">
      <alignment horizontal="center" vertical="center"/>
    </xf>
    <xf numFmtId="41" fontId="9" fillId="0" borderId="15" xfId="0" applyNumberFormat="1" applyFont="1" applyBorder="1" applyAlignment="1">
      <alignment horizontal="center" vertical="center"/>
    </xf>
    <xf numFmtId="41" fontId="9" fillId="0" borderId="16" xfId="0" applyNumberFormat="1" applyFont="1" applyBorder="1" applyAlignment="1">
      <alignment horizontal="center" vertical="center"/>
    </xf>
    <xf numFmtId="41" fontId="6" fillId="0" borderId="17" xfId="0" applyNumberFormat="1" applyFont="1" applyBorder="1" applyAlignment="1">
      <alignment horizontal="center" vertical="center"/>
    </xf>
    <xf numFmtId="41" fontId="9" fillId="0" borderId="13" xfId="0" applyNumberFormat="1" applyFont="1" applyBorder="1" applyAlignment="1">
      <alignment horizontal="center" vertical="center"/>
    </xf>
    <xf numFmtId="41" fontId="5" fillId="0" borderId="0" xfId="0" applyNumberFormat="1" applyFont="1"/>
    <xf numFmtId="42" fontId="7" fillId="0" borderId="18" xfId="0" applyNumberFormat="1" applyFont="1" applyBorder="1" applyAlignment="1">
      <alignment horizontal="center" vertical="center"/>
    </xf>
    <xf numFmtId="41" fontId="9" fillId="0" borderId="19" xfId="0" applyNumberFormat="1" applyFont="1" applyBorder="1" applyAlignment="1">
      <alignment horizontal="center" vertical="center"/>
    </xf>
    <xf numFmtId="41" fontId="6" fillId="0" borderId="20" xfId="0" applyNumberFormat="1" applyFont="1" applyBorder="1" applyAlignment="1">
      <alignment horizontal="center" vertical="center"/>
    </xf>
    <xf numFmtId="41" fontId="9" fillId="0" borderId="18" xfId="0" applyNumberFormat="1" applyFont="1" applyBorder="1" applyAlignment="1">
      <alignment horizontal="center" vertical="center"/>
    </xf>
    <xf numFmtId="42" fontId="7" fillId="0" borderId="21" xfId="0" applyNumberFormat="1" applyFont="1" applyBorder="1" applyAlignment="1">
      <alignment horizontal="center" vertical="center"/>
    </xf>
    <xf numFmtId="41" fontId="9" fillId="0" borderId="22" xfId="0" applyNumberFormat="1" applyFont="1" applyBorder="1" applyAlignment="1">
      <alignment horizontal="center" vertical="center"/>
    </xf>
    <xf numFmtId="41" fontId="6" fillId="0" borderId="23" xfId="0" applyNumberFormat="1" applyFont="1" applyBorder="1" applyAlignment="1">
      <alignment horizontal="center" vertical="center"/>
    </xf>
    <xf numFmtId="41" fontId="9" fillId="0" borderId="12" xfId="0" applyNumberFormat="1" applyFont="1" applyBorder="1" applyAlignment="1">
      <alignment horizontal="center" vertical="center"/>
    </xf>
    <xf numFmtId="41" fontId="9" fillId="0" borderId="24" xfId="0" applyNumberFormat="1" applyFont="1" applyBorder="1" applyAlignment="1">
      <alignment horizontal="center" vertical="center"/>
    </xf>
    <xf numFmtId="41" fontId="9" fillId="0" borderId="25" xfId="0" applyNumberFormat="1" applyFont="1" applyBorder="1" applyAlignment="1">
      <alignment horizontal="center" vertical="center"/>
    </xf>
    <xf numFmtId="41" fontId="6" fillId="0" borderId="26" xfId="0" applyNumberFormat="1" applyFont="1" applyBorder="1" applyAlignment="1">
      <alignment horizontal="center" vertical="center"/>
    </xf>
    <xf numFmtId="41" fontId="9" fillId="0" borderId="14" xfId="0" applyNumberFormat="1" applyFont="1" applyBorder="1" applyAlignment="1">
      <alignment horizontal="center" vertical="center"/>
    </xf>
    <xf numFmtId="41" fontId="9" fillId="0" borderId="27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2" fontId="7" fillId="0" borderId="4" xfId="0" applyNumberFormat="1" applyFont="1" applyBorder="1" applyAlignment="1">
      <alignment horizontal="center" vertical="center"/>
    </xf>
    <xf numFmtId="41" fontId="9" fillId="0" borderId="28" xfId="0" applyNumberFormat="1" applyFont="1" applyBorder="1" applyAlignment="1">
      <alignment horizontal="center" vertical="center"/>
    </xf>
    <xf numFmtId="41" fontId="9" fillId="0" borderId="29" xfId="0" applyNumberFormat="1" applyFont="1" applyBorder="1" applyAlignment="1">
      <alignment horizontal="center" vertical="center"/>
    </xf>
    <xf numFmtId="41" fontId="6" fillId="0" borderId="30" xfId="0" applyNumberFormat="1" applyFont="1" applyBorder="1" applyAlignment="1">
      <alignment horizontal="center" vertical="center"/>
    </xf>
    <xf numFmtId="41" fontId="9" fillId="0" borderId="4" xfId="0" applyNumberFormat="1" applyFont="1" applyBorder="1" applyAlignment="1">
      <alignment horizontal="center" vertical="center"/>
    </xf>
    <xf numFmtId="42" fontId="7" fillId="0" borderId="5" xfId="0" applyNumberFormat="1" applyFont="1" applyBorder="1" applyAlignment="1">
      <alignment horizontal="center" vertical="center"/>
    </xf>
    <xf numFmtId="42" fontId="7" fillId="0" borderId="32" xfId="0" applyNumberFormat="1" applyFont="1" applyBorder="1" applyAlignment="1">
      <alignment horizontal="left" vertical="center" wrapText="1"/>
    </xf>
    <xf numFmtId="41" fontId="9" fillId="0" borderId="32" xfId="0" applyNumberFormat="1" applyFont="1" applyBorder="1" applyAlignment="1">
      <alignment horizontal="center" vertical="center"/>
    </xf>
    <xf numFmtId="41" fontId="6" fillId="0" borderId="32" xfId="0" applyNumberFormat="1" applyFont="1" applyBorder="1" applyAlignment="1">
      <alignment horizontal="center" vertical="center"/>
    </xf>
    <xf numFmtId="42" fontId="7" fillId="0" borderId="10" xfId="0" applyNumberFormat="1" applyFont="1" applyBorder="1" applyAlignment="1">
      <alignment horizontal="center" vertical="center"/>
    </xf>
    <xf numFmtId="41" fontId="1" fillId="0" borderId="0" xfId="0" applyNumberFormat="1" applyFont="1" applyAlignment="1">
      <alignment horizontal="center"/>
    </xf>
    <xf numFmtId="41" fontId="9" fillId="0" borderId="33" xfId="0" applyNumberFormat="1" applyFont="1" applyBorder="1" applyAlignment="1">
      <alignment horizontal="center" vertical="center"/>
    </xf>
    <xf numFmtId="41" fontId="6" fillId="0" borderId="33" xfId="0" applyNumberFormat="1" applyFont="1" applyBorder="1" applyAlignment="1">
      <alignment horizontal="center" vertical="center"/>
    </xf>
    <xf numFmtId="42" fontId="7" fillId="0" borderId="34" xfId="0" applyNumberFormat="1" applyFont="1" applyBorder="1" applyAlignment="1">
      <alignment horizontal="center" vertical="center"/>
    </xf>
    <xf numFmtId="41" fontId="9" fillId="2" borderId="8" xfId="0" applyNumberFormat="1" applyFont="1" applyFill="1" applyBorder="1" applyAlignment="1">
      <alignment horizontal="center" vertical="center"/>
    </xf>
    <xf numFmtId="41" fontId="6" fillId="2" borderId="9" xfId="0" applyNumberFormat="1" applyFont="1" applyFill="1" applyBorder="1" applyAlignment="1">
      <alignment horizontal="center" vertical="center"/>
    </xf>
    <xf numFmtId="41" fontId="9" fillId="2" borderId="32" xfId="0" applyNumberFormat="1" applyFont="1" applyFill="1" applyBorder="1" applyAlignment="1">
      <alignment horizontal="center" vertical="center"/>
    </xf>
    <xf numFmtId="41" fontId="6" fillId="2" borderId="35" xfId="0" applyNumberFormat="1" applyFont="1" applyFill="1" applyBorder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41" fontId="9" fillId="2" borderId="25" xfId="0" applyNumberFormat="1" applyFont="1" applyFill="1" applyBorder="1" applyAlignment="1">
      <alignment horizontal="center" vertical="center"/>
    </xf>
    <xf numFmtId="41" fontId="6" fillId="2" borderId="2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/>
    </xf>
    <xf numFmtId="41" fontId="5" fillId="0" borderId="0" xfId="0" applyNumberFormat="1" applyFont="1" applyAlignment="1">
      <alignment horizontal="center" vertical="center"/>
    </xf>
    <xf numFmtId="42" fontId="2" fillId="2" borderId="1" xfId="0" applyNumberFormat="1" applyFont="1" applyFill="1" applyBorder="1" applyAlignment="1">
      <alignment horizontal="center" vertical="center" wrapText="1"/>
    </xf>
    <xf numFmtId="42" fontId="2" fillId="2" borderId="3" xfId="0" applyNumberFormat="1" applyFont="1" applyFill="1" applyBorder="1" applyAlignment="1">
      <alignment horizontal="center" vertical="center" wrapText="1"/>
    </xf>
    <xf numFmtId="42" fontId="2" fillId="2" borderId="5" xfId="0" applyNumberFormat="1" applyFont="1" applyFill="1" applyBorder="1" applyAlignment="1">
      <alignment horizontal="center" vertical="center" wrapText="1"/>
    </xf>
    <xf numFmtId="41" fontId="1" fillId="2" borderId="39" xfId="0" applyNumberFormat="1" applyFont="1" applyFill="1" applyBorder="1" applyAlignment="1">
      <alignment horizontal="center"/>
    </xf>
    <xf numFmtId="41" fontId="1" fillId="2" borderId="19" xfId="0" applyNumberFormat="1" applyFont="1" applyFill="1" applyBorder="1" applyAlignment="1">
      <alignment horizontal="center"/>
    </xf>
    <xf numFmtId="41" fontId="1" fillId="2" borderId="36" xfId="0" applyNumberFormat="1" applyFont="1" applyFill="1" applyBorder="1" applyAlignment="1">
      <alignment horizontal="center"/>
    </xf>
    <xf numFmtId="41" fontId="1" fillId="2" borderId="40" xfId="0" applyNumberFormat="1" applyFont="1" applyFill="1" applyBorder="1" applyAlignment="1">
      <alignment horizontal="center" vertical="center"/>
    </xf>
    <xf numFmtId="41" fontId="1" fillId="2" borderId="7" xfId="0" applyNumberFormat="1" applyFont="1" applyFill="1" applyBorder="1" applyAlignment="1">
      <alignment horizontal="center"/>
    </xf>
    <xf numFmtId="41" fontId="1" fillId="2" borderId="8" xfId="0" applyNumberFormat="1" applyFont="1" applyFill="1" applyBorder="1" applyAlignment="1">
      <alignment horizontal="center"/>
    </xf>
    <xf numFmtId="41" fontId="1" fillId="2" borderId="37" xfId="0" applyNumberFormat="1" applyFont="1" applyFill="1" applyBorder="1" applyAlignment="1">
      <alignment horizontal="center"/>
    </xf>
    <xf numFmtId="41" fontId="1" fillId="2" borderId="11" xfId="0" applyNumberFormat="1" applyFont="1" applyFill="1" applyBorder="1" applyAlignment="1">
      <alignment horizontal="center" vertical="center"/>
    </xf>
    <xf numFmtId="44" fontId="2" fillId="0" borderId="6" xfId="1" applyFont="1" applyBorder="1" applyAlignment="1">
      <alignment horizontal="center"/>
    </xf>
    <xf numFmtId="44" fontId="2" fillId="0" borderId="42" xfId="1" applyFont="1" applyBorder="1" applyAlignment="1">
      <alignment horizontal="center"/>
    </xf>
    <xf numFmtId="41" fontId="1" fillId="2" borderId="43" xfId="0" applyNumberFormat="1" applyFont="1" applyFill="1" applyBorder="1" applyAlignment="1">
      <alignment horizontal="center"/>
    </xf>
    <xf numFmtId="41" fontId="1" fillId="2" borderId="32" xfId="0" applyNumberFormat="1" applyFont="1" applyFill="1" applyBorder="1" applyAlignment="1">
      <alignment horizontal="center"/>
    </xf>
    <xf numFmtId="41" fontId="1" fillId="2" borderId="44" xfId="0" applyNumberFormat="1" applyFont="1" applyFill="1" applyBorder="1" applyAlignment="1">
      <alignment horizontal="center"/>
    </xf>
    <xf numFmtId="41" fontId="1" fillId="2" borderId="42" xfId="0" applyNumberFormat="1" applyFont="1" applyFill="1" applyBorder="1" applyAlignment="1">
      <alignment horizontal="center" vertical="center"/>
    </xf>
    <xf numFmtId="41" fontId="1" fillId="2" borderId="15" xfId="0" applyNumberFormat="1" applyFont="1" applyFill="1" applyBorder="1" applyAlignment="1">
      <alignment horizontal="center"/>
    </xf>
    <xf numFmtId="41" fontId="1" fillId="2" borderId="16" xfId="0" applyNumberFormat="1" applyFont="1" applyFill="1" applyBorder="1" applyAlignment="1">
      <alignment horizontal="center"/>
    </xf>
    <xf numFmtId="41" fontId="1" fillId="2" borderId="38" xfId="0" applyNumberFormat="1" applyFont="1" applyFill="1" applyBorder="1" applyAlignment="1">
      <alignment horizontal="center"/>
    </xf>
    <xf numFmtId="41" fontId="1" fillId="2" borderId="45" xfId="0" applyNumberFormat="1" applyFont="1" applyFill="1" applyBorder="1" applyAlignment="1">
      <alignment horizontal="center" vertical="center"/>
    </xf>
    <xf numFmtId="44" fontId="2" fillId="0" borderId="10" xfId="1" applyFont="1" applyBorder="1" applyAlignment="1">
      <alignment horizontal="center"/>
    </xf>
    <xf numFmtId="44" fontId="1" fillId="0" borderId="41" xfId="1" applyFont="1" applyBorder="1" applyAlignment="1">
      <alignment horizontal="center"/>
    </xf>
    <xf numFmtId="44" fontId="1" fillId="0" borderId="6" xfId="1" applyFont="1" applyBorder="1" applyAlignment="1">
      <alignment horizontal="center"/>
    </xf>
    <xf numFmtId="41" fontId="1" fillId="2" borderId="46" xfId="0" applyNumberFormat="1" applyFont="1" applyFill="1" applyBorder="1" applyAlignment="1">
      <alignment horizontal="center" vertical="center"/>
    </xf>
    <xf numFmtId="41" fontId="1" fillId="2" borderId="47" xfId="0" applyNumberFormat="1" applyFont="1" applyFill="1" applyBorder="1" applyAlignment="1">
      <alignment horizontal="center" vertical="center"/>
    </xf>
    <xf numFmtId="44" fontId="2" fillId="0" borderId="48" xfId="1" applyFont="1" applyBorder="1" applyAlignment="1">
      <alignment horizontal="center"/>
    </xf>
    <xf numFmtId="41" fontId="10" fillId="2" borderId="28" xfId="0" applyNumberFormat="1" applyFont="1" applyFill="1" applyBorder="1" applyAlignment="1">
      <alignment horizontal="center" vertical="center"/>
    </xf>
    <xf numFmtId="41" fontId="10" fillId="2" borderId="29" xfId="0" applyNumberFormat="1" applyFont="1" applyFill="1" applyBorder="1" applyAlignment="1">
      <alignment horizontal="center" vertical="center"/>
    </xf>
    <xf numFmtId="41" fontId="10" fillId="2" borderId="49" xfId="0" applyNumberFormat="1" applyFont="1" applyFill="1" applyBorder="1" applyAlignment="1">
      <alignment horizontal="center" vertical="center"/>
    </xf>
    <xf numFmtId="41" fontId="7" fillId="2" borderId="4" xfId="0" applyNumberFormat="1" applyFont="1" applyFill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1" fontId="10" fillId="2" borderId="39" xfId="0" applyNumberFormat="1" applyFont="1" applyFill="1" applyBorder="1" applyAlignment="1">
      <alignment horizontal="center" vertical="center"/>
    </xf>
    <xf numFmtId="41" fontId="10" fillId="2" borderId="19" xfId="0" applyNumberFormat="1" applyFont="1" applyFill="1" applyBorder="1" applyAlignment="1">
      <alignment horizontal="center" vertical="center"/>
    </xf>
    <xf numFmtId="41" fontId="10" fillId="2" borderId="36" xfId="0" applyNumberFormat="1" applyFont="1" applyFill="1" applyBorder="1" applyAlignment="1">
      <alignment horizontal="center" vertical="center"/>
    </xf>
    <xf numFmtId="41" fontId="7" fillId="2" borderId="18" xfId="0" applyNumberFormat="1" applyFont="1" applyFill="1" applyBorder="1" applyAlignment="1">
      <alignment horizontal="center" vertical="center"/>
    </xf>
    <xf numFmtId="41" fontId="1" fillId="2" borderId="51" xfId="0" applyNumberFormat="1" applyFont="1" applyFill="1" applyBorder="1" applyAlignment="1">
      <alignment horizontal="center"/>
    </xf>
    <xf numFmtId="41" fontId="1" fillId="2" borderId="13" xfId="0" applyNumberFormat="1" applyFont="1" applyFill="1" applyBorder="1" applyAlignment="1">
      <alignment horizontal="center" vertical="center"/>
    </xf>
    <xf numFmtId="42" fontId="7" fillId="0" borderId="32" xfId="0" applyNumberFormat="1" applyFont="1" applyBorder="1" applyAlignment="1">
      <alignment horizontal="center" vertical="center"/>
    </xf>
    <xf numFmtId="41" fontId="1" fillId="2" borderId="53" xfId="0" applyNumberFormat="1" applyFont="1" applyFill="1" applyBorder="1" applyAlignment="1">
      <alignment horizontal="center"/>
    </xf>
    <xf numFmtId="41" fontId="1" fillId="2" borderId="50" xfId="0" applyNumberFormat="1" applyFont="1" applyFill="1" applyBorder="1" applyAlignment="1">
      <alignment horizontal="center" vertical="center"/>
    </xf>
    <xf numFmtId="44" fontId="1" fillId="0" borderId="32" xfId="1" applyFont="1" applyFill="1" applyBorder="1" applyAlignment="1">
      <alignment horizontal="center"/>
    </xf>
    <xf numFmtId="44" fontId="2" fillId="0" borderId="32" xfId="1" applyFont="1" applyBorder="1" applyAlignment="1">
      <alignment horizontal="center"/>
    </xf>
    <xf numFmtId="44" fontId="1" fillId="0" borderId="12" xfId="1" applyFont="1" applyFill="1" applyBorder="1" applyAlignment="1">
      <alignment horizontal="center"/>
    </xf>
    <xf numFmtId="41" fontId="7" fillId="2" borderId="36" xfId="0" applyNumberFormat="1" applyFont="1" applyFill="1" applyBorder="1" applyAlignment="1">
      <alignment horizontal="center" vertical="center"/>
    </xf>
    <xf numFmtId="41" fontId="10" fillId="2" borderId="32" xfId="0" applyNumberFormat="1" applyFont="1" applyFill="1" applyBorder="1" applyAlignment="1">
      <alignment horizontal="center" vertical="center"/>
    </xf>
    <xf numFmtId="41" fontId="7" fillId="2" borderId="44" xfId="0" applyNumberFormat="1" applyFont="1" applyFill="1" applyBorder="1" applyAlignment="1">
      <alignment horizontal="center" vertical="center"/>
    </xf>
    <xf numFmtId="44" fontId="12" fillId="3" borderId="13" xfId="1" applyFont="1" applyFill="1" applyBorder="1"/>
    <xf numFmtId="44" fontId="5" fillId="0" borderId="0" xfId="0" applyNumberFormat="1" applyFont="1"/>
    <xf numFmtId="44" fontId="6" fillId="3" borderId="54" xfId="1" applyFont="1" applyFill="1" applyBorder="1" applyAlignment="1">
      <alignment horizontal="center"/>
    </xf>
    <xf numFmtId="164" fontId="13" fillId="0" borderId="32" xfId="1" applyNumberFormat="1" applyFont="1" applyFill="1" applyBorder="1" applyAlignment="1">
      <alignment horizontal="center" vertical="center" wrapText="1"/>
    </xf>
    <xf numFmtId="164" fontId="13" fillId="0" borderId="44" xfId="1" applyNumberFormat="1" applyFont="1" applyFill="1" applyBorder="1" applyAlignment="1">
      <alignment horizontal="center" vertical="center" wrapText="1"/>
    </xf>
    <xf numFmtId="164" fontId="13" fillId="4" borderId="32" xfId="1" applyNumberFormat="1" applyFont="1" applyFill="1" applyBorder="1" applyAlignment="1">
      <alignment horizontal="center" vertical="center" wrapText="1"/>
    </xf>
    <xf numFmtId="164" fontId="13" fillId="4" borderId="44" xfId="1" applyNumberFormat="1" applyFont="1" applyFill="1" applyBorder="1" applyAlignment="1">
      <alignment horizontal="center" vertical="center" wrapText="1"/>
    </xf>
    <xf numFmtId="164" fontId="13" fillId="5" borderId="32" xfId="1" applyNumberFormat="1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3" fontId="16" fillId="0" borderId="45" xfId="0" applyNumberFormat="1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42" fontId="15" fillId="2" borderId="1" xfId="0" applyNumberFormat="1" applyFont="1" applyFill="1" applyBorder="1" applyAlignment="1">
      <alignment horizontal="center" vertical="center" wrapText="1"/>
    </xf>
    <xf numFmtId="42" fontId="15" fillId="2" borderId="4" xfId="0" applyNumberFormat="1" applyFont="1" applyFill="1" applyBorder="1" applyAlignment="1">
      <alignment horizontal="center" vertical="center" wrapText="1"/>
    </xf>
    <xf numFmtId="42" fontId="15" fillId="2" borderId="5" xfId="0" applyNumberFormat="1" applyFont="1" applyFill="1" applyBorder="1" applyAlignment="1">
      <alignment horizontal="center" vertical="center" wrapText="1"/>
    </xf>
    <xf numFmtId="164" fontId="16" fillId="0" borderId="32" xfId="1" applyNumberFormat="1" applyFont="1" applyFill="1" applyBorder="1" applyAlignment="1">
      <alignment horizontal="center" vertical="center" wrapText="1"/>
    </xf>
    <xf numFmtId="164" fontId="16" fillId="0" borderId="44" xfId="1" applyNumberFormat="1" applyFont="1" applyFill="1" applyBorder="1" applyAlignment="1">
      <alignment horizontal="center" vertical="center" wrapText="1"/>
    </xf>
    <xf numFmtId="44" fontId="16" fillId="0" borderId="41" xfId="1" applyFont="1" applyBorder="1" applyAlignment="1">
      <alignment horizontal="center"/>
    </xf>
    <xf numFmtId="44" fontId="15" fillId="0" borderId="6" xfId="1" applyFont="1" applyBorder="1" applyAlignment="1">
      <alignment horizontal="center"/>
    </xf>
    <xf numFmtId="44" fontId="16" fillId="0" borderId="6" xfId="1" applyFont="1" applyBorder="1" applyAlignment="1">
      <alignment horizontal="center"/>
    </xf>
    <xf numFmtId="44" fontId="15" fillId="0" borderId="42" xfId="1" applyFont="1" applyBorder="1" applyAlignment="1">
      <alignment horizontal="center"/>
    </xf>
    <xf numFmtId="164" fontId="16" fillId="4" borderId="32" xfId="1" applyNumberFormat="1" applyFont="1" applyFill="1" applyBorder="1" applyAlignment="1">
      <alignment horizontal="center" vertical="center" wrapText="1"/>
    </xf>
    <xf numFmtId="164" fontId="16" fillId="4" borderId="44" xfId="1" applyNumberFormat="1" applyFont="1" applyFill="1" applyBorder="1" applyAlignment="1">
      <alignment horizontal="center" vertical="center" wrapText="1"/>
    </xf>
    <xf numFmtId="44" fontId="16" fillId="0" borderId="32" xfId="1" applyFont="1" applyFill="1" applyBorder="1" applyAlignment="1">
      <alignment horizontal="center"/>
    </xf>
    <xf numFmtId="44" fontId="15" fillId="0" borderId="32" xfId="1" applyFont="1" applyBorder="1" applyAlignment="1">
      <alignment horizontal="center"/>
    </xf>
    <xf numFmtId="44" fontId="16" fillId="0" borderId="12" xfId="1" applyFont="1" applyFill="1" applyBorder="1" applyAlignment="1">
      <alignment horizontal="center"/>
    </xf>
    <xf numFmtId="44" fontId="15" fillId="0" borderId="10" xfId="1" applyFont="1" applyBorder="1" applyAlignment="1">
      <alignment horizontal="center"/>
    </xf>
    <xf numFmtId="44" fontId="15" fillId="0" borderId="4" xfId="1" applyFont="1" applyBorder="1" applyAlignment="1">
      <alignment horizontal="center" vertical="center"/>
    </xf>
    <xf numFmtId="44" fontId="15" fillId="0" borderId="48" xfId="1" applyFont="1" applyBorder="1" applyAlignment="1">
      <alignment horizontal="center"/>
    </xf>
    <xf numFmtId="164" fontId="16" fillId="6" borderId="32" xfId="1" applyNumberFormat="1" applyFont="1" applyFill="1" applyBorder="1" applyAlignment="1">
      <alignment horizontal="center" vertical="center" wrapText="1"/>
    </xf>
    <xf numFmtId="44" fontId="18" fillId="3" borderId="13" xfId="1" applyFont="1" applyFill="1" applyBorder="1"/>
    <xf numFmtId="44" fontId="15" fillId="3" borderId="54" xfId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2" fontId="6" fillId="2" borderId="1" xfId="0" applyNumberFormat="1" applyFont="1" applyFill="1" applyBorder="1" applyAlignment="1">
      <alignment horizontal="center" vertical="center" wrapText="1"/>
    </xf>
    <xf numFmtId="42" fontId="6" fillId="2" borderId="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2" fontId="6" fillId="2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13" xfId="0" applyFont="1" applyBorder="1" applyAlignment="1">
      <alignment vertical="center" wrapText="1"/>
    </xf>
    <xf numFmtId="0" fontId="17" fillId="0" borderId="50" xfId="0" applyFont="1" applyBorder="1" applyAlignment="1">
      <alignment horizontal="center"/>
    </xf>
    <xf numFmtId="0" fontId="17" fillId="0" borderId="50" xfId="0" applyFont="1" applyBorder="1" applyAlignment="1">
      <alignment horizontal="center" vertical="center"/>
    </xf>
    <xf numFmtId="44" fontId="17" fillId="0" borderId="50" xfId="0" applyNumberFormat="1" applyFont="1" applyBorder="1"/>
    <xf numFmtId="6" fontId="19" fillId="0" borderId="32" xfId="0" applyNumberFormat="1" applyFont="1" applyBorder="1" applyAlignment="1">
      <alignment horizontal="center" vertical="center"/>
    </xf>
    <xf numFmtId="8" fontId="19" fillId="0" borderId="32" xfId="0" applyNumberFormat="1" applyFont="1" applyBorder="1" applyAlignment="1">
      <alignment horizontal="center" vertical="center"/>
    </xf>
    <xf numFmtId="6" fontId="0" fillId="0" borderId="32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"/>
  <sheetViews>
    <sheetView tabSelected="1" topLeftCell="A55" zoomScale="90" zoomScaleNormal="90" workbookViewId="0">
      <selection activeCell="S49" sqref="S49"/>
    </sheetView>
  </sheetViews>
  <sheetFormatPr baseColWidth="10" defaultRowHeight="15" x14ac:dyDescent="0.25"/>
  <cols>
    <col min="1" max="1" width="12.5703125" customWidth="1"/>
    <col min="2" max="2" width="37" bestFit="1" customWidth="1"/>
    <col min="6" max="6" width="14" customWidth="1"/>
    <col min="7" max="7" width="20.7109375" bestFit="1" customWidth="1"/>
    <col min="8" max="8" width="17.42578125" bestFit="1" customWidth="1"/>
    <col min="9" max="9" width="17.7109375" customWidth="1"/>
    <col min="10" max="10" width="19" customWidth="1"/>
    <col min="11" max="11" width="17.42578125" customWidth="1"/>
    <col min="12" max="12" width="21.5703125" customWidth="1"/>
    <col min="13" max="13" width="14.7109375" customWidth="1"/>
    <col min="14" max="14" width="23.140625" bestFit="1" customWidth="1"/>
  </cols>
  <sheetData>
    <row r="1" spans="1:14" ht="18.75" thickBot="1" x14ac:dyDescent="0.3">
      <c r="A1" s="1"/>
      <c r="B1" s="1"/>
      <c r="C1" s="153" t="s">
        <v>0</v>
      </c>
      <c r="D1" s="154"/>
      <c r="E1" s="154"/>
      <c r="F1" s="155"/>
      <c r="G1" s="2" t="s">
        <v>1</v>
      </c>
      <c r="H1" s="2" t="s">
        <v>2</v>
      </c>
      <c r="I1" s="3"/>
      <c r="J1" s="4"/>
      <c r="K1" s="3"/>
      <c r="L1" s="4"/>
      <c r="M1" s="4"/>
      <c r="N1" s="4"/>
    </row>
    <row r="2" spans="1:14" ht="26.25" thickBot="1" x14ac:dyDescent="0.3">
      <c r="A2" s="156" t="s">
        <v>3</v>
      </c>
      <c r="B2" s="152"/>
      <c r="C2" s="5" t="s">
        <v>4</v>
      </c>
      <c r="D2" s="5" t="s">
        <v>5</v>
      </c>
      <c r="E2" s="5" t="s">
        <v>6</v>
      </c>
      <c r="F2" s="5" t="s">
        <v>7</v>
      </c>
      <c r="G2" s="6" t="s">
        <v>4</v>
      </c>
      <c r="H2" s="7" t="s">
        <v>7</v>
      </c>
      <c r="I2" s="8"/>
      <c r="J2" s="4"/>
      <c r="K2" s="8"/>
      <c r="L2" s="4"/>
      <c r="M2" s="4"/>
      <c r="N2" s="4"/>
    </row>
    <row r="3" spans="1:14" ht="18.75" x14ac:dyDescent="0.3">
      <c r="A3" s="145" t="s">
        <v>8</v>
      </c>
      <c r="B3" s="9" t="s">
        <v>9</v>
      </c>
      <c r="C3" s="10">
        <v>3</v>
      </c>
      <c r="D3" s="11">
        <v>3</v>
      </c>
      <c r="E3" s="11">
        <v>3</v>
      </c>
      <c r="F3" s="12">
        <v>9</v>
      </c>
      <c r="G3" s="13">
        <v>25</v>
      </c>
      <c r="H3" s="14">
        <f>+G3+F3</f>
        <v>34</v>
      </c>
      <c r="I3" s="15"/>
      <c r="J3" s="4"/>
      <c r="K3" s="15"/>
      <c r="L3" s="4"/>
      <c r="M3" s="4"/>
      <c r="N3" s="4"/>
    </row>
    <row r="4" spans="1:14" ht="18.75" x14ac:dyDescent="0.3">
      <c r="A4" s="146"/>
      <c r="B4" s="9" t="s">
        <v>10</v>
      </c>
      <c r="C4" s="10">
        <v>82</v>
      </c>
      <c r="D4" s="11">
        <v>81</v>
      </c>
      <c r="E4" s="11">
        <v>82</v>
      </c>
      <c r="F4" s="12">
        <v>245</v>
      </c>
      <c r="G4" s="13">
        <v>25</v>
      </c>
      <c r="H4" s="14">
        <f t="shared" ref="H4:H28" si="0">+G4+F4</f>
        <v>270</v>
      </c>
      <c r="I4" s="15"/>
      <c r="J4" s="4"/>
      <c r="K4" s="15"/>
      <c r="L4" s="4"/>
      <c r="M4" s="4"/>
      <c r="N4" s="4"/>
    </row>
    <row r="5" spans="1:14" ht="18.75" x14ac:dyDescent="0.3">
      <c r="A5" s="146"/>
      <c r="B5" s="9" t="s">
        <v>11</v>
      </c>
      <c r="C5" s="10">
        <v>82</v>
      </c>
      <c r="D5" s="11">
        <v>81</v>
      </c>
      <c r="E5" s="11">
        <v>82</v>
      </c>
      <c r="F5" s="12">
        <v>245</v>
      </c>
      <c r="G5" s="13">
        <v>25</v>
      </c>
      <c r="H5" s="14">
        <f t="shared" si="0"/>
        <v>270</v>
      </c>
      <c r="I5" s="15"/>
      <c r="J5" s="4"/>
      <c r="K5" s="15"/>
      <c r="L5" s="4"/>
      <c r="M5" s="4"/>
      <c r="N5" s="4"/>
    </row>
    <row r="6" spans="1:14" ht="19.5" thickBot="1" x14ac:dyDescent="0.35">
      <c r="A6" s="147"/>
      <c r="B6" s="16" t="s">
        <v>12</v>
      </c>
      <c r="C6" s="17">
        <v>82</v>
      </c>
      <c r="D6" s="18">
        <v>81</v>
      </c>
      <c r="E6" s="18">
        <v>82</v>
      </c>
      <c r="F6" s="19">
        <v>245</v>
      </c>
      <c r="G6" s="20">
        <v>25</v>
      </c>
      <c r="H6" s="14">
        <f t="shared" si="0"/>
        <v>270</v>
      </c>
      <c r="I6" s="15"/>
      <c r="J6" s="21"/>
      <c r="K6" s="15"/>
      <c r="L6" s="21"/>
      <c r="M6" s="21"/>
      <c r="N6" s="21"/>
    </row>
    <row r="7" spans="1:14" ht="18.75" x14ac:dyDescent="0.3">
      <c r="A7" s="145" t="s">
        <v>13</v>
      </c>
      <c r="B7" s="22" t="s">
        <v>14</v>
      </c>
      <c r="C7" s="23">
        <v>2</v>
      </c>
      <c r="D7" s="23">
        <v>0</v>
      </c>
      <c r="E7" s="23">
        <v>2</v>
      </c>
      <c r="F7" s="24">
        <v>4</v>
      </c>
      <c r="G7" s="25">
        <v>0</v>
      </c>
      <c r="H7" s="14">
        <f t="shared" si="0"/>
        <v>4</v>
      </c>
      <c r="I7" s="15"/>
      <c r="J7" s="4"/>
      <c r="K7" s="15"/>
      <c r="L7" s="4"/>
      <c r="M7" s="4"/>
      <c r="N7" s="4"/>
    </row>
    <row r="8" spans="1:14" ht="18.75" x14ac:dyDescent="0.3">
      <c r="A8" s="146"/>
      <c r="B8" s="9" t="s">
        <v>15</v>
      </c>
      <c r="C8" s="11">
        <v>2</v>
      </c>
      <c r="D8" s="11">
        <v>0</v>
      </c>
      <c r="E8" s="11">
        <v>2</v>
      </c>
      <c r="F8" s="12">
        <v>4</v>
      </c>
      <c r="G8" s="13">
        <v>0</v>
      </c>
      <c r="H8" s="14">
        <f t="shared" si="0"/>
        <v>4</v>
      </c>
      <c r="I8" s="15"/>
      <c r="J8" s="4"/>
      <c r="K8" s="15"/>
      <c r="L8" s="4"/>
      <c r="M8" s="4"/>
      <c r="N8" s="4"/>
    </row>
    <row r="9" spans="1:14" ht="18.75" x14ac:dyDescent="0.3">
      <c r="A9" s="146"/>
      <c r="B9" s="9" t="s">
        <v>16</v>
      </c>
      <c r="C9" s="11">
        <v>0</v>
      </c>
      <c r="D9" s="11">
        <v>0</v>
      </c>
      <c r="E9" s="11">
        <v>0</v>
      </c>
      <c r="F9" s="12">
        <v>0</v>
      </c>
      <c r="G9" s="13">
        <v>0</v>
      </c>
      <c r="H9" s="14">
        <f t="shared" si="0"/>
        <v>0</v>
      </c>
      <c r="I9" s="15"/>
      <c r="J9" s="4"/>
      <c r="K9" s="15"/>
      <c r="L9" s="4"/>
      <c r="M9" s="4"/>
      <c r="N9" s="4"/>
    </row>
    <row r="10" spans="1:14" ht="18.75" x14ac:dyDescent="0.3">
      <c r="A10" s="146"/>
      <c r="B10" s="26" t="s">
        <v>17</v>
      </c>
      <c r="C10" s="27">
        <v>2</v>
      </c>
      <c r="D10" s="27">
        <v>0</v>
      </c>
      <c r="E10" s="27">
        <v>2</v>
      </c>
      <c r="F10" s="28">
        <v>4</v>
      </c>
      <c r="G10" s="29">
        <v>0</v>
      </c>
      <c r="H10" s="14">
        <f t="shared" si="0"/>
        <v>4</v>
      </c>
      <c r="I10" s="15"/>
      <c r="J10" s="4"/>
      <c r="K10" s="15"/>
      <c r="L10" s="4"/>
      <c r="M10" s="4"/>
      <c r="N10" s="4"/>
    </row>
    <row r="11" spans="1:14" ht="19.5" thickBot="1" x14ac:dyDescent="0.35">
      <c r="A11" s="147"/>
      <c r="B11" s="16" t="s">
        <v>18</v>
      </c>
      <c r="C11" s="30">
        <v>2</v>
      </c>
      <c r="D11" s="31">
        <v>0</v>
      </c>
      <c r="E11" s="31">
        <v>2</v>
      </c>
      <c r="F11" s="32">
        <v>4</v>
      </c>
      <c r="G11" s="33">
        <v>0</v>
      </c>
      <c r="H11" s="14">
        <f t="shared" si="0"/>
        <v>4</v>
      </c>
      <c r="I11" s="15"/>
      <c r="J11" s="4"/>
      <c r="K11" s="15"/>
      <c r="L11" s="4"/>
      <c r="M11" s="4"/>
      <c r="N11" s="4"/>
    </row>
    <row r="12" spans="1:14" ht="18.75" x14ac:dyDescent="0.3">
      <c r="A12" s="145" t="s">
        <v>19</v>
      </c>
      <c r="B12" s="22" t="s">
        <v>20</v>
      </c>
      <c r="C12" s="23">
        <v>5</v>
      </c>
      <c r="D12" s="23">
        <v>5</v>
      </c>
      <c r="E12" s="23">
        <v>5</v>
      </c>
      <c r="F12" s="24">
        <v>15</v>
      </c>
      <c r="G12" s="25">
        <v>0</v>
      </c>
      <c r="H12" s="14">
        <f t="shared" si="0"/>
        <v>15</v>
      </c>
      <c r="I12" s="15"/>
      <c r="J12" s="4"/>
      <c r="K12" s="15"/>
      <c r="L12" s="4"/>
      <c r="M12" s="4"/>
      <c r="N12" s="4"/>
    </row>
    <row r="13" spans="1:14" ht="18.75" x14ac:dyDescent="0.3">
      <c r="A13" s="146"/>
      <c r="B13" s="9" t="s">
        <v>15</v>
      </c>
      <c r="C13" s="11">
        <v>5</v>
      </c>
      <c r="D13" s="11">
        <v>5</v>
      </c>
      <c r="E13" s="11">
        <v>5</v>
      </c>
      <c r="F13" s="12">
        <v>15</v>
      </c>
      <c r="G13" s="13">
        <v>0</v>
      </c>
      <c r="H13" s="14">
        <f t="shared" si="0"/>
        <v>15</v>
      </c>
      <c r="I13" s="15"/>
      <c r="J13" s="4"/>
      <c r="K13" s="15"/>
      <c r="L13" s="4"/>
      <c r="M13" s="4"/>
      <c r="N13" s="4"/>
    </row>
    <row r="14" spans="1:14" ht="18.75" x14ac:dyDescent="0.3">
      <c r="A14" s="146"/>
      <c r="B14" s="9" t="s">
        <v>17</v>
      </c>
      <c r="C14" s="11">
        <v>2</v>
      </c>
      <c r="D14" s="11" t="s">
        <v>21</v>
      </c>
      <c r="E14" s="11">
        <v>2</v>
      </c>
      <c r="F14" s="12">
        <v>4</v>
      </c>
      <c r="G14" s="13">
        <v>0</v>
      </c>
      <c r="H14" s="14">
        <f t="shared" si="0"/>
        <v>4</v>
      </c>
      <c r="I14" s="15"/>
      <c r="J14" s="4"/>
      <c r="K14" s="15"/>
      <c r="L14" s="4"/>
      <c r="M14" s="4"/>
      <c r="N14" s="4"/>
    </row>
    <row r="15" spans="1:14" ht="18.75" x14ac:dyDescent="0.3">
      <c r="A15" s="146"/>
      <c r="B15" s="26" t="s">
        <v>22</v>
      </c>
      <c r="C15" s="27">
        <v>5</v>
      </c>
      <c r="D15" s="27">
        <v>1</v>
      </c>
      <c r="E15" s="27">
        <v>1</v>
      </c>
      <c r="F15" s="28">
        <v>7</v>
      </c>
      <c r="G15" s="29">
        <v>0</v>
      </c>
      <c r="H15" s="14">
        <f t="shared" si="0"/>
        <v>7</v>
      </c>
      <c r="I15" s="15"/>
      <c r="J15" s="4"/>
      <c r="K15" s="15"/>
      <c r="L15" s="4"/>
      <c r="M15" s="4"/>
      <c r="N15" s="4"/>
    </row>
    <row r="16" spans="1:14" ht="19.5" thickBot="1" x14ac:dyDescent="0.35">
      <c r="A16" s="147"/>
      <c r="B16" s="16" t="s">
        <v>23</v>
      </c>
      <c r="C16" s="34">
        <v>5</v>
      </c>
      <c r="D16" s="31">
        <v>5</v>
      </c>
      <c r="E16" s="31">
        <v>5</v>
      </c>
      <c r="F16" s="32">
        <v>15</v>
      </c>
      <c r="G16" s="33">
        <v>0</v>
      </c>
      <c r="H16" s="14">
        <f t="shared" si="0"/>
        <v>15</v>
      </c>
      <c r="I16" s="15"/>
      <c r="J16" s="4"/>
      <c r="K16" s="15"/>
      <c r="L16" s="4"/>
      <c r="M16" s="4"/>
      <c r="N16" s="4"/>
    </row>
    <row r="17" spans="1:14" ht="24" customHeight="1" thickBot="1" x14ac:dyDescent="0.35">
      <c r="A17" s="35" t="s">
        <v>24</v>
      </c>
      <c r="B17" s="36" t="s">
        <v>53</v>
      </c>
      <c r="C17" s="37">
        <f>-E17</f>
        <v>0</v>
      </c>
      <c r="D17" s="38">
        <v>0</v>
      </c>
      <c r="E17" s="38">
        <v>0</v>
      </c>
      <c r="F17" s="39">
        <f>SUM(C17:E17)</f>
        <v>0</v>
      </c>
      <c r="G17" s="40">
        <v>25</v>
      </c>
      <c r="H17" s="14">
        <f t="shared" si="0"/>
        <v>25</v>
      </c>
      <c r="I17" s="15"/>
      <c r="J17" s="4"/>
      <c r="K17" s="15"/>
      <c r="L17" s="4"/>
      <c r="M17" s="4"/>
      <c r="N17" s="4"/>
    </row>
    <row r="18" spans="1:14" ht="18.75" x14ac:dyDescent="0.3">
      <c r="A18" s="145" t="s">
        <v>26</v>
      </c>
      <c r="B18" s="41" t="s">
        <v>52</v>
      </c>
      <c r="C18" s="43">
        <v>84</v>
      </c>
      <c r="D18" s="43">
        <v>0</v>
      </c>
      <c r="E18" s="43">
        <v>0</v>
      </c>
      <c r="F18" s="44">
        <v>84</v>
      </c>
      <c r="G18" s="43">
        <v>10</v>
      </c>
      <c r="H18" s="14">
        <f>+G18+F18</f>
        <v>94</v>
      </c>
      <c r="I18" s="15"/>
      <c r="J18" s="4"/>
      <c r="K18" s="15"/>
      <c r="L18" s="4"/>
      <c r="M18" s="4"/>
      <c r="N18" s="4"/>
    </row>
    <row r="19" spans="1:14" ht="39" thickBot="1" x14ac:dyDescent="0.35">
      <c r="A19" s="148"/>
      <c r="B19" s="42" t="s">
        <v>27</v>
      </c>
      <c r="C19" s="43">
        <v>84</v>
      </c>
      <c r="D19" s="43">
        <v>0</v>
      </c>
      <c r="E19" s="43">
        <v>0</v>
      </c>
      <c r="F19" s="44">
        <v>84</v>
      </c>
      <c r="G19" s="43">
        <v>10</v>
      </c>
      <c r="H19" s="14">
        <f>+G19+F19</f>
        <v>94</v>
      </c>
      <c r="I19" s="15"/>
      <c r="J19" s="4"/>
      <c r="K19" s="15"/>
      <c r="L19" s="4"/>
      <c r="M19" s="4"/>
      <c r="N19" s="4"/>
    </row>
    <row r="20" spans="1:14" ht="18.75" x14ac:dyDescent="0.3">
      <c r="A20" s="146" t="s">
        <v>28</v>
      </c>
      <c r="B20" s="45" t="s">
        <v>29</v>
      </c>
      <c r="C20" s="11">
        <v>0</v>
      </c>
      <c r="D20" s="11">
        <v>0</v>
      </c>
      <c r="E20" s="11">
        <v>0</v>
      </c>
      <c r="F20" s="12">
        <v>0</v>
      </c>
      <c r="G20" s="13">
        <v>3</v>
      </c>
      <c r="H20" s="14">
        <f t="shared" si="0"/>
        <v>3</v>
      </c>
      <c r="I20" s="46"/>
      <c r="J20" s="4"/>
      <c r="K20" s="46"/>
      <c r="L20" s="4"/>
      <c r="M20" s="4"/>
      <c r="N20" s="4"/>
    </row>
    <row r="21" spans="1:14" ht="18.75" x14ac:dyDescent="0.3">
      <c r="A21" s="146"/>
      <c r="B21" s="9" t="s">
        <v>30</v>
      </c>
      <c r="C21" s="11" t="s">
        <v>21</v>
      </c>
      <c r="D21" s="11">
        <v>81</v>
      </c>
      <c r="E21" s="11">
        <v>0</v>
      </c>
      <c r="F21" s="12">
        <v>81</v>
      </c>
      <c r="G21" s="13">
        <v>14</v>
      </c>
      <c r="H21" s="14">
        <f t="shared" si="0"/>
        <v>95</v>
      </c>
      <c r="I21" s="46"/>
      <c r="J21" s="4"/>
      <c r="K21" s="46"/>
      <c r="L21" s="4"/>
      <c r="M21" s="4"/>
      <c r="N21" s="4"/>
    </row>
    <row r="22" spans="1:14" ht="18.75" x14ac:dyDescent="0.3">
      <c r="A22" s="146"/>
      <c r="B22" s="9" t="s">
        <v>31</v>
      </c>
      <c r="C22" s="11">
        <v>3</v>
      </c>
      <c r="D22" s="11">
        <v>0</v>
      </c>
      <c r="E22" s="11">
        <v>0</v>
      </c>
      <c r="F22" s="12">
        <v>3</v>
      </c>
      <c r="G22" s="13">
        <v>25</v>
      </c>
      <c r="H22" s="14">
        <f t="shared" si="0"/>
        <v>28</v>
      </c>
      <c r="I22" s="46"/>
      <c r="J22" s="4"/>
      <c r="K22" s="46"/>
      <c r="L22" s="4"/>
      <c r="M22" s="4"/>
      <c r="N22" s="4"/>
    </row>
    <row r="23" spans="1:14" ht="18.75" x14ac:dyDescent="0.3">
      <c r="A23" s="146"/>
      <c r="B23" s="26" t="s">
        <v>32</v>
      </c>
      <c r="C23" s="47">
        <v>0</v>
      </c>
      <c r="D23" s="47">
        <v>84</v>
      </c>
      <c r="E23" s="47">
        <v>0</v>
      </c>
      <c r="F23" s="48">
        <v>84</v>
      </c>
      <c r="G23" s="47"/>
      <c r="H23" s="14">
        <f t="shared" si="0"/>
        <v>84</v>
      </c>
      <c r="I23" s="46"/>
      <c r="J23" s="4"/>
      <c r="K23" s="46"/>
      <c r="L23" s="4"/>
      <c r="M23" s="4"/>
      <c r="N23" s="4"/>
    </row>
    <row r="24" spans="1:14" ht="19.5" thickBot="1" x14ac:dyDescent="0.35">
      <c r="A24" s="147"/>
      <c r="B24" s="49" t="s">
        <v>34</v>
      </c>
      <c r="C24" s="43"/>
      <c r="D24" s="43">
        <v>0</v>
      </c>
      <c r="E24" s="43">
        <v>0</v>
      </c>
      <c r="F24" s="44"/>
      <c r="G24" s="43">
        <v>15</v>
      </c>
      <c r="H24" s="14">
        <f t="shared" si="0"/>
        <v>15</v>
      </c>
      <c r="I24" s="46"/>
      <c r="J24" s="4"/>
      <c r="K24" s="46"/>
      <c r="L24" s="4"/>
      <c r="M24" s="4"/>
      <c r="N24" s="4"/>
    </row>
    <row r="25" spans="1:14" ht="18.75" x14ac:dyDescent="0.3">
      <c r="A25" s="145" t="s">
        <v>35</v>
      </c>
      <c r="B25" s="22" t="s">
        <v>36</v>
      </c>
      <c r="C25" s="50"/>
      <c r="D25" s="50"/>
      <c r="E25" s="50"/>
      <c r="F25" s="51"/>
      <c r="G25" s="13">
        <v>45</v>
      </c>
      <c r="H25" s="14">
        <f t="shared" si="0"/>
        <v>45</v>
      </c>
      <c r="I25" s="46"/>
      <c r="J25" s="4"/>
      <c r="K25" s="46"/>
      <c r="L25" s="4"/>
      <c r="M25" s="4"/>
      <c r="N25" s="4"/>
    </row>
    <row r="26" spans="1:14" ht="18.75" x14ac:dyDescent="0.3">
      <c r="A26" s="146"/>
      <c r="B26" s="9" t="s">
        <v>37</v>
      </c>
      <c r="C26" s="52"/>
      <c r="D26" s="52"/>
      <c r="E26" s="52"/>
      <c r="F26" s="53"/>
      <c r="G26" s="54">
        <v>45</v>
      </c>
      <c r="H26" s="14">
        <f t="shared" si="0"/>
        <v>45</v>
      </c>
      <c r="I26" s="46"/>
      <c r="J26" s="4"/>
      <c r="K26" s="46"/>
      <c r="L26" s="4"/>
      <c r="M26" s="4"/>
      <c r="N26" s="4"/>
    </row>
    <row r="27" spans="1:14" ht="18.75" x14ac:dyDescent="0.3">
      <c r="A27" s="146"/>
      <c r="B27" s="9" t="s">
        <v>38</v>
      </c>
      <c r="C27" s="52"/>
      <c r="D27" s="52"/>
      <c r="E27" s="52"/>
      <c r="F27" s="53"/>
      <c r="G27" s="54">
        <v>45</v>
      </c>
      <c r="H27" s="14">
        <f t="shared" si="0"/>
        <v>45</v>
      </c>
      <c r="I27" s="46"/>
      <c r="J27" s="4"/>
      <c r="K27" s="46"/>
      <c r="L27" s="4"/>
      <c r="M27" s="4"/>
      <c r="N27" s="4"/>
    </row>
    <row r="28" spans="1:14" ht="19.5" thickBot="1" x14ac:dyDescent="0.35">
      <c r="A28" s="147"/>
      <c r="B28" s="16" t="s">
        <v>39</v>
      </c>
      <c r="C28" s="55"/>
      <c r="D28" s="55"/>
      <c r="E28" s="55"/>
      <c r="F28" s="56"/>
      <c r="G28" s="33">
        <v>45</v>
      </c>
      <c r="H28" s="14">
        <f t="shared" si="0"/>
        <v>45</v>
      </c>
      <c r="I28" s="46"/>
      <c r="J28" s="4"/>
      <c r="K28" s="46"/>
      <c r="L28" s="4"/>
      <c r="M28" s="4"/>
      <c r="N28" s="4"/>
    </row>
    <row r="29" spans="1:14" ht="15.75" thickBot="1" x14ac:dyDescent="0.3">
      <c r="A29" s="150" t="s">
        <v>40</v>
      </c>
      <c r="B29" s="150"/>
      <c r="C29" s="150"/>
      <c r="D29" s="150"/>
      <c r="E29" s="150"/>
      <c r="F29" s="58">
        <f>SUM(F3:F28)</f>
        <v>1152</v>
      </c>
      <c r="G29" s="57"/>
      <c r="H29" s="59">
        <f>SUM(H3:H28)</f>
        <v>1534</v>
      </c>
      <c r="I29" s="60"/>
      <c r="J29" s="4"/>
      <c r="K29" s="60"/>
      <c r="L29" s="4"/>
      <c r="M29" s="4"/>
      <c r="N29" s="4"/>
    </row>
    <row r="30" spans="1:14" ht="37.5" customHeight="1" thickBot="1" x14ac:dyDescent="0.3">
      <c r="A30" s="151" t="s">
        <v>41</v>
      </c>
      <c r="B30" s="152"/>
      <c r="C30" s="61" t="s">
        <v>4</v>
      </c>
      <c r="D30" s="61" t="s">
        <v>5</v>
      </c>
      <c r="E30" s="6" t="s">
        <v>6</v>
      </c>
      <c r="F30" s="62" t="s">
        <v>42</v>
      </c>
      <c r="G30" s="61" t="s">
        <v>43</v>
      </c>
      <c r="H30" s="6" t="s">
        <v>44</v>
      </c>
      <c r="I30" s="61" t="s">
        <v>45</v>
      </c>
      <c r="J30" s="6" t="s">
        <v>46</v>
      </c>
      <c r="K30" s="61" t="s">
        <v>47</v>
      </c>
      <c r="L30" s="6" t="s">
        <v>48</v>
      </c>
      <c r="M30" s="63" t="s">
        <v>49</v>
      </c>
      <c r="N30" s="63" t="s">
        <v>50</v>
      </c>
    </row>
    <row r="31" spans="1:14" x14ac:dyDescent="0.25">
      <c r="A31" s="145" t="s">
        <v>8</v>
      </c>
      <c r="B31" s="9" t="s">
        <v>9</v>
      </c>
      <c r="C31" s="64"/>
      <c r="D31" s="65"/>
      <c r="E31" s="66"/>
      <c r="F31" s="67"/>
      <c r="G31" s="111">
        <v>481950</v>
      </c>
      <c r="H31" s="111">
        <v>16386300</v>
      </c>
      <c r="I31" s="111">
        <v>412323</v>
      </c>
      <c r="J31" s="111">
        <v>14018982</v>
      </c>
      <c r="K31" s="111">
        <v>476000</v>
      </c>
      <c r="L31" s="111">
        <v>16184000</v>
      </c>
      <c r="M31" s="111">
        <v>456757.66666666669</v>
      </c>
      <c r="N31" s="112">
        <v>15529760.666666666</v>
      </c>
    </row>
    <row r="32" spans="1:14" x14ac:dyDescent="0.25">
      <c r="A32" s="146"/>
      <c r="B32" s="9" t="s">
        <v>10</v>
      </c>
      <c r="C32" s="68"/>
      <c r="D32" s="69"/>
      <c r="E32" s="70"/>
      <c r="F32" s="71"/>
      <c r="G32" s="111">
        <v>279650</v>
      </c>
      <c r="H32" s="111">
        <v>75505500</v>
      </c>
      <c r="I32" s="111">
        <v>198658</v>
      </c>
      <c r="J32" s="111">
        <v>53637660</v>
      </c>
      <c r="K32" s="111">
        <v>282030</v>
      </c>
      <c r="L32" s="111">
        <v>76148100</v>
      </c>
      <c r="M32" s="111">
        <v>253446</v>
      </c>
      <c r="N32" s="112">
        <v>68430420</v>
      </c>
    </row>
    <row r="33" spans="1:14" x14ac:dyDescent="0.25">
      <c r="A33" s="146"/>
      <c r="B33" s="9" t="s">
        <v>11</v>
      </c>
      <c r="C33" s="74"/>
      <c r="D33" s="75"/>
      <c r="E33" s="76"/>
      <c r="F33" s="77"/>
      <c r="G33" s="111">
        <v>267750</v>
      </c>
      <c r="H33" s="111">
        <v>72292500</v>
      </c>
      <c r="I33" s="111">
        <v>187288</v>
      </c>
      <c r="J33" s="111">
        <v>50567760</v>
      </c>
      <c r="K33" s="111">
        <v>265370</v>
      </c>
      <c r="L33" s="111">
        <v>71649900</v>
      </c>
      <c r="M33" s="111">
        <v>240136</v>
      </c>
      <c r="N33" s="112">
        <v>64836720</v>
      </c>
    </row>
    <row r="34" spans="1:14" ht="15.75" thickBot="1" x14ac:dyDescent="0.3">
      <c r="A34" s="147"/>
      <c r="B34" s="16" t="s">
        <v>12</v>
      </c>
      <c r="C34" s="78"/>
      <c r="D34" s="79"/>
      <c r="E34" s="80"/>
      <c r="F34" s="81"/>
      <c r="G34" s="111">
        <v>71400</v>
      </c>
      <c r="H34" s="111">
        <v>19278000</v>
      </c>
      <c r="I34" s="111">
        <v>41096</v>
      </c>
      <c r="J34" s="111">
        <v>11095920</v>
      </c>
      <c r="K34" s="111">
        <v>69020</v>
      </c>
      <c r="L34" s="111">
        <v>18635400</v>
      </c>
      <c r="M34" s="111">
        <v>60505.333333333336</v>
      </c>
      <c r="N34" s="112">
        <v>16336440</v>
      </c>
    </row>
    <row r="35" spans="1:14" x14ac:dyDescent="0.25">
      <c r="A35" s="145" t="s">
        <v>13</v>
      </c>
      <c r="B35" s="22" t="s">
        <v>14</v>
      </c>
      <c r="C35" s="68"/>
      <c r="D35" s="69"/>
      <c r="E35" s="70"/>
      <c r="F35" s="71"/>
      <c r="G35" s="111">
        <v>124950</v>
      </c>
      <c r="H35" s="111">
        <v>499800</v>
      </c>
      <c r="I35" s="111">
        <v>159924</v>
      </c>
      <c r="J35" s="111">
        <v>639696</v>
      </c>
      <c r="K35" s="111">
        <v>122570</v>
      </c>
      <c r="L35" s="111">
        <v>490280</v>
      </c>
      <c r="M35" s="111">
        <v>135814.66666666666</v>
      </c>
      <c r="N35" s="112">
        <v>543258.66666666663</v>
      </c>
    </row>
    <row r="36" spans="1:14" x14ac:dyDescent="0.25">
      <c r="A36" s="146"/>
      <c r="B36" s="9" t="s">
        <v>15</v>
      </c>
      <c r="C36" s="68"/>
      <c r="D36" s="69"/>
      <c r="E36" s="70"/>
      <c r="F36" s="71"/>
      <c r="G36" s="111">
        <v>166600</v>
      </c>
      <c r="H36" s="111">
        <v>666400</v>
      </c>
      <c r="I36" s="111">
        <v>173668</v>
      </c>
      <c r="J36" s="111">
        <v>694672</v>
      </c>
      <c r="K36" s="111">
        <v>168980</v>
      </c>
      <c r="L36" s="111">
        <v>675920</v>
      </c>
      <c r="M36" s="111">
        <v>169749.33333333334</v>
      </c>
      <c r="N36" s="112">
        <v>678997.33333333337</v>
      </c>
    </row>
    <row r="37" spans="1:14" x14ac:dyDescent="0.25">
      <c r="A37" s="146"/>
      <c r="B37" s="9" t="s">
        <v>16</v>
      </c>
      <c r="C37" s="74"/>
      <c r="D37" s="75"/>
      <c r="E37" s="76"/>
      <c r="F37" s="77"/>
      <c r="G37" s="83" t="s">
        <v>51</v>
      </c>
      <c r="H37" s="72">
        <v>0</v>
      </c>
      <c r="I37" s="84">
        <v>0</v>
      </c>
      <c r="J37" s="72">
        <v>0</v>
      </c>
      <c r="K37" s="84">
        <v>0</v>
      </c>
      <c r="L37" s="72">
        <v>0</v>
      </c>
      <c r="M37" s="72">
        <v>0</v>
      </c>
      <c r="N37" s="73"/>
    </row>
    <row r="38" spans="1:14" x14ac:dyDescent="0.25">
      <c r="A38" s="146"/>
      <c r="B38" s="26" t="s">
        <v>17</v>
      </c>
      <c r="C38" s="68"/>
      <c r="D38" s="69"/>
      <c r="E38" s="70"/>
      <c r="F38" s="71"/>
      <c r="G38" s="111">
        <v>41650</v>
      </c>
      <c r="H38" s="111">
        <v>166600</v>
      </c>
      <c r="I38" s="111">
        <v>41096</v>
      </c>
      <c r="J38" s="111">
        <v>164384</v>
      </c>
      <c r="K38" s="111">
        <v>45220</v>
      </c>
      <c r="L38" s="111">
        <v>180880</v>
      </c>
      <c r="M38" s="111">
        <v>42655.333333333336</v>
      </c>
      <c r="N38" s="112">
        <v>170621.33333333334</v>
      </c>
    </row>
    <row r="39" spans="1:14" ht="15.75" thickBot="1" x14ac:dyDescent="0.3">
      <c r="A39" s="147"/>
      <c r="B39" s="16" t="s">
        <v>18</v>
      </c>
      <c r="C39" s="78"/>
      <c r="D39" s="79"/>
      <c r="E39" s="80"/>
      <c r="F39" s="81"/>
      <c r="G39" s="111">
        <v>285600</v>
      </c>
      <c r="H39" s="111">
        <v>1142400</v>
      </c>
      <c r="I39" s="111">
        <v>201170</v>
      </c>
      <c r="J39" s="111">
        <v>804680</v>
      </c>
      <c r="K39" s="111">
        <v>297500</v>
      </c>
      <c r="L39" s="111">
        <v>1190000</v>
      </c>
      <c r="M39" s="111">
        <v>261423.33333333334</v>
      </c>
      <c r="N39" s="112">
        <v>1045693.3333333334</v>
      </c>
    </row>
    <row r="40" spans="1:14" x14ac:dyDescent="0.25">
      <c r="A40" s="145" t="s">
        <v>19</v>
      </c>
      <c r="B40" s="22" t="s">
        <v>20</v>
      </c>
      <c r="C40" s="68"/>
      <c r="D40" s="69"/>
      <c r="E40" s="70"/>
      <c r="F40" s="85"/>
      <c r="G40" s="111">
        <v>184450</v>
      </c>
      <c r="H40" s="111">
        <v>2766750</v>
      </c>
      <c r="I40" s="111">
        <v>159924</v>
      </c>
      <c r="J40" s="111">
        <v>2398860</v>
      </c>
      <c r="K40" s="111">
        <v>182070</v>
      </c>
      <c r="L40" s="111">
        <v>2731050</v>
      </c>
      <c r="M40" s="111">
        <v>175481.33333333334</v>
      </c>
      <c r="N40" s="112">
        <v>2632220</v>
      </c>
    </row>
    <row r="41" spans="1:14" x14ac:dyDescent="0.25">
      <c r="A41" s="146"/>
      <c r="B41" s="9" t="s">
        <v>15</v>
      </c>
      <c r="C41" s="68"/>
      <c r="D41" s="69"/>
      <c r="E41" s="70"/>
      <c r="F41" s="85"/>
      <c r="G41" s="111">
        <v>208250</v>
      </c>
      <c r="H41" s="111">
        <v>3123750</v>
      </c>
      <c r="I41" s="111">
        <v>173668</v>
      </c>
      <c r="J41" s="111">
        <v>2605020</v>
      </c>
      <c r="K41" s="111">
        <v>211820</v>
      </c>
      <c r="L41" s="111">
        <v>3177300</v>
      </c>
      <c r="M41" s="111">
        <v>197912.66666666666</v>
      </c>
      <c r="N41" s="112">
        <v>2968690</v>
      </c>
    </row>
    <row r="42" spans="1:14" x14ac:dyDescent="0.25">
      <c r="A42" s="146"/>
      <c r="B42" s="9" t="s">
        <v>17</v>
      </c>
      <c r="C42" s="74"/>
      <c r="D42" s="75"/>
      <c r="E42" s="76"/>
      <c r="F42" s="86"/>
      <c r="G42" s="111">
        <v>41650</v>
      </c>
      <c r="H42" s="111">
        <v>166600</v>
      </c>
      <c r="I42" s="111">
        <v>41096</v>
      </c>
      <c r="J42" s="111">
        <v>164384</v>
      </c>
      <c r="K42" s="111">
        <v>45220</v>
      </c>
      <c r="L42" s="111">
        <v>180880</v>
      </c>
      <c r="M42" s="111">
        <v>42655.333333333336</v>
      </c>
      <c r="N42" s="112">
        <v>170621.33333333334</v>
      </c>
    </row>
    <row r="43" spans="1:14" x14ac:dyDescent="0.25">
      <c r="A43" s="146"/>
      <c r="B43" s="26" t="s">
        <v>22</v>
      </c>
      <c r="C43" s="68"/>
      <c r="D43" s="69"/>
      <c r="E43" s="70"/>
      <c r="F43" s="85"/>
      <c r="G43" s="111">
        <v>333200</v>
      </c>
      <c r="H43" s="111">
        <v>2332400</v>
      </c>
      <c r="I43" s="111">
        <v>357345</v>
      </c>
      <c r="J43" s="111">
        <v>2501415</v>
      </c>
      <c r="K43" s="111">
        <v>345100</v>
      </c>
      <c r="L43" s="111">
        <v>2415700</v>
      </c>
      <c r="M43" s="111">
        <v>345215</v>
      </c>
      <c r="N43" s="112">
        <v>2416505</v>
      </c>
    </row>
    <row r="44" spans="1:14" ht="15.75" thickBot="1" x14ac:dyDescent="0.3">
      <c r="A44" s="147"/>
      <c r="B44" s="16" t="s">
        <v>23</v>
      </c>
      <c r="C44" s="68"/>
      <c r="D44" s="69"/>
      <c r="E44" s="70"/>
      <c r="F44" s="85"/>
      <c r="G44" s="111">
        <v>565250</v>
      </c>
      <c r="H44" s="111">
        <v>8478750</v>
      </c>
      <c r="I44" s="111">
        <v>532162</v>
      </c>
      <c r="J44" s="111">
        <v>7982430</v>
      </c>
      <c r="K44" s="111">
        <v>571200</v>
      </c>
      <c r="L44" s="111">
        <v>8568000</v>
      </c>
      <c r="M44" s="111">
        <v>556204</v>
      </c>
      <c r="N44" s="112">
        <v>8343060</v>
      </c>
    </row>
    <row r="45" spans="1:14" ht="25.5" customHeight="1" thickBot="1" x14ac:dyDescent="0.3">
      <c r="A45" s="35" t="s">
        <v>24</v>
      </c>
      <c r="B45" s="36" t="s">
        <v>25</v>
      </c>
      <c r="C45" s="88"/>
      <c r="D45" s="89">
        <v>0</v>
      </c>
      <c r="E45" s="90">
        <v>0</v>
      </c>
      <c r="F45" s="91">
        <f>SUM(C45:E45)</f>
        <v>0</v>
      </c>
      <c r="G45" s="111">
        <v>321300</v>
      </c>
      <c r="H45" s="111">
        <v>8032500</v>
      </c>
      <c r="I45" s="111">
        <v>357345</v>
      </c>
      <c r="J45" s="111">
        <v>8933625</v>
      </c>
      <c r="K45" s="111">
        <v>333200</v>
      </c>
      <c r="L45" s="111">
        <v>8330000</v>
      </c>
      <c r="M45" s="111">
        <v>337281.66666666669</v>
      </c>
      <c r="N45" s="112">
        <v>8432041.666666666</v>
      </c>
    </row>
    <row r="46" spans="1:14" x14ac:dyDescent="0.25">
      <c r="A46" s="145" t="s">
        <v>26</v>
      </c>
      <c r="B46" s="41" t="s">
        <v>52</v>
      </c>
      <c r="C46" s="93"/>
      <c r="D46" s="94">
        <v>0</v>
      </c>
      <c r="E46" s="95">
        <v>0</v>
      </c>
      <c r="F46" s="96"/>
      <c r="G46" s="111">
        <v>285600</v>
      </c>
      <c r="H46" s="111">
        <v>26846400</v>
      </c>
      <c r="I46" s="111">
        <v>304914</v>
      </c>
      <c r="J46" s="111">
        <v>28661916</v>
      </c>
      <c r="K46" s="111">
        <v>291550</v>
      </c>
      <c r="L46" s="111">
        <v>27405700</v>
      </c>
      <c r="M46" s="111">
        <v>294021.33333333331</v>
      </c>
      <c r="N46" s="112">
        <v>27638005.333333332</v>
      </c>
    </row>
    <row r="47" spans="1:14" ht="39" thickBot="1" x14ac:dyDescent="0.3">
      <c r="A47" s="148"/>
      <c r="B47" s="42" t="s">
        <v>27</v>
      </c>
      <c r="C47" s="97"/>
      <c r="D47" s="79"/>
      <c r="E47" s="80"/>
      <c r="F47" s="98"/>
      <c r="G47" s="111">
        <v>232050</v>
      </c>
      <c r="H47" s="111">
        <v>21812700</v>
      </c>
      <c r="I47" s="111">
        <v>446059</v>
      </c>
      <c r="J47" s="111">
        <v>41929546</v>
      </c>
      <c r="K47" s="111">
        <v>238000</v>
      </c>
      <c r="L47" s="111">
        <v>22372000</v>
      </c>
      <c r="M47" s="111">
        <v>305369.66666666669</v>
      </c>
      <c r="N47" s="112">
        <v>28704748.666666668</v>
      </c>
    </row>
    <row r="48" spans="1:14" x14ac:dyDescent="0.25">
      <c r="A48" s="149" t="s">
        <v>28</v>
      </c>
      <c r="B48" s="99" t="s">
        <v>29</v>
      </c>
      <c r="C48" s="100"/>
      <c r="D48" s="69">
        <v>0</v>
      </c>
      <c r="E48" s="70"/>
      <c r="F48" s="71"/>
      <c r="G48" s="111">
        <v>53550</v>
      </c>
      <c r="H48" s="111">
        <v>160650</v>
      </c>
      <c r="I48" s="111">
        <v>59839</v>
      </c>
      <c r="J48" s="111">
        <v>179517</v>
      </c>
      <c r="K48" s="111">
        <v>51170</v>
      </c>
      <c r="L48" s="111">
        <v>153510</v>
      </c>
      <c r="M48" s="111">
        <v>54853</v>
      </c>
      <c r="N48" s="112">
        <v>164559</v>
      </c>
    </row>
    <row r="49" spans="1:14" x14ac:dyDescent="0.25">
      <c r="A49" s="146"/>
      <c r="B49" s="9" t="s">
        <v>30</v>
      </c>
      <c r="C49" s="68"/>
      <c r="D49" s="69">
        <v>0</v>
      </c>
      <c r="E49" s="70"/>
      <c r="F49" s="71"/>
      <c r="G49" s="111">
        <v>98770</v>
      </c>
      <c r="H49" s="111">
        <v>9383150</v>
      </c>
      <c r="I49" s="111">
        <v>84779</v>
      </c>
      <c r="J49" s="111">
        <v>8054005</v>
      </c>
      <c r="K49" s="111">
        <v>107100</v>
      </c>
      <c r="L49" s="111">
        <v>10174500</v>
      </c>
      <c r="M49" s="111">
        <v>96883</v>
      </c>
      <c r="N49" s="112">
        <v>9203885</v>
      </c>
    </row>
    <row r="50" spans="1:14" x14ac:dyDescent="0.25">
      <c r="A50" s="146"/>
      <c r="B50" s="9" t="s">
        <v>31</v>
      </c>
      <c r="C50" s="68"/>
      <c r="D50" s="69">
        <v>0</v>
      </c>
      <c r="E50" s="70"/>
      <c r="F50" s="71"/>
      <c r="G50" s="111">
        <v>74970</v>
      </c>
      <c r="H50" s="111">
        <v>2099160</v>
      </c>
      <c r="I50" s="111">
        <v>44970</v>
      </c>
      <c r="J50" s="111">
        <v>1259160</v>
      </c>
      <c r="K50" s="111">
        <v>77350</v>
      </c>
      <c r="L50" s="111">
        <v>2165800</v>
      </c>
      <c r="M50" s="111">
        <v>65763.333333333328</v>
      </c>
      <c r="N50" s="112">
        <v>1841373.3333333333</v>
      </c>
    </row>
    <row r="51" spans="1:14" ht="15.75" thickBot="1" x14ac:dyDescent="0.3">
      <c r="A51" s="146"/>
      <c r="B51" s="26" t="s">
        <v>32</v>
      </c>
      <c r="C51" s="74"/>
      <c r="D51" s="75"/>
      <c r="E51" s="76"/>
      <c r="F51" s="77"/>
      <c r="G51" s="113">
        <v>41650</v>
      </c>
      <c r="H51" s="113">
        <v>3498600</v>
      </c>
      <c r="I51" s="113">
        <v>44970</v>
      </c>
      <c r="J51" s="113">
        <v>3777480</v>
      </c>
      <c r="K51" s="113">
        <v>45220</v>
      </c>
      <c r="L51" s="113">
        <v>3798480</v>
      </c>
      <c r="M51" s="113">
        <v>43946.666666666664</v>
      </c>
      <c r="N51" s="114">
        <v>3691520</v>
      </c>
    </row>
    <row r="52" spans="1:14" ht="15.75" thickBot="1" x14ac:dyDescent="0.3">
      <c r="A52" s="146"/>
      <c r="B52" s="16" t="s">
        <v>33</v>
      </c>
      <c r="C52" s="78"/>
      <c r="D52" s="79">
        <v>0</v>
      </c>
      <c r="E52" s="80"/>
      <c r="F52" s="101"/>
      <c r="G52" s="102">
        <v>0</v>
      </c>
      <c r="H52" s="103">
        <v>0</v>
      </c>
      <c r="I52" s="102">
        <v>0</v>
      </c>
      <c r="J52" s="72">
        <f t="shared" ref="J52" si="1">+I52*H24</f>
        <v>0</v>
      </c>
      <c r="K52" s="104">
        <v>0</v>
      </c>
      <c r="L52" s="82">
        <v>0</v>
      </c>
      <c r="M52" s="92">
        <f t="shared" ref="M52" si="2">AVERAGE(G52,I52,K52)</f>
        <v>0</v>
      </c>
      <c r="N52" s="87">
        <f t="shared" ref="N52" si="3">AVERAGE(H52,J52,L52)</f>
        <v>0</v>
      </c>
    </row>
    <row r="53" spans="1:14" ht="15.75" thickBot="1" x14ac:dyDescent="0.3">
      <c r="A53" s="147"/>
      <c r="B53" s="16" t="s">
        <v>34</v>
      </c>
      <c r="C53" s="78"/>
      <c r="D53" s="79">
        <v>0</v>
      </c>
      <c r="E53" s="80"/>
      <c r="F53" s="101"/>
      <c r="G53" s="113">
        <v>110670</v>
      </c>
      <c r="H53" s="113">
        <v>1660050</v>
      </c>
      <c r="I53" s="113">
        <v>84779</v>
      </c>
      <c r="J53" s="113">
        <v>1271685</v>
      </c>
      <c r="K53" s="113">
        <v>107100</v>
      </c>
      <c r="L53" s="113">
        <v>1606500</v>
      </c>
      <c r="M53" s="113">
        <v>100849.66666666667</v>
      </c>
      <c r="N53" s="114">
        <v>1512745</v>
      </c>
    </row>
    <row r="54" spans="1:14" x14ac:dyDescent="0.25">
      <c r="A54" s="145" t="s">
        <v>35</v>
      </c>
      <c r="B54" s="22" t="s">
        <v>36</v>
      </c>
      <c r="C54" s="94"/>
      <c r="D54" s="94"/>
      <c r="E54" s="94"/>
      <c r="F54" s="105"/>
      <c r="G54" s="111">
        <v>202300</v>
      </c>
      <c r="H54" s="111">
        <v>9103500</v>
      </c>
      <c r="I54" s="111">
        <v>198658</v>
      </c>
      <c r="J54" s="111">
        <v>8939610</v>
      </c>
      <c r="K54" s="111">
        <v>205870</v>
      </c>
      <c r="L54" s="111">
        <v>9264150</v>
      </c>
      <c r="M54" s="111">
        <v>202276</v>
      </c>
      <c r="N54" s="112">
        <v>9102420</v>
      </c>
    </row>
    <row r="55" spans="1:14" x14ac:dyDescent="0.25">
      <c r="A55" s="146"/>
      <c r="B55" s="9" t="s">
        <v>37</v>
      </c>
      <c r="C55" s="106"/>
      <c r="D55" s="106"/>
      <c r="E55" s="106"/>
      <c r="F55" s="107"/>
      <c r="G55" s="111">
        <v>261800</v>
      </c>
      <c r="H55" s="111">
        <v>11781000</v>
      </c>
      <c r="I55" s="111">
        <v>187288</v>
      </c>
      <c r="J55" s="111">
        <v>8427960</v>
      </c>
      <c r="K55" s="111">
        <v>265370</v>
      </c>
      <c r="L55" s="111">
        <v>11941650</v>
      </c>
      <c r="M55" s="111">
        <v>238152.66666666666</v>
      </c>
      <c r="N55" s="112">
        <v>10716870</v>
      </c>
    </row>
    <row r="56" spans="1:14" x14ac:dyDescent="0.25">
      <c r="A56" s="146"/>
      <c r="B56" s="9" t="s">
        <v>38</v>
      </c>
      <c r="C56" s="106"/>
      <c r="D56" s="106"/>
      <c r="E56" s="106"/>
      <c r="F56" s="107"/>
      <c r="G56" s="111">
        <v>71400</v>
      </c>
      <c r="H56" s="111">
        <v>3213000</v>
      </c>
      <c r="I56" s="111">
        <v>41096</v>
      </c>
      <c r="J56" s="111">
        <v>1849320</v>
      </c>
      <c r="K56" s="111">
        <v>61880</v>
      </c>
      <c r="L56" s="111">
        <v>2784600</v>
      </c>
      <c r="M56" s="111">
        <v>58125.333333333336</v>
      </c>
      <c r="N56" s="112">
        <v>2615640</v>
      </c>
    </row>
    <row r="57" spans="1:14" ht="12" customHeight="1" thickBot="1" x14ac:dyDescent="0.3">
      <c r="A57" s="147"/>
      <c r="B57" s="16" t="s">
        <v>39</v>
      </c>
      <c r="C57" s="106"/>
      <c r="D57" s="106"/>
      <c r="E57" s="106"/>
      <c r="F57" s="107"/>
      <c r="G57" s="111">
        <v>583100</v>
      </c>
      <c r="H57" s="111">
        <v>26239500</v>
      </c>
      <c r="I57" s="111">
        <v>532162</v>
      </c>
      <c r="J57" s="111">
        <v>23947290</v>
      </c>
      <c r="K57" s="115">
        <v>577150</v>
      </c>
      <c r="L57" s="111">
        <v>25971750</v>
      </c>
      <c r="M57" s="111">
        <v>564137.33333333337</v>
      </c>
      <c r="N57" s="112">
        <v>25386180</v>
      </c>
    </row>
    <row r="58" spans="1:14" ht="19.5" thickBot="1" x14ac:dyDescent="0.35">
      <c r="A58" s="4"/>
      <c r="B58" s="4"/>
      <c r="C58" s="4"/>
      <c r="D58" s="4"/>
      <c r="E58" s="4"/>
      <c r="F58" s="3"/>
      <c r="G58" s="57"/>
      <c r="H58" s="108">
        <f>SUM(H31:H57)</f>
        <v>326635960</v>
      </c>
      <c r="I58" s="3"/>
      <c r="J58" s="108">
        <f>SUM(J31:J57)</f>
        <v>284506977</v>
      </c>
      <c r="K58" s="3"/>
      <c r="L58" s="108">
        <f>SUM(L31:L57)</f>
        <v>328196050</v>
      </c>
      <c r="M58" s="109"/>
      <c r="N58" s="110">
        <f>SUM(N31:N57)</f>
        <v>313112995.66666675</v>
      </c>
    </row>
  </sheetData>
  <mergeCells count="16">
    <mergeCell ref="A18:A19"/>
    <mergeCell ref="C1:F1"/>
    <mergeCell ref="A2:B2"/>
    <mergeCell ref="A3:A6"/>
    <mergeCell ref="A7:A11"/>
    <mergeCell ref="A12:A16"/>
    <mergeCell ref="A20:A24"/>
    <mergeCell ref="A25:A28"/>
    <mergeCell ref="A29:E29"/>
    <mergeCell ref="A30:B30"/>
    <mergeCell ref="A31:A34"/>
    <mergeCell ref="A35:A39"/>
    <mergeCell ref="A40:A44"/>
    <mergeCell ref="A46:A47"/>
    <mergeCell ref="A48:A53"/>
    <mergeCell ref="A54:A57"/>
  </mergeCells>
  <pageMargins left="0.51181102362204722" right="0.70866141732283472" top="0" bottom="0" header="0.31496062992125984" footer="0.31496062992125984"/>
  <pageSetup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D277-3CB2-4B8E-8414-635F07853975}">
  <dimension ref="B1:L30"/>
  <sheetViews>
    <sheetView topLeftCell="A13" zoomScale="90" zoomScaleNormal="90" workbookViewId="0">
      <selection activeCell="D23" sqref="D23"/>
    </sheetView>
  </sheetViews>
  <sheetFormatPr baseColWidth="10" defaultRowHeight="15" x14ac:dyDescent="0.25"/>
  <cols>
    <col min="3" max="3" width="30" customWidth="1"/>
    <col min="4" max="4" width="15.85546875" customWidth="1"/>
    <col min="5" max="5" width="12.140625" customWidth="1"/>
    <col min="6" max="6" width="14.42578125" customWidth="1"/>
    <col min="7" max="7" width="15.28515625" customWidth="1"/>
    <col min="8" max="8" width="14.7109375" customWidth="1"/>
    <col min="9" max="9" width="9.85546875" customWidth="1"/>
    <col min="10" max="10" width="14.28515625" customWidth="1"/>
    <col min="11" max="11" width="12.140625" customWidth="1"/>
    <col min="12" max="12" width="13.85546875" customWidth="1"/>
  </cols>
  <sheetData>
    <row r="1" spans="2:12" ht="15.75" thickBot="1" x14ac:dyDescent="0.3"/>
    <row r="2" spans="2:12" ht="33" customHeight="1" thickBot="1" x14ac:dyDescent="0.3">
      <c r="B2" s="162" t="s">
        <v>54</v>
      </c>
      <c r="C2" s="163"/>
      <c r="D2" s="116" t="s">
        <v>55</v>
      </c>
      <c r="E2" s="125" t="s">
        <v>43</v>
      </c>
      <c r="F2" s="126" t="s">
        <v>44</v>
      </c>
      <c r="G2" s="125" t="s">
        <v>45</v>
      </c>
      <c r="H2" s="126" t="s">
        <v>46</v>
      </c>
      <c r="I2" s="125" t="s">
        <v>47</v>
      </c>
      <c r="J2" s="126" t="s">
        <v>48</v>
      </c>
      <c r="K2" s="127" t="s">
        <v>49</v>
      </c>
      <c r="L2" s="127" t="s">
        <v>50</v>
      </c>
    </row>
    <row r="3" spans="2:12" ht="15.75" customHeight="1" thickBot="1" x14ac:dyDescent="0.3">
      <c r="B3" s="159" t="s">
        <v>8</v>
      </c>
      <c r="C3" s="117" t="s">
        <v>56</v>
      </c>
      <c r="D3" s="118">
        <v>34</v>
      </c>
      <c r="E3" s="128">
        <v>481950</v>
      </c>
      <c r="F3" s="128">
        <v>16386300</v>
      </c>
      <c r="G3" s="128">
        <v>412323</v>
      </c>
      <c r="H3" s="128">
        <v>14018982</v>
      </c>
      <c r="I3" s="128">
        <v>476000</v>
      </c>
      <c r="J3" s="128">
        <v>16184000</v>
      </c>
      <c r="K3" s="128">
        <v>456757.66666666669</v>
      </c>
      <c r="L3" s="129">
        <v>15529760.666666666</v>
      </c>
    </row>
    <row r="4" spans="2:12" ht="15.75" customHeight="1" thickBot="1" x14ac:dyDescent="0.3">
      <c r="B4" s="160"/>
      <c r="C4" s="117" t="s">
        <v>57</v>
      </c>
      <c r="D4" s="118">
        <v>270</v>
      </c>
      <c r="E4" s="128">
        <v>279650</v>
      </c>
      <c r="F4" s="128">
        <v>75505500</v>
      </c>
      <c r="G4" s="128">
        <v>198658</v>
      </c>
      <c r="H4" s="128">
        <v>53637660</v>
      </c>
      <c r="I4" s="128">
        <v>282030</v>
      </c>
      <c r="J4" s="128">
        <v>76148100</v>
      </c>
      <c r="K4" s="128">
        <v>253446</v>
      </c>
      <c r="L4" s="129">
        <v>68430420</v>
      </c>
    </row>
    <row r="5" spans="2:12" ht="15.75" thickBot="1" x14ac:dyDescent="0.3">
      <c r="B5" s="160"/>
      <c r="C5" s="117" t="s">
        <v>58</v>
      </c>
      <c r="D5" s="118">
        <v>270</v>
      </c>
      <c r="E5" s="128">
        <v>267750</v>
      </c>
      <c r="F5" s="128">
        <v>72292500</v>
      </c>
      <c r="G5" s="128">
        <v>187288</v>
      </c>
      <c r="H5" s="128">
        <v>50567760</v>
      </c>
      <c r="I5" s="128">
        <v>265370</v>
      </c>
      <c r="J5" s="128">
        <v>71649900</v>
      </c>
      <c r="K5" s="128">
        <v>240136</v>
      </c>
      <c r="L5" s="129">
        <v>64836720</v>
      </c>
    </row>
    <row r="6" spans="2:12" ht="15.75" thickBot="1" x14ac:dyDescent="0.3">
      <c r="B6" s="164"/>
      <c r="C6" s="117" t="s">
        <v>59</v>
      </c>
      <c r="D6" s="118">
        <v>270</v>
      </c>
      <c r="E6" s="128">
        <v>71400</v>
      </c>
      <c r="F6" s="128">
        <v>19278000</v>
      </c>
      <c r="G6" s="128">
        <v>41096</v>
      </c>
      <c r="H6" s="128">
        <v>11095920</v>
      </c>
      <c r="I6" s="128">
        <v>69020</v>
      </c>
      <c r="J6" s="128">
        <v>18635400</v>
      </c>
      <c r="K6" s="128">
        <v>60505.333333333336</v>
      </c>
      <c r="L6" s="129">
        <v>16336440</v>
      </c>
    </row>
    <row r="7" spans="2:12" ht="15.75" customHeight="1" thickBot="1" x14ac:dyDescent="0.3">
      <c r="B7" s="159" t="s">
        <v>13</v>
      </c>
      <c r="C7" s="117" t="s">
        <v>60</v>
      </c>
      <c r="D7" s="118">
        <v>4</v>
      </c>
      <c r="E7" s="128">
        <v>124950</v>
      </c>
      <c r="F7" s="128">
        <v>499800</v>
      </c>
      <c r="G7" s="128">
        <v>159924</v>
      </c>
      <c r="H7" s="128">
        <v>639696</v>
      </c>
      <c r="I7" s="128">
        <v>122570</v>
      </c>
      <c r="J7" s="128">
        <v>490280</v>
      </c>
      <c r="K7" s="128">
        <v>135814.66666666666</v>
      </c>
      <c r="L7" s="129">
        <v>543258.66666666663</v>
      </c>
    </row>
    <row r="8" spans="2:12" ht="15.75" customHeight="1" thickBot="1" x14ac:dyDescent="0.3">
      <c r="B8" s="160"/>
      <c r="C8" s="117" t="s">
        <v>61</v>
      </c>
      <c r="D8" s="118">
        <v>4</v>
      </c>
      <c r="E8" s="128">
        <v>166600</v>
      </c>
      <c r="F8" s="128">
        <v>666400</v>
      </c>
      <c r="G8" s="128">
        <v>173668</v>
      </c>
      <c r="H8" s="128">
        <v>694672</v>
      </c>
      <c r="I8" s="128">
        <v>168980</v>
      </c>
      <c r="J8" s="128">
        <v>675920</v>
      </c>
      <c r="K8" s="128">
        <v>169749.33333333334</v>
      </c>
      <c r="L8" s="129">
        <v>678997.33333333337</v>
      </c>
    </row>
    <row r="9" spans="2:12" ht="15.75" thickBot="1" x14ac:dyDescent="0.3">
      <c r="B9" s="160"/>
      <c r="C9" s="157"/>
      <c r="D9" s="158"/>
      <c r="E9" s="130" t="s">
        <v>51</v>
      </c>
      <c r="F9" s="131">
        <v>0</v>
      </c>
      <c r="G9" s="132">
        <v>0</v>
      </c>
      <c r="H9" s="131">
        <v>0</v>
      </c>
      <c r="I9" s="132">
        <v>0</v>
      </c>
      <c r="J9" s="131">
        <v>0</v>
      </c>
      <c r="K9" s="131">
        <v>0</v>
      </c>
      <c r="L9" s="133"/>
    </row>
    <row r="10" spans="2:12" ht="15.75" thickBot="1" x14ac:dyDescent="0.3">
      <c r="B10" s="160"/>
      <c r="C10" s="117" t="s">
        <v>62</v>
      </c>
      <c r="D10" s="118">
        <v>4</v>
      </c>
      <c r="E10" s="128">
        <v>41650</v>
      </c>
      <c r="F10" s="128">
        <v>166600</v>
      </c>
      <c r="G10" s="128">
        <v>41096</v>
      </c>
      <c r="H10" s="128">
        <v>164384</v>
      </c>
      <c r="I10" s="128">
        <v>45220</v>
      </c>
      <c r="J10" s="128">
        <v>180880</v>
      </c>
      <c r="K10" s="128">
        <v>42655.333333333336</v>
      </c>
      <c r="L10" s="129">
        <v>170621.33333333334</v>
      </c>
    </row>
    <row r="11" spans="2:12" ht="15.75" thickBot="1" x14ac:dyDescent="0.3">
      <c r="B11" s="161"/>
      <c r="C11" s="117" t="s">
        <v>63</v>
      </c>
      <c r="D11" s="118">
        <v>4</v>
      </c>
      <c r="E11" s="128">
        <v>285600</v>
      </c>
      <c r="F11" s="128">
        <v>1142400</v>
      </c>
      <c r="G11" s="128">
        <v>201170</v>
      </c>
      <c r="H11" s="128">
        <v>804680</v>
      </c>
      <c r="I11" s="128">
        <v>297500</v>
      </c>
      <c r="J11" s="128">
        <v>1190000</v>
      </c>
      <c r="K11" s="128">
        <v>261423.33333333334</v>
      </c>
      <c r="L11" s="129">
        <v>1045693.3333333334</v>
      </c>
    </row>
    <row r="12" spans="2:12" ht="15.75" thickBot="1" x14ac:dyDescent="0.3">
      <c r="B12" s="165" t="s">
        <v>19</v>
      </c>
      <c r="C12" s="117" t="s">
        <v>64</v>
      </c>
      <c r="D12" s="118">
        <v>15</v>
      </c>
      <c r="E12" s="128">
        <v>184450</v>
      </c>
      <c r="F12" s="128">
        <v>2766750</v>
      </c>
      <c r="G12" s="128">
        <v>159924</v>
      </c>
      <c r="H12" s="128">
        <v>2398860</v>
      </c>
      <c r="I12" s="128">
        <v>182070</v>
      </c>
      <c r="J12" s="128">
        <v>2731050</v>
      </c>
      <c r="K12" s="128">
        <v>175481.33333333334</v>
      </c>
      <c r="L12" s="129">
        <v>2632220</v>
      </c>
    </row>
    <row r="13" spans="2:12" ht="15.75" customHeight="1" thickBot="1" x14ac:dyDescent="0.3">
      <c r="B13" s="160"/>
      <c r="C13" s="117" t="s">
        <v>61</v>
      </c>
      <c r="D13" s="118">
        <v>15</v>
      </c>
      <c r="E13" s="128">
        <v>208250</v>
      </c>
      <c r="F13" s="128">
        <v>3123750</v>
      </c>
      <c r="G13" s="128">
        <v>173668</v>
      </c>
      <c r="H13" s="128">
        <v>2605020</v>
      </c>
      <c r="I13" s="128">
        <v>211820</v>
      </c>
      <c r="J13" s="128">
        <v>3177300</v>
      </c>
      <c r="K13" s="128">
        <v>197912.66666666666</v>
      </c>
      <c r="L13" s="129">
        <v>2968690</v>
      </c>
    </row>
    <row r="14" spans="2:12" ht="15.75" customHeight="1" thickBot="1" x14ac:dyDescent="0.3">
      <c r="B14" s="160"/>
      <c r="C14" s="117" t="s">
        <v>62</v>
      </c>
      <c r="D14" s="118">
        <v>4</v>
      </c>
      <c r="E14" s="128">
        <v>41650</v>
      </c>
      <c r="F14" s="128">
        <v>166600</v>
      </c>
      <c r="G14" s="128">
        <v>41096</v>
      </c>
      <c r="H14" s="128">
        <v>164384</v>
      </c>
      <c r="I14" s="128">
        <v>45220</v>
      </c>
      <c r="J14" s="128">
        <v>180880</v>
      </c>
      <c r="K14" s="128">
        <v>42655.333333333336</v>
      </c>
      <c r="L14" s="129">
        <v>170621.33333333334</v>
      </c>
    </row>
    <row r="15" spans="2:12" ht="15.75" thickBot="1" x14ac:dyDescent="0.3">
      <c r="B15" s="160"/>
      <c r="C15" s="119" t="s">
        <v>65</v>
      </c>
      <c r="D15" s="118">
        <v>7</v>
      </c>
      <c r="E15" s="128">
        <v>333200</v>
      </c>
      <c r="F15" s="128">
        <v>2332400</v>
      </c>
      <c r="G15" s="128">
        <v>357345</v>
      </c>
      <c r="H15" s="128">
        <v>2501415</v>
      </c>
      <c r="I15" s="128">
        <v>345100</v>
      </c>
      <c r="J15" s="128">
        <v>2415700</v>
      </c>
      <c r="K15" s="128">
        <v>345215</v>
      </c>
      <c r="L15" s="129">
        <v>2416505</v>
      </c>
    </row>
    <row r="16" spans="2:12" ht="15.75" thickBot="1" x14ac:dyDescent="0.3">
      <c r="B16" s="161"/>
      <c r="C16" s="120" t="s">
        <v>66</v>
      </c>
      <c r="D16" s="118">
        <v>15</v>
      </c>
      <c r="E16" s="128">
        <v>565250</v>
      </c>
      <c r="F16" s="128">
        <v>8478750</v>
      </c>
      <c r="G16" s="128">
        <v>532162</v>
      </c>
      <c r="H16" s="128">
        <v>7982430</v>
      </c>
      <c r="I16" s="128">
        <v>571200</v>
      </c>
      <c r="J16" s="128">
        <v>8568000</v>
      </c>
      <c r="K16" s="128">
        <v>556204</v>
      </c>
      <c r="L16" s="129">
        <v>8343060</v>
      </c>
    </row>
    <row r="17" spans="2:12" ht="17.25" thickBot="1" x14ac:dyDescent="0.3">
      <c r="B17" s="124" t="s">
        <v>24</v>
      </c>
      <c r="C17" s="121" t="s">
        <v>67</v>
      </c>
      <c r="D17" s="118">
        <v>25</v>
      </c>
      <c r="E17" s="128">
        <v>321300</v>
      </c>
      <c r="F17" s="128">
        <v>8032500</v>
      </c>
      <c r="G17" s="128">
        <v>357345</v>
      </c>
      <c r="H17" s="128">
        <v>8933625</v>
      </c>
      <c r="I17" s="128">
        <v>333200</v>
      </c>
      <c r="J17" s="128">
        <v>8330000</v>
      </c>
      <c r="K17" s="128">
        <v>337281.66666666669</v>
      </c>
      <c r="L17" s="129">
        <v>8432041.666666666</v>
      </c>
    </row>
    <row r="18" spans="2:12" ht="15.75" thickBot="1" x14ac:dyDescent="0.3">
      <c r="B18" s="159" t="s">
        <v>26</v>
      </c>
      <c r="C18" s="119" t="s">
        <v>68</v>
      </c>
      <c r="D18" s="118">
        <v>94</v>
      </c>
      <c r="E18" s="128">
        <v>285600</v>
      </c>
      <c r="F18" s="128">
        <v>26846400</v>
      </c>
      <c r="G18" s="128">
        <v>304914</v>
      </c>
      <c r="H18" s="128">
        <v>28661916</v>
      </c>
      <c r="I18" s="128">
        <v>291550</v>
      </c>
      <c r="J18" s="128">
        <v>27405700</v>
      </c>
      <c r="K18" s="128">
        <v>294021.33333333331</v>
      </c>
      <c r="L18" s="129">
        <v>27638005.333333332</v>
      </c>
    </row>
    <row r="19" spans="2:12" ht="25.5" thickBot="1" x14ac:dyDescent="0.3">
      <c r="B19" s="164"/>
      <c r="C19" s="122" t="s">
        <v>78</v>
      </c>
      <c r="D19" s="118">
        <v>94</v>
      </c>
      <c r="E19" s="128">
        <v>232050</v>
      </c>
      <c r="F19" s="128">
        <v>21812700</v>
      </c>
      <c r="G19" s="128">
        <v>446059</v>
      </c>
      <c r="H19" s="128">
        <v>41929546</v>
      </c>
      <c r="I19" s="128">
        <v>238000</v>
      </c>
      <c r="J19" s="128">
        <v>22372000</v>
      </c>
      <c r="K19" s="128">
        <v>305369.66666666669</v>
      </c>
      <c r="L19" s="129">
        <v>28704748.666666668</v>
      </c>
    </row>
    <row r="20" spans="2:12" ht="15.75" thickBot="1" x14ac:dyDescent="0.3">
      <c r="B20" s="159" t="s">
        <v>28</v>
      </c>
      <c r="C20" s="117" t="s">
        <v>69</v>
      </c>
      <c r="D20" s="118">
        <v>3</v>
      </c>
      <c r="E20" s="128">
        <v>53550</v>
      </c>
      <c r="F20" s="128">
        <v>160650</v>
      </c>
      <c r="G20" s="128">
        <v>59839</v>
      </c>
      <c r="H20" s="128">
        <v>179517</v>
      </c>
      <c r="I20" s="128">
        <v>51170</v>
      </c>
      <c r="J20" s="128">
        <v>153510</v>
      </c>
      <c r="K20" s="128">
        <v>54853</v>
      </c>
      <c r="L20" s="129">
        <v>164559</v>
      </c>
    </row>
    <row r="21" spans="2:12" ht="15.75" customHeight="1" thickBot="1" x14ac:dyDescent="0.3">
      <c r="B21" s="160"/>
      <c r="C21" s="117" t="s">
        <v>70</v>
      </c>
      <c r="D21" s="118">
        <v>95</v>
      </c>
      <c r="E21" s="128">
        <v>98770</v>
      </c>
      <c r="F21" s="128">
        <v>9383150</v>
      </c>
      <c r="G21" s="128">
        <v>84779</v>
      </c>
      <c r="H21" s="128">
        <v>8054005</v>
      </c>
      <c r="I21" s="128">
        <v>107100</v>
      </c>
      <c r="J21" s="128">
        <v>10174500</v>
      </c>
      <c r="K21" s="128">
        <v>96883</v>
      </c>
      <c r="L21" s="129">
        <v>9203885</v>
      </c>
    </row>
    <row r="22" spans="2:12" ht="15.75" customHeight="1" thickBot="1" x14ac:dyDescent="0.3">
      <c r="B22" s="160"/>
      <c r="C22" s="117" t="s">
        <v>71</v>
      </c>
      <c r="D22" s="118">
        <v>28</v>
      </c>
      <c r="E22" s="128">
        <v>74970</v>
      </c>
      <c r="F22" s="128">
        <v>2099160</v>
      </c>
      <c r="G22" s="128">
        <v>44970</v>
      </c>
      <c r="H22" s="128">
        <v>1259160</v>
      </c>
      <c r="I22" s="128">
        <v>77350</v>
      </c>
      <c r="J22" s="128">
        <v>2165800</v>
      </c>
      <c r="K22" s="128">
        <v>65763.333333333328</v>
      </c>
      <c r="L22" s="129">
        <v>1841373.3333333333</v>
      </c>
    </row>
    <row r="23" spans="2:12" ht="15.75" thickBot="1" x14ac:dyDescent="0.3">
      <c r="B23" s="160"/>
      <c r="C23" s="117" t="s">
        <v>72</v>
      </c>
      <c r="D23" s="118">
        <v>84</v>
      </c>
      <c r="E23" s="134">
        <v>41650</v>
      </c>
      <c r="F23" s="134">
        <v>3498600</v>
      </c>
      <c r="G23" s="134">
        <v>44970</v>
      </c>
      <c r="H23" s="134">
        <v>3777480</v>
      </c>
      <c r="I23" s="134">
        <v>45220</v>
      </c>
      <c r="J23" s="134">
        <v>3798480</v>
      </c>
      <c r="K23" s="134">
        <v>43946.666666666664</v>
      </c>
      <c r="L23" s="135">
        <v>3691520</v>
      </c>
    </row>
    <row r="24" spans="2:12" ht="15.75" thickBot="1" x14ac:dyDescent="0.3">
      <c r="B24" s="160"/>
      <c r="C24" s="157"/>
      <c r="D24" s="158"/>
      <c r="E24" s="136">
        <v>0</v>
      </c>
      <c r="F24" s="137">
        <v>0</v>
      </c>
      <c r="G24" s="136">
        <v>0</v>
      </c>
      <c r="H24" s="136">
        <v>0</v>
      </c>
      <c r="I24" s="138">
        <v>0</v>
      </c>
      <c r="J24" s="139">
        <v>0</v>
      </c>
      <c r="K24" s="140">
        <f t="shared" ref="K24:L24" si="0">AVERAGE(E24,G24,I24)</f>
        <v>0</v>
      </c>
      <c r="L24" s="141">
        <f t="shared" si="0"/>
        <v>0</v>
      </c>
    </row>
    <row r="25" spans="2:12" ht="15.75" thickBot="1" x14ac:dyDescent="0.3">
      <c r="B25" s="164"/>
      <c r="C25" s="117" t="s">
        <v>73</v>
      </c>
      <c r="D25" s="118">
        <v>15</v>
      </c>
      <c r="E25" s="134">
        <v>110670</v>
      </c>
      <c r="F25" s="134">
        <v>1660050</v>
      </c>
      <c r="G25" s="134">
        <v>84779</v>
      </c>
      <c r="H25" s="134">
        <v>1271685</v>
      </c>
      <c r="I25" s="134">
        <v>107100</v>
      </c>
      <c r="J25" s="134">
        <v>1606500</v>
      </c>
      <c r="K25" s="134">
        <v>100849.66666666667</v>
      </c>
      <c r="L25" s="135">
        <v>1512745</v>
      </c>
    </row>
    <row r="26" spans="2:12" ht="15.75" thickBot="1" x14ac:dyDescent="0.3">
      <c r="B26" s="159" t="s">
        <v>35</v>
      </c>
      <c r="C26" s="117" t="s">
        <v>74</v>
      </c>
      <c r="D26" s="118">
        <v>45</v>
      </c>
      <c r="E26" s="128">
        <v>202300</v>
      </c>
      <c r="F26" s="128">
        <v>9103500</v>
      </c>
      <c r="G26" s="128">
        <v>198658</v>
      </c>
      <c r="H26" s="128">
        <v>8939610</v>
      </c>
      <c r="I26" s="128">
        <v>205870</v>
      </c>
      <c r="J26" s="128">
        <v>9264150</v>
      </c>
      <c r="K26" s="128">
        <v>202276</v>
      </c>
      <c r="L26" s="129">
        <v>9102420</v>
      </c>
    </row>
    <row r="27" spans="2:12" ht="15.75" thickBot="1" x14ac:dyDescent="0.3">
      <c r="B27" s="160"/>
      <c r="C27" s="117" t="s">
        <v>75</v>
      </c>
      <c r="D27" s="118">
        <v>45</v>
      </c>
      <c r="E27" s="128">
        <v>261800</v>
      </c>
      <c r="F27" s="128">
        <v>11781000</v>
      </c>
      <c r="G27" s="128">
        <v>187288</v>
      </c>
      <c r="H27" s="128">
        <v>8427960</v>
      </c>
      <c r="I27" s="128">
        <v>265370</v>
      </c>
      <c r="J27" s="128">
        <v>11941650</v>
      </c>
      <c r="K27" s="128">
        <v>238152.66666666666</v>
      </c>
      <c r="L27" s="129">
        <v>10716870</v>
      </c>
    </row>
    <row r="28" spans="2:12" ht="15.75" customHeight="1" thickBot="1" x14ac:dyDescent="0.3">
      <c r="B28" s="160"/>
      <c r="C28" s="117" t="s">
        <v>76</v>
      </c>
      <c r="D28" s="118">
        <v>45</v>
      </c>
      <c r="E28" s="128">
        <v>71400</v>
      </c>
      <c r="F28" s="128">
        <v>3213000</v>
      </c>
      <c r="G28" s="128">
        <v>41096</v>
      </c>
      <c r="H28" s="128">
        <v>1849320</v>
      </c>
      <c r="I28" s="128">
        <v>61880</v>
      </c>
      <c r="J28" s="128">
        <v>2784600</v>
      </c>
      <c r="K28" s="128">
        <v>58125.333333333336</v>
      </c>
      <c r="L28" s="129">
        <v>2615640</v>
      </c>
    </row>
    <row r="29" spans="2:12" ht="15.75" customHeight="1" thickBot="1" x14ac:dyDescent="0.3">
      <c r="B29" s="161"/>
      <c r="C29" s="117" t="s">
        <v>77</v>
      </c>
      <c r="D29" s="118">
        <v>45</v>
      </c>
      <c r="E29" s="128">
        <v>583100</v>
      </c>
      <c r="F29" s="128">
        <v>26239500</v>
      </c>
      <c r="G29" s="128">
        <v>532162</v>
      </c>
      <c r="H29" s="128">
        <v>23947290</v>
      </c>
      <c r="I29" s="142">
        <v>577150</v>
      </c>
      <c r="J29" s="128">
        <v>25971750</v>
      </c>
      <c r="K29" s="128">
        <v>564137.33333333337</v>
      </c>
      <c r="L29" s="129">
        <v>25386180</v>
      </c>
    </row>
    <row r="30" spans="2:12" ht="15.75" thickBot="1" x14ac:dyDescent="0.3">
      <c r="B30" s="166"/>
      <c r="C30" s="117"/>
      <c r="D30" s="123">
        <v>1565</v>
      </c>
      <c r="E30" s="167"/>
      <c r="F30" s="143">
        <f>SUM(F3:F29)</f>
        <v>326635960</v>
      </c>
      <c r="G30" s="168"/>
      <c r="H30" s="143">
        <f>SUM(H3:H29)</f>
        <v>284506977</v>
      </c>
      <c r="I30" s="168"/>
      <c r="J30" s="143">
        <f>SUM(J3:J29)</f>
        <v>328196050</v>
      </c>
      <c r="K30" s="169"/>
      <c r="L30" s="144">
        <f>SUM(L3:L29)</f>
        <v>313112995.66666675</v>
      </c>
    </row>
  </sheetData>
  <mergeCells count="9">
    <mergeCell ref="C24:D24"/>
    <mergeCell ref="B26:B29"/>
    <mergeCell ref="B2:C2"/>
    <mergeCell ref="B3:B6"/>
    <mergeCell ref="B7:B11"/>
    <mergeCell ref="C9:D9"/>
    <mergeCell ref="B12:B16"/>
    <mergeCell ref="B18:B19"/>
    <mergeCell ref="B20:B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53B54-3DBE-4799-8962-FA1DD3752968}">
  <dimension ref="D6:D10"/>
  <sheetViews>
    <sheetView workbookViewId="0">
      <selection activeCell="G13" sqref="G13"/>
    </sheetView>
  </sheetViews>
  <sheetFormatPr baseColWidth="10" defaultRowHeight="15" x14ac:dyDescent="0.25"/>
  <cols>
    <col min="4" max="4" width="14.7109375" customWidth="1"/>
  </cols>
  <sheetData>
    <row r="6" spans="4:4" x14ac:dyDescent="0.25">
      <c r="D6" s="170">
        <v>267611960</v>
      </c>
    </row>
    <row r="7" spans="4:4" x14ac:dyDescent="0.25">
      <c r="D7" s="170">
        <v>106176560</v>
      </c>
    </row>
    <row r="8" spans="4:4" x14ac:dyDescent="0.25">
      <c r="D8" s="170">
        <v>128697905</v>
      </c>
    </row>
    <row r="9" spans="4:4" x14ac:dyDescent="0.25">
      <c r="D9" s="171">
        <v>313112995.67000002</v>
      </c>
    </row>
    <row r="10" spans="4:4" x14ac:dyDescent="0.25">
      <c r="D10" s="172">
        <f>SUM(D6:D9)</f>
        <v>815599420.67000008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David Vásquez Muñoz</cp:lastModifiedBy>
  <cp:lastPrinted>2025-02-27T19:41:05Z</cp:lastPrinted>
  <dcterms:created xsi:type="dcterms:W3CDTF">2025-01-14T18:45:29Z</dcterms:created>
  <dcterms:modified xsi:type="dcterms:W3CDTF">2025-05-30T12:45:49Z</dcterms:modified>
</cp:coreProperties>
</file>