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/>
  <mc:AlternateContent xmlns:mc="http://schemas.openxmlformats.org/markup-compatibility/2006">
    <mc:Choice Requires="x15">
      <x15ac:absPath xmlns:x15ac="http://schemas.microsoft.com/office/spreadsheetml/2010/11/ac" url="/Volumes/DD KAREN/FPS 2025/4. OTROS PROCESOS/6. MINIMA CAPACITACIONES/"/>
    </mc:Choice>
  </mc:AlternateContent>
  <xr:revisionPtr revIDLastSave="0" documentId="13_ncr:1_{44AFD56B-03C7-134A-B4B7-4EF1636D92AA}" xr6:coauthVersionLast="47" xr6:coauthVersionMax="47" xr10:uidLastSave="{00000000-0000-0000-0000-000000000000}"/>
  <bookViews>
    <workbookView xWindow="0" yWindow="460" windowWidth="23480" windowHeight="15980" tabRatio="1000" activeTab="1" xr2:uid="{00000000-000D-0000-FFFF-FFFF00000000}"/>
  </bookViews>
  <sheets>
    <sheet name="METODOLOGIA GTC 45" sheetId="6" r:id="rId1"/>
    <sheet name="DIRECCIONAMIENTO ESTRATEGICO" sheetId="7" r:id="rId2"/>
    <sheet name="TALENTO HUMANO" sheetId="13" r:id="rId3"/>
    <sheet name="GESTION TIC´S" sheetId="18" r:id="rId4"/>
    <sheet name="GESTION BIENES TRANSFERIDOS" sheetId="11" r:id="rId5"/>
    <sheet name="SERVICIOS ADMINISTRATIVOS" sheetId="12" r:id="rId6"/>
    <sheet name="PRESTACIONES ECONOMICAS" sheetId="10" r:id="rId7"/>
    <sheet name="ASISTENCIA JURIDICA" sheetId="16" r:id="rId8"/>
    <sheet name="RECURSOS FINANCIEROS" sheetId="14" r:id="rId9"/>
    <sheet name="ATENCION AL CIUDADANO" sheetId="9" r:id="rId10"/>
    <sheet name="GESTIÓN PRESTACIÓN SERVICIOS DE" sheetId="8" r:id="rId11"/>
    <sheet name="GESTION DE COBRO" sheetId="15" r:id="rId12"/>
    <sheet name="GESTION DOCUMENTAL" sheetId="17" r:id="rId13"/>
    <sheet name="MEDICION Y MEJORA " sheetId="19" r:id="rId14"/>
    <sheet name="SERVICIOS GENERALES" sheetId="20" r:id="rId15"/>
  </sheets>
  <externalReferences>
    <externalReference r:id="rId16"/>
  </externalReferences>
  <definedNames>
    <definedName name="_xlnm._FilterDatabase" localSheetId="7" hidden="1">'ASISTENCIA JURIDICA'!$F$6:$G$25</definedName>
    <definedName name="_xlnm._FilterDatabase" localSheetId="9" hidden="1">'ATENCION AL CIUDADANO'!$F$6:$G$25</definedName>
    <definedName name="_xlnm._FilterDatabase" localSheetId="1" hidden="1">'DIRECCIONAMIENTO ESTRATEGICO'!$F$6:$H$25</definedName>
    <definedName name="_xlnm._FilterDatabase" localSheetId="4" hidden="1">'GESTION BIENES TRANSFERIDOS'!$G$6:$H$25</definedName>
    <definedName name="_xlnm._FilterDatabase" localSheetId="11" hidden="1">'GESTION DE COBRO'!$G$6:$H$25</definedName>
    <definedName name="_xlnm._FilterDatabase" localSheetId="12" hidden="1">'GESTION DOCUMENTAL'!$F$6:$G$25</definedName>
    <definedName name="_xlnm._FilterDatabase" localSheetId="10" hidden="1">'GESTIÓN PRESTACIÓN SERVICIOS DE'!$G$6:$H$25</definedName>
    <definedName name="_xlnm._FilterDatabase" localSheetId="3" hidden="1">'GESTION TIC´S'!$F$6:$G$25</definedName>
    <definedName name="_xlnm._FilterDatabase" localSheetId="13" hidden="1">'MEDICION Y MEJORA '!$F$6:$G$25</definedName>
    <definedName name="_xlnm._FilterDatabase" localSheetId="6" hidden="1">'PRESTACIONES ECONOMICAS'!$G$6:$H$23</definedName>
    <definedName name="_xlnm._FilterDatabase" localSheetId="8" hidden="1">'RECURSOS FINANCIEROS'!$A$1:$AH$25</definedName>
    <definedName name="_xlnm._FilterDatabase" localSheetId="5" hidden="1">'SERVICIOS ADMINISTRATIVOS'!$G$6:$H$25</definedName>
    <definedName name="_xlnm._FilterDatabase" localSheetId="14" hidden="1">'SERVICIOS GENERALES'!$F$6:$G$25</definedName>
    <definedName name="_xlnm._FilterDatabase" localSheetId="2" hidden="1">'TALENTO HUMANO'!$A$1:$AH$25</definedName>
    <definedName name="subclasificacionespermitidas">[1]Validación!$L$6:$L$54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25" i="20" l="1"/>
  <c r="N25" i="20"/>
  <c r="Q25" i="20" s="1"/>
  <c r="T24" i="20"/>
  <c r="Q24" i="20"/>
  <c r="R24" i="20" s="1"/>
  <c r="O24" i="20"/>
  <c r="T23" i="20"/>
  <c r="Q23" i="20"/>
  <c r="S23" i="20" s="1"/>
  <c r="O23" i="20"/>
  <c r="T22" i="20"/>
  <c r="N22" i="20"/>
  <c r="Q22" i="20" s="1"/>
  <c r="T21" i="20"/>
  <c r="Q21" i="20"/>
  <c r="R21" i="20" s="1"/>
  <c r="O21" i="20"/>
  <c r="T20" i="20"/>
  <c r="Q20" i="20"/>
  <c r="S20" i="20" s="1"/>
  <c r="O20" i="20"/>
  <c r="T19" i="20"/>
  <c r="Q19" i="20"/>
  <c r="R19" i="20" s="1"/>
  <c r="O19" i="20"/>
  <c r="T18" i="20"/>
  <c r="N18" i="20"/>
  <c r="Q18" i="20" s="1"/>
  <c r="T17" i="20"/>
  <c r="N17" i="20"/>
  <c r="O17" i="20" s="1"/>
  <c r="T16" i="20"/>
  <c r="Q16" i="20"/>
  <c r="S16" i="20" s="1"/>
  <c r="O16" i="20"/>
  <c r="T15" i="20"/>
  <c r="Q15" i="20"/>
  <c r="S15" i="20" s="1"/>
  <c r="O15" i="20"/>
  <c r="T14" i="20"/>
  <c r="Q14" i="20"/>
  <c r="R14" i="20" s="1"/>
  <c r="O14" i="20"/>
  <c r="T13" i="20"/>
  <c r="Q13" i="20"/>
  <c r="S13" i="20" s="1"/>
  <c r="O13" i="20"/>
  <c r="T12" i="20"/>
  <c r="R12" i="20"/>
  <c r="Q12" i="20"/>
  <c r="S12" i="20" s="1"/>
  <c r="O12" i="20"/>
  <c r="T11" i="20"/>
  <c r="N11" i="20"/>
  <c r="Q11" i="20" s="1"/>
  <c r="R11" i="20" s="1"/>
  <c r="T10" i="20"/>
  <c r="N10" i="20"/>
  <c r="Q10" i="20" s="1"/>
  <c r="T9" i="20"/>
  <c r="Q9" i="20"/>
  <c r="S9" i="20" s="1"/>
  <c r="N9" i="20"/>
  <c r="O9" i="20" s="1"/>
  <c r="T8" i="20"/>
  <c r="N8" i="20"/>
  <c r="Q8" i="20" s="1"/>
  <c r="R13" i="20" l="1"/>
  <c r="O18" i="20"/>
  <c r="S19" i="20"/>
  <c r="S21" i="20"/>
  <c r="Q17" i="20"/>
  <c r="S17" i="20" s="1"/>
  <c r="S24" i="20"/>
  <c r="O11" i="20"/>
  <c r="S10" i="20"/>
  <c r="R10" i="20"/>
  <c r="S8" i="20"/>
  <c r="R8" i="20"/>
  <c r="R18" i="20"/>
  <c r="S18" i="20"/>
  <c r="S22" i="20"/>
  <c r="R22" i="20"/>
  <c r="S25" i="20"/>
  <c r="R25" i="20"/>
  <c r="O10" i="20"/>
  <c r="S14" i="20"/>
  <c r="R20" i="20"/>
  <c r="R23" i="20"/>
  <c r="S11" i="20"/>
  <c r="R16" i="20"/>
  <c r="O22" i="20"/>
  <c r="O25" i="20"/>
  <c r="O8" i="20"/>
  <c r="R9" i="20"/>
  <c r="R15" i="20"/>
  <c r="T24" i="18"/>
  <c r="Q24" i="18"/>
  <c r="T23" i="18"/>
  <c r="Q23" i="18"/>
  <c r="T22" i="18"/>
  <c r="Q22" i="18"/>
  <c r="T21" i="18"/>
  <c r="N21" i="18"/>
  <c r="O21" i="18" s="1"/>
  <c r="T20" i="18"/>
  <c r="Q20" i="18"/>
  <c r="Q21" i="18" l="1"/>
  <c r="S21" i="18" s="1"/>
  <c r="R17" i="20"/>
  <c r="S22" i="18"/>
  <c r="R22" i="18"/>
  <c r="S20" i="18"/>
  <c r="R20" i="18"/>
  <c r="S23" i="18"/>
  <c r="R23" i="18"/>
  <c r="S24" i="18"/>
  <c r="R24" i="18"/>
  <c r="O20" i="18"/>
  <c r="R21" i="18"/>
  <c r="O24" i="18"/>
  <c r="O23" i="18"/>
  <c r="O22" i="18"/>
  <c r="U25" i="13"/>
  <c r="O25" i="13"/>
  <c r="R25" i="13" s="1"/>
  <c r="U24" i="13"/>
  <c r="R24" i="13"/>
  <c r="U23" i="13"/>
  <c r="R23" i="13"/>
  <c r="T23" i="13" s="1"/>
  <c r="U22" i="13"/>
  <c r="O22" i="13"/>
  <c r="R22" i="13" s="1"/>
  <c r="U21" i="13"/>
  <c r="O21" i="13"/>
  <c r="R21" i="13" s="1"/>
  <c r="U20" i="13"/>
  <c r="O20" i="13"/>
  <c r="R20" i="13" s="1"/>
  <c r="U19" i="13"/>
  <c r="R19" i="13"/>
  <c r="T19" i="13" s="1"/>
  <c r="U18" i="13"/>
  <c r="O18" i="13"/>
  <c r="R18" i="13" s="1"/>
  <c r="U17" i="13"/>
  <c r="O17" i="13"/>
  <c r="R17" i="13" s="1"/>
  <c r="U16" i="13"/>
  <c r="R16" i="13"/>
  <c r="U15" i="13"/>
  <c r="R15" i="13"/>
  <c r="S15" i="13" s="1"/>
  <c r="U14" i="13"/>
  <c r="R14" i="13"/>
  <c r="U13" i="13"/>
  <c r="P13" i="13"/>
  <c r="U12" i="13"/>
  <c r="R12" i="13"/>
  <c r="U11" i="13"/>
  <c r="O11" i="13"/>
  <c r="R11" i="13" s="1"/>
  <c r="T11" i="13" s="1"/>
  <c r="U10" i="13"/>
  <c r="O10" i="13"/>
  <c r="R10" i="13" s="1"/>
  <c r="U9" i="13"/>
  <c r="O9" i="13"/>
  <c r="R9" i="13" s="1"/>
  <c r="U8" i="13"/>
  <c r="O8" i="13"/>
  <c r="R8" i="13" s="1"/>
  <c r="U9" i="14"/>
  <c r="U10" i="14"/>
  <c r="U11" i="14"/>
  <c r="U12" i="14"/>
  <c r="U13" i="14"/>
  <c r="U14" i="14"/>
  <c r="U15" i="14"/>
  <c r="U16" i="14"/>
  <c r="U17" i="14"/>
  <c r="U18" i="14"/>
  <c r="U19" i="14"/>
  <c r="U20" i="14"/>
  <c r="U21" i="14"/>
  <c r="U22" i="14"/>
  <c r="U23" i="14"/>
  <c r="U24" i="14"/>
  <c r="U25" i="14"/>
  <c r="P11" i="13" l="1"/>
  <c r="P23" i="13"/>
  <c r="P15" i="13"/>
  <c r="P19" i="13"/>
  <c r="S10" i="13"/>
  <c r="T10" i="13"/>
  <c r="T17" i="13"/>
  <c r="S17" i="13"/>
  <c r="S16" i="13"/>
  <c r="T16" i="13"/>
  <c r="T14" i="13"/>
  <c r="S14" i="13"/>
  <c r="S20" i="13"/>
  <c r="T20" i="13"/>
  <c r="S8" i="13"/>
  <c r="T8" i="13"/>
  <c r="T18" i="13"/>
  <c r="S18" i="13"/>
  <c r="T21" i="13"/>
  <c r="S21" i="13"/>
  <c r="S24" i="13"/>
  <c r="T24" i="13"/>
  <c r="T9" i="13"/>
  <c r="S9" i="13"/>
  <c r="S12" i="13"/>
  <c r="T12" i="13"/>
  <c r="S22" i="13"/>
  <c r="T22" i="13"/>
  <c r="T25" i="13"/>
  <c r="S25" i="13"/>
  <c r="P17" i="13"/>
  <c r="S11" i="13"/>
  <c r="P14" i="13"/>
  <c r="P18" i="13"/>
  <c r="S23" i="13"/>
  <c r="T15" i="13"/>
  <c r="P9" i="13"/>
  <c r="P21" i="13"/>
  <c r="P25" i="13"/>
  <c r="P24" i="13"/>
  <c r="S19" i="13"/>
  <c r="R13" i="13"/>
  <c r="P8" i="13"/>
  <c r="P12" i="13"/>
  <c r="P16" i="13"/>
  <c r="P20" i="13"/>
  <c r="P10" i="13"/>
  <c r="P22" i="13"/>
  <c r="T25" i="19"/>
  <c r="N25" i="19"/>
  <c r="Q25" i="19" s="1"/>
  <c r="T24" i="19"/>
  <c r="O24" i="19"/>
  <c r="T23" i="19"/>
  <c r="O23" i="19"/>
  <c r="T22" i="19"/>
  <c r="N22" i="19"/>
  <c r="Q22" i="19" s="1"/>
  <c r="T21" i="19"/>
  <c r="Q21" i="19"/>
  <c r="S21" i="19" s="1"/>
  <c r="O21" i="19"/>
  <c r="T20" i="19"/>
  <c r="N20" i="19"/>
  <c r="Q20" i="19" s="1"/>
  <c r="T19" i="19"/>
  <c r="O19" i="19"/>
  <c r="T18" i="19"/>
  <c r="N18" i="19"/>
  <c r="Q18" i="19" s="1"/>
  <c r="T17" i="19"/>
  <c r="N17" i="19"/>
  <c r="Q17" i="19" s="1"/>
  <c r="T16" i="19"/>
  <c r="O16" i="19"/>
  <c r="T15" i="19"/>
  <c r="O15" i="19"/>
  <c r="T14" i="19"/>
  <c r="O14" i="19"/>
  <c r="T13" i="19"/>
  <c r="Q13" i="19"/>
  <c r="T12" i="19"/>
  <c r="O12" i="19"/>
  <c r="T11" i="19"/>
  <c r="N11" i="19"/>
  <c r="O11" i="19" s="1"/>
  <c r="T10" i="19"/>
  <c r="N10" i="19"/>
  <c r="Q10" i="19" s="1"/>
  <c r="T9" i="19"/>
  <c r="N9" i="19"/>
  <c r="Q9" i="19" s="1"/>
  <c r="T8" i="19"/>
  <c r="N8" i="19"/>
  <c r="O8" i="19" s="1"/>
  <c r="T25" i="17"/>
  <c r="N25" i="17"/>
  <c r="Q25" i="17" s="1"/>
  <c r="T24" i="17"/>
  <c r="O24" i="17"/>
  <c r="T23" i="17"/>
  <c r="O23" i="17"/>
  <c r="T22" i="17"/>
  <c r="N22" i="17"/>
  <c r="O22" i="17" s="1"/>
  <c r="T21" i="17"/>
  <c r="Q21" i="17"/>
  <c r="T20" i="17"/>
  <c r="N20" i="17"/>
  <c r="Q20" i="17" s="1"/>
  <c r="T19" i="17"/>
  <c r="O19" i="17"/>
  <c r="T18" i="17"/>
  <c r="N18" i="17"/>
  <c r="Q18" i="17" s="1"/>
  <c r="T17" i="17"/>
  <c r="N17" i="17"/>
  <c r="Q17" i="17" s="1"/>
  <c r="T16" i="17"/>
  <c r="Q16" i="17"/>
  <c r="T15" i="17"/>
  <c r="Q15" i="17"/>
  <c r="S15" i="17" s="1"/>
  <c r="O15" i="17"/>
  <c r="T14" i="17"/>
  <c r="Q14" i="17"/>
  <c r="T13" i="17"/>
  <c r="Q13" i="17"/>
  <c r="T12" i="17"/>
  <c r="Q12" i="17"/>
  <c r="T11" i="17"/>
  <c r="N11" i="17"/>
  <c r="O11" i="17" s="1"/>
  <c r="T10" i="17"/>
  <c r="N10" i="17"/>
  <c r="Q10" i="17" s="1"/>
  <c r="T9" i="17"/>
  <c r="N9" i="17"/>
  <c r="O9" i="17" s="1"/>
  <c r="T8" i="17"/>
  <c r="N8" i="17"/>
  <c r="Q8" i="17" s="1"/>
  <c r="U25" i="15"/>
  <c r="O25" i="15"/>
  <c r="R25" i="15" s="1"/>
  <c r="U24" i="15"/>
  <c r="P24" i="15"/>
  <c r="U23" i="15"/>
  <c r="P23" i="15"/>
  <c r="U22" i="15"/>
  <c r="O22" i="15"/>
  <c r="P22" i="15" s="1"/>
  <c r="U21" i="15"/>
  <c r="P21" i="15"/>
  <c r="U20" i="15"/>
  <c r="O20" i="15"/>
  <c r="P20" i="15" s="1"/>
  <c r="U19" i="15"/>
  <c r="P19" i="15"/>
  <c r="U18" i="15"/>
  <c r="O18" i="15"/>
  <c r="P18" i="15" s="1"/>
  <c r="U17" i="15"/>
  <c r="O17" i="15"/>
  <c r="R17" i="15" s="1"/>
  <c r="U16" i="15"/>
  <c r="P16" i="15"/>
  <c r="U15" i="15"/>
  <c r="R15" i="15"/>
  <c r="S15" i="15" s="1"/>
  <c r="P15" i="15"/>
  <c r="U14" i="15"/>
  <c r="P14" i="15"/>
  <c r="U13" i="15"/>
  <c r="P13" i="15"/>
  <c r="U12" i="15"/>
  <c r="P12" i="15"/>
  <c r="U11" i="15"/>
  <c r="O11" i="15"/>
  <c r="P11" i="15" s="1"/>
  <c r="U10" i="15"/>
  <c r="O10" i="15"/>
  <c r="P10" i="15" s="1"/>
  <c r="U9" i="15"/>
  <c r="O9" i="15"/>
  <c r="R9" i="15" s="1"/>
  <c r="U8" i="15"/>
  <c r="O8" i="15"/>
  <c r="R8" i="15" s="1"/>
  <c r="U25" i="11"/>
  <c r="O25" i="11"/>
  <c r="R25" i="11" s="1"/>
  <c r="U24" i="11"/>
  <c r="R24" i="11"/>
  <c r="T24" i="11" s="1"/>
  <c r="P24" i="11"/>
  <c r="U23" i="11"/>
  <c r="R23" i="11"/>
  <c r="U22" i="11"/>
  <c r="O22" i="11"/>
  <c r="R22" i="11" s="1"/>
  <c r="U21" i="11"/>
  <c r="R21" i="11"/>
  <c r="U20" i="11"/>
  <c r="O20" i="11"/>
  <c r="P20" i="11" s="1"/>
  <c r="U19" i="11"/>
  <c r="R19" i="11"/>
  <c r="U18" i="11"/>
  <c r="O18" i="11"/>
  <c r="R18" i="11" s="1"/>
  <c r="U17" i="11"/>
  <c r="O17" i="11"/>
  <c r="R17" i="11" s="1"/>
  <c r="U16" i="11"/>
  <c r="P16" i="11"/>
  <c r="U15" i="11"/>
  <c r="R15" i="11"/>
  <c r="U14" i="11"/>
  <c r="R14" i="11"/>
  <c r="U13" i="11"/>
  <c r="O13" i="11"/>
  <c r="R13" i="11" s="1"/>
  <c r="U12" i="11"/>
  <c r="P12" i="11"/>
  <c r="U11" i="11"/>
  <c r="O11" i="11"/>
  <c r="R11" i="11" s="1"/>
  <c r="U10" i="11"/>
  <c r="O10" i="11"/>
  <c r="R10" i="11" s="1"/>
  <c r="U9" i="11"/>
  <c r="O9" i="11"/>
  <c r="R9" i="11" s="1"/>
  <c r="U8" i="11"/>
  <c r="R8" i="11"/>
  <c r="T8" i="11" s="1"/>
  <c r="P8" i="11"/>
  <c r="Q11" i="17" l="1"/>
  <c r="S11" i="17" s="1"/>
  <c r="R11" i="15"/>
  <c r="S11" i="15" s="1"/>
  <c r="Q19" i="19"/>
  <c r="R19" i="19" s="1"/>
  <c r="Q23" i="19"/>
  <c r="R23" i="19" s="1"/>
  <c r="Q15" i="19"/>
  <c r="R15" i="19" s="1"/>
  <c r="Q11" i="19"/>
  <c r="R11" i="19" s="1"/>
  <c r="Q19" i="17"/>
  <c r="R19" i="17" s="1"/>
  <c r="Q23" i="17"/>
  <c r="S23" i="17" s="1"/>
  <c r="R19" i="15"/>
  <c r="T19" i="15" s="1"/>
  <c r="R23" i="15"/>
  <c r="T23" i="15" s="1"/>
  <c r="R12" i="11"/>
  <c r="T12" i="11" s="1"/>
  <c r="R16" i="11"/>
  <c r="T16" i="11" s="1"/>
  <c r="R20" i="11"/>
  <c r="T20" i="11" s="1"/>
  <c r="T13" i="13"/>
  <c r="S13" i="13"/>
  <c r="R13" i="19"/>
  <c r="S13" i="19"/>
  <c r="S10" i="19"/>
  <c r="R10" i="19"/>
  <c r="S18" i="19"/>
  <c r="R18" i="19"/>
  <c r="R17" i="19"/>
  <c r="S17" i="19"/>
  <c r="S25" i="19"/>
  <c r="R25" i="19"/>
  <c r="R9" i="19"/>
  <c r="S9" i="19"/>
  <c r="R20" i="19"/>
  <c r="S20" i="19"/>
  <c r="S22" i="19"/>
  <c r="R22" i="19"/>
  <c r="O10" i="19"/>
  <c r="O18" i="19"/>
  <c r="O22" i="19"/>
  <c r="Q14" i="19"/>
  <c r="S15" i="19"/>
  <c r="O9" i="19"/>
  <c r="O13" i="19"/>
  <c r="O17" i="19"/>
  <c r="O25" i="19"/>
  <c r="O20" i="19"/>
  <c r="R21" i="19"/>
  <c r="Q8" i="19"/>
  <c r="Q12" i="19"/>
  <c r="Q16" i="19"/>
  <c r="Q24" i="19"/>
  <c r="S13" i="17"/>
  <c r="R13" i="17"/>
  <c r="S10" i="17"/>
  <c r="R10" i="17"/>
  <c r="R21" i="17"/>
  <c r="S21" i="17"/>
  <c r="R8" i="17"/>
  <c r="S8" i="17"/>
  <c r="R12" i="17"/>
  <c r="S12" i="17"/>
  <c r="R17" i="17"/>
  <c r="S17" i="17"/>
  <c r="S14" i="17"/>
  <c r="R14" i="17"/>
  <c r="S18" i="17"/>
  <c r="R18" i="17"/>
  <c r="S25" i="17"/>
  <c r="R25" i="17"/>
  <c r="R16" i="17"/>
  <c r="S16" i="17"/>
  <c r="R20" i="17"/>
  <c r="S20" i="17"/>
  <c r="R11" i="17"/>
  <c r="O14" i="17"/>
  <c r="R15" i="17"/>
  <c r="O18" i="17"/>
  <c r="Q22" i="17"/>
  <c r="O12" i="17"/>
  <c r="O10" i="17"/>
  <c r="O13" i="17"/>
  <c r="O17" i="17"/>
  <c r="O21" i="17"/>
  <c r="O25" i="17"/>
  <c r="Q9" i="17"/>
  <c r="O8" i="17"/>
  <c r="O16" i="17"/>
  <c r="O20" i="17"/>
  <c r="Q24" i="17"/>
  <c r="S8" i="15"/>
  <c r="T8" i="15"/>
  <c r="T9" i="15"/>
  <c r="S9" i="15"/>
  <c r="T17" i="15"/>
  <c r="S17" i="15"/>
  <c r="T25" i="15"/>
  <c r="S25" i="15"/>
  <c r="T11" i="15"/>
  <c r="R10" i="15"/>
  <c r="R14" i="15"/>
  <c r="T15" i="15"/>
  <c r="R18" i="15"/>
  <c r="R22" i="15"/>
  <c r="P9" i="15"/>
  <c r="P17" i="15"/>
  <c r="R13" i="15"/>
  <c r="R21" i="15"/>
  <c r="P8" i="15"/>
  <c r="R12" i="15"/>
  <c r="R16" i="15"/>
  <c r="R20" i="15"/>
  <c r="R24" i="15"/>
  <c r="P25" i="15"/>
  <c r="T11" i="11"/>
  <c r="S11" i="11"/>
  <c r="T18" i="11"/>
  <c r="S18" i="11"/>
  <c r="S25" i="11"/>
  <c r="T25" i="11"/>
  <c r="T15" i="11"/>
  <c r="S15" i="11"/>
  <c r="T22" i="11"/>
  <c r="S22" i="11"/>
  <c r="T19" i="11"/>
  <c r="S19" i="11"/>
  <c r="T23" i="11"/>
  <c r="S23" i="11"/>
  <c r="S9" i="11"/>
  <c r="T9" i="11"/>
  <c r="S13" i="11"/>
  <c r="T13" i="11"/>
  <c r="T10" i="11"/>
  <c r="S10" i="11"/>
  <c r="S17" i="11"/>
  <c r="T17" i="11"/>
  <c r="T14" i="11"/>
  <c r="S14" i="11"/>
  <c r="S21" i="11"/>
  <c r="T21" i="11"/>
  <c r="S8" i="11"/>
  <c r="P11" i="11"/>
  <c r="S12" i="11"/>
  <c r="P15" i="11"/>
  <c r="S16" i="11"/>
  <c r="P19" i="11"/>
  <c r="S20" i="11"/>
  <c r="P23" i="11"/>
  <c r="S24" i="11"/>
  <c r="P10" i="11"/>
  <c r="P14" i="11"/>
  <c r="P18" i="11"/>
  <c r="P22" i="11"/>
  <c r="P9" i="11"/>
  <c r="P13" i="11"/>
  <c r="P17" i="11"/>
  <c r="P21" i="11"/>
  <c r="P25" i="11"/>
  <c r="T25" i="18"/>
  <c r="N25" i="18"/>
  <c r="Q25" i="18" s="1"/>
  <c r="T19" i="18"/>
  <c r="N19" i="18"/>
  <c r="Q19" i="18" s="1"/>
  <c r="T18" i="18"/>
  <c r="N18" i="18"/>
  <c r="O18" i="18" s="1"/>
  <c r="T17" i="18"/>
  <c r="N17" i="18"/>
  <c r="Q17" i="18" s="1"/>
  <c r="T16" i="18"/>
  <c r="Q16" i="18"/>
  <c r="T15" i="18"/>
  <c r="Q15" i="18"/>
  <c r="T14" i="18"/>
  <c r="N14" i="18"/>
  <c r="Q14" i="18" s="1"/>
  <c r="S14" i="18" s="1"/>
  <c r="T13" i="18"/>
  <c r="O13" i="18"/>
  <c r="T12" i="18"/>
  <c r="Q12" i="18"/>
  <c r="T11" i="18"/>
  <c r="N11" i="18"/>
  <c r="Q11" i="18" s="1"/>
  <c r="T10" i="18"/>
  <c r="O10" i="18"/>
  <c r="Q10" i="18"/>
  <c r="R10" i="18" s="1"/>
  <c r="T9" i="18"/>
  <c r="N9" i="18"/>
  <c r="Q9" i="18" s="1"/>
  <c r="T8" i="18"/>
  <c r="Q8" i="18"/>
  <c r="T25" i="8"/>
  <c r="N25" i="8"/>
  <c r="O25" i="8" s="1"/>
  <c r="T24" i="8"/>
  <c r="Q24" i="8"/>
  <c r="T23" i="8"/>
  <c r="Q23" i="8"/>
  <c r="S23" i="8" s="1"/>
  <c r="O23" i="8"/>
  <c r="T22" i="8"/>
  <c r="N22" i="8"/>
  <c r="Q22" i="8" s="1"/>
  <c r="T21" i="8"/>
  <c r="Q21" i="8"/>
  <c r="S21" i="8" s="1"/>
  <c r="O21" i="8"/>
  <c r="T20" i="8"/>
  <c r="Q20" i="8"/>
  <c r="T19" i="8"/>
  <c r="Q19" i="8"/>
  <c r="S19" i="8" s="1"/>
  <c r="O19" i="8"/>
  <c r="T18" i="8"/>
  <c r="N18" i="8"/>
  <c r="Q18" i="8" s="1"/>
  <c r="T17" i="8"/>
  <c r="N17" i="8"/>
  <c r="Q17" i="8" s="1"/>
  <c r="S17" i="8" s="1"/>
  <c r="T16" i="8"/>
  <c r="N16" i="8"/>
  <c r="Q16" i="8" s="1"/>
  <c r="T15" i="8"/>
  <c r="Q15" i="8"/>
  <c r="S15" i="8" s="1"/>
  <c r="O15" i="8"/>
  <c r="T14" i="8"/>
  <c r="Q14" i="8"/>
  <c r="T13" i="8"/>
  <c r="Q13" i="8"/>
  <c r="S13" i="8" s="1"/>
  <c r="O13" i="8"/>
  <c r="T12" i="8"/>
  <c r="Q12" i="8"/>
  <c r="T11" i="8"/>
  <c r="N11" i="8"/>
  <c r="Q11" i="8" s="1"/>
  <c r="S11" i="8" s="1"/>
  <c r="T10" i="8"/>
  <c r="N10" i="8"/>
  <c r="Q10" i="8" s="1"/>
  <c r="T9" i="8"/>
  <c r="Q9" i="8"/>
  <c r="S9" i="8" s="1"/>
  <c r="O9" i="8"/>
  <c r="N9" i="8"/>
  <c r="T8" i="8"/>
  <c r="N8" i="8"/>
  <c r="Q8" i="8" s="1"/>
  <c r="T25" i="9"/>
  <c r="N25" i="9"/>
  <c r="O25" i="9" s="1"/>
  <c r="T24" i="9"/>
  <c r="Q24" i="9"/>
  <c r="T23" i="9"/>
  <c r="Q23" i="9"/>
  <c r="T22" i="9"/>
  <c r="N22" i="9"/>
  <c r="Q22" i="9" s="1"/>
  <c r="S22" i="9" s="1"/>
  <c r="T21" i="9"/>
  <c r="O21" i="9"/>
  <c r="T20" i="9"/>
  <c r="N20" i="9"/>
  <c r="Q20" i="9" s="1"/>
  <c r="T19" i="9"/>
  <c r="Q19" i="9"/>
  <c r="T18" i="9"/>
  <c r="Q18" i="9"/>
  <c r="S18" i="9" s="1"/>
  <c r="N18" i="9"/>
  <c r="O18" i="9" s="1"/>
  <c r="T17" i="9"/>
  <c r="Q17" i="9"/>
  <c r="T16" i="9"/>
  <c r="N16" i="9"/>
  <c r="Q16" i="9" s="1"/>
  <c r="T15" i="9"/>
  <c r="Q15" i="9"/>
  <c r="S15" i="9" s="1"/>
  <c r="O15" i="9"/>
  <c r="T14" i="9"/>
  <c r="Q14" i="9"/>
  <c r="T13" i="9"/>
  <c r="N13" i="9"/>
  <c r="Q13" i="9" s="1"/>
  <c r="T12" i="9"/>
  <c r="O12" i="9"/>
  <c r="T11" i="9"/>
  <c r="N11" i="9"/>
  <c r="O11" i="9" s="1"/>
  <c r="T10" i="9"/>
  <c r="N10" i="9"/>
  <c r="Q10" i="9" s="1"/>
  <c r="T9" i="9"/>
  <c r="N9" i="9"/>
  <c r="Q9" i="9" s="1"/>
  <c r="T8" i="9"/>
  <c r="N8" i="9"/>
  <c r="O8" i="9" s="1"/>
  <c r="P25" i="14"/>
  <c r="O25" i="14"/>
  <c r="R25" i="14" s="1"/>
  <c r="S25" i="14" s="1"/>
  <c r="R24" i="14"/>
  <c r="R23" i="14"/>
  <c r="O22" i="14"/>
  <c r="P22" i="14" s="1"/>
  <c r="R21" i="14"/>
  <c r="O20" i="14"/>
  <c r="P20" i="14" s="1"/>
  <c r="P19" i="14"/>
  <c r="O18" i="14"/>
  <c r="R18" i="14" s="1"/>
  <c r="O17" i="14"/>
  <c r="R17" i="14" s="1"/>
  <c r="T17" i="14" s="1"/>
  <c r="R16" i="14"/>
  <c r="R15" i="14"/>
  <c r="R14" i="14"/>
  <c r="O13" i="14"/>
  <c r="P13" i="14" s="1"/>
  <c r="R12" i="14"/>
  <c r="T12" i="14" s="1"/>
  <c r="P12" i="14"/>
  <c r="O11" i="14"/>
  <c r="R11" i="14" s="1"/>
  <c r="O10" i="14"/>
  <c r="P10" i="14" s="1"/>
  <c r="O9" i="14"/>
  <c r="R9" i="14" s="1"/>
  <c r="T9" i="14" s="1"/>
  <c r="U8" i="14"/>
  <c r="O8" i="14"/>
  <c r="P8" i="14" s="1"/>
  <c r="T25" i="16"/>
  <c r="N25" i="16"/>
  <c r="Q25" i="16" s="1"/>
  <c r="T24" i="16"/>
  <c r="Q24" i="16"/>
  <c r="T23" i="16"/>
  <c r="Q23" i="16"/>
  <c r="S23" i="16" s="1"/>
  <c r="O23" i="16"/>
  <c r="T22" i="16"/>
  <c r="N22" i="16"/>
  <c r="O22" i="16" s="1"/>
  <c r="T21" i="16"/>
  <c r="Q21" i="16"/>
  <c r="T20" i="16"/>
  <c r="N20" i="16"/>
  <c r="Q20" i="16" s="1"/>
  <c r="T19" i="16"/>
  <c r="Q19" i="16"/>
  <c r="S19" i="16" s="1"/>
  <c r="O19" i="16"/>
  <c r="T18" i="16"/>
  <c r="N18" i="16"/>
  <c r="O18" i="16" s="1"/>
  <c r="T17" i="16"/>
  <c r="N17" i="16"/>
  <c r="Q17" i="16" s="1"/>
  <c r="T16" i="16"/>
  <c r="O16" i="16"/>
  <c r="Q16" i="16"/>
  <c r="T15" i="16"/>
  <c r="Q15" i="16"/>
  <c r="S15" i="16" s="1"/>
  <c r="O15" i="16"/>
  <c r="T14" i="16"/>
  <c r="Q14" i="16"/>
  <c r="T13" i="16"/>
  <c r="Q13" i="16"/>
  <c r="T12" i="16"/>
  <c r="N12" i="16"/>
  <c r="Q12" i="16" s="1"/>
  <c r="T11" i="16"/>
  <c r="N11" i="16"/>
  <c r="Q11" i="16" s="1"/>
  <c r="R11" i="16" s="1"/>
  <c r="T10" i="16"/>
  <c r="N10" i="16"/>
  <c r="Q10" i="16" s="1"/>
  <c r="T9" i="16"/>
  <c r="N9" i="16"/>
  <c r="Q9" i="16" s="1"/>
  <c r="T8" i="16"/>
  <c r="N8" i="16"/>
  <c r="Q8" i="16" s="1"/>
  <c r="U23" i="10"/>
  <c r="R23" i="10"/>
  <c r="T23" i="10" s="1"/>
  <c r="P23" i="10"/>
  <c r="U22" i="10"/>
  <c r="O22" i="10"/>
  <c r="R22" i="10" s="1"/>
  <c r="U21" i="10"/>
  <c r="O21" i="10"/>
  <c r="P21" i="10" s="1"/>
  <c r="U20" i="10"/>
  <c r="O20" i="10"/>
  <c r="R20" i="10" s="1"/>
  <c r="U19" i="10"/>
  <c r="O19" i="10"/>
  <c r="P19" i="10" s="1"/>
  <c r="U18" i="10"/>
  <c r="O18" i="10"/>
  <c r="P18" i="10" s="1"/>
  <c r="U17" i="10"/>
  <c r="O17" i="10"/>
  <c r="R17" i="10" s="1"/>
  <c r="U16" i="10"/>
  <c r="O16" i="10"/>
  <c r="R16" i="10" s="1"/>
  <c r="U15" i="10"/>
  <c r="O15" i="10"/>
  <c r="R15" i="10" s="1"/>
  <c r="T15" i="10" s="1"/>
  <c r="U14" i="10"/>
  <c r="P14" i="10"/>
  <c r="U13" i="10"/>
  <c r="O13" i="10"/>
  <c r="R13" i="10" s="1"/>
  <c r="U12" i="10"/>
  <c r="O12" i="10"/>
  <c r="R12" i="10" s="1"/>
  <c r="U11" i="10"/>
  <c r="R11" i="10"/>
  <c r="T11" i="10" s="1"/>
  <c r="P11" i="10"/>
  <c r="U10" i="10"/>
  <c r="O10" i="10"/>
  <c r="R10" i="10" s="1"/>
  <c r="U9" i="10"/>
  <c r="R9" i="10"/>
  <c r="U8" i="10"/>
  <c r="R8" i="10"/>
  <c r="U25" i="12"/>
  <c r="O25" i="12"/>
  <c r="R25" i="12" s="1"/>
  <c r="T25" i="12" s="1"/>
  <c r="U24" i="12"/>
  <c r="R24" i="12"/>
  <c r="U23" i="12"/>
  <c r="O23" i="12"/>
  <c r="R23" i="12" s="1"/>
  <c r="U22" i="12"/>
  <c r="O22" i="12"/>
  <c r="P22" i="12" s="1"/>
  <c r="U21" i="12"/>
  <c r="O21" i="12"/>
  <c r="R21" i="12" s="1"/>
  <c r="S21" i="12" s="1"/>
  <c r="U20" i="12"/>
  <c r="O20" i="12"/>
  <c r="P20" i="12" s="1"/>
  <c r="U19" i="12"/>
  <c r="O19" i="12"/>
  <c r="R19" i="12" s="1"/>
  <c r="U18" i="12"/>
  <c r="O18" i="12"/>
  <c r="R18" i="12" s="1"/>
  <c r="S18" i="12" s="1"/>
  <c r="U17" i="12"/>
  <c r="O17" i="12"/>
  <c r="P17" i="12" s="1"/>
  <c r="U16" i="12"/>
  <c r="O16" i="12"/>
  <c r="P16" i="12" s="1"/>
  <c r="U15" i="12"/>
  <c r="P15" i="12"/>
  <c r="R15" i="12"/>
  <c r="U14" i="12"/>
  <c r="O14" i="12"/>
  <c r="R14" i="12" s="1"/>
  <c r="U13" i="12"/>
  <c r="R13" i="12"/>
  <c r="S13" i="12" s="1"/>
  <c r="P13" i="12"/>
  <c r="U12" i="12"/>
  <c r="O12" i="12"/>
  <c r="P12" i="12" s="1"/>
  <c r="U11" i="12"/>
  <c r="O11" i="12"/>
  <c r="R11" i="12" s="1"/>
  <c r="U10" i="12"/>
  <c r="O10" i="12"/>
  <c r="R10" i="12" s="1"/>
  <c r="U9" i="12"/>
  <c r="R9" i="12"/>
  <c r="S9" i="12" s="1"/>
  <c r="O9" i="12"/>
  <c r="P9" i="12" s="1"/>
  <c r="U8" i="12"/>
  <c r="O8" i="12"/>
  <c r="P8" i="12" s="1"/>
  <c r="T25" i="7"/>
  <c r="N25" i="7"/>
  <c r="Q25" i="7" s="1"/>
  <c r="T24" i="7"/>
  <c r="Q24" i="7"/>
  <c r="S24" i="7" s="1"/>
  <c r="O24" i="7"/>
  <c r="T23" i="7"/>
  <c r="Q23" i="7"/>
  <c r="T22" i="7"/>
  <c r="Q22" i="7"/>
  <c r="S22" i="7" s="1"/>
  <c r="N22" i="7"/>
  <c r="O22" i="7" s="1"/>
  <c r="T21" i="7"/>
  <c r="Q21" i="7"/>
  <c r="T20" i="7"/>
  <c r="N20" i="7"/>
  <c r="Q20" i="7" s="1"/>
  <c r="S20" i="7" s="1"/>
  <c r="T19" i="7"/>
  <c r="Q19" i="7"/>
  <c r="T18" i="7"/>
  <c r="Q18" i="7"/>
  <c r="S18" i="7" s="1"/>
  <c r="O18" i="7"/>
  <c r="N18" i="7"/>
  <c r="T17" i="7"/>
  <c r="N17" i="7"/>
  <c r="Q17" i="7" s="1"/>
  <c r="T16" i="7"/>
  <c r="O16" i="7"/>
  <c r="Q16" i="7"/>
  <c r="T15" i="7"/>
  <c r="Q15" i="7"/>
  <c r="T14" i="7"/>
  <c r="N14" i="7"/>
  <c r="O14" i="7" s="1"/>
  <c r="T13" i="7"/>
  <c r="N13" i="7"/>
  <c r="Q13" i="7" s="1"/>
  <c r="T12" i="7"/>
  <c r="Q12" i="7"/>
  <c r="T11" i="7"/>
  <c r="N11" i="7"/>
  <c r="Q11" i="7" s="1"/>
  <c r="T10" i="7"/>
  <c r="N10" i="7"/>
  <c r="Q10" i="7" s="1"/>
  <c r="S10" i="7" s="1"/>
  <c r="T9" i="7"/>
  <c r="N9" i="7"/>
  <c r="Q9" i="7" s="1"/>
  <c r="T8" i="7"/>
  <c r="O8" i="7"/>
  <c r="N8" i="7"/>
  <c r="Q8" i="7" s="1"/>
  <c r="O10" i="7" l="1"/>
  <c r="P18" i="12"/>
  <c r="O20" i="7"/>
  <c r="R22" i="12"/>
  <c r="T22" i="12" s="1"/>
  <c r="R19" i="10"/>
  <c r="T19" i="10" s="1"/>
  <c r="S11" i="19"/>
  <c r="R23" i="17"/>
  <c r="Q25" i="8"/>
  <c r="S25" i="8" s="1"/>
  <c r="O11" i="8"/>
  <c r="O17" i="8"/>
  <c r="Q11" i="9"/>
  <c r="S11" i="9" s="1"/>
  <c r="O22" i="9"/>
  <c r="P9" i="14"/>
  <c r="R20" i="14"/>
  <c r="S20" i="14" s="1"/>
  <c r="P17" i="14"/>
  <c r="O11" i="16"/>
  <c r="O20" i="16"/>
  <c r="O12" i="16"/>
  <c r="P15" i="10"/>
  <c r="T10" i="12"/>
  <c r="S10" i="12"/>
  <c r="T14" i="12"/>
  <c r="S14" i="12"/>
  <c r="P14" i="12"/>
  <c r="S22" i="12"/>
  <c r="T18" i="12"/>
  <c r="R17" i="12"/>
  <c r="S17" i="12" s="1"/>
  <c r="P23" i="12"/>
  <c r="P21" i="12"/>
  <c r="P19" i="12"/>
  <c r="P11" i="12"/>
  <c r="P25" i="12"/>
  <c r="P10" i="12"/>
  <c r="Q18" i="18"/>
  <c r="S18" i="18" s="1"/>
  <c r="S19" i="17"/>
  <c r="S23" i="15"/>
  <c r="R15" i="9"/>
  <c r="O8" i="16"/>
  <c r="Q14" i="7"/>
  <c r="S14" i="7" s="1"/>
  <c r="O12" i="7"/>
  <c r="O14" i="18"/>
  <c r="S23" i="19"/>
  <c r="S19" i="19"/>
  <c r="S19" i="15"/>
  <c r="S12" i="8"/>
  <c r="R12" i="8"/>
  <c r="S10" i="8"/>
  <c r="R10" i="8"/>
  <c r="S20" i="8"/>
  <c r="R20" i="8"/>
  <c r="S18" i="8"/>
  <c r="R18" i="8"/>
  <c r="S8" i="8"/>
  <c r="R8" i="8"/>
  <c r="S16" i="8"/>
  <c r="R16" i="8"/>
  <c r="S24" i="8"/>
  <c r="R24" i="8"/>
  <c r="R14" i="8"/>
  <c r="S14" i="8"/>
  <c r="R22" i="8"/>
  <c r="S22" i="8"/>
  <c r="O8" i="8"/>
  <c r="R9" i="8"/>
  <c r="O12" i="8"/>
  <c r="R13" i="8"/>
  <c r="O16" i="8"/>
  <c r="R17" i="8"/>
  <c r="O20" i="8"/>
  <c r="R21" i="8"/>
  <c r="O24" i="8"/>
  <c r="R25" i="8"/>
  <c r="O10" i="8"/>
  <c r="R11" i="8"/>
  <c r="O14" i="8"/>
  <c r="R15" i="8"/>
  <c r="O18" i="8"/>
  <c r="R19" i="8"/>
  <c r="O22" i="8"/>
  <c r="R23" i="8"/>
  <c r="S17" i="9"/>
  <c r="R17" i="9"/>
  <c r="S23" i="9"/>
  <c r="R23" i="9"/>
  <c r="R13" i="9"/>
  <c r="S13" i="9"/>
  <c r="R14" i="9"/>
  <c r="S14" i="9"/>
  <c r="S20" i="9"/>
  <c r="R20" i="9"/>
  <c r="S24" i="9"/>
  <c r="R24" i="9"/>
  <c r="R9" i="9"/>
  <c r="S9" i="9"/>
  <c r="S10" i="9"/>
  <c r="R10" i="9"/>
  <c r="S16" i="9"/>
  <c r="R16" i="9"/>
  <c r="S19" i="9"/>
  <c r="R19" i="9"/>
  <c r="O10" i="9"/>
  <c r="O14" i="9"/>
  <c r="O17" i="9"/>
  <c r="R22" i="9"/>
  <c r="O9" i="9"/>
  <c r="O13" i="9"/>
  <c r="Q25" i="9"/>
  <c r="O20" i="9"/>
  <c r="O24" i="9"/>
  <c r="R11" i="9"/>
  <c r="Q21" i="9"/>
  <c r="R18" i="9"/>
  <c r="O16" i="9"/>
  <c r="Q8" i="9"/>
  <c r="Q12" i="9"/>
  <c r="O19" i="9"/>
  <c r="O23" i="9"/>
  <c r="T24" i="14"/>
  <c r="S24" i="14"/>
  <c r="S18" i="14"/>
  <c r="T18" i="14"/>
  <c r="T14" i="14"/>
  <c r="S14" i="14"/>
  <c r="T16" i="14"/>
  <c r="S16" i="14"/>
  <c r="T15" i="14"/>
  <c r="S15" i="14"/>
  <c r="T21" i="14"/>
  <c r="S21" i="14"/>
  <c r="T11" i="14"/>
  <c r="S11" i="14"/>
  <c r="T23" i="14"/>
  <c r="S23" i="14"/>
  <c r="P14" i="14"/>
  <c r="S9" i="14"/>
  <c r="R22" i="14"/>
  <c r="P24" i="14"/>
  <c r="T25" i="14"/>
  <c r="S12" i="14"/>
  <c r="P11" i="14"/>
  <c r="S17" i="14"/>
  <c r="T20" i="14"/>
  <c r="R8" i="14"/>
  <c r="P16" i="14"/>
  <c r="R19" i="14"/>
  <c r="P21" i="14"/>
  <c r="R13" i="14"/>
  <c r="P18" i="14"/>
  <c r="R10" i="14"/>
  <c r="P15" i="14"/>
  <c r="P23" i="14"/>
  <c r="R20" i="16"/>
  <c r="S20" i="16"/>
  <c r="S9" i="16"/>
  <c r="R9" i="16"/>
  <c r="S14" i="16"/>
  <c r="R14" i="16"/>
  <c r="S17" i="16"/>
  <c r="R17" i="16"/>
  <c r="S21" i="16"/>
  <c r="R21" i="16"/>
  <c r="R10" i="16"/>
  <c r="S10" i="16"/>
  <c r="R8" i="16"/>
  <c r="S8" i="16"/>
  <c r="S12" i="16"/>
  <c r="R12" i="16"/>
  <c r="R24" i="16"/>
  <c r="S24" i="16"/>
  <c r="S13" i="16"/>
  <c r="R13" i="16"/>
  <c r="R16" i="16"/>
  <c r="S16" i="16"/>
  <c r="S25" i="16"/>
  <c r="R25" i="16"/>
  <c r="O10" i="16"/>
  <c r="O14" i="16"/>
  <c r="R15" i="16"/>
  <c r="R23" i="16"/>
  <c r="S11" i="16"/>
  <c r="Q22" i="16"/>
  <c r="O9" i="16"/>
  <c r="O13" i="16"/>
  <c r="O17" i="16"/>
  <c r="O21" i="16"/>
  <c r="O25" i="16"/>
  <c r="Q18" i="16"/>
  <c r="O24" i="16"/>
  <c r="R19" i="16"/>
  <c r="T10" i="10"/>
  <c r="S10" i="10"/>
  <c r="T13" i="10"/>
  <c r="S13" i="10"/>
  <c r="T17" i="10"/>
  <c r="S17" i="10"/>
  <c r="S16" i="10"/>
  <c r="T16" i="10"/>
  <c r="S20" i="10"/>
  <c r="T20" i="10"/>
  <c r="T8" i="10"/>
  <c r="S8" i="10"/>
  <c r="T9" i="10"/>
  <c r="S9" i="10"/>
  <c r="S12" i="10"/>
  <c r="T12" i="10"/>
  <c r="S22" i="10"/>
  <c r="T22" i="10"/>
  <c r="P10" i="10"/>
  <c r="S11" i="10"/>
  <c r="S15" i="10"/>
  <c r="P22" i="10"/>
  <c r="R18" i="10"/>
  <c r="S23" i="10"/>
  <c r="R14" i="10"/>
  <c r="P13" i="10"/>
  <c r="P17" i="10"/>
  <c r="R21" i="10"/>
  <c r="P8" i="10"/>
  <c r="P12" i="10"/>
  <c r="P16" i="10"/>
  <c r="P20" i="10"/>
  <c r="S19" i="10"/>
  <c r="P9" i="10"/>
  <c r="T23" i="12"/>
  <c r="S23" i="12"/>
  <c r="T19" i="12"/>
  <c r="S19" i="12"/>
  <c r="T15" i="12"/>
  <c r="S15" i="12"/>
  <c r="T11" i="12"/>
  <c r="S11" i="12"/>
  <c r="T24" i="12"/>
  <c r="S24" i="12"/>
  <c r="P24" i="12"/>
  <c r="S25" i="12"/>
  <c r="T9" i="12"/>
  <c r="R12" i="12"/>
  <c r="T13" i="12"/>
  <c r="R16" i="12"/>
  <c r="R20" i="12"/>
  <c r="T21" i="12"/>
  <c r="R8" i="12"/>
  <c r="T8" i="12" s="1"/>
  <c r="S16" i="7"/>
  <c r="R16" i="7"/>
  <c r="R19" i="7"/>
  <c r="S19" i="7"/>
  <c r="R11" i="7"/>
  <c r="S11" i="7"/>
  <c r="S21" i="7"/>
  <c r="R21" i="7"/>
  <c r="S8" i="7"/>
  <c r="R8" i="7"/>
  <c r="S25" i="7"/>
  <c r="R25" i="7"/>
  <c r="R15" i="7"/>
  <c r="S15" i="7"/>
  <c r="S13" i="7"/>
  <c r="R13" i="7"/>
  <c r="R17" i="7"/>
  <c r="S17" i="7"/>
  <c r="S9" i="7"/>
  <c r="R9" i="7"/>
  <c r="S12" i="7"/>
  <c r="R12" i="7"/>
  <c r="S23" i="7"/>
  <c r="R23" i="7"/>
  <c r="O25" i="7"/>
  <c r="O9" i="7"/>
  <c r="R10" i="7"/>
  <c r="O13" i="7"/>
  <c r="O17" i="7"/>
  <c r="R18" i="7"/>
  <c r="O21" i="7"/>
  <c r="R22" i="7"/>
  <c r="O11" i="7"/>
  <c r="O15" i="7"/>
  <c r="O19" i="7"/>
  <c r="R20" i="7"/>
  <c r="O23" i="7"/>
  <c r="R24" i="7"/>
  <c r="R8" i="19"/>
  <c r="S8" i="19"/>
  <c r="R12" i="19"/>
  <c r="S12" i="19"/>
  <c r="R24" i="19"/>
  <c r="S24" i="19"/>
  <c r="S14" i="19"/>
  <c r="R14" i="19"/>
  <c r="R16" i="19"/>
  <c r="S16" i="19"/>
  <c r="R24" i="17"/>
  <c r="S24" i="17"/>
  <c r="R22" i="17"/>
  <c r="S22" i="17"/>
  <c r="S9" i="17"/>
  <c r="R9" i="17"/>
  <c r="T18" i="15"/>
  <c r="S18" i="15"/>
  <c r="T21" i="15"/>
  <c r="S21" i="15"/>
  <c r="S13" i="15"/>
  <c r="T13" i="15"/>
  <c r="T22" i="15"/>
  <c r="S22" i="15"/>
  <c r="S16" i="15"/>
  <c r="T16" i="15"/>
  <c r="S20" i="15"/>
  <c r="T20" i="15"/>
  <c r="S12" i="15"/>
  <c r="T12" i="15"/>
  <c r="T14" i="15"/>
  <c r="S14" i="15"/>
  <c r="S10" i="15"/>
  <c r="T10" i="15"/>
  <c r="S24" i="15"/>
  <c r="T24" i="15"/>
  <c r="S9" i="18"/>
  <c r="R9" i="18"/>
  <c r="S12" i="18"/>
  <c r="R12" i="18"/>
  <c r="R15" i="18"/>
  <c r="S15" i="18"/>
  <c r="R11" i="18"/>
  <c r="S11" i="18"/>
  <c r="S16" i="18"/>
  <c r="R16" i="18"/>
  <c r="R19" i="18"/>
  <c r="S19" i="18"/>
  <c r="S8" i="18"/>
  <c r="R8" i="18"/>
  <c r="S17" i="18"/>
  <c r="R17" i="18"/>
  <c r="S25" i="18"/>
  <c r="R25" i="18"/>
  <c r="R14" i="18"/>
  <c r="O17" i="18"/>
  <c r="R18" i="18"/>
  <c r="S10" i="18"/>
  <c r="Q13" i="18"/>
  <c r="O12" i="18"/>
  <c r="O16" i="18"/>
  <c r="O25" i="18"/>
  <c r="O11" i="18"/>
  <c r="O15" i="18"/>
  <c r="O19" i="18"/>
  <c r="O9" i="18"/>
  <c r="O8" i="18"/>
  <c r="S8" i="12" l="1"/>
  <c r="T17" i="12"/>
  <c r="R14" i="7"/>
  <c r="S21" i="9"/>
  <c r="R21" i="9"/>
  <c r="R12" i="9"/>
  <c r="S12" i="9"/>
  <c r="S25" i="9"/>
  <c r="R25" i="9"/>
  <c r="R8" i="9"/>
  <c r="S8" i="9"/>
  <c r="T13" i="14"/>
  <c r="S13" i="14"/>
  <c r="S19" i="14"/>
  <c r="T19" i="14"/>
  <c r="T22" i="14"/>
  <c r="S22" i="14"/>
  <c r="T8" i="14"/>
  <c r="S8" i="14"/>
  <c r="S10" i="14"/>
  <c r="T10" i="14"/>
  <c r="S22" i="16"/>
  <c r="R22" i="16"/>
  <c r="S18" i="16"/>
  <c r="R18" i="16"/>
  <c r="T18" i="10"/>
  <c r="S18" i="10"/>
  <c r="T21" i="10"/>
  <c r="S21" i="10"/>
  <c r="T14" i="10"/>
  <c r="S14" i="10"/>
  <c r="T16" i="12"/>
  <c r="S16" i="12"/>
  <c r="T12" i="12"/>
  <c r="S12" i="12"/>
  <c r="T20" i="12"/>
  <c r="S20" i="12"/>
  <c r="R13" i="18"/>
  <c r="S13" i="18"/>
</calcChain>
</file>

<file path=xl/sharedStrings.xml><?xml version="1.0" encoding="utf-8"?>
<sst xmlns="http://schemas.openxmlformats.org/spreadsheetml/2006/main" count="4320" uniqueCount="488">
  <si>
    <t xml:space="preserve">ADMINISTRACIÓN DEL SISTEMA INTEGRADO DE GESTION </t>
  </si>
  <si>
    <t xml:space="preserve">SISTEMA INTEGRADO DE  GESTIÓN </t>
  </si>
  <si>
    <t>MATRIZ DE IDENTIFICACIÓN DE PELIGROS, EVALUACIÓN Y VALORACIÓN DE RIESGOS</t>
  </si>
  <si>
    <t>VERSIÓN: 1.0</t>
  </si>
  <si>
    <t>CÓDIGO:  APGTHGTHFO57</t>
  </si>
  <si>
    <t>FECHA DE ACTUALIZACION:  SEPTIEMBRE 4 DE 2015</t>
  </si>
  <si>
    <t>PAGINA. 1 DE 1</t>
  </si>
  <si>
    <t>REQUISITOS GENERALES</t>
  </si>
  <si>
    <t>CONTROLES EXISTENTES</t>
  </si>
  <si>
    <t>EVALUACIÓN DEL RIESGO</t>
  </si>
  <si>
    <t>VALORACIÓN DEL RIESGO</t>
  </si>
  <si>
    <t>CRITERIOS PARA ESTABLECER CONTROLES</t>
  </si>
  <si>
    <t>MEDIDAS DE INTERVENCIÓN</t>
  </si>
  <si>
    <t>IMPLEMENTACIÓN</t>
  </si>
  <si>
    <t>PROCESO</t>
  </si>
  <si>
    <t>ZONA LUGAR</t>
  </si>
  <si>
    <t>ACTIVIDAD</t>
  </si>
  <si>
    <t>TAREAS</t>
  </si>
  <si>
    <t>ACTIVIDAD RUTINARIA 
SI -NO</t>
  </si>
  <si>
    <t>DESCRIPCIÓN DEL PELIGRO</t>
  </si>
  <si>
    <t>CLASIFICACIÓN DEL PELIGRO</t>
  </si>
  <si>
    <t>EFECTOS POSIBLES</t>
  </si>
  <si>
    <t>FUENTE</t>
  </si>
  <si>
    <t>MEDIO</t>
  </si>
  <si>
    <t>INDIVIDUO</t>
  </si>
  <si>
    <t>ELIMINACION</t>
  </si>
  <si>
    <t>SUSTITUCIÓN</t>
  </si>
  <si>
    <t>CONTROLES DE INGENIERIA</t>
  </si>
  <si>
    <t>CONTROLES ADMINISTRATIVOS, SEÑALIZACIÓN, ADVERTENCIA.</t>
  </si>
  <si>
    <t>EQUIPOS DE PROTECCIÓN PERSONAL</t>
  </si>
  <si>
    <t>SEGUIMIENTO</t>
  </si>
  <si>
    <t>NIVEL DE DEFICIENCIA</t>
  </si>
  <si>
    <t>NIVEL DE EXPOSICIÓN</t>
  </si>
  <si>
    <t>NIVEL DE PROBABILIDAD</t>
  </si>
  <si>
    <t>INTERPRETACIÓN DEL (NP)</t>
  </si>
  <si>
    <t>NIVEL DE CONSECUENCIA</t>
  </si>
  <si>
    <t>NIVEL DEL RIESGO (NR) E INTERVENCIÓN</t>
  </si>
  <si>
    <t>INTERPRETACIÓN DEL (NR)</t>
  </si>
  <si>
    <t>ACEPTABILIDAD DEL RIESGO</t>
  </si>
  <si>
    <t>Nro. EXPUESTOS</t>
  </si>
  <si>
    <t>PLANTA</t>
  </si>
  <si>
    <t xml:space="preserve">CONTRATISTA </t>
  </si>
  <si>
    <t>VISITANTES</t>
  </si>
  <si>
    <t>PEOR CONSECUENCIA</t>
  </si>
  <si>
    <t>EXISTENCIA REQUISITO ESPECIFICO ASOCIADO (SI - NO)</t>
  </si>
  <si>
    <t>SI</t>
  </si>
  <si>
    <t>Demandas cuantitativas
Demandas de carga mental
Demandas emocionales
Exigencias responsabilidad del cargo
Demanda de la jornada de trabajo</t>
  </si>
  <si>
    <t>Peligro
Psicosocial</t>
  </si>
  <si>
    <t>Ambiente adecuado de trabajo</t>
  </si>
  <si>
    <t>Ninguno</t>
  </si>
  <si>
    <t>Actividades formativas y de sensibilización, actividades de bienestar social y Seguridad y Salud en el Trabajo.
Aplicación Bateria de Riesgo Psiocosocial.</t>
  </si>
  <si>
    <t>II</t>
  </si>
  <si>
    <t>Lesiones permanentes o incapacitantes</t>
  </si>
  <si>
    <t>si</t>
  </si>
  <si>
    <t>Aplicar encuestas para medir este factor. 
Programa de incentivos por cumplimiento de metas.</t>
  </si>
  <si>
    <t>No Aplica</t>
  </si>
  <si>
    <t>Grupo Interno de Trabajo Gestion de talento Humano - Sistema de Gestion de la Seguridad y Salud en el Trabajo</t>
  </si>
  <si>
    <t xml:space="preserve">
Radiaciones no ionizantes (generados por lámparas fluorescentes, computadores)</t>
  </si>
  <si>
    <t>Peligro
Físico</t>
  </si>
  <si>
    <t>Ubicación y adecuaciones de puestos de trabajo</t>
  </si>
  <si>
    <t xml:space="preserve">
Exámenes ocupacionales</t>
  </si>
  <si>
    <t>III</t>
  </si>
  <si>
    <t>Cefaleas y migrañas
Cansancio visual</t>
  </si>
  <si>
    <t>Mantenimiento preventivo y correctivo de equipos de computo</t>
  </si>
  <si>
    <t xml:space="preserve">Pausas activas visuales
</t>
  </si>
  <si>
    <t>Responsable del Sistema de Gestion de la Seguridad y Salud en el Trabajo</t>
  </si>
  <si>
    <t>Niguno</t>
  </si>
  <si>
    <t>IV</t>
  </si>
  <si>
    <t>Charla de cuidado a la salud</t>
  </si>
  <si>
    <t xml:space="preserve">Examen ocupacional </t>
  </si>
  <si>
    <t>Peligro 
Biomecanico</t>
  </si>
  <si>
    <t>Cambio de mobiliarios de oficina</t>
  </si>
  <si>
    <t>Enfermedad laboral
Incapacidades permamentes</t>
  </si>
  <si>
    <t>Adecuación de puestos de trabajo de acuerdo a las necesidade</t>
  </si>
  <si>
    <t>Pausas activas
Capacitaciones en Higiene Postural
Inspecciones a puestos de trabajo
Recomendaciones medicas</t>
  </si>
  <si>
    <t>Exposición a atentados de orden publico, robos, atracos</t>
  </si>
  <si>
    <t>Ladrones
Habitantes de calle</t>
  </si>
  <si>
    <t>Ubicación oficina de atención</t>
  </si>
  <si>
    <t>Control de acceso</t>
  </si>
  <si>
    <t>Piezas informativas de Riesgo Publico</t>
  </si>
  <si>
    <t xml:space="preserve">Virus
Picaduras
Bacterias
Exposicion a agentes biologicos como virus SARS-COV-2 </t>
  </si>
  <si>
    <t>Peligro
Biológico</t>
  </si>
  <si>
    <t>Jornada de Orden y Aseo
Desinfección de áreas
Ventilación
Instalación de divisiones entre funcionario y usuario</t>
  </si>
  <si>
    <t xml:space="preserve">Capacitaciones y charlas
</t>
  </si>
  <si>
    <t>Incapacidades Alergias</t>
  </si>
  <si>
    <t>Instalación de divisiones entre funcionario y usuario</t>
  </si>
  <si>
    <t xml:space="preserve">Actividades formativas 
Protocolo de bioseguridad
</t>
  </si>
  <si>
    <t>Tapabocas Desechable</t>
  </si>
  <si>
    <t>Medico encargado de la sede</t>
  </si>
  <si>
    <t>Peligro Quimico</t>
  </si>
  <si>
    <t>Uso de Hipocloritos y otras sustancias de aseo</t>
  </si>
  <si>
    <t>Ventilación de las instalaciones</t>
  </si>
  <si>
    <t xml:space="preserve">Charlas de almacenamiento y uso adecuado de sustancias
Entrega de EPP
</t>
  </si>
  <si>
    <t>Productos biodegradables</t>
  </si>
  <si>
    <t>Hojas de seguridad</t>
  </si>
  <si>
    <t>Tapabocas 
Guantes
Monogafas</t>
  </si>
  <si>
    <t>Sismo 
Terremoto
Precipaitaciones Lluvias, Granizadas y heladas</t>
  </si>
  <si>
    <t>Clima</t>
  </si>
  <si>
    <t>Muerte</t>
  </si>
  <si>
    <t>Elaboración Plan de Emergencia</t>
  </si>
  <si>
    <t>Significado</t>
  </si>
  <si>
    <t>Alto (A)</t>
  </si>
  <si>
    <t>Bajo (B)</t>
  </si>
  <si>
    <t>Continua (EC)</t>
  </si>
  <si>
    <t>Ocasional (EO)</t>
  </si>
  <si>
    <t>Muy Alto (MA)</t>
  </si>
  <si>
    <t>Entre 20 y 10</t>
  </si>
  <si>
    <t>Medio (M)</t>
  </si>
  <si>
    <t>Entre 4 y 2</t>
  </si>
  <si>
    <t>NC</t>
  </si>
  <si>
    <t>Mortal o catastrófico (M)</t>
  </si>
  <si>
    <t>20-10</t>
  </si>
  <si>
    <t>8-6</t>
  </si>
  <si>
    <t>4-2</t>
  </si>
  <si>
    <t>I</t>
  </si>
  <si>
    <t>4000-600</t>
  </si>
  <si>
    <t>500-150</t>
  </si>
  <si>
    <t>120-40</t>
  </si>
  <si>
    <t>Aceptable</t>
  </si>
  <si>
    <t>Movimientos repetitivos al digitar, organización de docuementos</t>
  </si>
  <si>
    <t>Pausas activas, exámenes periódicos con énfasis en osteomuscular.</t>
  </si>
  <si>
    <t>Posturas mantenidas y/o prolongadas sentado, ajustes de confort, hábitos posturales individuales.</t>
  </si>
  <si>
    <t xml:space="preserve">Fatiga física o lesiones como contusiones, cortes, heridas y lesiones muscoloesqueléticas en zonas sensibles como son los hombros, brazos, manos y espalda, Manguito rotador, Síndrome del Tunel del Carpo. </t>
  </si>
  <si>
    <t xml:space="preserve">Enfermedades virales. Afección de vías respiratorias
Enfermedades causadas por picaduras. Enfermedad COVID-19, Enfermedades contagiosas GR2, infección respiratoria aguda (IRA) de leve a grave, </t>
  </si>
  <si>
    <t>Hongos, documentacion almacenda, acumulada de polvo en ductos de ventilacion</t>
  </si>
  <si>
    <t xml:space="preserve">Enfermedades infecciosas y parasitarias, asi como gastrointestinales </t>
  </si>
  <si>
    <t>manipulacion de cajas y docuementacion</t>
  </si>
  <si>
    <t>Ubicación y adecuaciones de los elemntos de trabajo</t>
  </si>
  <si>
    <t>Inspecciones de puestos de Trabajo/orden y aseo</t>
  </si>
  <si>
    <t>Guantes</t>
  </si>
  <si>
    <t>En relación con la radiación UV-A, deshidratación, UV-B producen efectos en la piel (manchas) y ante exposición excesiva sin factores protectores, posibilidad de cáncer en piel. Afectación visual (irritación, queratitis, conjuntivitis) Dolor de cabeza.</t>
  </si>
  <si>
    <t>Sonido PC, uso de auriculares (diadema) reuniones y comites virtuales</t>
  </si>
  <si>
    <t>Inhalacion de material particulado presente en el ambiente (Polvos organicos - inorganicos) / uso de productos qumicos par la limpieza y desinfección</t>
  </si>
  <si>
    <t>Alergias respiratorias, acariosis, rinitis alérgica, conjuntivitis alérgica (efectos agudos y cronicos a la salud</t>
  </si>
  <si>
    <t>Lesiones de variada severidad por caida de objetos o desplome de estructuras
Inundaciones</t>
  </si>
  <si>
    <t xml:space="preserve">Plan de Emergercia, Capacitacion Brigada de emergencia/simulacros
</t>
  </si>
  <si>
    <t>Capacitaciones a brigada / simulacros</t>
  </si>
  <si>
    <t>Fenomenos naturales</t>
  </si>
  <si>
    <t>Condiciones de seguridad</t>
  </si>
  <si>
    <t>Electrocución por contacto directo o indirecto, generado por todo aparato que tenga conexión eléctrica</t>
  </si>
  <si>
    <t xml:space="preserve">Realizar inspecciones y comprobaciones periódicas al sistema eléctrico 
</t>
  </si>
  <si>
    <t xml:space="preserve">Capacitaciones, charlas y señalización
</t>
  </si>
  <si>
    <t>Tecnológico (explosión, fuga, derrame, incendio)</t>
  </si>
  <si>
    <t>DIRECCIONAMIENTO ESTRATEGICO</t>
  </si>
  <si>
    <t>OFICINA PRINCIPAL</t>
  </si>
  <si>
    <t xml:space="preserve"> FORMULAR LA PLANEACIÓN ESTRATÉGICA DE LA ENTIDAD / FORMULAR LA PLANEACIÓN DEL PROCESO /ESTABLECER LINEAMIENTOS PARA LA IMPLEMENTACIÓN Y MEJORAMIENTO DEL SISTEMA INTEGRADO DE GESTIÓN (SIG- MIPG) / IIDENTIFICAR LOS RIESGOS DE GESTIÓN, CORRUPCIÓN, AMBIENTAL Y LAS OPORTUNIDADES, REALIZANDO EL ACOMPAÑAMIENTO A LOS PROCESOS CORRESPONDIENTE / DESAGREGAR EL PRESUPUESTO INICIAL DE CADA VIGENCIA /FORMULAR Y ASESORAR LOS PLANES INSTITUCIONALES / ELABORAR Y ACTUALIZAR LOS PROCEDIMIENTOS  Y METODOLOGÍAS DEL PROCESO / REALIZAR CITACIONES DE: COMITÉ INSTITUCIONAL DE GESTIÓN Y DESEMPEÑO
COMITÉ DE DIRECCIÓN,  Y COMITÉ DE CONTRATACIÓN./ CONSOLIDACIÓN Y ELABORACIÓN DE INFORMES / REALIZACIÓN DE LA  AUDIENCIA PÚBLICA DE RENDICIÓN DE CUENTAS / PLANIFICAR LAS ACCIONES PARA LA IMPLEMENTACIÓN Y EL MANTENIMIENTO DEL MODELO INTEGRADO DE PLANEACIÓN Y GESTIÓN (MIPG) Y EL SISTEMA INTEGRADO DE GESTIÓN (SIG), GARANTIZANDO SU ARTICULACIÓN./ REVISIÓN Y CONTROL DE DOCUMENTOS DEL SISTEMA INTEGRADO DE GESTIÓN (SIG)/ ANALIZAR LOS RIESGOS DE GESTIÓN, CORRUPCIÓN, AMBIENTAL Y LAS OPORTUNIDADES/ REALIZAR AUTOEVALUACIÓN DEL PROCESO/ EVALUAR LA PERTINENCIA DE LAS METODOLOGÍAS  PARA LA  FORMULACIÓN, DESPLIEGUE, SEGUIMIENTO Y MEDICIÓN DE LA PLANEACIÓN INSTITUCIONAL./ EVALUAR LOS RIESGOS DE GESTIÓN, CORRUPCIÓN, AMBIENTAL Y LAS OPORTUNIDADES/ DEFINIR E IMPLEMENTAR ACCIONES CORRECTIVAS Y DE MEJORAS/TRATAR LOS RIESGOS DE GESTIÓN, CORRUPCIÓN, AMBIENTAL Y LAS OPORTUNIDADES</t>
  </si>
  <si>
    <t>ADMINISTRATIVAS, DIGITACION</t>
  </si>
  <si>
    <t>ATENCION AL CIUDADANO</t>
  </si>
  <si>
    <t xml:space="preserve">FORMULACIÓN DEL  PLAN DE ACCIÓN DEL PROCESO/INFORMAR Y ORIENTAR AL CIUDADANO SOBRE LA REALIZACION DE LOS TRAMITES, USO DE LOS SERVICIOS QUE PRESTA LA ENTIDAD Y/O INFORMACION DE INTERÉS/ SOCIALIZAR LOS CANALES DE COMUNICACIÓN DISPUESTOS POR LA OFICINA DE ATENCIÓN AL CIUDADANO GESTIONAR LA ATENCION A TRAVES DE LOS CANALES DE COMUNICACIÓN / RADICACION DE PETICIONES, QUEJAS,  RECLAMOS, SUGERENCIAS Y/OFELICITACIONES  Y DENUNCIAS EN APLICATIVO DE CANALES DE ATENCION GESTIONAR EL TRAMITE Y SEGUIMIENTO  DE LAS  PETICIONES, QUEJAS,  RECLAMOS, SUGERENCIAS Y/O FELICITACIONES  Y DENUNCIAS A NIVEL NACIONAL / APLICACIÓN DE ENCUESTAS DE SATISFACCION A LOS USUARIOS Y CIUDADANÍA CON RELACIÓN A LOS SERVICIOS PRESTADOS/ RADICACION DE PETICIONES, QUEJAS,  RECLAMOS, SUGERENCIAS Y/OFELICITACIONES  Y DENUNCIAS EN APLICATIVO DE CANALES DE ATENCION GESTIONAR EL TRAMITE Y SEGUIMIENTO  DE LAS  PETICIONES, QUEJAS,  RECLAMOS, SUGERENCIAS Y/O FELICITACIONES  Y DENUNCIAS A NIVEL NACIONAL / REALIZAR AUTOEVALUACIÓN DEL PROCESO/ DEFINIR E IMPLEMENTAR ACCIONES CORRECTIVAS, PREVENTIVAS Y DE MEJORA/  </t>
  </si>
  <si>
    <t xml:space="preserve">DEFINIR DOCUMENTOS Y PROCEDIMIENTSO PARA EL PROCESO DE CONTRATACION DE LA RED PRESTADORA DE SERVICIOS DE SALUD / DISEÑAR PARAMETROS DE SUPERVISIÓN E INTERVENTORIA DE CONTRATOS POR FIRMA EXTERNA / DISEÑO DEL MODELO DE ATENCIÓN PARA LA PRESTACIÓN DE SERVICIOS DE SALUD CON ENFOQUE DE ATENCIÓN PRIMARIA/ PROPONER PARAMETROS TÉCNICOS DE LA CONTRATACIÓN DE  LA PRESTACIÓN DE SERVICIOS DE SALUD / PROPONER PARAMETROS TÉCNICOS DE LA CONTRATACIÓN DE  LA PRESTACIÓN DE SERVICIOS DE SALUD / DOCUMENTACIÓN DEL MODELO INTEGRAL DE AUDITORIA MÉDICA / ACTUALIZAR LA BASE DE DATOS PREVIAMENTE SUMINISTRADA POR LA ADMINISTRADORA DE LOS RECRUSOS DEL SISTEMA GENERAL DE SEGURIDAD SOCIAL (ADRES) / CELEBRAR LOS CONTRATOS DE PRESTACION DE SERVICIOS DE SALUD SIN PERDER CONTINUIDAD / CELEBRAR EL CONTRATO DE LA INTERVENTORIA DE SERVICIOS DE SALUD Y GENERAR LOS INCENTIVOS, DESCUENTOS Y SANCIONES CORRESPONDIENTES DE ACUERDO CON LOS RESULTADOR / SOCIALIZAR E IMPLEMENTAR EL MODELO DE ATENCIÓN EN SALUD DEL FPSFNC A TRAVÉS DE LA RED DE ATENCIÓN CONTRATRADA/ IMPLEMENTACIÓN DEL MODELO INTEGRAL DE AUDITORIA PARA REALIZAR SEGUIMIENTO A LA PRESTACIÓN DE SERVICIOS DE SALUD A TRAVÉS DE INDICADORES TRAZADORES / REPORTE DE INFORMACIÓN A ENTES DE CONTROL DE ACUERDO CON LA NORMATIVIDAD VIGENTE / SEGUIMIENTO AL PLAN DE MEJORAMIENTO BASADO EN LOS INDICADORES TRAZADORES DE DESCUENTOS E INCENTIVOS / SEGUIMIENTO A LOS INDICADORES DEL MODELO DE ATENCIÓN / SEGUIMIENTO A LOS INDICADORES DEL MODELO INTEGRAL DE AUDITORIA / REPORTE Y AUTOEVALUACIÓN DEL PROCESO / EVALUACIÓN DE DESEMPEÑO DE LOS PRESTADORES DE SERVICIOS DE SALUD /  REPORTE AL SUPERVISOR DEL CONTRATO DEL SEGUIMIENTO AL CUMPLIMIENTO DEL PLAN DE MEJORAMIENTO / </t>
  </si>
  <si>
    <t>GESTIÓN PRESTACIÓN SERVICIOS DE SALUD</t>
  </si>
  <si>
    <t>FORMULACIÓN DEL PLAN DE ACCIÓN DEL PROCESO / PROYECCIÓN DEL GASTO DEL PROCESO / DETERMINAR EL PERSONAL DE APOYO NECESARIO PARA EL PROCESO / ELABORACIÓN Y CUMPLIMIENTO OPORTUNO DEL CRONOGRAMA PARA LA LIQUIDACION DE LAS NOMINAS / PROVEER LA INFORMACIÓN NECESARIA PARA DAR RESPUESTA DE FONDO A LA ACCIÓN DE TUTELA / RECONOCIMIENTO DE PRESTACIONES ECONÓMICAS / NEGACIÓN Y/O ARCHIVO DE PRESTACIONES ECONÓMICAS / LIQUIDACIÓN DE NÓMINA PENSIONAL / REPORTE MENSUAL PARA LA ACTUALIZACIÓN DEL NORMOGRAMA INSTITUCIONAL DEL PROCESO / REVISIÓN DEL INFORME DE AUDITORÍA / REALIZAR AUTOEVALUACIÓN DEL PROCESO / DEFINIR E IMPLEMENTAR ACCIONES CORRECTIVAS Y DE MEJORA</t>
  </si>
  <si>
    <t>PRESTACIONES ECONOMICAS</t>
  </si>
  <si>
    <t>GESTION BIENES TRANSFERIDOS</t>
  </si>
  <si>
    <t>FORMULAR EL PLAN DE ACCION DEL PROCESO / ETAPA DE PRE-COMERCIALIZACION / GESTIONAR LA COMERCIALIZACION DE LOS BIENES MUEBLES E INMUEBLES. / PROYECCION DE PROMESA DE COMPRAVENTA Y/O CONTRATO / PROYECCCION DE ACTA DE ENTREGA Y COMPROBANTE DE SALIDA DE INVENTARIO./ GESTION ARRIENDO Y/O COMODATO DE BIENES  MUEBLES  E INMUEBLES / PROYECCION DE ESTUDIOS PREVIOS / PROYECCCION DE ACTA DE ENTREGA Y MEMORANDO PARA REPORTE A CONTABILIDAD / GESTION PARA PAGO IMPUESTOS PREDIALES  / REVISIÓN DEL INFORME DE AUDITORÍA / REALIZAR AUTOEVALUACIÓN DEL PROCESO / DEFINIR E IMPLEMENTAR ACCIONES CORRECTIVAS Y DE MEJORA</t>
  </si>
  <si>
    <t>SERVICIOS ADMINISTRATIVOS</t>
  </si>
  <si>
    <t>ELABORAR PROGRAMA ANUAL DE AUDITORIAS / FORMULACIÓN DEL PLAN DE ACCIÓN DEL PROCESO / EJECUTAR LOS PROGRAMAS ANUALES DE
AUDITORIAS / ELABORACION DE INFORMES /EFECTUAR SEGUIMIENTO A INDICADORES,
PRODUCTO NO CONFORME Y PLANES
INSTITUCIONALES / REALIZAR AUTOEVALUACION DEL PROCESO / DEFINIR E IMPLEMENTAR ACCIONES CORRECTIVAS,
PREVENTIVAS O DE MEJORA</t>
  </si>
  <si>
    <t>TALENTO HUMANO</t>
  </si>
  <si>
    <t xml:space="preserve">CONOCER Y CONSIDERAR EL PROPÓSITO, LAS FUNCIONES Y EL TIPO DE ENTIDAD; CONOCER SU ENTORNO; Y VINCULAR LA PLANEACIÓN ESTRATÉGICA EN LOS DISEÑOS DE PLANEACIÓN DEL PROCESO DE  GESTIÓN TALENTO HUMANO / FORMULAR LA PLANEACIÓN ESTRATEGICA DEL PROCESO / INGRESO / DESARROLLO DE LA GESTIÓN ESTRATEGICA DEL TALENTO HUMANO/ DESVINCULACIÓN / RETIRO / AUTOEVALUACIÓN DEL PROCESO / DEFINIR E IMPLEMENTAR ACCIONES CORRECTIVAS, PREVENTIVAS O DE MEJORA / </t>
  </si>
  <si>
    <t>RECURSOS FINANCIEROS</t>
  </si>
  <si>
    <t>FORMULACIÓN DEL PLAN DE ACCIÓN DEL PROCESO / REGISTRAR EN EL APLICATIVO SIIF NACIÓN LA DESAGREGACIÓN PRESUPUESTAL / DISTRIBUCIÓN DE PAC RECURSOS PROPIOS  Y RECURSOS DE LA NACIÓN  / CONSTITUCIÓN DE CUENTAS POR PAGAR Y RESERVAS PRESUPUESTALES  / CRONOGRAMA Y DIRECTÍRCES DE PRESENTACIÓN DE INFORMES Y SUMINISTRO DE INFORMACIÓN FINANCIERA CONFIABLE Y OPORTUNA DE LA ENTIDAD/ EJECUCIÓN DE INGRESOS / EJECUCIÓN PRESUPUESTAL (VIGENCIA ACTUAL Y REZAGO PRESUPUESTAL) / VERIFICIÓN DE CAUSACION DE RETENCIONES E IMPUESTOS / ADMINISTRACIÓN PORTAFOLIO DE ACCIONES / RECURSOS ADMINISTRADOS EN  CUENTA ÚNICA NACIONAL / ADMINISTRACIÓN DE PAC / ADMINISTRACIÓN DE RECAUDO APORTES AL  SISTEMA GENERAL DE SEGURIDAD SOCIAL  (SGSSS) / VERIFICACIÓN DEL EXTRACTO BANCARIO VS BASE DE DATOS APROBADA POR LA ADMINISTRADORA DE LOS RECURSOS DEL SGSSS - ADRES / REGISTROS CONTABLES Y PRESUPUESTALES DE LA APROPIACION DE LOS RECURSOS / ADMINISTRACIÓN DE LA INFORMACIÓN FINANCIERA, PRESUPUESTAL  Y CONTABLE / GENERACION DE LIQUIDACIONES EN SEGURIDAD SOCIAL COLOMBIANA Y OTRAS / REALIZAR AUTOEVALUACIÓN DEL PROCESO / DEFINIR E IMPLEMENTAR ACCIONES CORRECTIVAS Y DE MEJORA</t>
  </si>
  <si>
    <t>GESTION DE COBRO</t>
  </si>
  <si>
    <t>PROCESO DIRECCIONAMIENTO ESTRATÉGICO / PROCESO GESTIÓN DE COBRO / REVISION DE NOMINAS PARA REALIZAR LAS CUENTAS DE COBRO POR CONCEPTO DE CUOTAS PARTES PENSIONALES MENSUAL /  REALIZAR EL DESCARGUE DESDE EL SOTFWARE MODULO POCESOS - CONSULTAR FACTURAS - DESCARGAR FACTURAS - GENERAR REPORTES FACTURAS POR MES / REALIZAR OFICIO REMISORIO, RADICARLO Y ENVIAR A TRAVÉS DE CORREO ELECTRONICO CERTIFICADO /DAR RESPUESTA A LAS PETICIONES RECIBIDAS POR LAS ENTIDADES, RADICAR Y Y ENVIAR A TRAVÉS DE CORREO ELECTRONICO CERTIFICADO / DILIGENCIAR FORMATO PARA EMITIR LIQUIDACIONES CERTIFICADAS DE LA DEUDA, CITACIONES PERSONALES Y NOTIFICACIONES POR AVISO / REVISIÓN DE PAGOS POR ENTIDADES, SOLICITAR SOPORTES DE PAGOS A LAS ENTIDADES PAGADORAS A TRAVÉS DE CORREO ELECTRONICO Y LLAMADAS TELEFONICAS PARA DETALLAR APLICACIÓN DEL PAGO / REALIZAR EL COBRO A TRAVÉS DE OFICIOS INDICANDO EL PERIODO Y EL MONTO ADEUDADO, RADICAR EL OFICIO Y ENVIARLO A TRAVÉS DE CORREO ELECTRONICO CERTIFICADO / REALIZAR EL COBRO A TRAVÉS DE OFICIOS, CUENTAS DE COBRO INDICANDO EL PERIODO Y EL MONTO ADEUDADO, AFILIADOS, RADICAR EL OFICIO Y ENVIARLO A TRAVÉS DE CORREO ELECTRONICO CERTIFICADO / REALIZAR FACTURA ELECTRONICA EN SIIF, MODULO DERECHOS Y CARTERA - BIENES Y SERVICIOS - FACTURA ELECTRONICA - A PLAZOS / CITACIÓN PARA EL PAGO EN ETAPA DE COBRO PERSUASIVO EN UN TÉRMINO DE 90 DÍAS / GESTIÓN COMERCIAL PARA RECAUDO CONSISTENTE EL LLAMADAS Y REMISIÓN DE CORREOS ELECTRÓNICOS / RECEPCIÓN Y REPARTO DE LOS RADICADOS DE ENTRADA / SEGUIMIENTO Y CONTROL DE LA REMISIÓN DE LAS CITACIONES Y LA NOTIFICACION DE LAS MISMAS / SEGUIMIENTO Y CONTROL DE LAS LLAMADAS REALIZADAS  Y LA REMISIÓN DE CORREOS A DEUDORES / SEGUIMIENTO DE TRAMITE DADO A LOS RADICADOS DE ENTRADA EN LOS TÉRMINOS DISPUESTOS PARA TAL FIN. / IMPULSO PROCESAL CXC  / IMPULSO PROCESAL CXP  / RESPUESTA A DERECHOS DE PETICION / TRASLADO, APLICACIÓN Y/O DEVOLUCIÓN DE RECURSOS / CONCILIACIONES CONTABLES / CUSTODIA DE BASES DE DATOS / APLICACIÓN DE RECAUDO / BÚSQUEDA DE INFORMACIÓN EN PLATAFORMA DE SUPERINTENDENCIA DE SOCIEDADES ACERCA DE LOS DEUDORES QUE INGRESAN EN PROCESO DE INSOLVENCIA / DE LOS RESULTADOS DEL CRUCE, SE ENVÍA A LAS DIFERENTES ÁREAS DE GESTIÓN DE COBRO EL AVISO Y SE SOLICITA SE REMITAN LAS OBLIGACIONES QUE REPOSAN EN CADA DEPENDENCIA PARA INCORPORARLAS AL TRÁMITE CONCURSAL / UNA VEZ PRESENTADA LA ACREENCIA, SE SIGUE REVISANDO EN LA PLATAFORMA DE LA SUPERINTENDENCIA DE SOCIEDADES PARA VALIDAR QUÉ ACTUACIONES SE PUBLICAN PROCEDER DE CONFORMIDAD / REVISIÓN SEMANAL DE LAS ENTIDADES QUE INGRESAN EN INSOLVENCIA PARA ESTAR AL TANTO DE LAS ACTUACIONES / CONSOLIDAR, ACTUALIZAR Y DEPURAR LAS BASES DE DATOS DE LAS PRESENTACIONES DE ACREENCIAS HECHAS POR EL FONDO DE PASIVO SOCIAL FERROCARRILES NACIONALES DE COLOMBIA / GESTIONAR MESAS DE TRABAJO PARA SUSCRIBIR CONVENIOS INTERADMINISTRATIVOS QUE PERMITAN AUMENTAR LAS FUENTES DE INFORMACIÓN DE LAS ENTIDADES QUE INGRESAN EN INSOLNVENCI Y DE ESA MANERA PRESENTAR LAS ACREENCIAS DE MANERA OPORTUNA / DEPURACIÓN DE BASES DE DATOS REMITIDAS POR EL ISS PARA REALIZAR LAS CONCILIACIONES CONTABLES RESPECTO DE LAS ENTIDADES ENTREGADAS EN ACTA LEY 550 DE 1999 / EMITIR CONCEPTO JURÍDICO ANTE A LAS SITUACIONES QUE LO AMERITEN Y QUE SEA COMPETENCIA DEL ÁREA. / EJECUCIÓN DE ICULARIZACIIONES MASIVAS MASIVA, SOLICITUD DE MESAS DE TRABAJO O CUALQUIER ACTIVIDAD TENDIENTE A OBTENER INFORMACIÓN DEL TRÁMITE CONCURSAL. / REALIZAR AUTOEVALUACIÓN DEL PROCESO / DEFINIR E IMPLEMENTAR ACCIONES CORRECTIVAS Y DE MEJORAS.</t>
  </si>
  <si>
    <t>ASISTENCIA JURIDICA</t>
  </si>
  <si>
    <t xml:space="preserve">PROCESO DIRECCIONAMIENTO ESTRATÉGICO / PROCESO ASISTENCIA JURIDICA / REPRESENTACION JUDICIAL DE LA ENTIDAD / EMISIÓN DE CONCEPTOS JURÍDICOS Y CONTESTACIÓN A DERECHOS DE PETICIÓN / ATENCIÓN DE LOS TRÁMITES RELACIONADOS CON ACCIONES CONSTITUCIONALES / DEFENSA ADMINISTRATIVA DE LA ENTIDAD / REVISIÓN DE ESTUDIOS PREVIOS / ELABORACIÓN DE PLIEGOS DE CONDICIONES, EJECUCIÓN DEL CRONOGRAMA DEL PROCESO DE SELECCIÓN Y ELABORACIÓN DE CONTRATOS SEGÚN MODALIDAD DE CONTRATACIÓN / LEGALIZACIÓN DE CONTRATO / REALIZAR AUTOEVALUACIÓN DEL PROCESO / DEFINIR E IMPLEMENTAR ACCIONES CORRECTIVAS, PREVENTIVAS Y DE MEJORAS./ </t>
  </si>
  <si>
    <t>FORMULACIÓN DEL PLAN DE ACCIÓN DEL PROCESO / ELABORACION Y ACTUALIZACION DE TABLAS DE RETENCIÓN DOCUMENTAL / ESTABLECER LINAMIENTOS PARA LA GESTIÓN DOCUMENTAL / NUMERACION, RADICACIÓN, COMUNICACIÓN Y/O NOTIFICACIÓN DE ACTOS ADMINISTRATIVOS / COTEJAR Y AUTENTICAR DOCUMENTOS / ADMINISTRACION DEL ARCHIVO CENTRAL / RADICACIÓN Y DISTRIBUCCIÓN DE LA CORRESPONDENCIA RECIBIDA / RECEPCIÓN Y REMISIÓN DE CORRESPONDENCIA EXTERNA / ADMINISTRACIÓN NORMOGRAMA INSTITUCIONAL / ACTUALIZACIÓN DEL NORMOGRAMA INSTITUCIONAL DEL PROCESO / SEGUIMIENTO A LA ADMINISTRACIÓN DE LOS ARCHIVOS DE
GESTIÓN DEL FPS - FCN / ATENCIÓN DE LAS SOLICITUDES DE FOTOCOPIAS DE LOS DOCUMENTOS QUE REPOSAN EN EL ARCHIVO DE LIQUIDACIÓN DE FPS FCN /  REALIZAR AUTOEVALUACIÓN DEL PROCESO / DEFINIR E IMPLEMENTAR ACCIONES CORRECTIVAS, PREVENTIVAS Y DE MEJORAS</t>
  </si>
  <si>
    <t>GESTION DOCUMENTAL</t>
  </si>
  <si>
    <t xml:space="preserve">IDENTIFICACIÓN DE INSUMOS PARA LA PLANEACIÓN DEL PROCESO/ IDENTIFICAR Y PLANEAR LOS PROYECTOS O NECESIDADES A NIVEL DE TECNOLOGIAS QUE APOYEN EL PLAN ESTRATEGICO INSTITUCIONAL / IDENTIFICAR NECESIDADES DE TI / ADMINISTRAR LA INTRANET Y EL WEBSITE DE LA ENTIDAD / IDENTIFICAR NECESIDADES DE TI / ADMINISTRAR LA INTRANET Y EL WEBSITE DE LA ENTIDAD / PLAN DE ACCIÓN PARA LA IMPLEMENTACIÓN DE L A POLITICA GOBIERNO DIGITAL / RECEPCION, CLASIFICACIÓN, ASIGNACIÓN Y GESTION DE SOLICITUDES RECIBIDAS / EJECUTAR EL PLAN DE MANTENIMIENTO PREVENTIVO - CORRECTIVO / EJECUCIÓN DE LAS ACTIVIDADES DEL SISTEMA DE GESTIÓN DE LA SEGURIDAD Y PRIVACIDAD DE LA INFORMACIÓN SGSPI / EVALUACION DE LOS RESULTADOS DE AUDITORIAS O SEGUIMIENTO AL PROCESO / DEFINIR E IMPLEMENTAR LAS  ACCIONES CORRECTIVAS Y DE MEJORA / </t>
  </si>
  <si>
    <t>GESTION TIC´S</t>
  </si>
  <si>
    <t xml:space="preserve">FORMULACIÓN DEL PLAN DE ACCION DEL PROCESO / PLANIFICACIÓN DE LOS MECANISMOS DE SEGUIMIENTO, MEDICIÓN, ANÁLISIS Y EVALUACIÓN ANALISIS DE LA INFORMACIÓN RESPECTO AL CUMPLIMIENTO DE LOS OBJETIVOS ESTRATEGICOS E INSTITUCIONALES / ELABORAR Y ACTUALIZAR LOS PROCEDIMIENTOS  Y METODOLOGÍAS PARA LA ADMINISTRACIÓN  DE PLANES DE ACCIÓN, INDICADORES DE GESTIÓN, PRODUCTO Y/O SERVICIO NO CONFORME, Y ACCIONES CORRECTIVAS DEL SISTEMA INTEGRADO  DE GESTIÓN  / EJECUTAR EL PROGRAMA DE AUDITORIA INTERNA A LOS SISTEMAS INTEGRADOS DE GESTIÓN  / REALIZAR EL SEGUIMIENTO, MEDICIÓN Y ANÁLISIS, DE LOS RESULTADOS DE LA GESTIÓN DE LOS  PROCESOS PARA  MANTENER EL  MODELO INTEGRADO DE PLANEACIÓN Y GESTIÓN Y EL SISTEMA INTEGRADO DE GESTIÓN/  INFORME DE REVISIÓN POR LA DIRECCIÓN / EVALUACIÓN DE LOS RESULTADOS PROCESO  DEL SEGUIMIENTO, MEDICIÓN Y ANÁLISIS / DEFINIR E IMPLEMENTAR LAS  ACCIONES CORRECTIVAS , DE MEJORA Y PREVENTIAS PARA EL SISTEMA DE GESTIÓN / ASESORAR A LA ENTIDAD EN LA FORMULACION ACCIONES CORRECTIVAS, DE MEJORA Y PREVENTIVAS O LAS QUE APLIQUE A CADA SUBISTEMA DE GESTION / </t>
  </si>
  <si>
    <t xml:space="preserve">MEDICION Y MEJORA </t>
  </si>
  <si>
    <t xml:space="preserve">Baja productividad. Incapacidades Médicas. Patologias derivadas del estrés: depresión, ansiedad, agudizacion de problemas de personalidad, transtornos de adaptación, somatización y adicciones.
</t>
  </si>
  <si>
    <t>Intoxicación, dolor en la garganta, shock, vomito, debilidad,   incendio y explosión, contaminación medio ambiente, daños materiales.</t>
  </si>
  <si>
    <t>Zona de exposicion</t>
  </si>
  <si>
    <t xml:space="preserve">Ubicación oficina </t>
  </si>
  <si>
    <t>Heridas, estrés, caidas, alteraciones cardiovasculares, perida de objetos personales.</t>
  </si>
  <si>
    <t>capacitaciones en riesgo publico</t>
  </si>
  <si>
    <t>Reportes de inspeccion</t>
  </si>
  <si>
    <t>Movimiento repetitivo</t>
  </si>
  <si>
    <t>Capacitaciones en riesgo publico</t>
  </si>
  <si>
    <t>Inhalacion de material particulado presente en el ambiente (Polvos organicos - inorganicos) / uso de productos qumicos para la limpieza y desinfección</t>
  </si>
  <si>
    <t xml:space="preserve">
Psicosocial</t>
  </si>
  <si>
    <t xml:space="preserve">
Físico</t>
  </si>
  <si>
    <t xml:space="preserve">
Biomecanico</t>
  </si>
  <si>
    <t xml:space="preserve">
Biológico</t>
  </si>
  <si>
    <t>Quimico</t>
  </si>
  <si>
    <t>Demandas cuantitativas
Demandas de carga mental
Demandas emocionales
Exigencias por responsabilidad del cargo Demanda de la jornada de trabajo</t>
  </si>
  <si>
    <t>Actividades de tipo administrativo</t>
  </si>
  <si>
    <t>Actividades formativas y de sensibilización, actividades de bienestar social y SST.
Aplicación Bateria de Riesgo Psiocosocial.</t>
  </si>
  <si>
    <t>Fenomenos Naturales</t>
  </si>
  <si>
    <t>Condiciones de Seguridad</t>
  </si>
  <si>
    <t xml:space="preserve">
Exámenes ocupacionales, Inspecciones del puesto de trabajo</t>
  </si>
  <si>
    <t xml:space="preserve">Brillo de equipos de computo, Bombillos y lamparas </t>
  </si>
  <si>
    <t>Ubicación y adecuacion del puesto de trabajo</t>
  </si>
  <si>
    <t>Cefaleas y migrañas,  incapacidades</t>
  </si>
  <si>
    <t>GI TH - SST</t>
  </si>
  <si>
    <t>Intensidad de luz no uniforme en el área (sin difusores, ubicación puestos) exceso de iluminación. algunas áreas de lámparas localizadas ( luz cálida).</t>
  </si>
  <si>
    <t>Ruido: Disminución de la capacidad auditiva</t>
  </si>
  <si>
    <t>Dolor de cabeza, pérdida de concentración, hipersecreción de cerumen, disminución de agudeza auditiva. (hipoacusia leve, fatiga auditiva)</t>
  </si>
  <si>
    <t>Uso de dispositivos de comunicación tecnologicos (Control de volumen aparatos telefónicos)</t>
  </si>
  <si>
    <t>Pausas activas</t>
  </si>
  <si>
    <t>pérdida auditiva Hipoacusia</t>
  </si>
  <si>
    <t>Realizar exámenes médicos ocupacionales ingreso, periódicos y egreso</t>
  </si>
  <si>
    <t>Dotación de elementos del puesto de trabajo</t>
  </si>
  <si>
    <t>Capacitaciones</t>
  </si>
  <si>
    <t>Piezas informativas de Riesgo Electico</t>
  </si>
  <si>
    <t>Capacitación en primeros auxilios.</t>
  </si>
  <si>
    <t>Incapacidades, alergias</t>
  </si>
  <si>
    <t>manipulacion de cajas y docuementacion / tapetes en la oficina</t>
  </si>
  <si>
    <t>Inspecciones de segurdiad, mantenimiento / orden y aseo</t>
  </si>
  <si>
    <t>Eliminacion de la alfombra en la entidad</t>
  </si>
  <si>
    <t>Tapaboas</t>
  </si>
  <si>
    <t>Lesiones de variada severidad por caida de objetos, golpe, laceración muerte, amputación ahogamiento o desplome de estructuras,
Inundaciones</t>
  </si>
  <si>
    <t>Realizar mantenimiento oportuno a infraestructura, superficies pisos secos sin obstáculos ni irregularidades.</t>
  </si>
  <si>
    <r>
      <rPr>
        <b/>
        <sz val="10"/>
        <color indexed="8"/>
        <rFont val="Arial"/>
        <family val="2"/>
      </rPr>
      <t>PROCESO:</t>
    </r>
    <r>
      <rPr>
        <sz val="10"/>
        <color indexed="8"/>
        <rFont val="Arial"/>
        <family val="2"/>
      </rPr>
      <t xml:space="preserve"> Especifique el proceso donde se están identificando las condiciones de trabajo.</t>
    </r>
  </si>
  <si>
    <t>Nivel de Deficiencia</t>
  </si>
  <si>
    <t>ND</t>
  </si>
  <si>
    <t>Se han detectado peligros que determinan como muy posible la generación de incidentes, o la eficacia del conjunto de medidas preventivas existentes respecto al riesgo es nula o no existe o ambos.</t>
  </si>
  <si>
    <r>
      <rPr>
        <b/>
        <sz val="10"/>
        <color indexed="8"/>
        <rFont val="Arial"/>
        <family val="2"/>
      </rPr>
      <t>ACTIVIDAD:</t>
    </r>
    <r>
      <rPr>
        <sz val="10"/>
        <color indexed="8"/>
        <rFont val="Arial"/>
        <family val="2"/>
      </rPr>
      <t xml:space="preserve"> Marque con un X el tipo de actividad.</t>
    </r>
  </si>
  <si>
    <r>
      <rPr>
        <b/>
        <sz val="10"/>
        <color indexed="8"/>
        <rFont val="Arial"/>
        <family val="2"/>
      </rPr>
      <t>ACTIVIDAD RUTINARIA:</t>
    </r>
    <r>
      <rPr>
        <sz val="10"/>
        <color indexed="8"/>
        <rFont val="Arial"/>
        <family val="2"/>
      </rPr>
      <t xml:space="preserve"> Actividad que forma parte de la operación normal de la organización, se ha planificado y es estandarizable.</t>
    </r>
  </si>
  <si>
    <t>Se han detectado algunos peligros que pueden dar lugar a consecuencias significativas, o la eficacia del conjunto de medidas preventivas existentes es baja, o ambos.</t>
  </si>
  <si>
    <r>
      <rPr>
        <b/>
        <sz val="10"/>
        <color indexed="8"/>
        <rFont val="Arial"/>
        <family val="2"/>
      </rPr>
      <t>ACTIVIDAD NO RUTINARIA:</t>
    </r>
    <r>
      <rPr>
        <sz val="10"/>
        <color indexed="8"/>
        <rFont val="Arial"/>
        <family val="2"/>
      </rPr>
      <t xml:space="preserve"> Actividad que no forma parte de la operación normal de la organización, que no estandarizable debido a la diversidad de escenarios y condiciones bajo las cuales pudiera presentarse.</t>
    </r>
  </si>
  <si>
    <t>Se han detectado peligros que pueden dar lugar a consecuencias poco significativas o de menor importancia, o la eficacia del conjunto de medidas preventivas existentes es moderada, o ambos.</t>
  </si>
  <si>
    <r>
      <rPr>
        <b/>
        <sz val="10"/>
        <color indexed="8"/>
        <rFont val="Arial"/>
        <family val="2"/>
      </rPr>
      <t>EXPUESTOS</t>
    </r>
    <r>
      <rPr>
        <sz val="10"/>
        <color indexed="8"/>
        <rFont val="Arial"/>
        <family val="2"/>
      </rPr>
      <t>: Escriba el número de personas expuestas directa a un(os) peligro(s).  Especifique si son de vinculados, temporales, de cooperativas o independientes.</t>
    </r>
  </si>
  <si>
    <t>No se asigna valor</t>
  </si>
  <si>
    <t>No se ha detectado anomalía destacable alguna, o la eficacia del conjunto de medidas preventivas existentes es alta, o ambos.  El riesgo está controlado.</t>
  </si>
  <si>
    <r>
      <rPr>
        <b/>
        <sz val="10"/>
        <color indexed="8"/>
        <rFont val="Arial"/>
        <family val="2"/>
      </rPr>
      <t>PELIGRO:</t>
    </r>
    <r>
      <rPr>
        <sz val="10"/>
        <color indexed="8"/>
        <rFont val="Arial"/>
        <family val="2"/>
      </rPr>
      <t xml:space="preserve"> Fuente, situación o acto con potencial de daño en términos de enfermedad o lesión a las personas.</t>
    </r>
  </si>
  <si>
    <r>
      <rPr>
        <b/>
        <sz val="10"/>
        <color indexed="8"/>
        <rFont val="Arial"/>
        <family val="2"/>
      </rPr>
      <t>RIESGO</t>
    </r>
    <r>
      <rPr>
        <sz val="10"/>
        <color indexed="8"/>
        <rFont val="Arial"/>
        <family val="2"/>
      </rPr>
      <t>: . Combinación de la probabilidad de que ocurra un(os) evento(s)  o exposición(es) peligroso(s), y la severidad de lesión o enfermedad, que puede ser causado  por el (los) evento(s) o la(s) exposición(es).</t>
    </r>
  </si>
  <si>
    <t>Nivel de Exposición (NE)</t>
  </si>
  <si>
    <t>NE</t>
  </si>
  <si>
    <t>La situación de exposición se presenta sin interrupción o varias veces con tiempo prolongado durante la jornada laboral.</t>
  </si>
  <si>
    <r>
      <rPr>
        <b/>
        <sz val="10"/>
        <color indexed="8"/>
        <rFont val="Arial"/>
        <family val="2"/>
      </rPr>
      <t>EFECTOS POSIBLES:</t>
    </r>
    <r>
      <rPr>
        <sz val="10"/>
        <color indexed="8"/>
        <rFont val="Arial"/>
        <family val="2"/>
      </rPr>
      <t xml:space="preserve"> Describa los efectos que reflejen las consecuencias de cada peligro identificado, es decir que se tengan en cuenta consecuencias a corto plazo como los de seguridad (accidente de trabajo), y las de largo plazo como las enfermedades.</t>
    </r>
  </si>
  <si>
    <t>Frecuente (EF)</t>
  </si>
  <si>
    <t>La situación de exposición se presenta varias veces durante la jornada laboral por tiempos cortos.</t>
  </si>
  <si>
    <t>La situación de exposición se presenta alguna vez durante la jornada laboral y por un periodo de tiempo corto.</t>
  </si>
  <si>
    <t>Esporádica (EE)</t>
  </si>
  <si>
    <t>La situación de exposición se presenta de manera eventual.</t>
  </si>
  <si>
    <r>
      <rPr>
        <b/>
        <sz val="10"/>
        <color indexed="8"/>
        <rFont val="Arial"/>
        <family val="2"/>
      </rPr>
      <t>CONDICIONES DE HIGIENE:</t>
    </r>
    <r>
      <rPr>
        <sz val="10"/>
        <color indexed="8"/>
        <rFont val="Arial"/>
        <family val="2"/>
      </rPr>
      <t xml:space="preserve"> Son los peligros físicos, químicos, y biológicos que puedan generar enfermedades.</t>
    </r>
  </si>
  <si>
    <t>Nivel de Probabilidad (NP)</t>
  </si>
  <si>
    <t>NP</t>
  </si>
  <si>
    <r>
      <rPr>
        <b/>
        <sz val="10"/>
        <color indexed="8"/>
        <rFont val="Arial"/>
        <family val="2"/>
      </rPr>
      <t>CONDICIONES PSICOSOCIALES:</t>
    </r>
    <r>
      <rPr>
        <sz val="10"/>
        <color indexed="8"/>
        <rFont val="Arial"/>
        <family val="2"/>
      </rPr>
      <t xml:space="preserve">  Comprenden los aspectos intralaborales, los extralaborales o externos de la organización y las condiciones individuales o características intrínsecas del trabajador, los cuales en una interrelación dinámica, mediante percepciones y experiencias, influyen en la salud y el desempeño de las personas. Para el objeto de este instrumento no se incluirá la identificación de factor de riesgo sicosocial pues esta requiere el uso de otras herramientas especializadas.</t>
    </r>
  </si>
  <si>
    <t>Entre 40 y 24</t>
  </si>
  <si>
    <t>Situación deficiente con exposición continua, o muy deficiente con exposición frecuente.  Normalmente la materialización del riesgo ocurre con frecuencia.</t>
  </si>
  <si>
    <t>Situación deficiente con exposición frecuente u ocasional, o bien situación muy deficiente con exposición ocasional o esporádica.  La materialización del riesgo es posible que suceda varias veces en la vida laboral.</t>
  </si>
  <si>
    <r>
      <rPr>
        <b/>
        <sz val="10"/>
        <color indexed="8"/>
        <rFont val="Arial"/>
        <family val="2"/>
      </rPr>
      <t>CONDICIONES BIOMECÁNICAS:</t>
    </r>
    <r>
      <rPr>
        <sz val="10"/>
        <color indexed="8"/>
        <rFont val="Arial"/>
        <family val="2"/>
      </rPr>
      <t xml:space="preserve"> Son los peligros de carga dinámica o estática que pueden desencadenar incidentes y enfermedades.</t>
    </r>
  </si>
  <si>
    <t>Entre 8 y 10</t>
  </si>
  <si>
    <t>Situación deficiente con exposición esporádica, o bien situación mejorable con exposición continuada o frecuente.  Es posible que suceda el daño alguna vez.</t>
  </si>
  <si>
    <r>
      <rPr>
        <b/>
        <sz val="10"/>
        <color indexed="8"/>
        <rFont val="Arial"/>
        <family val="2"/>
      </rPr>
      <t>CONDICIONES DE SEGURIDAD:</t>
    </r>
    <r>
      <rPr>
        <sz val="10"/>
        <color indexed="8"/>
        <rFont val="Arial"/>
        <family val="2"/>
      </rPr>
      <t xml:space="preserve"> Son los peligros mecánicos, eléctricos, locativos, tecnológicos y de tránsito que puedan desencadenar incidentes.</t>
    </r>
  </si>
  <si>
    <t xml:space="preserve">Situación mejorable con exposición ocasional o esporádica, o situación sin anomalía destacable con cualquier nivel de exposición.  No es esperable que se materialice el riesgo, aunque puede ser concebible. </t>
  </si>
  <si>
    <r>
      <t xml:space="preserve">RENDIMIENTOS NATURALES: </t>
    </r>
    <r>
      <rPr>
        <sz val="10"/>
        <color indexed="8"/>
        <rFont val="Arial"/>
        <family val="2"/>
      </rPr>
      <t>Son los fenómenos naturales que afectan la seguridad y bienestar de las personas en el desarrollo de una actividad.</t>
    </r>
  </si>
  <si>
    <t>Nivel de Consecuencias (NC)</t>
  </si>
  <si>
    <t>Significado
Daños Personales</t>
  </si>
  <si>
    <t>CONDICIONES DE HIGIENE</t>
  </si>
  <si>
    <t>CONDICIONES PSICOSOCIALES</t>
  </si>
  <si>
    <t>CONDICIONES BIOMECÁNICAS</t>
  </si>
  <si>
    <t>Muerte (s).</t>
  </si>
  <si>
    <t>Muy Grave</t>
  </si>
  <si>
    <t>Lesiones graves irreparables (incapacidad permanente parcial o invalidez).</t>
  </si>
  <si>
    <t>BIOLÓGICO</t>
  </si>
  <si>
    <t>Gestión organizacional (estilo de mando, pago, contratación, participación, inducción y capacitación, bienestar social, evaluación del desempeño, manejo de cambios)</t>
  </si>
  <si>
    <t>Postura (prolongada mantenida, forzada, antigravitaciones)</t>
  </si>
  <si>
    <t>Grave</t>
  </si>
  <si>
    <t>Lesiones con incapacidad laboral temporal.</t>
  </si>
  <si>
    <t>Virus</t>
  </si>
  <si>
    <t>Leve</t>
  </si>
  <si>
    <t>Lesiones que no requieren hospitalización.</t>
  </si>
  <si>
    <t>Bacterias</t>
  </si>
  <si>
    <t>Esfuerzo</t>
  </si>
  <si>
    <t>Hongos</t>
  </si>
  <si>
    <t>Nivel de Riesgo y de intervención NR = NP X NC</t>
  </si>
  <si>
    <t>Ricketsias</t>
  </si>
  <si>
    <t>Manipulación manual de cargas</t>
  </si>
  <si>
    <t>40-24</t>
  </si>
  <si>
    <t>Parásitos</t>
  </si>
  <si>
    <t>CONDICIONES DE SEGURIDAD</t>
  </si>
  <si>
    <t>Picaduras</t>
  </si>
  <si>
    <t>Características de la organización del trabajo (comunicación, tecnología, organización del trabajo, demandas cualitativas y cuantitativas de la labor)</t>
  </si>
  <si>
    <t>Mecánico (elementos de máquinas, herramientas, piezas a trabajar, materiales proyectados sólidos o fluídos)</t>
  </si>
  <si>
    <t>Mordeduras</t>
  </si>
  <si>
    <t>Fluidos o excrementos</t>
  </si>
  <si>
    <t>FÍSICO</t>
  </si>
  <si>
    <t>Ruido (impacto, intermitente y continuo)</t>
  </si>
  <si>
    <t>Eléctrico (alta y baja tensión, estática)</t>
  </si>
  <si>
    <t>Nivel de Riesgo y de intervención</t>
  </si>
  <si>
    <t>NR</t>
  </si>
  <si>
    <t>Iluminación (luz visible por exceso o deficiencia)</t>
  </si>
  <si>
    <t>Características del grupo social del trabajo (relaciones, cohesión, calidad de interacciones, trabajo en equipo)</t>
  </si>
  <si>
    <t>Locativo (trabajo en alturas, trabajo en espacios confinados, almacenamiento, superficies de trabajo (irregularidades, deslizantes, con diferencia de nivel, condiciones de orden y aseo, caída de objetos)</t>
  </si>
  <si>
    <t>Situación crítica.  Suspender actividades hasta que el riesgo esté bajo control.  Intervención urgente.</t>
  </si>
  <si>
    <t>Corregir y adoptar medidas de control inmediato.  Sin embargo, suspenda actividades si el nivel de consecuencia está por encima de 60.</t>
  </si>
  <si>
    <t>Vibración (cuerpo entero, segmentaria)</t>
  </si>
  <si>
    <t xml:space="preserve">Mejorar si es posible.  Sería conveniente justificar la intervención y su rentabilidad. </t>
  </si>
  <si>
    <t>Mantener las medidas de control existentes, pero se deberían considerar soluciones o mejoras y se deben hacer comprobaciones periódicas para asegurar que el riesgo aún es tolerable.</t>
  </si>
  <si>
    <t>Temperaturas externas (calor y frío)</t>
  </si>
  <si>
    <t>Condiciones de la tarea (carga mental, contenido de la tarea, demandas emocionales, sistemas de control, definición de roles)</t>
  </si>
  <si>
    <t>ACEPTABILIDAD DEL RIESGO:</t>
  </si>
  <si>
    <t>Presión atmosférica (normal y ajustada)</t>
  </si>
  <si>
    <t>Nivel de Riesgo (NR)</t>
  </si>
  <si>
    <t>No Aceptable</t>
  </si>
  <si>
    <t>Radiaciones ionizantes (rayos x, gama, beta y alfa)</t>
  </si>
  <si>
    <t>Público (tránsito, delincuencia común, agresiones)</t>
  </si>
  <si>
    <t>Interfase persona tarea (conocimientos, habilidades con relación a la demanda de la tarea, iniciativa, autonomía y reconocimiento, identificación de la persona con la tarea y la organización)</t>
  </si>
  <si>
    <t>Radiaciones no ionizantes (láser, ultravioleta, infraroja)</t>
  </si>
  <si>
    <t>RENDIMIENTOS NATURALES</t>
  </si>
  <si>
    <t>Sismo</t>
  </si>
  <si>
    <t>Disconfor térmico</t>
  </si>
  <si>
    <t>Terremoto</t>
  </si>
  <si>
    <r>
      <rPr>
        <b/>
        <sz val="10"/>
        <color indexed="8"/>
        <rFont val="Arial"/>
        <family val="2"/>
      </rPr>
      <t>MEDIDAS DE INTERVENCIÓN:</t>
    </r>
    <r>
      <rPr>
        <sz val="10"/>
        <color indexed="8"/>
        <rFont val="Arial"/>
        <family val="2"/>
      </rPr>
      <t xml:space="preserve"> Describa si se necesitan controles nuevos o mejorados según la jerarquía descrita considerando los costos relativos, los beneficios de la reducción de riesgos y la confiabilidad de las opciones disponibles.  Algunos ejemplos de estos son:</t>
    </r>
  </si>
  <si>
    <t>QUÍMICO</t>
  </si>
  <si>
    <t>Vendaval</t>
  </si>
  <si>
    <t>Polvos orgánicos e inorgánicos</t>
  </si>
  <si>
    <t>Inundación</t>
  </si>
  <si>
    <r>
      <rPr>
        <b/>
        <sz val="10"/>
        <color indexed="8"/>
        <rFont val="Arial"/>
        <family val="2"/>
      </rPr>
      <t>ELIMINACIÓN:</t>
    </r>
    <r>
      <rPr>
        <sz val="10"/>
        <color indexed="8"/>
        <rFont val="Arial"/>
        <family val="2"/>
      </rPr>
      <t xml:space="preserve"> Modificar un diseño para eliminar el peligro, por ejemplo, introducir dispositivos mecánicos de alzamiento para eliminar el peligro de manipulación manual.</t>
    </r>
  </si>
  <si>
    <t>Fibras</t>
  </si>
  <si>
    <t>Derrumbe</t>
  </si>
  <si>
    <r>
      <rPr>
        <b/>
        <sz val="10"/>
        <color indexed="8"/>
        <rFont val="Arial"/>
        <family val="2"/>
      </rPr>
      <t>SUSTITUCIÓN:</t>
    </r>
    <r>
      <rPr>
        <sz val="10"/>
        <color indexed="8"/>
        <rFont val="Arial"/>
        <family val="2"/>
      </rPr>
      <t xml:space="preserve"> Sustituir por un material menos peligroso o reducir la energía del sistema (por ejemplo, reducir la fuerza, el amperaje, la presión, la temperatura, etc.).</t>
    </r>
  </si>
  <si>
    <t>Líquidos (nieblas y rocíos)</t>
  </si>
  <si>
    <t>Jornada de trabajo (pausas, trabajo nocturno, rotación, horas extras, descansos)</t>
  </si>
  <si>
    <t>Precipitaciones (lluvias, granizadas, heladas)</t>
  </si>
  <si>
    <r>
      <rPr>
        <b/>
        <sz val="10"/>
        <color indexed="8"/>
        <rFont val="Arial"/>
        <family val="2"/>
      </rPr>
      <t xml:space="preserve">CONTROLES DE INGENIERÍA: </t>
    </r>
    <r>
      <rPr>
        <sz val="10"/>
        <color indexed="8"/>
        <rFont val="Arial"/>
        <family val="2"/>
      </rPr>
      <t>Instalar sistemas de ventilación, protección para las máquinas, enclavamiento, cerramientos acústicos, etc.</t>
    </r>
  </si>
  <si>
    <t>Gases y vapores</t>
  </si>
  <si>
    <r>
      <rPr>
        <b/>
        <sz val="10"/>
        <color indexed="8"/>
        <rFont val="Arial"/>
        <family val="2"/>
      </rPr>
      <t>SEÑALIZACIÓN, ADVERTENCIAS, Y/O CONTROLES ADMINISTRATIVOS:</t>
    </r>
    <r>
      <rPr>
        <sz val="10"/>
        <color indexed="8"/>
        <rFont val="Arial"/>
        <family val="2"/>
      </rPr>
      <t xml:space="preserve"> Instalación de alarmas, procedimientos de seguridad, inspecciones de los equipos, controles de acceso, capacitación del personal.</t>
    </r>
  </si>
  <si>
    <t>Humos metálicos y no metálicos</t>
  </si>
  <si>
    <t>Material particulado</t>
  </si>
  <si>
    <r>
      <rPr>
        <b/>
        <sz val="10"/>
        <color indexed="8"/>
        <rFont val="Arial"/>
        <family val="2"/>
      </rPr>
      <t>EQUIPOS DE PROTECCIÓN PERSONAL:</t>
    </r>
    <r>
      <rPr>
        <sz val="10"/>
        <color indexed="8"/>
        <rFont val="Arial"/>
        <family val="2"/>
      </rPr>
      <t xml:space="preserve"> Gafas de seguridad, protección auditiva, máscaras faciales, sistemas de detención de caídas, respiradores y guantes.</t>
    </r>
  </si>
  <si>
    <r>
      <rPr>
        <b/>
        <sz val="10"/>
        <color indexed="8"/>
        <rFont val="Arial"/>
        <family val="2"/>
      </rPr>
      <t>MEDIDAS DE CONTROL:</t>
    </r>
    <r>
      <rPr>
        <sz val="10"/>
        <color indexed="8"/>
        <rFont val="Arial"/>
        <family val="2"/>
      </rPr>
      <t xml:space="preserve"> Describa las medidas implementadas en la fuente, medio o persona con el fin de minimizar la ocurrencia de incidentes.</t>
    </r>
  </si>
  <si>
    <r>
      <rPr>
        <b/>
        <sz val="10"/>
        <color indexed="8"/>
        <rFont val="Arial"/>
        <family val="2"/>
      </rPr>
      <t>NIVEL DE RIESGO:</t>
    </r>
    <r>
      <rPr>
        <sz val="10"/>
        <color indexed="8"/>
        <rFont val="Arial"/>
        <family val="2"/>
      </rPr>
      <t xml:space="preserve"> Magnitud de un riesgo resultante del producto del Nivel de Probabilidad (NP) por el Nivel de Consecuencia (NC).</t>
    </r>
  </si>
  <si>
    <r>
      <rPr>
        <b/>
        <sz val="10"/>
        <color indexed="8"/>
        <rFont val="Arial"/>
        <family val="2"/>
      </rPr>
      <t>EVALUACIÓN DEL RIESGO:</t>
    </r>
    <r>
      <rPr>
        <sz val="10"/>
        <color indexed="8"/>
        <rFont val="Arial"/>
        <family val="2"/>
      </rPr>
      <t xml:space="preserve"> Proceso para determinar el nivel de riesgo asociado al nivel de probabilidad y el nivel de consecuencia. </t>
    </r>
  </si>
  <si>
    <r>
      <rPr>
        <b/>
        <sz val="10"/>
        <color indexed="8"/>
        <rFont val="Arial"/>
        <family val="2"/>
      </rPr>
      <t>NIVEL DE DEFICIENCIA (ND):</t>
    </r>
    <r>
      <rPr>
        <sz val="10"/>
        <color indexed="8"/>
        <rFont val="Arial"/>
        <family val="2"/>
      </rPr>
      <t xml:space="preserve"> Es la magnitud de la relación esperable entre (1) el conjunto de peligros detectados y su relación causal directa con posibles incidentes y (2) con la eficacia de las medidas preventivas existentes en un lugar de trabajo. </t>
    </r>
  </si>
  <si>
    <r>
      <rPr>
        <b/>
        <sz val="10"/>
        <color indexed="8"/>
        <rFont val="Arial"/>
        <family val="2"/>
      </rPr>
      <t>NIVEL DE EXPOSICIÓN (NE):</t>
    </r>
    <r>
      <rPr>
        <sz val="10"/>
        <color indexed="8"/>
        <rFont val="Arial"/>
        <family val="2"/>
      </rPr>
      <t xml:space="preserve"> Es la situación de exposición a un riesgo que se presenta en un tiempo determinado durante la jornada laboral.</t>
    </r>
  </si>
  <si>
    <r>
      <rPr>
        <b/>
        <sz val="10"/>
        <color indexed="8"/>
        <rFont val="Arial"/>
        <family val="2"/>
      </rPr>
      <t>NIVEL DE PROBABILIDAD (NP):</t>
    </r>
    <r>
      <rPr>
        <sz val="10"/>
        <color indexed="8"/>
        <rFont val="Arial"/>
        <family val="2"/>
      </rPr>
      <t xml:space="preserve"> Es el producto del Nivel de Deficiencia (ND) por el Nivel de Exposición (NE).</t>
    </r>
  </si>
  <si>
    <r>
      <rPr>
        <b/>
        <sz val="10"/>
        <color indexed="8"/>
        <rFont val="Arial"/>
        <family val="2"/>
      </rPr>
      <t>NIVEL DE CONSECUENCIA (NC):</t>
    </r>
    <r>
      <rPr>
        <sz val="10"/>
        <color indexed="8"/>
        <rFont val="Arial"/>
        <family val="2"/>
      </rPr>
      <t xml:space="preserve"> Es una medida de la severidad de las consecuencias.</t>
    </r>
  </si>
  <si>
    <t>Condiciones de la tarea, definición de roles, interacciones, trabajo en equipo, manejo de cambios, evaluación del desempeño.</t>
  </si>
  <si>
    <t>Jornada de Orden y Aseo. Desinfección de áreas. Ventilación
Instalación de divisiones entre funcionario y usuario</t>
  </si>
  <si>
    <t xml:space="preserve">Hongos, documentacion almacenda, acumulada de polvo </t>
  </si>
  <si>
    <t xml:space="preserve">Estrés, fatiga muscular, cefalea, migrañas, alteraciones emocionales, insomnio, alteraciones gastrointestinales, enfermedades cardiovasculares, ausentismo, rotación, bajo desempeño, baja productividad, </t>
  </si>
  <si>
    <t>Alto nivel sonoro externo por el trafico vehicular.</t>
  </si>
  <si>
    <t>Ubicación de la entidad en sitio con alto trafico vehicular.</t>
  </si>
  <si>
    <t>Hipoacusia leve</t>
  </si>
  <si>
    <t xml:space="preserve">Lesiones de variada severidad por caída de objetos, golpe, amputación ahogamiento, laceración muerte o desplome de estructuras, Inundaciones,  </t>
  </si>
  <si>
    <t xml:space="preserve">Plan de Emergencia, Capacitación Brigada de emergencia/simulacros
</t>
  </si>
  <si>
    <t>Actividades formativas y de sensibilización, actividades de bienestar social y SST.
Aplicación Batería de Riesgo Psicosocial.</t>
  </si>
  <si>
    <t>Ubicación y adecuación del puesto de trabajo</t>
  </si>
  <si>
    <t xml:space="preserve">Brillo de equipos de computo, Bombillos y lámparas </t>
  </si>
  <si>
    <t>Ruido: Disminución de la capacidad auditiva, exposición a altos niveles de  ruido  generados por el transito y eventos ajenos a la entidad</t>
  </si>
  <si>
    <t>Autocuidado y controles médicos</t>
  </si>
  <si>
    <t>Medición de niveles de ruido; revisión de un control de ingeniería para el mejoramiento o instalación de ventanas con mayor aislamiento acústico por el trafico vehicular.</t>
  </si>
  <si>
    <t xml:space="preserve">
Biomecánico</t>
  </si>
  <si>
    <t>Enfermedad laboral
Incapacidades permanentes</t>
  </si>
  <si>
    <t>Adecuación de puestos de trabajo de acuerdo a las necesidades</t>
  </si>
  <si>
    <t>Movimientos repetitivos al digitar, organización de documentos</t>
  </si>
  <si>
    <t xml:space="preserve">Fatiga física o lesiones como contusiones, cortes, heridas y lesiones musculoesqueléticas en zonas sensibles como son los hombros, brazos, manos y espalda, Manguito rotador, Síndrome del Túnel del Carpo. </t>
  </si>
  <si>
    <t>Zona de exposición</t>
  </si>
  <si>
    <t>Inspecciones de seguridad, mantenimiento</t>
  </si>
  <si>
    <t>Lesiones permanentes o incapacitantes, quemaduras, electrocución la muerte.</t>
  </si>
  <si>
    <t xml:space="preserve">Mantenimiento y/o Cambio de instalaciones eléctricas
</t>
  </si>
  <si>
    <t>Reportes de inspección</t>
  </si>
  <si>
    <t>Caídas, Golpes, Fracturas, Luxaciones, Raspaduras.</t>
  </si>
  <si>
    <t>Instalación física</t>
  </si>
  <si>
    <t xml:space="preserve">Virus
Picaduras
Bacterias
Exposición a agentes biológicos como virus SARS-COV-2 </t>
  </si>
  <si>
    <t>Hongos, documentación almacenada, acumulada de polvo en ductos de ventilación</t>
  </si>
  <si>
    <t xml:space="preserve">Enfermedades infecciosas y parasitarias, así como gastrointestinales </t>
  </si>
  <si>
    <t>manipulación de cajas y documentación / tapetes en la oficina</t>
  </si>
  <si>
    <t>Inspecciones de seguridad, mantenimiento / orden y aseo</t>
  </si>
  <si>
    <t>Eliminación de la alfombra en la entidad</t>
  </si>
  <si>
    <t>Tapabocas</t>
  </si>
  <si>
    <t>Inhalación de material particulado presente en el ambiente (Polvos orgánicos - inorgánicos) / uso de productos químicos para la limpieza y desinfección</t>
  </si>
  <si>
    <t>Químico</t>
  </si>
  <si>
    <t>Alergias respiratorias, ascariosis, rinitis alérgica, conjuntivitis alérgica (efectos agudos y crónicos a la salud</t>
  </si>
  <si>
    <t>Fenómenos Naturales</t>
  </si>
  <si>
    <t>Lesiones permanentes o incapacitantes electrucuccion</t>
  </si>
  <si>
    <t xml:space="preserve">Señalizar y demarcar las areas, analiis de Trabajo Seguro para operar aparatos, capacitación en Riesgo Electrico, mantenimiento preventivo a las instalaciones, Inspecciones de seguridad 
</t>
  </si>
  <si>
    <t>Equipo de proteccion personal</t>
  </si>
  <si>
    <t>Lesiones  o incapacitantes</t>
  </si>
  <si>
    <t>Dotación de elementos de trabajo</t>
  </si>
  <si>
    <t>Adecuación de instalaciones y puestos de trabajo donde se requiera</t>
  </si>
  <si>
    <t>Implementar y ejecutar el programa de orden y aseo, señalizar las areas, capacitar en Prevención de Riesgo</t>
  </si>
  <si>
    <t xml:space="preserve">Realizar inspecciones y comprobaciones periódicas al sistema eléctrico </t>
  </si>
  <si>
    <t xml:space="preserve">Tapabocas 
</t>
  </si>
  <si>
    <t>Ubicación y adecuaciones de los elementos de trabajo</t>
  </si>
  <si>
    <t>Ambientales</t>
  </si>
  <si>
    <t xml:space="preserve"> Hipoacusia Leve</t>
  </si>
  <si>
    <t>Brillo de equipos de computo y luminarias</t>
  </si>
  <si>
    <t>Dotación de sillas y elementos de trbajo</t>
  </si>
  <si>
    <t>manipulacion de cajas y documentacion</t>
  </si>
  <si>
    <t>Reportes E inspeccion</t>
  </si>
  <si>
    <t>Realizar inspecciones y comprobaciones periódicas al sistema eléctrico. Piezas informativas de Riesgo Publico</t>
  </si>
  <si>
    <t>Inspecciones de puestos de Trabajo/orden y aseo. Charla de cuidado a la salud</t>
  </si>
  <si>
    <t>FIRMAS</t>
  </si>
  <si>
    <t>Servios Generales</t>
  </si>
  <si>
    <t>NO</t>
  </si>
  <si>
    <t xml:space="preserve"> OPERATIVO (SERVICIOS GENERARLES)</t>
  </si>
  <si>
    <t>SEDE BOGOTA</t>
  </si>
  <si>
    <t>Baja productividad. Incapacidades Médicas. Patologias derivadas del estrés: depresión, ansiedad, agudizacion de problemas de personalidad, transtornos de adaptación, somatización y adicciones.</t>
  </si>
  <si>
    <t>Pausas activas visuales</t>
  </si>
  <si>
    <t>METODOLOGIÁ GTC 45 INSTRUCCIONES PARA DILIGENCIAR EL FORMATO MATRIZ DE PELIGROS</t>
  </si>
  <si>
    <t>Elementos o partes de maquinas y equipos</t>
  </si>
  <si>
    <t>Ascensores</t>
  </si>
  <si>
    <t>Señalización de Uso correcto de Ascensores</t>
  </si>
  <si>
    <t>Capacitación al personal sobre uso seguro del ascensor
Procedimientos de evacuación en caso de fallas</t>
  </si>
  <si>
    <t>Golpes, atrapamientos en miembros superior o inferiores</t>
  </si>
  <si>
    <t>Validar la funcionalidad de alarmas y comunicación de emergencia dentro de la cabina
Mantenimiento preventivo y correctivo periódico</t>
  </si>
  <si>
    <t>Escaleras, pasillos e instalaciones administrativas</t>
  </si>
  <si>
    <t xml:space="preserve">Escaleras con barandas, Inspecciones, Señalización de Zonas, Ruta de Evacuación y Emergencias </t>
  </si>
  <si>
    <t>Capacitación en primeros auxilios.
Implementar programa de Orden y Aseo, Programa de Inspecciones, Señalización, Programa de Capacitación</t>
  </si>
  <si>
    <t xml:space="preserve">Iluminación Natural o Artificial </t>
  </si>
  <si>
    <t>Exámenes ocupacionales, Inspecciones del puesto de trabajo</t>
  </si>
  <si>
    <t>Psicosocial</t>
  </si>
  <si>
    <t>Biomecanico</t>
  </si>
  <si>
    <t>Biológico</t>
  </si>
  <si>
    <t>Fugas o derrames pueden generar incendios o explosiones.</t>
  </si>
  <si>
    <t>Extintores ubicados estratégicamente</t>
  </si>
  <si>
    <t>Condiciones de Seguridad 
Publico</t>
  </si>
  <si>
    <t>Físico
Iluminación</t>
  </si>
  <si>
    <t>Físico
Ruido</t>
  </si>
  <si>
    <t>Disminución de la capacidad auditiva</t>
  </si>
  <si>
    <t>Lesiones graves irreparables (incapacidad permanente parcial o invalidez) o la muerte</t>
  </si>
  <si>
    <t xml:space="preserve">Lesiones graves irreparables (incapacidad permanente parcial o invalidez) </t>
  </si>
  <si>
    <t>Presencia de sustancias inflamables identificadas
 (señalización)</t>
  </si>
  <si>
    <t>Condiciones Intralaborales:  Comunicación y relaciones interpersonales</t>
  </si>
  <si>
    <t>Alergias respiratorias, acariosis, rinitis alérgica, conjuntivitis alérgica (efectos agudos y crónicos a la salud</t>
  </si>
  <si>
    <t>Sustancias inflamables en las instalaciones ( ACPM) planta eléctrica</t>
  </si>
  <si>
    <t>Se pueden implementar sistemas sostenibles ( paneles solares)</t>
  </si>
  <si>
    <t>Fichas de Datos de Seguridad u Hojas de seguridad
Revisión constante de funcionalidad de detectores de humo</t>
  </si>
  <si>
    <t xml:space="preserve">Mecánico </t>
  </si>
  <si>
    <t>Reportes de inspección
Capacitaciones a brigada / simulacros</t>
  </si>
  <si>
    <t>Sismo, Terremoto, Precipitaciones Lluvias, Granizadas y heladas u otras identificadas</t>
  </si>
  <si>
    <t>Lesiones de variada severidad por caída de objetos, golpe, laceración muerte, amputación ahogamiento o desplome de estructuras,
Inundaciones</t>
  </si>
  <si>
    <t>Baja productividad. Incapacidades Médicas. Patologías derivadas del estrés: depresión, ansiedad, agudización de problemas de personalidad, trastornos de adaptación, somatización y adicciones.</t>
  </si>
  <si>
    <t xml:space="preserve"> Sobre esfuerzo visual Cefaleas y migrañas,  incapacidades</t>
  </si>
  <si>
    <t>Pausas activas visuales
Estudios Higiénicos de Iluminación</t>
  </si>
  <si>
    <t>Uso de dispositivos de comunicación tecnológicos (Control de volumen aparatos telefónicos)</t>
  </si>
  <si>
    <t>Sonido PC, uso de auriculares (diadema) reuniones y comités virtuales</t>
  </si>
  <si>
    <t>Biomecánico</t>
  </si>
  <si>
    <t xml:space="preserve">Fatiga física o lesiones como contusiones, cortes, heridas y lesiones muscoloesqueléticas en zonas sensibles como son los hombros, brazos, manos y espalda, Manguito rotador, Síndrome del Túnel del Carpo. </t>
  </si>
  <si>
    <t>Heridas, estrés, caídas, alteraciones cardiovasculares, perdida de objetos personales.</t>
  </si>
  <si>
    <t>Condiciones de Seguridad 
Eléctrico</t>
  </si>
  <si>
    <t>Adecuación de las instalaciones electicas</t>
  </si>
  <si>
    <t>Cambio y mantenimiento de instalaciones Eléctricas</t>
  </si>
  <si>
    <t>Pausas activas, exámenes periódicos con énfasis  osteomuscular.</t>
  </si>
  <si>
    <t>Capacitaciones, charlas y señalización</t>
  </si>
  <si>
    <t>Condiciones de Seguridad 
Locativo</t>
  </si>
  <si>
    <t>Condiciones de Seguridad 
Tecnológico</t>
  </si>
  <si>
    <t xml:space="preserve">Superficies de trabajo deslizantes, Condicones orden y uso de elementos en areas de trabajo </t>
  </si>
  <si>
    <t>Caídas, Golpes, Fracturas, Luxaciones, Raspaduras., Esguinces, Heridas de poca proofundidad</t>
  </si>
  <si>
    <t>Radiaciones no ionizantes (generados por lámparas fluorescentes, computadores)</t>
  </si>
  <si>
    <t>Charlas de almacenamiento y uso adecuado de sustancias
Entrega de EPP</t>
  </si>
  <si>
    <t>Fichas de Datos de Seguridad u Hojas de seguridad
 Fomentar la cultura del autocuidado,
 Fomentar las jornadas de limpieza de archivo (dirigido a cajas, carpetas y papelería)</t>
  </si>
  <si>
    <t>Sintomatología osteomuscular de columna cervical, dorsal, lumbar, cifosis, lordosis, escoliosis,  várices, cuello, hombros, fatiga, edema de miembros inferiores, espasmos, problemas de circulación</t>
  </si>
  <si>
    <t>Fatiga visual / Cefalea/ Deslumbramientos, 
interferencia con la visión, disminución de la percepción  visual.</t>
  </si>
  <si>
    <t>Intensidad de luz no uniforme en el área (sin difusores, ubicación puestos) exceso de iluminación natural o artificial, algunas áreas de lámparas localizadas.</t>
  </si>
  <si>
    <t xml:space="preserve">Electrocución por contacto directo o indirecto, generado equipos energizados </t>
  </si>
  <si>
    <t>Quemaduras, Contracción muscular intensa
Arritmias cardiacas graves, Fibrilación ventricular, shock.</t>
  </si>
  <si>
    <t>Objetos cortopunzantes o con peligro de cortes usados en labores administrativas</t>
  </si>
  <si>
    <t>Inspecciones</t>
  </si>
  <si>
    <t xml:space="preserve">Lesiones leves en manos , heridas </t>
  </si>
  <si>
    <t>Capacitacion deelemntos u objetos usasdos en labores administrativas</t>
  </si>
  <si>
    <t>Lesiones leves en manos , heridas , laceraciones</t>
  </si>
  <si>
    <t>Si usan ganchos legajadotres metalicos, reemplazar por plasticos</t>
  </si>
  <si>
    <t>Sillas ergonomicas en buenas condiciones descansa pies
Instructivo de ergonomia y utilizacion de sillas  ergonomicas que brinden confort lumbar</t>
  </si>
  <si>
    <t>Condicion de Seguridad 
Accidentes de Tránsito</t>
  </si>
  <si>
    <t>Lesiones, traumas multiples</t>
  </si>
  <si>
    <t>Zonas peatonales en parqueadero</t>
  </si>
  <si>
    <t>Circulacion de vehiculos en parquedero  por visitantes, contratistas, trabajadores</t>
  </si>
  <si>
    <t>Sistema de Alarma sonora yd e ilumincion para el desecenso a ascenso de los vehiculos ubicados en los sotanos</t>
  </si>
  <si>
    <t xml:space="preserve">Capacitación sobre circulación de vehículos dentro de la sede, Divulgacion de folleto visitante.
Señalización </t>
  </si>
  <si>
    <t xml:space="preserve">Ubicación de Extinores en puntos estrategicos </t>
  </si>
  <si>
    <t xml:space="preserve">Inspecciones, Programa de Mantenimiento, </t>
  </si>
  <si>
    <t>Charlas, Capacitaciones</t>
  </si>
  <si>
    <t xml:space="preserve">Equipos, instalaciones  eléctricas </t>
  </si>
  <si>
    <t>Mouse y teclado de computadores</t>
  </si>
  <si>
    <t>Diseño de puestos de trabajo PVE Osteomuscular</t>
  </si>
  <si>
    <t xml:space="preserve">Sistemas de Back
out o persianas 
con buen 
cubrimiento </t>
  </si>
  <si>
    <t xml:space="preserve"> Realizar 
mantenimiento o 
cambio de las 
luminarias que se encuentran en mal estado y a los Sistemas de Back
out o persianas 
con buen 
cubrimiento  instalados</t>
  </si>
  <si>
    <t xml:space="preserve">Pausas activas visuales
Estudios Higiénicos de Iluminación
</t>
  </si>
  <si>
    <t>Sintomatología osteomuscular de columna cervical, dorsal, lumbar, cifosis, lordosis, escoliosis,  várices, cuello, hombros, fatiga, edema de miembros inferiores, espasmos, problemas de circulación.</t>
  </si>
  <si>
    <t>Actividades de sensibilización en higiene postural
Pausas activas
Sillas ergonomicas en buenas condiciones</t>
  </si>
  <si>
    <r>
      <t xml:space="preserve">Actividades de sensibilización en higiene postural
Pausas activas
</t>
    </r>
    <r>
      <rPr>
        <sz val="8"/>
        <rFont val="Arial"/>
        <family val="2"/>
      </rPr>
      <t>Sillas ergonomicas en buenas condiciones</t>
    </r>
  </si>
  <si>
    <t>Ubicación de Extinores en puntos estrategicos</t>
  </si>
  <si>
    <t>Servicio de Seguridad privada</t>
  </si>
  <si>
    <t xml:space="preserve">
Físico Ruido</t>
  </si>
  <si>
    <t>Físico iluminaciòn</t>
  </si>
  <si>
    <t>Inspecciones de seguridad</t>
  </si>
  <si>
    <t xml:space="preserve">Charlas seguridad vial </t>
  </si>
  <si>
    <t xml:space="preserve">Señalizacion </t>
  </si>
  <si>
    <t xml:space="preserve">Inspecciones </t>
  </si>
  <si>
    <t>Elaborado por:  Julay Ramirez-Piedad Mendoza</t>
  </si>
  <si>
    <t>Fecha de Elaboración:  08/04/2025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</si>
</sst>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color theme="1"/>
      <name val="Arial"/>
      <family val="2"/>
    </font>
    <font>
      <sz val="11"/>
      <name val="Calibri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8"/>
      <color theme="1"/>
      <name val="Calibri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name val="Calibri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b/>
      <sz val="12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Calibri"/>
      <family val="2"/>
    </font>
    <font>
      <b/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0.249977111117893"/>
        <bgColor rgb="FFD8D8D8"/>
      </patternFill>
    </fill>
    <fill>
      <patternFill patternType="solid">
        <fgColor theme="2" tint="-0.249977111117893"/>
        <bgColor rgb="FFA5A5A5"/>
      </patternFill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rgb="FFA5A5A5"/>
      </patternFill>
    </fill>
    <fill>
      <patternFill patternType="solid">
        <fgColor theme="4" tint="0.79998168889431442"/>
        <bgColor theme="0"/>
      </patternFill>
    </fill>
  </fills>
  <borders count="5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3" fillId="0" borderId="0"/>
  </cellStyleXfs>
  <cellXfs count="280">
    <xf numFmtId="0" fontId="0" fillId="0" borderId="0" xfId="0"/>
    <xf numFmtId="0" fontId="5" fillId="3" borderId="4" xfId="1" applyFont="1" applyFill="1" applyBorder="1" applyAlignment="1">
      <alignment horizontal="center" vertical="center" wrapText="1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5" fillId="3" borderId="14" xfId="1" applyFont="1" applyFill="1" applyBorder="1" applyAlignment="1">
      <alignment horizontal="center" vertical="center" textRotation="90" wrapText="1"/>
    </xf>
    <xf numFmtId="0" fontId="5" fillId="2" borderId="12" xfId="1" applyFont="1" applyFill="1" applyBorder="1" applyAlignment="1">
      <alignment horizontal="center" vertical="center" textRotation="90" wrapText="1"/>
    </xf>
    <xf numFmtId="0" fontId="5" fillId="2" borderId="14" xfId="1" applyFont="1" applyFill="1" applyBorder="1" applyAlignment="1">
      <alignment horizontal="center" vertical="center" textRotation="90" wrapText="1"/>
    </xf>
    <xf numFmtId="0" fontId="7" fillId="0" borderId="16" xfId="1" applyFont="1" applyBorder="1" applyAlignment="1">
      <alignment horizontal="center" vertical="center"/>
    </xf>
    <xf numFmtId="0" fontId="10" fillId="0" borderId="21" xfId="1" applyFont="1" applyBorder="1" applyAlignment="1">
      <alignment horizontal="center" vertical="top" wrapText="1"/>
    </xf>
    <xf numFmtId="0" fontId="7" fillId="0" borderId="21" xfId="1" applyFont="1" applyBorder="1" applyAlignment="1">
      <alignment horizontal="center" vertical="center"/>
    </xf>
    <xf numFmtId="0" fontId="7" fillId="0" borderId="17" xfId="1" applyFont="1" applyBorder="1" applyAlignment="1">
      <alignment horizontal="center" vertical="center" wrapText="1"/>
    </xf>
    <xf numFmtId="0" fontId="10" fillId="0" borderId="25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10" fillId="0" borderId="26" xfId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justify" vertical="top" wrapText="1"/>
    </xf>
    <xf numFmtId="0" fontId="0" fillId="0" borderId="0" xfId="0" applyAlignment="1">
      <alignment horizontal="justify" vertical="top" wrapText="1"/>
    </xf>
    <xf numFmtId="0" fontId="5" fillId="3" borderId="16" xfId="1" applyFont="1" applyFill="1" applyBorder="1" applyAlignment="1">
      <alignment horizontal="center" vertical="center" textRotation="90" wrapText="1"/>
    </xf>
    <xf numFmtId="0" fontId="5" fillId="2" borderId="16" xfId="1" applyFont="1" applyFill="1" applyBorder="1" applyAlignment="1">
      <alignment horizontal="center" vertical="center" textRotation="90" wrapText="1"/>
    </xf>
    <xf numFmtId="0" fontId="5" fillId="3" borderId="22" xfId="1" applyFont="1" applyFill="1" applyBorder="1" applyAlignment="1">
      <alignment horizontal="center" vertical="center" wrapText="1"/>
    </xf>
    <xf numFmtId="0" fontId="12" fillId="5" borderId="16" xfId="0" applyFont="1" applyFill="1" applyBorder="1" applyAlignment="1" applyProtection="1">
      <alignment horizontal="center" vertical="center" wrapText="1"/>
      <protection hidden="1"/>
    </xf>
    <xf numFmtId="0" fontId="10" fillId="4" borderId="16" xfId="0" applyFont="1" applyFill="1" applyBorder="1" applyAlignment="1">
      <alignment vertical="center" wrapText="1"/>
    </xf>
    <xf numFmtId="0" fontId="10" fillId="4" borderId="16" xfId="1" applyFont="1" applyFill="1" applyBorder="1" applyAlignment="1">
      <alignment horizontal="center" vertical="center" wrapText="1"/>
    </xf>
    <xf numFmtId="0" fontId="7" fillId="4" borderId="16" xfId="1" applyFont="1" applyFill="1" applyBorder="1" applyAlignment="1">
      <alignment horizontal="center" vertical="center" wrapText="1"/>
    </xf>
    <xf numFmtId="0" fontId="7" fillId="4" borderId="17" xfId="1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2" fillId="4" borderId="16" xfId="0" applyFont="1" applyFill="1" applyBorder="1" applyAlignment="1">
      <alignment horizontal="center" vertical="center" wrapText="1"/>
    </xf>
    <xf numFmtId="0" fontId="13" fillId="4" borderId="16" xfId="1" applyFont="1" applyFill="1" applyBorder="1" applyAlignment="1">
      <alignment horizontal="center" vertical="center" wrapText="1"/>
    </xf>
    <xf numFmtId="0" fontId="7" fillId="4" borderId="16" xfId="1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left" vertical="center" wrapText="1"/>
    </xf>
    <xf numFmtId="0" fontId="11" fillId="4" borderId="16" xfId="1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17" xfId="1" applyFont="1" applyFill="1" applyBorder="1" applyAlignment="1">
      <alignment horizontal="center" vertical="center" wrapText="1"/>
    </xf>
    <xf numFmtId="0" fontId="7" fillId="4" borderId="25" xfId="1" applyFont="1" applyFill="1" applyBorder="1" applyAlignment="1">
      <alignment horizontal="center" vertical="center" wrapText="1"/>
    </xf>
    <xf numFmtId="0" fontId="10" fillId="4" borderId="25" xfId="1" applyFont="1" applyFill="1" applyBorder="1" applyAlignment="1">
      <alignment horizontal="center" vertical="center" wrapText="1"/>
    </xf>
    <xf numFmtId="0" fontId="10" fillId="4" borderId="26" xfId="1" applyFont="1" applyFill="1" applyBorder="1" applyAlignment="1">
      <alignment horizontal="center" vertical="center" wrapText="1"/>
    </xf>
    <xf numFmtId="0" fontId="10" fillId="4" borderId="21" xfId="1" applyFont="1" applyFill="1" applyBorder="1" applyAlignment="1">
      <alignment horizontal="center" vertical="top" wrapText="1"/>
    </xf>
    <xf numFmtId="0" fontId="5" fillId="8" borderId="22" xfId="1" applyFont="1" applyFill="1" applyBorder="1" applyAlignment="1">
      <alignment horizontal="center" vertical="center" wrapText="1"/>
    </xf>
    <xf numFmtId="0" fontId="5" fillId="8" borderId="16" xfId="1" applyFont="1" applyFill="1" applyBorder="1" applyAlignment="1">
      <alignment horizontal="center" vertical="center" textRotation="90" wrapText="1"/>
    </xf>
    <xf numFmtId="0" fontId="5" fillId="7" borderId="16" xfId="1" applyFont="1" applyFill="1" applyBorder="1" applyAlignment="1">
      <alignment horizontal="center" vertical="center" textRotation="90" wrapText="1"/>
    </xf>
    <xf numFmtId="0" fontId="3" fillId="0" borderId="34" xfId="0" applyFont="1" applyBorder="1" applyAlignment="1"/>
    <xf numFmtId="0" fontId="0" fillId="0" borderId="0" xfId="0" applyAlignment="1"/>
    <xf numFmtId="0" fontId="3" fillId="0" borderId="0" xfId="0" applyFont="1" applyAlignment="1"/>
    <xf numFmtId="0" fontId="21" fillId="0" borderId="38" xfId="0" applyFont="1" applyBorder="1" applyAlignment="1">
      <alignment vertical="top"/>
    </xf>
    <xf numFmtId="0" fontId="21" fillId="0" borderId="39" xfId="0" applyFont="1" applyBorder="1" applyAlignment="1">
      <alignment vertical="top"/>
    </xf>
    <xf numFmtId="0" fontId="21" fillId="0" borderId="40" xfId="0" applyFont="1" applyBorder="1" applyAlignment="1">
      <alignment vertical="top"/>
    </xf>
    <xf numFmtId="0" fontId="5" fillId="3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textRotation="90" wrapText="1"/>
    </xf>
    <xf numFmtId="0" fontId="5" fillId="2" borderId="12" xfId="0" applyFont="1" applyFill="1" applyBorder="1" applyAlignment="1">
      <alignment horizontal="center" vertical="center" textRotation="90" wrapText="1"/>
    </xf>
    <xf numFmtId="0" fontId="5" fillId="2" borderId="14" xfId="0" applyFont="1" applyFill="1" applyBorder="1" applyAlignment="1">
      <alignment horizontal="center" vertical="center" textRotation="90" wrapText="1"/>
    </xf>
    <xf numFmtId="0" fontId="7" fillId="5" borderId="16" xfId="1" applyFont="1" applyFill="1" applyBorder="1" applyAlignment="1">
      <alignment horizontal="center" vertical="center" wrapText="1"/>
    </xf>
    <xf numFmtId="0" fontId="0" fillId="0" borderId="0" xfId="0"/>
    <xf numFmtId="0" fontId="18" fillId="4" borderId="0" xfId="0" applyFont="1" applyFill="1" applyBorder="1"/>
    <xf numFmtId="0" fontId="19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vertical="center" wrapText="1"/>
    </xf>
    <xf numFmtId="0" fontId="0" fillId="4" borderId="0" xfId="0" applyFill="1" applyBorder="1" applyAlignment="1">
      <alignment horizontal="justify" vertical="top" wrapText="1"/>
    </xf>
    <xf numFmtId="0" fontId="18" fillId="4" borderId="0" xfId="0" applyFont="1" applyFill="1" applyBorder="1" applyAlignment="1">
      <alignment vertical="top" wrapText="1"/>
    </xf>
    <xf numFmtId="0" fontId="18" fillId="4" borderId="0" xfId="0" applyFont="1" applyFill="1" applyBorder="1" applyAlignment="1">
      <alignment horizontal="justify" vertical="top" wrapText="1"/>
    </xf>
    <xf numFmtId="0" fontId="18" fillId="4" borderId="0" xfId="0" applyFont="1" applyFill="1" applyBorder="1" applyAlignment="1">
      <alignment horizontal="justify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19" fillId="4" borderId="0" xfId="0" applyFont="1" applyFill="1" applyBorder="1" applyAlignment="1">
      <alignment horizontal="justify" vertical="top" wrapText="1"/>
    </xf>
    <xf numFmtId="0" fontId="20" fillId="4" borderId="0" xfId="0" applyFont="1" applyFill="1" applyBorder="1" applyAlignment="1">
      <alignment horizontal="justify" vertical="top" wrapText="1"/>
    </xf>
    <xf numFmtId="164" fontId="18" fillId="4" borderId="0" xfId="0" applyNumberFormat="1" applyFont="1" applyFill="1" applyBorder="1" applyAlignment="1">
      <alignment horizontal="center" vertical="center" wrapText="1"/>
    </xf>
    <xf numFmtId="49" fontId="18" fillId="4" borderId="0" xfId="0" applyNumberFormat="1" applyFont="1" applyFill="1" applyBorder="1" applyAlignment="1">
      <alignment horizontal="center" vertical="center" wrapText="1"/>
    </xf>
    <xf numFmtId="0" fontId="7" fillId="0" borderId="26" xfId="1" applyFont="1" applyBorder="1" applyAlignment="1">
      <alignment horizontal="center" vertical="center" wrapText="1"/>
    </xf>
    <xf numFmtId="0" fontId="0" fillId="0" borderId="0" xfId="0"/>
    <xf numFmtId="0" fontId="7" fillId="5" borderId="25" xfId="1" applyFont="1" applyFill="1" applyBorder="1" applyAlignment="1">
      <alignment horizontal="center" vertical="center" wrapText="1"/>
    </xf>
    <xf numFmtId="0" fontId="7" fillId="5" borderId="16" xfId="0" applyFont="1" applyFill="1" applyBorder="1" applyAlignment="1">
      <alignment horizontal="center" vertical="center" wrapText="1"/>
    </xf>
    <xf numFmtId="0" fontId="7" fillId="5" borderId="16" xfId="0" applyFont="1" applyFill="1" applyBorder="1" applyAlignment="1" applyProtection="1">
      <alignment horizontal="center" vertical="center" wrapText="1"/>
      <protection hidden="1"/>
    </xf>
    <xf numFmtId="0" fontId="7" fillId="0" borderId="16" xfId="1" applyFont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7" fillId="0" borderId="16" xfId="1" applyFont="1" applyBorder="1" applyAlignment="1">
      <alignment horizontal="center" vertical="center" wrapText="1"/>
    </xf>
    <xf numFmtId="0" fontId="7" fillId="0" borderId="25" xfId="1" applyFont="1" applyBorder="1" applyAlignment="1">
      <alignment horizontal="center" vertical="center" wrapText="1"/>
    </xf>
    <xf numFmtId="0" fontId="0" fillId="0" borderId="0" xfId="0"/>
    <xf numFmtId="0" fontId="7" fillId="0" borderId="16" xfId="1" applyFont="1" applyBorder="1" applyAlignment="1">
      <alignment horizontal="center" vertical="center" wrapText="1"/>
    </xf>
    <xf numFmtId="0" fontId="7" fillId="5" borderId="16" xfId="1" applyFont="1" applyFill="1" applyBorder="1" applyAlignment="1">
      <alignment horizontal="center" vertical="center" wrapText="1"/>
    </xf>
    <xf numFmtId="0" fontId="7" fillId="0" borderId="21" xfId="1" applyFont="1" applyBorder="1" applyAlignment="1">
      <alignment horizontal="center" vertical="center" wrapText="1"/>
    </xf>
    <xf numFmtId="0" fontId="0" fillId="0" borderId="0" xfId="0"/>
    <xf numFmtId="0" fontId="12" fillId="5" borderId="44" xfId="0" applyFont="1" applyFill="1" applyBorder="1" applyAlignment="1" applyProtection="1">
      <alignment horizontal="center" vertical="center" wrapText="1"/>
      <protection hidden="1"/>
    </xf>
    <xf numFmtId="0" fontId="7" fillId="5" borderId="44" xfId="1" applyFont="1" applyFill="1" applyBorder="1" applyAlignment="1">
      <alignment horizontal="center" vertical="center" wrapText="1"/>
    </xf>
    <xf numFmtId="0" fontId="10" fillId="5" borderId="21" xfId="1" applyFont="1" applyFill="1" applyBorder="1" applyAlignment="1">
      <alignment horizontal="center" vertical="center" wrapText="1"/>
    </xf>
    <xf numFmtId="0" fontId="7" fillId="5" borderId="21" xfId="1" applyFont="1" applyFill="1" applyBorder="1" applyAlignment="1">
      <alignment horizontal="center" vertical="center" wrapText="1"/>
    </xf>
    <xf numFmtId="0" fontId="10" fillId="5" borderId="16" xfId="0" applyFont="1" applyFill="1" applyBorder="1" applyAlignment="1" applyProtection="1">
      <alignment horizontal="justify" vertical="center" wrapText="1"/>
      <protection hidden="1"/>
    </xf>
    <xf numFmtId="0" fontId="10" fillId="5" borderId="16" xfId="1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vertical="center" wrapText="1"/>
    </xf>
    <xf numFmtId="0" fontId="12" fillId="5" borderId="16" xfId="0" applyFont="1" applyFill="1" applyBorder="1" applyAlignment="1" applyProtection="1">
      <alignment horizontal="justify" vertical="center" wrapText="1"/>
      <protection hidden="1"/>
    </xf>
    <xf numFmtId="0" fontId="10" fillId="5" borderId="25" xfId="1" applyFont="1" applyFill="1" applyBorder="1" applyAlignment="1">
      <alignment horizontal="center" vertical="center" wrapText="1"/>
    </xf>
    <xf numFmtId="0" fontId="10" fillId="5" borderId="16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10" fillId="5" borderId="16" xfId="0" applyFont="1" applyFill="1" applyBorder="1" applyAlignment="1" applyProtection="1">
      <alignment horizontal="center" vertical="center" wrapText="1"/>
      <protection hidden="1"/>
    </xf>
    <xf numFmtId="0" fontId="7" fillId="5" borderId="13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vertical="center" wrapText="1"/>
    </xf>
    <xf numFmtId="0" fontId="7" fillId="5" borderId="15" xfId="0" applyFont="1" applyFill="1" applyBorder="1" applyAlignment="1">
      <alignment horizontal="center" wrapText="1"/>
    </xf>
    <xf numFmtId="0" fontId="7" fillId="5" borderId="16" xfId="1" applyFont="1" applyFill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/>
    </xf>
    <xf numFmtId="0" fontId="18" fillId="4" borderId="0" xfId="0" applyFont="1" applyFill="1" applyBorder="1" applyAlignment="1">
      <alignment horizontal="justify" vertical="top" wrapText="1"/>
    </xf>
    <xf numFmtId="0" fontId="19" fillId="4" borderId="0" xfId="0" applyFont="1" applyFill="1" applyBorder="1" applyAlignment="1">
      <alignment horizontal="center" vertical="center" wrapText="1"/>
    </xf>
    <xf numFmtId="0" fontId="18" fillId="4" borderId="0" xfId="0" applyFont="1" applyFill="1" applyBorder="1" applyAlignment="1">
      <alignment horizontal="justify" vertical="center" wrapText="1"/>
    </xf>
    <xf numFmtId="0" fontId="18" fillId="4" borderId="0" xfId="0" applyFont="1" applyFill="1" applyBorder="1" applyAlignment="1">
      <alignment horizontal="center" vertical="center" wrapText="1"/>
    </xf>
    <xf numFmtId="0" fontId="0" fillId="4" borderId="0" xfId="0" applyFill="1" applyBorder="1"/>
    <xf numFmtId="0" fontId="18" fillId="4" borderId="0" xfId="0" applyFont="1" applyFill="1" applyBorder="1" applyAlignment="1">
      <alignment vertical="top" wrapText="1"/>
    </xf>
    <xf numFmtId="0" fontId="19" fillId="4" borderId="0" xfId="0" applyFont="1" applyFill="1" applyBorder="1" applyAlignment="1">
      <alignment horizontal="center" vertical="top" wrapText="1"/>
    </xf>
    <xf numFmtId="0" fontId="19" fillId="4" borderId="0" xfId="0" applyFont="1" applyFill="1" applyBorder="1" applyAlignment="1">
      <alignment horizontal="justify" vertical="top" wrapText="1"/>
    </xf>
    <xf numFmtId="0" fontId="18" fillId="4" borderId="27" xfId="0" applyFont="1" applyFill="1" applyBorder="1" applyAlignment="1">
      <alignment horizontal="center" vertical="center" wrapText="1"/>
    </xf>
    <xf numFmtId="0" fontId="18" fillId="4" borderId="32" xfId="0" applyFont="1" applyFill="1" applyBorder="1" applyAlignment="1">
      <alignment horizontal="center" vertical="center" wrapText="1"/>
    </xf>
    <xf numFmtId="0" fontId="18" fillId="4" borderId="29" xfId="0" applyFont="1" applyFill="1" applyBorder="1" applyAlignment="1">
      <alignment horizontal="center" vertical="center" wrapText="1"/>
    </xf>
    <xf numFmtId="0" fontId="18" fillId="4" borderId="31" xfId="0" applyFont="1" applyFill="1" applyBorder="1" applyAlignment="1">
      <alignment horizontal="center" vertical="center" wrapText="1"/>
    </xf>
    <xf numFmtId="0" fontId="18" fillId="4" borderId="42" xfId="0" applyFont="1" applyFill="1" applyBorder="1" applyAlignment="1">
      <alignment horizontal="center" vertical="center" wrapText="1"/>
    </xf>
    <xf numFmtId="0" fontId="18" fillId="4" borderId="28" xfId="0" applyFont="1" applyFill="1" applyBorder="1" applyAlignment="1">
      <alignment horizontal="center" vertical="center" wrapText="1"/>
    </xf>
    <xf numFmtId="0" fontId="18" fillId="4" borderId="33" xfId="0" applyFont="1" applyFill="1" applyBorder="1" applyAlignment="1">
      <alignment horizontal="center" vertical="center" wrapText="1"/>
    </xf>
    <xf numFmtId="0" fontId="18" fillId="4" borderId="30" xfId="0" applyFont="1" applyFill="1" applyBorder="1" applyAlignment="1">
      <alignment horizontal="center" vertical="center" wrapText="1"/>
    </xf>
    <xf numFmtId="0" fontId="4" fillId="9" borderId="35" xfId="0" applyFont="1" applyFill="1" applyBorder="1" applyAlignment="1">
      <alignment horizontal="left" vertical="center"/>
    </xf>
    <xf numFmtId="0" fontId="4" fillId="9" borderId="36" xfId="0" applyFont="1" applyFill="1" applyBorder="1" applyAlignment="1">
      <alignment horizontal="left" vertical="center"/>
    </xf>
    <xf numFmtId="0" fontId="4" fillId="9" borderId="37" xfId="0" applyFont="1" applyFill="1" applyBorder="1" applyAlignment="1">
      <alignment horizontal="left" vertical="center"/>
    </xf>
    <xf numFmtId="0" fontId="21" fillId="0" borderId="35" xfId="0" applyFont="1" applyBorder="1" applyAlignment="1">
      <alignment horizontal="left" vertical="top" wrapText="1"/>
    </xf>
    <xf numFmtId="0" fontId="21" fillId="0" borderId="36" xfId="0" applyFont="1" applyBorder="1" applyAlignment="1">
      <alignment horizontal="left" vertical="top" wrapText="1"/>
    </xf>
    <xf numFmtId="0" fontId="21" fillId="0" borderId="37" xfId="0" applyFont="1" applyBorder="1" applyAlignment="1">
      <alignment horizontal="left" vertical="top" wrapText="1"/>
    </xf>
    <xf numFmtId="0" fontId="2" fillId="0" borderId="1" xfId="1" applyFont="1" applyBorder="1" applyAlignment="1">
      <alignment horizontal="center" wrapText="1"/>
    </xf>
    <xf numFmtId="0" fontId="3" fillId="0" borderId="2" xfId="1" applyFont="1" applyBorder="1"/>
    <xf numFmtId="0" fontId="3" fillId="0" borderId="3" xfId="1" applyFont="1" applyBorder="1"/>
    <xf numFmtId="0" fontId="3" fillId="0" borderId="7" xfId="1" applyFont="1" applyBorder="1"/>
    <xf numFmtId="0" fontId="1" fillId="0" borderId="0" xfId="1"/>
    <xf numFmtId="0" fontId="3" fillId="0" borderId="8" xfId="1" applyFont="1" applyBorder="1"/>
    <xf numFmtId="0" fontId="3" fillId="0" borderId="9" xfId="1" applyFont="1" applyBorder="1"/>
    <xf numFmtId="0" fontId="3" fillId="0" borderId="10" xfId="1" applyFont="1" applyBorder="1"/>
    <xf numFmtId="0" fontId="3" fillId="0" borderId="11" xfId="1" applyFont="1" applyBorder="1"/>
    <xf numFmtId="0" fontId="4" fillId="0" borderId="4" xfId="1" applyFont="1" applyBorder="1" applyAlignment="1">
      <alignment horizontal="center"/>
    </xf>
    <xf numFmtId="0" fontId="3" fillId="0" borderId="5" xfId="1" applyFont="1" applyBorder="1"/>
    <xf numFmtId="0" fontId="3" fillId="0" borderId="6" xfId="1" applyFont="1" applyBorder="1"/>
    <xf numFmtId="0" fontId="5" fillId="0" borderId="1" xfId="1" applyFont="1" applyBorder="1" applyAlignment="1">
      <alignment horizontal="center" wrapText="1"/>
    </xf>
    <xf numFmtId="0" fontId="6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2" borderId="21" xfId="1" applyFont="1" applyFill="1" applyBorder="1" applyAlignment="1">
      <alignment horizontal="center" vertical="center" wrapText="1"/>
    </xf>
    <xf numFmtId="0" fontId="3" fillId="0" borderId="21" xfId="1" applyFont="1" applyBorder="1"/>
    <xf numFmtId="0" fontId="5" fillId="3" borderId="23" xfId="1" applyFont="1" applyFill="1" applyBorder="1" applyAlignment="1">
      <alignment horizontal="center" vertical="center" textRotation="90" wrapText="1"/>
    </xf>
    <xf numFmtId="0" fontId="3" fillId="0" borderId="23" xfId="1" applyFont="1" applyBorder="1"/>
    <xf numFmtId="0" fontId="5" fillId="3" borderId="16" xfId="1" applyFont="1" applyFill="1" applyBorder="1" applyAlignment="1">
      <alignment horizontal="center" vertical="center" textRotation="90" wrapText="1"/>
    </xf>
    <xf numFmtId="0" fontId="3" fillId="0" borderId="16" xfId="1" applyFont="1" applyBorder="1"/>
    <xf numFmtId="0" fontId="5" fillId="2" borderId="20" xfId="1" applyFont="1" applyFill="1" applyBorder="1" applyAlignment="1">
      <alignment horizontal="center" vertical="center" wrapText="1"/>
    </xf>
    <xf numFmtId="0" fontId="5" fillId="3" borderId="21" xfId="1" applyFont="1" applyFill="1" applyBorder="1" applyAlignment="1">
      <alignment horizontal="center" vertical="center" wrapText="1"/>
    </xf>
    <xf numFmtId="0" fontId="5" fillId="3" borderId="17" xfId="1" applyFont="1" applyFill="1" applyBorder="1" applyAlignment="1">
      <alignment horizontal="center" vertical="center" textRotation="90" wrapText="1"/>
    </xf>
    <xf numFmtId="0" fontId="3" fillId="0" borderId="17" xfId="1" applyFont="1" applyBorder="1"/>
    <xf numFmtId="0" fontId="5" fillId="5" borderId="23" xfId="1" applyFont="1" applyFill="1" applyBorder="1" applyAlignment="1">
      <alignment horizontal="center" vertical="center" textRotation="90" wrapText="1"/>
    </xf>
    <xf numFmtId="0" fontId="3" fillId="5" borderId="23" xfId="1" applyFont="1" applyFill="1" applyBorder="1"/>
    <xf numFmtId="0" fontId="3" fillId="5" borderId="43" xfId="1" applyFont="1" applyFill="1" applyBorder="1"/>
    <xf numFmtId="0" fontId="3" fillId="5" borderId="24" xfId="1" applyFont="1" applyFill="1" applyBorder="1"/>
    <xf numFmtId="0" fontId="5" fillId="5" borderId="16" xfId="1" applyFont="1" applyFill="1" applyBorder="1" applyAlignment="1">
      <alignment horizontal="center" vertical="center" textRotation="90" wrapText="1"/>
    </xf>
    <xf numFmtId="0" fontId="3" fillId="5" borderId="16" xfId="1" applyFont="1" applyFill="1" applyBorder="1" applyAlignment="1">
      <alignment textRotation="90"/>
    </xf>
    <xf numFmtId="0" fontId="3" fillId="5" borderId="44" xfId="1" applyFont="1" applyFill="1" applyBorder="1" applyAlignment="1">
      <alignment textRotation="90"/>
    </xf>
    <xf numFmtId="0" fontId="3" fillId="5" borderId="25" xfId="1" applyFont="1" applyFill="1" applyBorder="1" applyAlignment="1">
      <alignment textRotation="90"/>
    </xf>
    <xf numFmtId="0" fontId="5" fillId="5" borderId="16" xfId="1" applyFont="1" applyFill="1" applyBorder="1" applyAlignment="1">
      <alignment horizontal="center" vertical="center" wrapText="1"/>
    </xf>
    <xf numFmtId="0" fontId="3" fillId="5" borderId="16" xfId="1" applyFont="1" applyFill="1" applyBorder="1" applyAlignment="1">
      <alignment horizontal="center"/>
    </xf>
    <xf numFmtId="0" fontId="3" fillId="5" borderId="44" xfId="1" applyFont="1" applyFill="1" applyBorder="1" applyAlignment="1">
      <alignment horizontal="center"/>
    </xf>
    <xf numFmtId="0" fontId="3" fillId="5" borderId="25" xfId="1" applyFont="1" applyFill="1" applyBorder="1" applyAlignment="1">
      <alignment horizontal="center"/>
    </xf>
    <xf numFmtId="0" fontId="12" fillId="5" borderId="16" xfId="1" applyFont="1" applyFill="1" applyBorder="1" applyAlignment="1">
      <alignment horizontal="center" vertical="center" textRotation="90" wrapText="1"/>
    </xf>
    <xf numFmtId="0" fontId="14" fillId="5" borderId="16" xfId="1" applyFont="1" applyFill="1" applyBorder="1" applyAlignment="1">
      <alignment textRotation="90"/>
    </xf>
    <xf numFmtId="0" fontId="14" fillId="5" borderId="44" xfId="1" applyFont="1" applyFill="1" applyBorder="1" applyAlignment="1">
      <alignment textRotation="90"/>
    </xf>
    <xf numFmtId="0" fontId="14" fillId="5" borderId="25" xfId="1" applyFont="1" applyFill="1" applyBorder="1" applyAlignment="1">
      <alignment textRotation="90"/>
    </xf>
    <xf numFmtId="0" fontId="7" fillId="5" borderId="16" xfId="1" applyFont="1" applyFill="1" applyBorder="1" applyAlignment="1">
      <alignment horizontal="center" vertical="center" wrapText="1"/>
    </xf>
    <xf numFmtId="0" fontId="3" fillId="5" borderId="16" xfId="1" applyFont="1" applyFill="1" applyBorder="1"/>
    <xf numFmtId="0" fontId="3" fillId="5" borderId="44" xfId="1" applyFont="1" applyFill="1" applyBorder="1"/>
    <xf numFmtId="0" fontId="3" fillId="5" borderId="25" xfId="1" applyFont="1" applyFill="1" applyBorder="1"/>
    <xf numFmtId="0" fontId="5" fillId="3" borderId="16" xfId="1" applyFont="1" applyFill="1" applyBorder="1" applyAlignment="1">
      <alignment horizontal="center" vertical="center" wrapText="1"/>
    </xf>
    <xf numFmtId="0" fontId="5" fillId="3" borderId="12" xfId="1" applyFont="1" applyFill="1" applyBorder="1" applyAlignment="1">
      <alignment horizontal="center" vertical="center" textRotation="90" wrapText="1"/>
    </xf>
    <xf numFmtId="0" fontId="3" fillId="0" borderId="14" xfId="1" applyFont="1" applyBorder="1"/>
    <xf numFmtId="0" fontId="5" fillId="2" borderId="4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2" xfId="1" applyFont="1" applyFill="1" applyBorder="1" applyAlignment="1">
      <alignment horizontal="center" vertical="center" wrapText="1"/>
    </xf>
    <xf numFmtId="0" fontId="3" fillId="0" borderId="13" xfId="1" applyFont="1" applyBorder="1"/>
    <xf numFmtId="0" fontId="5" fillId="3" borderId="12" xfId="1" applyFont="1" applyFill="1" applyBorder="1" applyAlignment="1">
      <alignment horizontal="center" vertical="center" wrapText="1"/>
    </xf>
    <xf numFmtId="0" fontId="5" fillId="3" borderId="1" xfId="1" applyFont="1" applyFill="1" applyBorder="1" applyAlignment="1">
      <alignment horizontal="center" vertical="center" textRotation="90" wrapText="1"/>
    </xf>
    <xf numFmtId="0" fontId="5" fillId="3" borderId="1" xfId="1" applyFont="1" applyFill="1" applyBorder="1" applyAlignment="1">
      <alignment horizontal="center" vertical="center" wrapText="1"/>
    </xf>
    <xf numFmtId="0" fontId="3" fillId="0" borderId="0" xfId="1" applyFont="1"/>
    <xf numFmtId="0" fontId="0" fillId="0" borderId="0" xfId="0" applyAlignment="1">
      <alignment horizontal="center"/>
    </xf>
    <xf numFmtId="0" fontId="15" fillId="5" borderId="48" xfId="1" applyFont="1" applyFill="1" applyBorder="1" applyAlignment="1">
      <alignment horizontal="center" vertical="center" textRotation="90" wrapText="1"/>
    </xf>
    <xf numFmtId="0" fontId="15" fillId="5" borderId="49" xfId="1" applyFont="1" applyFill="1" applyBorder="1" applyAlignment="1">
      <alignment horizontal="center" vertical="center" textRotation="90" wrapText="1"/>
    </xf>
    <xf numFmtId="0" fontId="15" fillId="5" borderId="50" xfId="1" applyFont="1" applyFill="1" applyBorder="1" applyAlignment="1">
      <alignment horizontal="center" vertical="center" textRotation="90" wrapText="1"/>
    </xf>
    <xf numFmtId="0" fontId="15" fillId="5" borderId="45" xfId="1" applyFont="1" applyFill="1" applyBorder="1" applyAlignment="1">
      <alignment horizontal="center" vertical="center" textRotation="90" wrapText="1"/>
    </xf>
    <xf numFmtId="0" fontId="15" fillId="5" borderId="46" xfId="1" applyFont="1" applyFill="1" applyBorder="1" applyAlignment="1">
      <alignment horizontal="center" vertical="center" textRotation="90" wrapText="1"/>
    </xf>
    <xf numFmtId="0" fontId="15" fillId="5" borderId="47" xfId="1" applyFont="1" applyFill="1" applyBorder="1" applyAlignment="1">
      <alignment horizontal="center" vertical="center" textRotation="90" wrapText="1"/>
    </xf>
    <xf numFmtId="0" fontId="15" fillId="5" borderId="45" xfId="1" applyFont="1" applyFill="1" applyBorder="1" applyAlignment="1">
      <alignment horizontal="center" vertical="center" wrapText="1"/>
    </xf>
    <xf numFmtId="0" fontId="15" fillId="5" borderId="46" xfId="1" applyFont="1" applyFill="1" applyBorder="1" applyAlignment="1">
      <alignment horizontal="center" vertical="center" wrapText="1"/>
    </xf>
    <xf numFmtId="0" fontId="15" fillId="5" borderId="47" xfId="1" applyFont="1" applyFill="1" applyBorder="1" applyAlignment="1">
      <alignment horizontal="center" vertical="center" wrapText="1"/>
    </xf>
    <xf numFmtId="0" fontId="10" fillId="5" borderId="45" xfId="1" applyFont="1" applyFill="1" applyBorder="1" applyAlignment="1">
      <alignment horizontal="center" vertical="center" textRotation="90" wrapText="1"/>
    </xf>
    <xf numFmtId="0" fontId="10" fillId="5" borderId="46" xfId="1" applyFont="1" applyFill="1" applyBorder="1" applyAlignment="1">
      <alignment horizontal="center" vertical="center" textRotation="90" wrapText="1"/>
    </xf>
    <xf numFmtId="0" fontId="10" fillId="5" borderId="47" xfId="1" applyFont="1" applyFill="1" applyBorder="1" applyAlignment="1">
      <alignment horizontal="center" vertical="center" textRotation="90" wrapText="1"/>
    </xf>
    <xf numFmtId="0" fontId="10" fillId="5" borderId="45" xfId="1" applyFont="1" applyFill="1" applyBorder="1" applyAlignment="1">
      <alignment horizontal="center" vertical="center" wrapText="1"/>
    </xf>
    <xf numFmtId="0" fontId="10" fillId="5" borderId="46" xfId="1" applyFont="1" applyFill="1" applyBorder="1" applyAlignment="1">
      <alignment horizontal="center" vertical="center" wrapText="1"/>
    </xf>
    <xf numFmtId="0" fontId="10" fillId="5" borderId="47" xfId="1" applyFont="1" applyFill="1" applyBorder="1" applyAlignment="1">
      <alignment horizontal="center" vertical="center" wrapText="1"/>
    </xf>
    <xf numFmtId="0" fontId="7" fillId="0" borderId="16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/>
    </xf>
    <xf numFmtId="0" fontId="7" fillId="0" borderId="25" xfId="1" applyFont="1" applyBorder="1" applyAlignment="1">
      <alignment horizontal="center" vertical="center" wrapText="1"/>
    </xf>
    <xf numFmtId="0" fontId="3" fillId="0" borderId="25" xfId="1" applyFont="1" applyBorder="1" applyAlignment="1">
      <alignment horizontal="center"/>
    </xf>
    <xf numFmtId="0" fontId="5" fillId="8" borderId="16" xfId="1" applyFont="1" applyFill="1" applyBorder="1" applyAlignment="1">
      <alignment horizontal="center" vertical="center" textRotation="90" wrapText="1"/>
    </xf>
    <xf numFmtId="0" fontId="3" fillId="6" borderId="16" xfId="1" applyFont="1" applyFill="1" applyBorder="1"/>
    <xf numFmtId="0" fontId="5" fillId="7" borderId="21" xfId="1" applyFont="1" applyFill="1" applyBorder="1" applyAlignment="1">
      <alignment horizontal="center" vertical="center" wrapText="1"/>
    </xf>
    <xf numFmtId="0" fontId="3" fillId="6" borderId="21" xfId="1" applyFont="1" applyFill="1" applyBorder="1"/>
    <xf numFmtId="0" fontId="5" fillId="10" borderId="16" xfId="1" applyFont="1" applyFill="1" applyBorder="1" applyAlignment="1">
      <alignment horizontal="center" vertical="center" textRotation="90" wrapText="1"/>
    </xf>
    <xf numFmtId="0" fontId="5" fillId="10" borderId="16" xfId="1" applyFont="1" applyFill="1" applyBorder="1" applyAlignment="1">
      <alignment horizontal="center" vertical="center" wrapText="1"/>
    </xf>
    <xf numFmtId="0" fontId="5" fillId="8" borderId="16" xfId="1" applyFont="1" applyFill="1" applyBorder="1" applyAlignment="1">
      <alignment horizontal="center" vertical="center" wrapText="1"/>
    </xf>
    <xf numFmtId="0" fontId="7" fillId="4" borderId="16" xfId="1" applyFont="1" applyFill="1" applyBorder="1" applyAlignment="1">
      <alignment horizontal="center" vertical="center" wrapText="1"/>
    </xf>
    <xf numFmtId="0" fontId="3" fillId="4" borderId="16" xfId="1" applyFont="1" applyFill="1" applyBorder="1"/>
    <xf numFmtId="0" fontId="7" fillId="4" borderId="18" xfId="1" applyFont="1" applyFill="1" applyBorder="1" applyAlignment="1">
      <alignment horizontal="center" vertical="center" wrapText="1"/>
    </xf>
    <xf numFmtId="0" fontId="7" fillId="4" borderId="19" xfId="1" applyFont="1" applyFill="1" applyBorder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5" fillId="8" borderId="17" xfId="1" applyFont="1" applyFill="1" applyBorder="1" applyAlignment="1">
      <alignment horizontal="center" vertical="center" textRotation="90" wrapText="1"/>
    </xf>
    <xf numFmtId="0" fontId="3" fillId="6" borderId="17" xfId="1" applyFont="1" applyFill="1" applyBorder="1"/>
    <xf numFmtId="0" fontId="5" fillId="8" borderId="21" xfId="1" applyFont="1" applyFill="1" applyBorder="1" applyAlignment="1">
      <alignment horizontal="center" vertical="center" wrapText="1"/>
    </xf>
    <xf numFmtId="0" fontId="15" fillId="5" borderId="16" xfId="1" applyFont="1" applyFill="1" applyBorder="1" applyAlignment="1">
      <alignment horizontal="center" vertical="center" textRotation="90" wrapText="1"/>
    </xf>
    <xf numFmtId="0" fontId="15" fillId="5" borderId="16" xfId="1" applyFont="1" applyFill="1" applyBorder="1" applyAlignment="1">
      <alignment horizontal="center" vertical="center" wrapText="1"/>
    </xf>
    <xf numFmtId="0" fontId="7" fillId="4" borderId="25" xfId="1" applyFont="1" applyFill="1" applyBorder="1" applyAlignment="1">
      <alignment horizontal="center" vertical="center" wrapText="1"/>
    </xf>
    <xf numFmtId="0" fontId="3" fillId="4" borderId="25" xfId="1" applyFont="1" applyFill="1" applyBorder="1"/>
    <xf numFmtId="0" fontId="5" fillId="10" borderId="12" xfId="1" applyFont="1" applyFill="1" applyBorder="1" applyAlignment="1">
      <alignment horizontal="center" vertical="center" textRotation="90" wrapText="1"/>
    </xf>
    <xf numFmtId="0" fontId="3" fillId="5" borderId="14" xfId="1" applyFont="1" applyFill="1" applyBorder="1"/>
    <xf numFmtId="0" fontId="5" fillId="10" borderId="12" xfId="1" applyFont="1" applyFill="1" applyBorder="1" applyAlignment="1">
      <alignment horizontal="center" vertical="center" wrapText="1"/>
    </xf>
    <xf numFmtId="0" fontId="7" fillId="5" borderId="21" xfId="1" applyFont="1" applyFill="1" applyBorder="1" applyAlignment="1">
      <alignment horizontal="center" vertical="center" wrapText="1"/>
    </xf>
    <xf numFmtId="0" fontId="15" fillId="5" borderId="20" xfId="1" applyFont="1" applyFill="1" applyBorder="1" applyAlignment="1">
      <alignment horizontal="center" vertical="center" textRotation="90" wrapText="1"/>
    </xf>
    <xf numFmtId="0" fontId="5" fillId="5" borderId="21" xfId="1" applyFont="1" applyFill="1" applyBorder="1" applyAlignment="1">
      <alignment horizontal="center" vertical="center" textRotation="90" wrapText="1"/>
    </xf>
    <xf numFmtId="0" fontId="15" fillId="5" borderId="21" xfId="1" applyFont="1" applyFill="1" applyBorder="1" applyAlignment="1">
      <alignment horizontal="center" vertical="center" wrapText="1"/>
    </xf>
    <xf numFmtId="0" fontId="12" fillId="5" borderId="21" xfId="1" applyFont="1" applyFill="1" applyBorder="1" applyAlignment="1">
      <alignment horizontal="center" vertical="center" textRotation="90" wrapText="1"/>
    </xf>
    <xf numFmtId="0" fontId="7" fillId="5" borderId="12" xfId="1" applyFont="1" applyFill="1" applyBorder="1" applyAlignment="1">
      <alignment horizontal="center" vertical="center" wrapText="1"/>
    </xf>
    <xf numFmtId="0" fontId="7" fillId="5" borderId="14" xfId="1" applyFont="1" applyFill="1" applyBorder="1" applyAlignment="1">
      <alignment horizontal="center" vertical="center" wrapText="1"/>
    </xf>
    <xf numFmtId="0" fontId="3" fillId="5" borderId="7" xfId="1" applyFont="1" applyFill="1" applyBorder="1"/>
    <xf numFmtId="0" fontId="3" fillId="5" borderId="13" xfId="1" applyFont="1" applyFill="1" applyBorder="1"/>
    <xf numFmtId="0" fontId="0" fillId="0" borderId="8" xfId="0" applyBorder="1" applyAlignment="1">
      <alignment horizontal="center"/>
    </xf>
    <xf numFmtId="0" fontId="15" fillId="5" borderId="12" xfId="1" applyFont="1" applyFill="1" applyBorder="1" applyAlignment="1">
      <alignment horizontal="center" vertical="center" textRotation="90" wrapText="1"/>
    </xf>
    <xf numFmtId="0" fontId="15" fillId="5" borderId="14" xfId="1" applyFont="1" applyFill="1" applyBorder="1" applyAlignment="1">
      <alignment horizontal="center" vertical="center" textRotation="90" wrapText="1"/>
    </xf>
    <xf numFmtId="0" fontId="5" fillId="5" borderId="12" xfId="1" applyFont="1" applyFill="1" applyBorder="1" applyAlignment="1">
      <alignment horizontal="center" vertical="center" textRotation="90" wrapText="1"/>
    </xf>
    <xf numFmtId="0" fontId="5" fillId="5" borderId="14" xfId="1" applyFont="1" applyFill="1" applyBorder="1" applyAlignment="1">
      <alignment horizontal="center" vertical="center" textRotation="90" wrapText="1"/>
    </xf>
    <xf numFmtId="0" fontId="3" fillId="5" borderId="14" xfId="1" applyFont="1" applyFill="1" applyBorder="1" applyAlignment="1">
      <alignment textRotation="90"/>
    </xf>
    <xf numFmtId="0" fontId="3" fillId="5" borderId="13" xfId="1" applyFont="1" applyFill="1" applyBorder="1" applyAlignment="1">
      <alignment textRotation="90"/>
    </xf>
    <xf numFmtId="0" fontId="15" fillId="5" borderId="12" xfId="1" applyFont="1" applyFill="1" applyBorder="1" applyAlignment="1">
      <alignment horizontal="center" vertical="center" wrapText="1"/>
    </xf>
    <xf numFmtId="0" fontId="15" fillId="5" borderId="14" xfId="1" applyFont="1" applyFill="1" applyBorder="1" applyAlignment="1">
      <alignment horizontal="center" vertical="center" wrapText="1"/>
    </xf>
    <xf numFmtId="0" fontId="3" fillId="5" borderId="14" xfId="1" applyFont="1" applyFill="1" applyBorder="1" applyAlignment="1">
      <alignment horizontal="center"/>
    </xf>
    <xf numFmtId="0" fontId="3" fillId="5" borderId="13" xfId="1" applyFont="1" applyFill="1" applyBorder="1" applyAlignment="1">
      <alignment horizontal="center"/>
    </xf>
    <xf numFmtId="0" fontId="12" fillId="5" borderId="12" xfId="1" applyFont="1" applyFill="1" applyBorder="1" applyAlignment="1">
      <alignment horizontal="center" vertical="center" textRotation="90" wrapText="1"/>
    </xf>
    <xf numFmtId="0" fontId="12" fillId="5" borderId="14" xfId="1" applyFont="1" applyFill="1" applyBorder="1" applyAlignment="1">
      <alignment horizontal="center" vertical="center" textRotation="90" wrapText="1"/>
    </xf>
    <xf numFmtId="0" fontId="14" fillId="5" borderId="14" xfId="1" applyFont="1" applyFill="1" applyBorder="1" applyAlignment="1">
      <alignment textRotation="90"/>
    </xf>
    <xf numFmtId="0" fontId="14" fillId="5" borderId="13" xfId="1" applyFont="1" applyFill="1" applyBorder="1" applyAlignment="1">
      <alignment textRotation="90"/>
    </xf>
    <xf numFmtId="0" fontId="3" fillId="0" borderId="25" xfId="1" applyFont="1" applyBorder="1"/>
    <xf numFmtId="0" fontId="5" fillId="5" borderId="14" xfId="1" applyFont="1" applyFill="1" applyBorder="1" applyAlignment="1">
      <alignment horizontal="center" vertical="center" wrapText="1"/>
    </xf>
    <xf numFmtId="0" fontId="5" fillId="11" borderId="41" xfId="0" applyFont="1" applyFill="1" applyBorder="1" applyAlignment="1">
      <alignment horizontal="center" vertical="center" textRotation="90" wrapText="1"/>
    </xf>
    <xf numFmtId="0" fontId="3" fillId="5" borderId="41" xfId="0" applyFont="1" applyFill="1" applyBorder="1"/>
    <xf numFmtId="0" fontId="5" fillId="5" borderId="14" xfId="0" applyFont="1" applyFill="1" applyBorder="1" applyAlignment="1">
      <alignment horizontal="center" vertical="center" wrapText="1"/>
    </xf>
    <xf numFmtId="0" fontId="3" fillId="5" borderId="14" xfId="0" applyFont="1" applyFill="1" applyBorder="1"/>
    <xf numFmtId="0" fontId="5" fillId="3" borderId="12" xfId="0" applyFont="1" applyFill="1" applyBorder="1" applyAlignment="1">
      <alignment horizontal="center" vertical="center" textRotation="90" wrapText="1"/>
    </xf>
    <xf numFmtId="0" fontId="3" fillId="0" borderId="14" xfId="0" applyFont="1" applyBorder="1"/>
    <xf numFmtId="0" fontId="5" fillId="3" borderId="1" xfId="0" applyFont="1" applyFill="1" applyBorder="1" applyAlignment="1">
      <alignment horizontal="center" vertical="center" textRotation="90" wrapText="1"/>
    </xf>
    <xf numFmtId="0" fontId="3" fillId="0" borderId="3" xfId="0" applyFont="1" applyBorder="1"/>
    <xf numFmtId="0" fontId="3" fillId="0" borderId="7" xfId="0" applyFont="1" applyBorder="1"/>
    <xf numFmtId="0" fontId="3" fillId="0" borderId="8" xfId="0" applyFont="1" applyBorder="1"/>
    <xf numFmtId="0" fontId="5" fillId="3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0" xfId="0" applyFont="1"/>
    <xf numFmtId="0" fontId="5" fillId="2" borderId="4" xfId="0" applyFont="1" applyFill="1" applyBorder="1" applyAlignment="1">
      <alignment horizontal="center" vertical="center" wrapText="1"/>
    </xf>
    <xf numFmtId="0" fontId="3" fillId="0" borderId="5" xfId="0" applyFont="1" applyBorder="1"/>
    <xf numFmtId="0" fontId="3" fillId="0" borderId="6" xfId="0" applyFont="1" applyBorder="1"/>
    <xf numFmtId="0" fontId="5" fillId="2" borderId="1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3" fillId="0" borderId="10" xfId="0" applyFont="1" applyBorder="1"/>
    <xf numFmtId="0" fontId="5" fillId="2" borderId="12" xfId="0" applyFont="1" applyFill="1" applyBorder="1" applyAlignment="1">
      <alignment horizontal="center" vertical="center" wrapText="1"/>
    </xf>
    <xf numFmtId="0" fontId="3" fillId="0" borderId="13" xfId="0" applyFont="1" applyBorder="1"/>
    <xf numFmtId="0" fontId="5" fillId="10" borderId="12" xfId="0" applyFont="1" applyFill="1" applyBorder="1" applyAlignment="1">
      <alignment horizontal="center" vertical="center" textRotation="90" wrapText="1"/>
    </xf>
    <xf numFmtId="0" fontId="5" fillId="10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0" fillId="0" borderId="0" xfId="0"/>
    <xf numFmtId="0" fontId="3" fillId="0" borderId="11" xfId="0" applyFont="1" applyBorder="1"/>
    <xf numFmtId="0" fontId="4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2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107430</xdr:colOff>
      <xdr:row>36</xdr:row>
      <xdr:rowOff>80682</xdr:rowOff>
    </xdr:from>
    <xdr:to>
      <xdr:col>18</xdr:col>
      <xdr:colOff>761998</xdr:colOff>
      <xdr:row>39</xdr:row>
      <xdr:rowOff>295784</xdr:rowOff>
    </xdr:to>
    <xdr:pic>
      <xdr:nvPicPr>
        <xdr:cNvPr id="37" name="Imagen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98559" y="7252447"/>
          <a:ext cx="3021251" cy="12012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435292</xdr:colOff>
      <xdr:row>0</xdr:row>
      <xdr:rowOff>153352</xdr:rowOff>
    </xdr:from>
    <xdr:to>
      <xdr:col>3</xdr:col>
      <xdr:colOff>277812</xdr:colOff>
      <xdr:row>2</xdr:row>
      <xdr:rowOff>15874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ECBA9DA-216B-430E-A1C1-5145CEC90B38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" y="153352"/>
          <a:ext cx="2719070" cy="253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435292</xdr:colOff>
      <xdr:row>0</xdr:row>
      <xdr:rowOff>153352</xdr:rowOff>
    </xdr:from>
    <xdr:to>
      <xdr:col>4</xdr:col>
      <xdr:colOff>277812</xdr:colOff>
      <xdr:row>2</xdr:row>
      <xdr:rowOff>15874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53491507-B134-4863-95B8-20801A25EB6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" y="153352"/>
          <a:ext cx="2719070" cy="253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435292</xdr:colOff>
      <xdr:row>0</xdr:row>
      <xdr:rowOff>153352</xdr:rowOff>
    </xdr:from>
    <xdr:to>
      <xdr:col>3</xdr:col>
      <xdr:colOff>277812</xdr:colOff>
      <xdr:row>2</xdr:row>
      <xdr:rowOff>15874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D231046D-3A5B-4290-AFA8-BC8BE1B2DC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" y="153352"/>
          <a:ext cx="2719070" cy="253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435292</xdr:colOff>
      <xdr:row>0</xdr:row>
      <xdr:rowOff>153352</xdr:rowOff>
    </xdr:from>
    <xdr:to>
      <xdr:col>4</xdr:col>
      <xdr:colOff>277812</xdr:colOff>
      <xdr:row>2</xdr:row>
      <xdr:rowOff>15874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BBF08E82-BB2B-4153-B699-7F83B3F5B31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" y="153352"/>
          <a:ext cx="2719070" cy="253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435292</xdr:colOff>
      <xdr:row>0</xdr:row>
      <xdr:rowOff>153352</xdr:rowOff>
    </xdr:from>
    <xdr:to>
      <xdr:col>4</xdr:col>
      <xdr:colOff>277812</xdr:colOff>
      <xdr:row>2</xdr:row>
      <xdr:rowOff>15874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5371E659-1BA1-4D70-B3F7-2F6E1B6CEC2C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" y="153352"/>
          <a:ext cx="2719070" cy="253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435292</xdr:colOff>
      <xdr:row>0</xdr:row>
      <xdr:rowOff>153352</xdr:rowOff>
    </xdr:from>
    <xdr:to>
      <xdr:col>4</xdr:col>
      <xdr:colOff>277812</xdr:colOff>
      <xdr:row>2</xdr:row>
      <xdr:rowOff>15874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5C42DF02-B83F-4D53-B203-24C8D151B2B6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" y="153352"/>
          <a:ext cx="2719070" cy="253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435292</xdr:colOff>
      <xdr:row>0</xdr:row>
      <xdr:rowOff>153352</xdr:rowOff>
    </xdr:from>
    <xdr:to>
      <xdr:col>3</xdr:col>
      <xdr:colOff>277812</xdr:colOff>
      <xdr:row>2</xdr:row>
      <xdr:rowOff>15874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F02D935-9B33-4AD8-BE2E-80E12923D1AF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" y="153352"/>
          <a:ext cx="2719070" cy="253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435292</xdr:colOff>
      <xdr:row>0</xdr:row>
      <xdr:rowOff>153352</xdr:rowOff>
    </xdr:from>
    <xdr:to>
      <xdr:col>4</xdr:col>
      <xdr:colOff>277812</xdr:colOff>
      <xdr:row>2</xdr:row>
      <xdr:rowOff>15874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7E7EF201-76DD-47D5-AE04-9D105D59038E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" y="153352"/>
          <a:ext cx="2719070" cy="253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435292</xdr:colOff>
      <xdr:row>0</xdr:row>
      <xdr:rowOff>153352</xdr:rowOff>
    </xdr:from>
    <xdr:to>
      <xdr:col>3</xdr:col>
      <xdr:colOff>277812</xdr:colOff>
      <xdr:row>2</xdr:row>
      <xdr:rowOff>15874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3499FB95-3BED-43EA-BB77-B2A22373C0C2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" y="153352"/>
          <a:ext cx="2719070" cy="253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435292</xdr:colOff>
      <xdr:row>0</xdr:row>
      <xdr:rowOff>153352</xdr:rowOff>
    </xdr:from>
    <xdr:to>
      <xdr:col>3</xdr:col>
      <xdr:colOff>277812</xdr:colOff>
      <xdr:row>2</xdr:row>
      <xdr:rowOff>15874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D15B02E7-BD31-414A-AD98-A7F2FF2E949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" y="153352"/>
          <a:ext cx="2719070" cy="253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435292</xdr:colOff>
      <xdr:row>0</xdr:row>
      <xdr:rowOff>153352</xdr:rowOff>
    </xdr:from>
    <xdr:to>
      <xdr:col>4</xdr:col>
      <xdr:colOff>277812</xdr:colOff>
      <xdr:row>2</xdr:row>
      <xdr:rowOff>15874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66501A25-CD0B-4990-8D6F-E63D380A789D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" y="153352"/>
          <a:ext cx="2719070" cy="253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435292</xdr:colOff>
      <xdr:row>0</xdr:row>
      <xdr:rowOff>153352</xdr:rowOff>
    </xdr:from>
    <xdr:to>
      <xdr:col>3</xdr:col>
      <xdr:colOff>277812</xdr:colOff>
      <xdr:row>2</xdr:row>
      <xdr:rowOff>15874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451B1B2A-B6B6-43DD-8211-F9C8B5753DE1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" y="153352"/>
          <a:ext cx="2719070" cy="253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435292</xdr:colOff>
      <xdr:row>0</xdr:row>
      <xdr:rowOff>153352</xdr:rowOff>
    </xdr:from>
    <xdr:to>
      <xdr:col>3</xdr:col>
      <xdr:colOff>277812</xdr:colOff>
      <xdr:row>2</xdr:row>
      <xdr:rowOff>15874</xdr:rowOff>
    </xdr:to>
    <xdr:pic>
      <xdr:nvPicPr>
        <xdr:cNvPr id="2" name="image3.png">
          <a:extLst>
            <a:ext uri="{FF2B5EF4-FFF2-40B4-BE49-F238E27FC236}">
              <a16:creationId xmlns:a16="http://schemas.microsoft.com/office/drawing/2014/main" id="{C6EF4F02-ABED-41E0-9C91-35101F1D5DEA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9192" y="153352"/>
          <a:ext cx="2719070" cy="2530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30</xdr:col>
      <xdr:colOff>390525</xdr:colOff>
      <xdr:row>0</xdr:row>
      <xdr:rowOff>123825</xdr:rowOff>
    </xdr:from>
    <xdr:ext cx="1800225" cy="295275"/>
    <xdr:pic>
      <xdr:nvPicPr>
        <xdr:cNvPr id="2" name="image3.png">
          <a:extLst>
            <a:ext uri="{FF2B5EF4-FFF2-40B4-BE49-F238E27FC236}">
              <a16:creationId xmlns:a16="http://schemas.microsoft.com/office/drawing/2014/main" id="{9BC763B2-D84C-4BA4-86F0-AAB6329E586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3536275" y="123825"/>
          <a:ext cx="1800225" cy="295275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409575</xdr:colOff>
      <xdr:row>0</xdr:row>
      <xdr:rowOff>95250</xdr:rowOff>
    </xdr:from>
    <xdr:ext cx="1171575" cy="381000"/>
    <xdr:pic>
      <xdr:nvPicPr>
        <xdr:cNvPr id="3" name="image1.png">
          <a:extLst>
            <a:ext uri="{FF2B5EF4-FFF2-40B4-BE49-F238E27FC236}">
              <a16:creationId xmlns:a16="http://schemas.microsoft.com/office/drawing/2014/main" id="{6E42D181-A70D-4CA5-BB06-2D7825832C9D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38325" y="95250"/>
          <a:ext cx="1171575" cy="381000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Kiny.KINY-DESKTOP/Downloads/IPQ%20Lab%20101%20Aliment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lidación"/>
      <sheetName val="Matriz de peligros"/>
      <sheetName val="Tabla de peligros"/>
      <sheetName val="Tabla ND"/>
      <sheetName val="Tabla NE"/>
      <sheetName val="Tabla NP"/>
      <sheetName val="Tabla NC"/>
      <sheetName val="Tabla NR"/>
    </sheetNames>
    <sheetDataSet>
      <sheetData sheetId="0">
        <row r="6">
          <cell r="L6" t="str">
            <v>Virus</v>
          </cell>
        </row>
        <row r="7">
          <cell r="L7" t="str">
            <v>Bacterias</v>
          </cell>
        </row>
        <row r="8">
          <cell r="L8" t="str">
            <v>Hongos</v>
          </cell>
        </row>
        <row r="9">
          <cell r="L9" t="str">
            <v>Ricketsias</v>
          </cell>
        </row>
        <row r="10">
          <cell r="L10" t="str">
            <v>Parásitos</v>
          </cell>
        </row>
        <row r="11">
          <cell r="L11" t="str">
            <v>Picaduras</v>
          </cell>
        </row>
        <row r="12">
          <cell r="L12" t="str">
            <v>Mordeduras</v>
          </cell>
        </row>
        <row r="13">
          <cell r="L13" t="str">
            <v>Fluidos o excrementos</v>
          </cell>
        </row>
        <row r="14">
          <cell r="L14" t="str">
            <v>Ruido (impacto, intermitente, contínuo)</v>
          </cell>
        </row>
        <row r="15">
          <cell r="L15" t="str">
            <v>Iluminación</v>
          </cell>
        </row>
        <row r="16">
          <cell r="L16" t="str">
            <v>Vibración</v>
          </cell>
        </row>
        <row r="17">
          <cell r="L17" t="str">
            <v>Temperaturas Extremas</v>
          </cell>
        </row>
        <row r="18">
          <cell r="L18" t="str">
            <v>Presión Atmosférica</v>
          </cell>
        </row>
        <row r="19">
          <cell r="L19" t="str">
            <v>Radiaciones Ionizantes</v>
          </cell>
        </row>
        <row r="20">
          <cell r="L20" t="str">
            <v>Radiaciones No Ionizantes</v>
          </cell>
        </row>
        <row r="21">
          <cell r="L21" t="str">
            <v>Polvos Orgánicos</v>
          </cell>
        </row>
        <row r="22">
          <cell r="L22" t="str">
            <v>Polvos Inorgánicos</v>
          </cell>
        </row>
        <row r="23">
          <cell r="L23" t="str">
            <v>Fibras</v>
          </cell>
        </row>
        <row r="24">
          <cell r="L24" t="str">
            <v>Líquidos (nieblas y rocíos)</v>
          </cell>
        </row>
        <row r="25">
          <cell r="L25" t="str">
            <v>Gases</v>
          </cell>
        </row>
        <row r="26">
          <cell r="L26" t="str">
            <v>Vapores</v>
          </cell>
        </row>
        <row r="27">
          <cell r="L27" t="str">
            <v>Humos Metálicos</v>
          </cell>
        </row>
        <row r="28">
          <cell r="L28" t="str">
            <v>Humos No Metálicos</v>
          </cell>
        </row>
        <row r="29">
          <cell r="L29" t="str">
            <v>Material Particulado</v>
          </cell>
        </row>
        <row r="30">
          <cell r="L30" t="str">
            <v>Gestión Organizacional (estilo de mando, contratación, capacitación, entre otros)</v>
          </cell>
        </row>
        <row r="31">
          <cell r="L31" t="str">
            <v>Características de la Organización de Trabajo (comunicación, tecnología, entre otros)</v>
          </cell>
        </row>
        <row r="32">
          <cell r="L32" t="str">
            <v>Características del Grupo Social de Trabajo  (relaciones, cohesión, interacción, entre otros)</v>
          </cell>
        </row>
        <row r="33">
          <cell r="L33" t="str">
            <v>Condiciones de la Tarea (carga mental, demandas emocionales, monotonía, entre otros)</v>
          </cell>
        </row>
        <row r="34">
          <cell r="L34" t="str">
            <v>Interfase Persona - Tarea (conocimientos, iniciativa, autonomía, entre otros)</v>
          </cell>
        </row>
        <row r="35">
          <cell r="L35" t="str">
            <v>Jornada de Trabajo (pausas, trabajo nocturno, rotación, descanzos, horas extra)</v>
          </cell>
        </row>
        <row r="36">
          <cell r="L36" t="str">
            <v>Postura (prolongada, mantenida, forzada, antigravitacional)</v>
          </cell>
        </row>
        <row r="37">
          <cell r="L37" t="str">
            <v>Esfuerzo</v>
          </cell>
        </row>
        <row r="38">
          <cell r="L38" t="str">
            <v>Movimiento Repetitivo</v>
          </cell>
        </row>
        <row r="39">
          <cell r="L39" t="str">
            <v>Manipulación Manual de Cargas</v>
          </cell>
        </row>
        <row r="40">
          <cell r="L40" t="str">
            <v>Mecánico (herramientas, equipos, materiales proyectados, entre otros)</v>
          </cell>
        </row>
        <row r="41">
          <cell r="L41" t="str">
            <v>Eléctrico (MT, BT)</v>
          </cell>
        </row>
        <row r="42">
          <cell r="L42" t="str">
            <v>Locativo (superficies de trabajo, condiciones de orden y aseo, entre otros)</v>
          </cell>
        </row>
        <row r="43">
          <cell r="L43" t="str">
            <v>Tecnológico (explosión, fuga, derrame, incendio)</v>
          </cell>
        </row>
        <row r="44">
          <cell r="L44" t="str">
            <v>Accidentes de Tránsito</v>
          </cell>
        </row>
        <row r="45">
          <cell r="L45" t="str">
            <v>Públicos (robos, atracos, asaltos, atentados, entre otros)</v>
          </cell>
        </row>
        <row r="46">
          <cell r="L46" t="str">
            <v xml:space="preserve">Trabajo en Altura </v>
          </cell>
        </row>
        <row r="47">
          <cell r="L47" t="str">
            <v>Espacio Confinado</v>
          </cell>
        </row>
        <row r="48">
          <cell r="L48" t="str">
            <v>Sismo</v>
          </cell>
        </row>
        <row r="49">
          <cell r="L49" t="str">
            <v>Terremoto</v>
          </cell>
        </row>
        <row r="50">
          <cell r="L50" t="str">
            <v>Vendaval</v>
          </cell>
        </row>
        <row r="51">
          <cell r="L51" t="str">
            <v>Inundación</v>
          </cell>
        </row>
        <row r="52">
          <cell r="L52" t="str">
            <v>Derrumbe</v>
          </cell>
        </row>
        <row r="53">
          <cell r="L53" t="str">
            <v>Precipitaciones (lluvia, granizadas, heladas)</v>
          </cell>
        </row>
        <row r="54">
          <cell r="L54" t="str">
            <v>Otros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01"/>
  <sheetViews>
    <sheetView view="pageBreakPreview" topLeftCell="A19" zoomScale="80" zoomScaleNormal="70" zoomScaleSheetLayoutView="80" workbookViewId="0">
      <selection activeCell="A66" sqref="A66"/>
    </sheetView>
  </sheetViews>
  <sheetFormatPr baseColWidth="10" defaultRowHeight="15"/>
  <cols>
    <col min="1" max="2" width="28.5" customWidth="1"/>
    <col min="3" max="3" width="35.33203125" customWidth="1"/>
    <col min="10" max="13" width="2.83203125" customWidth="1"/>
    <col min="14" max="14" width="22.6640625" customWidth="1"/>
    <col min="257" max="258" width="28.5" customWidth="1"/>
    <col min="259" max="259" width="35.33203125" customWidth="1"/>
    <col min="266" max="269" width="2.83203125" customWidth="1"/>
    <col min="270" max="270" width="22.6640625" customWidth="1"/>
    <col min="513" max="514" width="28.5" customWidth="1"/>
    <col min="515" max="515" width="35.33203125" customWidth="1"/>
    <col min="522" max="525" width="2.83203125" customWidth="1"/>
    <col min="526" max="526" width="22.6640625" customWidth="1"/>
    <col min="769" max="770" width="28.5" customWidth="1"/>
    <col min="771" max="771" width="35.33203125" customWidth="1"/>
    <col min="778" max="781" width="2.83203125" customWidth="1"/>
    <col min="782" max="782" width="22.6640625" customWidth="1"/>
    <col min="1025" max="1026" width="28.5" customWidth="1"/>
    <col min="1027" max="1027" width="35.33203125" customWidth="1"/>
    <col min="1034" max="1037" width="2.83203125" customWidth="1"/>
    <col min="1038" max="1038" width="22.6640625" customWidth="1"/>
    <col min="1281" max="1282" width="28.5" customWidth="1"/>
    <col min="1283" max="1283" width="35.33203125" customWidth="1"/>
    <col min="1290" max="1293" width="2.83203125" customWidth="1"/>
    <col min="1294" max="1294" width="22.6640625" customWidth="1"/>
    <col min="1537" max="1538" width="28.5" customWidth="1"/>
    <col min="1539" max="1539" width="35.33203125" customWidth="1"/>
    <col min="1546" max="1549" width="2.83203125" customWidth="1"/>
    <col min="1550" max="1550" width="22.6640625" customWidth="1"/>
    <col min="1793" max="1794" width="28.5" customWidth="1"/>
    <col min="1795" max="1795" width="35.33203125" customWidth="1"/>
    <col min="1802" max="1805" width="2.83203125" customWidth="1"/>
    <col min="1806" max="1806" width="22.6640625" customWidth="1"/>
    <col min="2049" max="2050" width="28.5" customWidth="1"/>
    <col min="2051" max="2051" width="35.33203125" customWidth="1"/>
    <col min="2058" max="2061" width="2.83203125" customWidth="1"/>
    <col min="2062" max="2062" width="22.6640625" customWidth="1"/>
    <col min="2305" max="2306" width="28.5" customWidth="1"/>
    <col min="2307" max="2307" width="35.33203125" customWidth="1"/>
    <col min="2314" max="2317" width="2.83203125" customWidth="1"/>
    <col min="2318" max="2318" width="22.6640625" customWidth="1"/>
    <col min="2561" max="2562" width="28.5" customWidth="1"/>
    <col min="2563" max="2563" width="35.33203125" customWidth="1"/>
    <col min="2570" max="2573" width="2.83203125" customWidth="1"/>
    <col min="2574" max="2574" width="22.6640625" customWidth="1"/>
    <col min="2817" max="2818" width="28.5" customWidth="1"/>
    <col min="2819" max="2819" width="35.33203125" customWidth="1"/>
    <col min="2826" max="2829" width="2.83203125" customWidth="1"/>
    <col min="2830" max="2830" width="22.6640625" customWidth="1"/>
    <col min="3073" max="3074" width="28.5" customWidth="1"/>
    <col min="3075" max="3075" width="35.33203125" customWidth="1"/>
    <col min="3082" max="3085" width="2.83203125" customWidth="1"/>
    <col min="3086" max="3086" width="22.6640625" customWidth="1"/>
    <col min="3329" max="3330" width="28.5" customWidth="1"/>
    <col min="3331" max="3331" width="35.33203125" customWidth="1"/>
    <col min="3338" max="3341" width="2.83203125" customWidth="1"/>
    <col min="3342" max="3342" width="22.6640625" customWidth="1"/>
    <col min="3585" max="3586" width="28.5" customWidth="1"/>
    <col min="3587" max="3587" width="35.33203125" customWidth="1"/>
    <col min="3594" max="3597" width="2.83203125" customWidth="1"/>
    <col min="3598" max="3598" width="22.6640625" customWidth="1"/>
    <col min="3841" max="3842" width="28.5" customWidth="1"/>
    <col min="3843" max="3843" width="35.33203125" customWidth="1"/>
    <col min="3850" max="3853" width="2.83203125" customWidth="1"/>
    <col min="3854" max="3854" width="22.6640625" customWidth="1"/>
    <col min="4097" max="4098" width="28.5" customWidth="1"/>
    <col min="4099" max="4099" width="35.33203125" customWidth="1"/>
    <col min="4106" max="4109" width="2.83203125" customWidth="1"/>
    <col min="4110" max="4110" width="22.6640625" customWidth="1"/>
    <col min="4353" max="4354" width="28.5" customWidth="1"/>
    <col min="4355" max="4355" width="35.33203125" customWidth="1"/>
    <col min="4362" max="4365" width="2.83203125" customWidth="1"/>
    <col min="4366" max="4366" width="22.6640625" customWidth="1"/>
    <col min="4609" max="4610" width="28.5" customWidth="1"/>
    <col min="4611" max="4611" width="35.33203125" customWidth="1"/>
    <col min="4618" max="4621" width="2.83203125" customWidth="1"/>
    <col min="4622" max="4622" width="22.6640625" customWidth="1"/>
    <col min="4865" max="4866" width="28.5" customWidth="1"/>
    <col min="4867" max="4867" width="35.33203125" customWidth="1"/>
    <col min="4874" max="4877" width="2.83203125" customWidth="1"/>
    <col min="4878" max="4878" width="22.6640625" customWidth="1"/>
    <col min="5121" max="5122" width="28.5" customWidth="1"/>
    <col min="5123" max="5123" width="35.33203125" customWidth="1"/>
    <col min="5130" max="5133" width="2.83203125" customWidth="1"/>
    <col min="5134" max="5134" width="22.6640625" customWidth="1"/>
    <col min="5377" max="5378" width="28.5" customWidth="1"/>
    <col min="5379" max="5379" width="35.33203125" customWidth="1"/>
    <col min="5386" max="5389" width="2.83203125" customWidth="1"/>
    <col min="5390" max="5390" width="22.6640625" customWidth="1"/>
    <col min="5633" max="5634" width="28.5" customWidth="1"/>
    <col min="5635" max="5635" width="35.33203125" customWidth="1"/>
    <col min="5642" max="5645" width="2.83203125" customWidth="1"/>
    <col min="5646" max="5646" width="22.6640625" customWidth="1"/>
    <col min="5889" max="5890" width="28.5" customWidth="1"/>
    <col min="5891" max="5891" width="35.33203125" customWidth="1"/>
    <col min="5898" max="5901" width="2.83203125" customWidth="1"/>
    <col min="5902" max="5902" width="22.6640625" customWidth="1"/>
    <col min="6145" max="6146" width="28.5" customWidth="1"/>
    <col min="6147" max="6147" width="35.33203125" customWidth="1"/>
    <col min="6154" max="6157" width="2.83203125" customWidth="1"/>
    <col min="6158" max="6158" width="22.6640625" customWidth="1"/>
    <col min="6401" max="6402" width="28.5" customWidth="1"/>
    <col min="6403" max="6403" width="35.33203125" customWidth="1"/>
    <col min="6410" max="6413" width="2.83203125" customWidth="1"/>
    <col min="6414" max="6414" width="22.6640625" customWidth="1"/>
    <col min="6657" max="6658" width="28.5" customWidth="1"/>
    <col min="6659" max="6659" width="35.33203125" customWidth="1"/>
    <col min="6666" max="6669" width="2.83203125" customWidth="1"/>
    <col min="6670" max="6670" width="22.6640625" customWidth="1"/>
    <col min="6913" max="6914" width="28.5" customWidth="1"/>
    <col min="6915" max="6915" width="35.33203125" customWidth="1"/>
    <col min="6922" max="6925" width="2.83203125" customWidth="1"/>
    <col min="6926" max="6926" width="22.6640625" customWidth="1"/>
    <col min="7169" max="7170" width="28.5" customWidth="1"/>
    <col min="7171" max="7171" width="35.33203125" customWidth="1"/>
    <col min="7178" max="7181" width="2.83203125" customWidth="1"/>
    <col min="7182" max="7182" width="22.6640625" customWidth="1"/>
    <col min="7425" max="7426" width="28.5" customWidth="1"/>
    <col min="7427" max="7427" width="35.33203125" customWidth="1"/>
    <col min="7434" max="7437" width="2.83203125" customWidth="1"/>
    <col min="7438" max="7438" width="22.6640625" customWidth="1"/>
    <col min="7681" max="7682" width="28.5" customWidth="1"/>
    <col min="7683" max="7683" width="35.33203125" customWidth="1"/>
    <col min="7690" max="7693" width="2.83203125" customWidth="1"/>
    <col min="7694" max="7694" width="22.6640625" customWidth="1"/>
    <col min="7937" max="7938" width="28.5" customWidth="1"/>
    <col min="7939" max="7939" width="35.33203125" customWidth="1"/>
    <col min="7946" max="7949" width="2.83203125" customWidth="1"/>
    <col min="7950" max="7950" width="22.6640625" customWidth="1"/>
    <col min="8193" max="8194" width="28.5" customWidth="1"/>
    <col min="8195" max="8195" width="35.33203125" customWidth="1"/>
    <col min="8202" max="8205" width="2.83203125" customWidth="1"/>
    <col min="8206" max="8206" width="22.6640625" customWidth="1"/>
    <col min="8449" max="8450" width="28.5" customWidth="1"/>
    <col min="8451" max="8451" width="35.33203125" customWidth="1"/>
    <col min="8458" max="8461" width="2.83203125" customWidth="1"/>
    <col min="8462" max="8462" width="22.6640625" customWidth="1"/>
    <col min="8705" max="8706" width="28.5" customWidth="1"/>
    <col min="8707" max="8707" width="35.33203125" customWidth="1"/>
    <col min="8714" max="8717" width="2.83203125" customWidth="1"/>
    <col min="8718" max="8718" width="22.6640625" customWidth="1"/>
    <col min="8961" max="8962" width="28.5" customWidth="1"/>
    <col min="8963" max="8963" width="35.33203125" customWidth="1"/>
    <col min="8970" max="8973" width="2.83203125" customWidth="1"/>
    <col min="8974" max="8974" width="22.6640625" customWidth="1"/>
    <col min="9217" max="9218" width="28.5" customWidth="1"/>
    <col min="9219" max="9219" width="35.33203125" customWidth="1"/>
    <col min="9226" max="9229" width="2.83203125" customWidth="1"/>
    <col min="9230" max="9230" width="22.6640625" customWidth="1"/>
    <col min="9473" max="9474" width="28.5" customWidth="1"/>
    <col min="9475" max="9475" width="35.33203125" customWidth="1"/>
    <col min="9482" max="9485" width="2.83203125" customWidth="1"/>
    <col min="9486" max="9486" width="22.6640625" customWidth="1"/>
    <col min="9729" max="9730" width="28.5" customWidth="1"/>
    <col min="9731" max="9731" width="35.33203125" customWidth="1"/>
    <col min="9738" max="9741" width="2.83203125" customWidth="1"/>
    <col min="9742" max="9742" width="22.6640625" customWidth="1"/>
    <col min="9985" max="9986" width="28.5" customWidth="1"/>
    <col min="9987" max="9987" width="35.33203125" customWidth="1"/>
    <col min="9994" max="9997" width="2.83203125" customWidth="1"/>
    <col min="9998" max="9998" width="22.6640625" customWidth="1"/>
    <col min="10241" max="10242" width="28.5" customWidth="1"/>
    <col min="10243" max="10243" width="35.33203125" customWidth="1"/>
    <col min="10250" max="10253" width="2.83203125" customWidth="1"/>
    <col min="10254" max="10254" width="22.6640625" customWidth="1"/>
    <col min="10497" max="10498" width="28.5" customWidth="1"/>
    <col min="10499" max="10499" width="35.33203125" customWidth="1"/>
    <col min="10506" max="10509" width="2.83203125" customWidth="1"/>
    <col min="10510" max="10510" width="22.6640625" customWidth="1"/>
    <col min="10753" max="10754" width="28.5" customWidth="1"/>
    <col min="10755" max="10755" width="35.33203125" customWidth="1"/>
    <col min="10762" max="10765" width="2.83203125" customWidth="1"/>
    <col min="10766" max="10766" width="22.6640625" customWidth="1"/>
    <col min="11009" max="11010" width="28.5" customWidth="1"/>
    <col min="11011" max="11011" width="35.33203125" customWidth="1"/>
    <col min="11018" max="11021" width="2.83203125" customWidth="1"/>
    <col min="11022" max="11022" width="22.6640625" customWidth="1"/>
    <col min="11265" max="11266" width="28.5" customWidth="1"/>
    <col min="11267" max="11267" width="35.33203125" customWidth="1"/>
    <col min="11274" max="11277" width="2.83203125" customWidth="1"/>
    <col min="11278" max="11278" width="22.6640625" customWidth="1"/>
    <col min="11521" max="11522" width="28.5" customWidth="1"/>
    <col min="11523" max="11523" width="35.33203125" customWidth="1"/>
    <col min="11530" max="11533" width="2.83203125" customWidth="1"/>
    <col min="11534" max="11534" width="22.6640625" customWidth="1"/>
    <col min="11777" max="11778" width="28.5" customWidth="1"/>
    <col min="11779" max="11779" width="35.33203125" customWidth="1"/>
    <col min="11786" max="11789" width="2.83203125" customWidth="1"/>
    <col min="11790" max="11790" width="22.6640625" customWidth="1"/>
    <col min="12033" max="12034" width="28.5" customWidth="1"/>
    <col min="12035" max="12035" width="35.33203125" customWidth="1"/>
    <col min="12042" max="12045" width="2.83203125" customWidth="1"/>
    <col min="12046" max="12046" width="22.6640625" customWidth="1"/>
    <col min="12289" max="12290" width="28.5" customWidth="1"/>
    <col min="12291" max="12291" width="35.33203125" customWidth="1"/>
    <col min="12298" max="12301" width="2.83203125" customWidth="1"/>
    <col min="12302" max="12302" width="22.6640625" customWidth="1"/>
    <col min="12545" max="12546" width="28.5" customWidth="1"/>
    <col min="12547" max="12547" width="35.33203125" customWidth="1"/>
    <col min="12554" max="12557" width="2.83203125" customWidth="1"/>
    <col min="12558" max="12558" width="22.6640625" customWidth="1"/>
    <col min="12801" max="12802" width="28.5" customWidth="1"/>
    <col min="12803" max="12803" width="35.33203125" customWidth="1"/>
    <col min="12810" max="12813" width="2.83203125" customWidth="1"/>
    <col min="12814" max="12814" width="22.6640625" customWidth="1"/>
    <col min="13057" max="13058" width="28.5" customWidth="1"/>
    <col min="13059" max="13059" width="35.33203125" customWidth="1"/>
    <col min="13066" max="13069" width="2.83203125" customWidth="1"/>
    <col min="13070" max="13070" width="22.6640625" customWidth="1"/>
    <col min="13313" max="13314" width="28.5" customWidth="1"/>
    <col min="13315" max="13315" width="35.33203125" customWidth="1"/>
    <col min="13322" max="13325" width="2.83203125" customWidth="1"/>
    <col min="13326" max="13326" width="22.6640625" customWidth="1"/>
    <col min="13569" max="13570" width="28.5" customWidth="1"/>
    <col min="13571" max="13571" width="35.33203125" customWidth="1"/>
    <col min="13578" max="13581" width="2.83203125" customWidth="1"/>
    <col min="13582" max="13582" width="22.6640625" customWidth="1"/>
    <col min="13825" max="13826" width="28.5" customWidth="1"/>
    <col min="13827" max="13827" width="35.33203125" customWidth="1"/>
    <col min="13834" max="13837" width="2.83203125" customWidth="1"/>
    <col min="13838" max="13838" width="22.6640625" customWidth="1"/>
    <col min="14081" max="14082" width="28.5" customWidth="1"/>
    <col min="14083" max="14083" width="35.33203125" customWidth="1"/>
    <col min="14090" max="14093" width="2.83203125" customWidth="1"/>
    <col min="14094" max="14094" width="22.6640625" customWidth="1"/>
    <col min="14337" max="14338" width="28.5" customWidth="1"/>
    <col min="14339" max="14339" width="35.33203125" customWidth="1"/>
    <col min="14346" max="14349" width="2.83203125" customWidth="1"/>
    <col min="14350" max="14350" width="22.6640625" customWidth="1"/>
    <col min="14593" max="14594" width="28.5" customWidth="1"/>
    <col min="14595" max="14595" width="35.33203125" customWidth="1"/>
    <col min="14602" max="14605" width="2.83203125" customWidth="1"/>
    <col min="14606" max="14606" width="22.6640625" customWidth="1"/>
    <col min="14849" max="14850" width="28.5" customWidth="1"/>
    <col min="14851" max="14851" width="35.33203125" customWidth="1"/>
    <col min="14858" max="14861" width="2.83203125" customWidth="1"/>
    <col min="14862" max="14862" width="22.6640625" customWidth="1"/>
    <col min="15105" max="15106" width="28.5" customWidth="1"/>
    <col min="15107" max="15107" width="35.33203125" customWidth="1"/>
    <col min="15114" max="15117" width="2.83203125" customWidth="1"/>
    <col min="15118" max="15118" width="22.6640625" customWidth="1"/>
    <col min="15361" max="15362" width="28.5" customWidth="1"/>
    <col min="15363" max="15363" width="35.33203125" customWidth="1"/>
    <col min="15370" max="15373" width="2.83203125" customWidth="1"/>
    <col min="15374" max="15374" width="22.6640625" customWidth="1"/>
    <col min="15617" max="15618" width="28.5" customWidth="1"/>
    <col min="15619" max="15619" width="35.33203125" customWidth="1"/>
    <col min="15626" max="15629" width="2.83203125" customWidth="1"/>
    <col min="15630" max="15630" width="22.6640625" customWidth="1"/>
    <col min="15873" max="15874" width="28.5" customWidth="1"/>
    <col min="15875" max="15875" width="35.33203125" customWidth="1"/>
    <col min="15882" max="15885" width="2.83203125" customWidth="1"/>
    <col min="15886" max="15886" width="22.6640625" customWidth="1"/>
    <col min="16129" max="16130" width="28.5" customWidth="1"/>
    <col min="16131" max="16131" width="35.33203125" customWidth="1"/>
    <col min="16138" max="16141" width="2.83203125" customWidth="1"/>
    <col min="16142" max="16142" width="22.6640625" customWidth="1"/>
  </cols>
  <sheetData>
    <row r="1" spans="1:28" ht="33.75" customHeight="1">
      <c r="A1" s="98" t="s">
        <v>395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</row>
    <row r="2" spans="1:28">
      <c r="A2" s="52"/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14"/>
      <c r="AB2" s="14"/>
    </row>
    <row r="3" spans="1:28">
      <c r="A3" s="99" t="s">
        <v>214</v>
      </c>
      <c r="B3" s="99"/>
      <c r="C3" s="99"/>
      <c r="D3" s="99"/>
      <c r="E3" s="99"/>
      <c r="F3" s="99"/>
      <c r="G3" s="99"/>
      <c r="H3" s="99"/>
      <c r="I3" s="99"/>
      <c r="J3" s="99"/>
      <c r="K3" s="99"/>
      <c r="L3" s="52"/>
      <c r="M3" s="52"/>
      <c r="N3" s="53" t="s">
        <v>215</v>
      </c>
      <c r="O3" s="53" t="s">
        <v>216</v>
      </c>
      <c r="P3" s="100" t="s">
        <v>100</v>
      </c>
      <c r="Q3" s="100"/>
      <c r="R3" s="100"/>
      <c r="S3" s="100"/>
      <c r="T3" s="100"/>
      <c r="U3" s="100"/>
      <c r="V3" s="100"/>
      <c r="W3" s="100"/>
      <c r="X3" s="100"/>
      <c r="Y3" s="100"/>
      <c r="Z3" s="54"/>
      <c r="AA3" s="14"/>
      <c r="AB3" s="14"/>
    </row>
    <row r="4" spans="1:28" ht="15" customHeight="1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2"/>
      <c r="M4" s="52"/>
      <c r="N4" s="101" t="s">
        <v>105</v>
      </c>
      <c r="O4" s="102">
        <v>10</v>
      </c>
      <c r="P4" s="99" t="s">
        <v>217</v>
      </c>
      <c r="Q4" s="99"/>
      <c r="R4" s="99"/>
      <c r="S4" s="99"/>
      <c r="T4" s="99"/>
      <c r="U4" s="99"/>
      <c r="V4" s="99"/>
      <c r="W4" s="99"/>
      <c r="X4" s="99"/>
      <c r="Y4" s="99"/>
      <c r="Z4" s="56"/>
      <c r="AA4" s="14"/>
      <c r="AB4" s="14"/>
    </row>
    <row r="5" spans="1:28" ht="15" customHeight="1">
      <c r="A5" s="99" t="s">
        <v>218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52"/>
      <c r="M5" s="52"/>
      <c r="N5" s="101"/>
      <c r="O5" s="102"/>
      <c r="P5" s="99"/>
      <c r="Q5" s="99"/>
      <c r="R5" s="99"/>
      <c r="S5" s="99"/>
      <c r="T5" s="99"/>
      <c r="U5" s="99"/>
      <c r="V5" s="99"/>
      <c r="W5" s="99"/>
      <c r="X5" s="99"/>
      <c r="Y5" s="99"/>
      <c r="Z5" s="56"/>
      <c r="AA5" s="14"/>
      <c r="AB5" s="14"/>
    </row>
    <row r="6" spans="1:28" ht="15" customHeight="1">
      <c r="A6" s="99" t="s">
        <v>219</v>
      </c>
      <c r="B6" s="99"/>
      <c r="C6" s="99"/>
      <c r="D6" s="99"/>
      <c r="E6" s="99"/>
      <c r="F6" s="99"/>
      <c r="G6" s="99"/>
      <c r="H6" s="99"/>
      <c r="I6" s="99"/>
      <c r="J6" s="99"/>
      <c r="K6" s="99"/>
      <c r="L6" s="52"/>
      <c r="M6" s="52"/>
      <c r="N6" s="101" t="s">
        <v>101</v>
      </c>
      <c r="O6" s="102">
        <v>6</v>
      </c>
      <c r="P6" s="99" t="s">
        <v>220</v>
      </c>
      <c r="Q6" s="99"/>
      <c r="R6" s="99"/>
      <c r="S6" s="99"/>
      <c r="T6" s="99"/>
      <c r="U6" s="99"/>
      <c r="V6" s="99"/>
      <c r="W6" s="99"/>
      <c r="X6" s="99"/>
      <c r="Y6" s="99"/>
      <c r="Z6" s="56"/>
      <c r="AA6" s="14"/>
      <c r="AB6" s="14"/>
    </row>
    <row r="7" spans="1:28" ht="15" customHeight="1">
      <c r="A7" s="99" t="s">
        <v>221</v>
      </c>
      <c r="B7" s="99"/>
      <c r="C7" s="99"/>
      <c r="D7" s="99"/>
      <c r="E7" s="99"/>
      <c r="F7" s="99"/>
      <c r="G7" s="99"/>
      <c r="H7" s="99"/>
      <c r="I7" s="99"/>
      <c r="J7" s="99"/>
      <c r="K7" s="99"/>
      <c r="L7" s="52"/>
      <c r="M7" s="52"/>
      <c r="N7" s="101"/>
      <c r="O7" s="102"/>
      <c r="P7" s="99"/>
      <c r="Q7" s="99"/>
      <c r="R7" s="99"/>
      <c r="S7" s="99"/>
      <c r="T7" s="99"/>
      <c r="U7" s="99"/>
      <c r="V7" s="99"/>
      <c r="W7" s="99"/>
      <c r="X7" s="99"/>
      <c r="Y7" s="99"/>
      <c r="Z7" s="56"/>
      <c r="AA7" s="14"/>
      <c r="AB7" s="14"/>
    </row>
    <row r="8" spans="1:28" ht="15" customHeight="1">
      <c r="A8" s="99"/>
      <c r="B8" s="99"/>
      <c r="C8" s="99"/>
      <c r="D8" s="99"/>
      <c r="E8" s="99"/>
      <c r="F8" s="99"/>
      <c r="G8" s="99"/>
      <c r="H8" s="99"/>
      <c r="I8" s="99"/>
      <c r="J8" s="99"/>
      <c r="K8" s="99"/>
      <c r="L8" s="52"/>
      <c r="M8" s="52"/>
      <c r="N8" s="101" t="s">
        <v>107</v>
      </c>
      <c r="O8" s="102">
        <v>2</v>
      </c>
      <c r="P8" s="99" t="s">
        <v>222</v>
      </c>
      <c r="Q8" s="99"/>
      <c r="R8" s="99"/>
      <c r="S8" s="99"/>
      <c r="T8" s="99"/>
      <c r="U8" s="99"/>
      <c r="V8" s="99"/>
      <c r="W8" s="99"/>
      <c r="X8" s="99"/>
      <c r="Y8" s="99"/>
      <c r="Z8" s="56"/>
      <c r="AA8" s="14"/>
      <c r="AB8" s="14"/>
    </row>
    <row r="9" spans="1:28" ht="15" customHeight="1">
      <c r="A9" s="99" t="s">
        <v>223</v>
      </c>
      <c r="B9" s="99"/>
      <c r="C9" s="99"/>
      <c r="D9" s="99"/>
      <c r="E9" s="99"/>
      <c r="F9" s="99"/>
      <c r="G9" s="99"/>
      <c r="H9" s="99"/>
      <c r="I9" s="99"/>
      <c r="J9" s="99"/>
      <c r="K9" s="99"/>
      <c r="L9" s="52"/>
      <c r="M9" s="52"/>
      <c r="N9" s="101"/>
      <c r="O9" s="102"/>
      <c r="P9" s="99"/>
      <c r="Q9" s="99"/>
      <c r="R9" s="99"/>
      <c r="S9" s="99"/>
      <c r="T9" s="99"/>
      <c r="U9" s="99"/>
      <c r="V9" s="99"/>
      <c r="W9" s="99"/>
      <c r="X9" s="99"/>
      <c r="Y9" s="99"/>
      <c r="Z9" s="56"/>
      <c r="AA9" s="14"/>
      <c r="AB9" s="14"/>
    </row>
    <row r="10" spans="1:28" ht="15" customHeight="1">
      <c r="A10" s="57"/>
      <c r="B10" s="57"/>
      <c r="C10" s="57"/>
      <c r="D10" s="57"/>
      <c r="E10" s="57"/>
      <c r="F10" s="57"/>
      <c r="G10" s="57"/>
      <c r="H10" s="57"/>
      <c r="I10" s="57"/>
      <c r="J10" s="57"/>
      <c r="K10" s="57"/>
      <c r="L10" s="52"/>
      <c r="M10" s="52"/>
      <c r="N10" s="101" t="s">
        <v>102</v>
      </c>
      <c r="O10" s="102" t="s">
        <v>224</v>
      </c>
      <c r="P10" s="99" t="s">
        <v>225</v>
      </c>
      <c r="Q10" s="99"/>
      <c r="R10" s="99"/>
      <c r="S10" s="99"/>
      <c r="T10" s="99"/>
      <c r="U10" s="99"/>
      <c r="V10" s="99"/>
      <c r="W10" s="99"/>
      <c r="X10" s="99"/>
      <c r="Y10" s="99"/>
      <c r="Z10" s="56"/>
      <c r="AA10" s="14"/>
      <c r="AB10" s="14"/>
    </row>
    <row r="11" spans="1:28" ht="15" customHeight="1">
      <c r="A11" s="99" t="s">
        <v>226</v>
      </c>
      <c r="B11" s="103"/>
      <c r="C11" s="103"/>
      <c r="D11" s="103"/>
      <c r="E11" s="103"/>
      <c r="F11" s="103"/>
      <c r="G11" s="103"/>
      <c r="H11" s="103"/>
      <c r="I11" s="103"/>
      <c r="J11" s="103"/>
      <c r="K11" s="103"/>
      <c r="L11" s="52"/>
      <c r="M11" s="52"/>
      <c r="N11" s="101"/>
      <c r="O11" s="102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56"/>
      <c r="AA11" s="14"/>
      <c r="AB11" s="14"/>
    </row>
    <row r="12" spans="1:28" ht="15" customHeight="1">
      <c r="A12" s="104" t="s">
        <v>227</v>
      </c>
      <c r="B12" s="104"/>
      <c r="C12" s="104"/>
      <c r="D12" s="104"/>
      <c r="E12" s="104"/>
      <c r="F12" s="104"/>
      <c r="G12" s="104"/>
      <c r="H12" s="104"/>
      <c r="I12" s="104"/>
      <c r="J12" s="104"/>
      <c r="K12" s="104"/>
      <c r="L12" s="52"/>
      <c r="M12" s="52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14"/>
      <c r="AB12" s="14"/>
    </row>
    <row r="13" spans="1:28" ht="31.25" customHeight="1">
      <c r="A13" s="104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52"/>
      <c r="M13" s="52"/>
      <c r="N13" s="53" t="s">
        <v>228</v>
      </c>
      <c r="O13" s="53" t="s">
        <v>229</v>
      </c>
      <c r="P13" s="105" t="s">
        <v>100</v>
      </c>
      <c r="Q13" s="105"/>
      <c r="R13" s="105"/>
      <c r="S13" s="105"/>
      <c r="T13" s="105"/>
      <c r="U13" s="105"/>
      <c r="V13" s="105"/>
      <c r="W13" s="105"/>
      <c r="X13" s="105"/>
      <c r="Y13" s="105"/>
      <c r="Z13" s="57"/>
      <c r="AA13" s="14"/>
      <c r="AB13" s="14"/>
    </row>
    <row r="14" spans="1:28" ht="15" customHeight="1">
      <c r="A14" s="56"/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2"/>
      <c r="M14" s="52"/>
      <c r="N14" s="58" t="s">
        <v>103</v>
      </c>
      <c r="O14" s="59">
        <v>4</v>
      </c>
      <c r="P14" s="99" t="s">
        <v>230</v>
      </c>
      <c r="Q14" s="99"/>
      <c r="R14" s="99"/>
      <c r="S14" s="99"/>
      <c r="T14" s="99"/>
      <c r="U14" s="99"/>
      <c r="V14" s="99"/>
      <c r="W14" s="99"/>
      <c r="X14" s="99"/>
      <c r="Y14" s="99"/>
      <c r="Z14" s="57"/>
      <c r="AA14" s="14"/>
      <c r="AB14" s="14"/>
    </row>
    <row r="15" spans="1:28" ht="35" customHeight="1">
      <c r="A15" s="99" t="s">
        <v>231</v>
      </c>
      <c r="B15" s="99"/>
      <c r="C15" s="99"/>
      <c r="D15" s="99"/>
      <c r="E15" s="99"/>
      <c r="F15" s="99"/>
      <c r="G15" s="99"/>
      <c r="H15" s="99"/>
      <c r="I15" s="99"/>
      <c r="J15" s="99"/>
      <c r="K15" s="99"/>
      <c r="L15" s="52"/>
      <c r="M15" s="52"/>
      <c r="N15" s="58" t="s">
        <v>232</v>
      </c>
      <c r="O15" s="59">
        <v>3</v>
      </c>
      <c r="P15" s="99" t="s">
        <v>233</v>
      </c>
      <c r="Q15" s="99"/>
      <c r="R15" s="99"/>
      <c r="S15" s="99"/>
      <c r="T15" s="99"/>
      <c r="U15" s="99"/>
      <c r="V15" s="99"/>
      <c r="W15" s="99"/>
      <c r="X15" s="99"/>
      <c r="Y15" s="99"/>
      <c r="Z15" s="57"/>
      <c r="AA15" s="14"/>
      <c r="AB15" s="14"/>
    </row>
    <row r="16" spans="1:28" ht="15" customHeight="1">
      <c r="A16" s="99"/>
      <c r="B16" s="99"/>
      <c r="C16" s="99"/>
      <c r="D16" s="99"/>
      <c r="E16" s="99"/>
      <c r="F16" s="99"/>
      <c r="G16" s="99"/>
      <c r="H16" s="99"/>
      <c r="I16" s="99"/>
      <c r="J16" s="99"/>
      <c r="K16" s="99"/>
      <c r="L16" s="52"/>
      <c r="M16" s="52"/>
      <c r="N16" s="58" t="s">
        <v>104</v>
      </c>
      <c r="O16" s="59">
        <v>2</v>
      </c>
      <c r="P16" s="99" t="s">
        <v>234</v>
      </c>
      <c r="Q16" s="99"/>
      <c r="R16" s="99"/>
      <c r="S16" s="99"/>
      <c r="T16" s="99"/>
      <c r="U16" s="99"/>
      <c r="V16" s="99"/>
      <c r="W16" s="99"/>
      <c r="X16" s="99"/>
      <c r="Y16" s="99"/>
      <c r="Z16" s="57"/>
      <c r="AA16" s="14"/>
      <c r="AB16" s="14"/>
    </row>
    <row r="17" spans="1:28" ht="15" customHeight="1">
      <c r="A17" s="57"/>
      <c r="B17" s="57"/>
      <c r="C17" s="57"/>
      <c r="D17" s="57"/>
      <c r="E17" s="57"/>
      <c r="F17" s="57"/>
      <c r="G17" s="57"/>
      <c r="H17" s="57"/>
      <c r="I17" s="57"/>
      <c r="J17" s="57"/>
      <c r="K17" s="57"/>
      <c r="L17" s="52"/>
      <c r="M17" s="52"/>
      <c r="N17" s="58" t="s">
        <v>235</v>
      </c>
      <c r="O17" s="59">
        <v>1</v>
      </c>
      <c r="P17" s="99" t="s">
        <v>236</v>
      </c>
      <c r="Q17" s="99"/>
      <c r="R17" s="99"/>
      <c r="S17" s="99"/>
      <c r="T17" s="99"/>
      <c r="U17" s="99"/>
      <c r="V17" s="99"/>
      <c r="W17" s="99"/>
      <c r="X17" s="99"/>
      <c r="Y17" s="99"/>
      <c r="Z17" s="56"/>
      <c r="AA17" s="14"/>
      <c r="AB17" s="14"/>
    </row>
    <row r="18" spans="1:28" ht="15" customHeight="1">
      <c r="A18" s="99" t="s">
        <v>237</v>
      </c>
      <c r="B18" s="99"/>
      <c r="C18" s="99"/>
      <c r="D18" s="99"/>
      <c r="E18" s="99"/>
      <c r="F18" s="99"/>
      <c r="G18" s="99"/>
      <c r="H18" s="99"/>
      <c r="I18" s="99"/>
      <c r="J18" s="99"/>
      <c r="K18" s="99"/>
      <c r="L18" s="52"/>
      <c r="M18" s="52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56"/>
      <c r="AA18" s="14"/>
      <c r="AB18" s="14"/>
    </row>
    <row r="19" spans="1:28" ht="15" customHeight="1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  <c r="L19" s="52"/>
      <c r="M19" s="52"/>
      <c r="N19" s="61" t="s">
        <v>238</v>
      </c>
      <c r="O19" s="53" t="s">
        <v>239</v>
      </c>
      <c r="P19" s="105" t="s">
        <v>100</v>
      </c>
      <c r="Q19" s="105"/>
      <c r="R19" s="105"/>
      <c r="S19" s="105"/>
      <c r="T19" s="105"/>
      <c r="U19" s="105"/>
      <c r="V19" s="105"/>
      <c r="W19" s="105"/>
      <c r="X19" s="105"/>
      <c r="Y19" s="105"/>
      <c r="Z19" s="56"/>
      <c r="AA19" s="14"/>
      <c r="AB19" s="14"/>
    </row>
    <row r="20" spans="1:28" ht="15" customHeight="1">
      <c r="A20" s="99" t="s">
        <v>240</v>
      </c>
      <c r="B20" s="99"/>
      <c r="C20" s="99"/>
      <c r="D20" s="99"/>
      <c r="E20" s="99"/>
      <c r="F20" s="99"/>
      <c r="G20" s="99"/>
      <c r="H20" s="99"/>
      <c r="I20" s="99"/>
      <c r="J20" s="99"/>
      <c r="K20" s="99"/>
      <c r="L20" s="52"/>
      <c r="M20" s="52"/>
      <c r="N20" s="99" t="s">
        <v>105</v>
      </c>
      <c r="O20" s="102" t="s">
        <v>241</v>
      </c>
      <c r="P20" s="99" t="s">
        <v>242</v>
      </c>
      <c r="Q20" s="99"/>
      <c r="R20" s="99"/>
      <c r="S20" s="99"/>
      <c r="T20" s="99"/>
      <c r="U20" s="99"/>
      <c r="V20" s="99"/>
      <c r="W20" s="99"/>
      <c r="X20" s="99"/>
      <c r="Y20" s="99"/>
      <c r="Z20" s="56"/>
      <c r="AA20" s="14"/>
      <c r="AB20" s="14"/>
    </row>
    <row r="21" spans="1:28" ht="15" customHeight="1">
      <c r="A21" s="99"/>
      <c r="B21" s="99"/>
      <c r="C21" s="99"/>
      <c r="D21" s="99"/>
      <c r="E21" s="99"/>
      <c r="F21" s="99"/>
      <c r="G21" s="99"/>
      <c r="H21" s="99"/>
      <c r="I21" s="99"/>
      <c r="J21" s="99"/>
      <c r="K21" s="99"/>
      <c r="L21" s="52"/>
      <c r="M21" s="52"/>
      <c r="N21" s="99"/>
      <c r="O21" s="102"/>
      <c r="P21" s="99"/>
      <c r="Q21" s="99"/>
      <c r="R21" s="99"/>
      <c r="S21" s="99"/>
      <c r="T21" s="99"/>
      <c r="U21" s="99"/>
      <c r="V21" s="99"/>
      <c r="W21" s="99"/>
      <c r="X21" s="99"/>
      <c r="Y21" s="99"/>
      <c r="Z21" s="57"/>
      <c r="AA21" s="14"/>
      <c r="AB21" s="14"/>
    </row>
    <row r="22" spans="1:28" ht="15" customHeight="1">
      <c r="A22" s="99"/>
      <c r="B22" s="99"/>
      <c r="C22" s="99"/>
      <c r="D22" s="99"/>
      <c r="E22" s="99"/>
      <c r="F22" s="99"/>
      <c r="G22" s="99"/>
      <c r="H22" s="99"/>
      <c r="I22" s="99"/>
      <c r="J22" s="99"/>
      <c r="K22" s="99"/>
      <c r="L22" s="52"/>
      <c r="M22" s="52"/>
      <c r="N22" s="99" t="s">
        <v>101</v>
      </c>
      <c r="O22" s="102" t="s">
        <v>106</v>
      </c>
      <c r="P22" s="99" t="s">
        <v>243</v>
      </c>
      <c r="Q22" s="99"/>
      <c r="R22" s="99"/>
      <c r="S22" s="99"/>
      <c r="T22" s="99"/>
      <c r="U22" s="99"/>
      <c r="V22" s="99"/>
      <c r="W22" s="99"/>
      <c r="X22" s="99"/>
      <c r="Y22" s="99"/>
      <c r="Z22" s="57"/>
      <c r="AA22" s="14"/>
      <c r="AB22" s="14"/>
    </row>
    <row r="23" spans="1:28" ht="15" customHeight="1">
      <c r="A23" s="62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52"/>
      <c r="M23" s="52"/>
      <c r="N23" s="99"/>
      <c r="O23" s="102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57"/>
      <c r="AA23" s="14"/>
      <c r="AB23" s="14"/>
    </row>
    <row r="24" spans="1:28" ht="15" customHeight="1">
      <c r="A24" s="99" t="s">
        <v>244</v>
      </c>
      <c r="B24" s="99"/>
      <c r="C24" s="99"/>
      <c r="D24" s="99"/>
      <c r="E24" s="99"/>
      <c r="F24" s="99"/>
      <c r="G24" s="99"/>
      <c r="H24" s="99"/>
      <c r="I24" s="99"/>
      <c r="J24" s="99"/>
      <c r="K24" s="99"/>
      <c r="L24" s="52"/>
      <c r="M24" s="52"/>
      <c r="N24" s="99" t="s">
        <v>107</v>
      </c>
      <c r="O24" s="102" t="s">
        <v>245</v>
      </c>
      <c r="P24" s="99" t="s">
        <v>246</v>
      </c>
      <c r="Q24" s="99"/>
      <c r="R24" s="99"/>
      <c r="S24" s="99"/>
      <c r="T24" s="99"/>
      <c r="U24" s="99"/>
      <c r="V24" s="99"/>
      <c r="W24" s="99"/>
      <c r="X24" s="99"/>
      <c r="Y24" s="99"/>
      <c r="Z24" s="56"/>
      <c r="AA24" s="14"/>
      <c r="AB24" s="14"/>
    </row>
    <row r="25" spans="1:28" ht="15" customHeight="1">
      <c r="A25" s="57"/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2"/>
      <c r="M25" s="52"/>
      <c r="N25" s="99"/>
      <c r="O25" s="102"/>
      <c r="P25" s="99"/>
      <c r="Q25" s="99"/>
      <c r="R25" s="99"/>
      <c r="S25" s="99"/>
      <c r="T25" s="99"/>
      <c r="U25" s="99"/>
      <c r="V25" s="99"/>
      <c r="W25" s="99"/>
      <c r="X25" s="99"/>
      <c r="Y25" s="99"/>
      <c r="Z25" s="56"/>
      <c r="AA25" s="14"/>
      <c r="AB25" s="14"/>
    </row>
    <row r="26" spans="1:28" ht="15.75" customHeight="1">
      <c r="A26" s="99" t="s">
        <v>247</v>
      </c>
      <c r="B26" s="99"/>
      <c r="C26" s="99"/>
      <c r="D26" s="99"/>
      <c r="E26" s="99"/>
      <c r="F26" s="99"/>
      <c r="G26" s="99"/>
      <c r="H26" s="99"/>
      <c r="I26" s="99"/>
      <c r="J26" s="99"/>
      <c r="K26" s="99"/>
      <c r="L26" s="52"/>
      <c r="M26" s="52"/>
      <c r="N26" s="99" t="s">
        <v>102</v>
      </c>
      <c r="O26" s="102" t="s">
        <v>108</v>
      </c>
      <c r="P26" s="99" t="s">
        <v>248</v>
      </c>
      <c r="Q26" s="99"/>
      <c r="R26" s="99"/>
      <c r="S26" s="99"/>
      <c r="T26" s="99"/>
      <c r="U26" s="99"/>
      <c r="V26" s="99"/>
      <c r="W26" s="99"/>
      <c r="X26" s="99"/>
      <c r="Y26" s="99"/>
      <c r="Z26" s="56"/>
      <c r="AA26" s="14"/>
      <c r="AB26" s="14"/>
    </row>
    <row r="27" spans="1:28" ht="15.75" customHeight="1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2"/>
      <c r="M27" s="52"/>
      <c r="N27" s="99"/>
      <c r="O27" s="102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56"/>
      <c r="AA27" s="14"/>
      <c r="AB27" s="14"/>
    </row>
    <row r="28" spans="1:28" ht="15.75" customHeight="1">
      <c r="A28" s="106" t="s">
        <v>249</v>
      </c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52"/>
      <c r="M28" s="52"/>
      <c r="N28" s="56"/>
      <c r="O28" s="54"/>
      <c r="P28" s="56"/>
      <c r="Q28" s="56"/>
      <c r="R28" s="56"/>
      <c r="S28" s="56"/>
      <c r="T28" s="56"/>
      <c r="U28" s="56"/>
      <c r="V28" s="56"/>
      <c r="W28" s="56"/>
      <c r="X28" s="56"/>
      <c r="Y28" s="56"/>
      <c r="Z28" s="56"/>
      <c r="AA28" s="14"/>
      <c r="AB28" s="14"/>
    </row>
    <row r="29" spans="1:28" ht="27" customHeight="1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52"/>
      <c r="M29" s="52"/>
      <c r="N29" s="53" t="s">
        <v>250</v>
      </c>
      <c r="O29" s="53" t="s">
        <v>109</v>
      </c>
      <c r="P29" s="105" t="s">
        <v>251</v>
      </c>
      <c r="Q29" s="105"/>
      <c r="R29" s="105"/>
      <c r="S29" s="105"/>
      <c r="T29" s="105"/>
      <c r="U29" s="105"/>
      <c r="V29" s="56"/>
      <c r="W29" s="56"/>
      <c r="X29" s="56"/>
      <c r="Y29" s="56"/>
      <c r="Z29" s="56"/>
      <c r="AA29" s="14"/>
      <c r="AB29" s="14"/>
    </row>
    <row r="30" spans="1:28" ht="15" customHeight="1">
      <c r="A30" s="106" t="s">
        <v>252</v>
      </c>
      <c r="B30" s="106" t="s">
        <v>253</v>
      </c>
      <c r="C30" s="106" t="s">
        <v>254</v>
      </c>
      <c r="D30" s="57"/>
      <c r="E30" s="57"/>
      <c r="F30" s="57"/>
      <c r="G30" s="57"/>
      <c r="H30" s="57"/>
      <c r="I30" s="57"/>
      <c r="J30" s="57"/>
      <c r="K30" s="57"/>
      <c r="L30" s="52"/>
      <c r="M30" s="52"/>
      <c r="N30" s="58" t="s">
        <v>110</v>
      </c>
      <c r="O30" s="59">
        <v>100</v>
      </c>
      <c r="P30" s="99" t="s">
        <v>255</v>
      </c>
      <c r="Q30" s="99"/>
      <c r="R30" s="99"/>
      <c r="S30" s="99"/>
      <c r="T30" s="99"/>
      <c r="U30" s="99"/>
      <c r="V30" s="56"/>
      <c r="W30" s="56"/>
      <c r="X30" s="56"/>
      <c r="Y30" s="56"/>
      <c r="Z30" s="56"/>
      <c r="AA30" s="14"/>
      <c r="AB30" s="14"/>
    </row>
    <row r="31" spans="1:28">
      <c r="A31" s="106"/>
      <c r="B31" s="106"/>
      <c r="C31" s="106"/>
      <c r="D31" s="57"/>
      <c r="E31" s="57"/>
      <c r="F31" s="57"/>
      <c r="G31" s="57"/>
      <c r="H31" s="57"/>
      <c r="I31" s="57"/>
      <c r="J31" s="57"/>
      <c r="K31" s="57"/>
      <c r="L31" s="52"/>
      <c r="M31" s="52"/>
      <c r="N31" s="58" t="s">
        <v>256</v>
      </c>
      <c r="O31" s="59">
        <v>60</v>
      </c>
      <c r="P31" s="99" t="s">
        <v>257</v>
      </c>
      <c r="Q31" s="99"/>
      <c r="R31" s="99"/>
      <c r="S31" s="99"/>
      <c r="T31" s="99"/>
      <c r="U31" s="99"/>
      <c r="V31" s="56"/>
      <c r="W31" s="56"/>
      <c r="X31" s="56"/>
      <c r="Y31" s="56"/>
      <c r="Z31" s="56"/>
      <c r="AA31" s="14"/>
      <c r="AB31" s="14"/>
    </row>
    <row r="32" spans="1:28" ht="15" customHeight="1">
      <c r="A32" s="61" t="s">
        <v>258</v>
      </c>
      <c r="B32" s="99" t="s">
        <v>259</v>
      </c>
      <c r="C32" s="99" t="s">
        <v>260</v>
      </c>
      <c r="D32" s="57"/>
      <c r="E32" s="57"/>
      <c r="F32" s="57"/>
      <c r="G32" s="57"/>
      <c r="H32" s="57"/>
      <c r="I32" s="57"/>
      <c r="J32" s="57"/>
      <c r="K32" s="57"/>
      <c r="L32" s="52"/>
      <c r="M32" s="52"/>
      <c r="N32" s="58" t="s">
        <v>261</v>
      </c>
      <c r="O32" s="59">
        <v>25</v>
      </c>
      <c r="P32" s="99" t="s">
        <v>262</v>
      </c>
      <c r="Q32" s="99"/>
      <c r="R32" s="99"/>
      <c r="S32" s="99"/>
      <c r="T32" s="99"/>
      <c r="U32" s="99"/>
      <c r="V32" s="55"/>
      <c r="W32" s="55"/>
      <c r="X32" s="57"/>
      <c r="Y32" s="57"/>
      <c r="Z32" s="57"/>
      <c r="AA32" s="14"/>
      <c r="AB32" s="14"/>
    </row>
    <row r="33" spans="1:28" ht="15" customHeight="1">
      <c r="A33" s="57" t="s">
        <v>263</v>
      </c>
      <c r="B33" s="99"/>
      <c r="C33" s="99"/>
      <c r="D33" s="57"/>
      <c r="E33" s="57"/>
      <c r="F33" s="57"/>
      <c r="G33" s="57"/>
      <c r="H33" s="57"/>
      <c r="I33" s="57"/>
      <c r="J33" s="57"/>
      <c r="K33" s="57"/>
      <c r="L33" s="52"/>
      <c r="M33" s="52"/>
      <c r="N33" s="58" t="s">
        <v>264</v>
      </c>
      <c r="O33" s="59">
        <v>10</v>
      </c>
      <c r="P33" s="99" t="s">
        <v>265</v>
      </c>
      <c r="Q33" s="99"/>
      <c r="R33" s="99"/>
      <c r="S33" s="99"/>
      <c r="T33" s="99"/>
      <c r="U33" s="99"/>
      <c r="V33" s="55"/>
      <c r="W33" s="55"/>
      <c r="X33" s="57"/>
      <c r="Y33" s="57"/>
      <c r="Z33" s="57"/>
      <c r="AA33" s="14"/>
      <c r="AB33" s="14"/>
    </row>
    <row r="34" spans="1:28" ht="15" customHeight="1">
      <c r="A34" s="57" t="s">
        <v>266</v>
      </c>
      <c r="B34" s="99"/>
      <c r="C34" s="57" t="s">
        <v>267</v>
      </c>
      <c r="D34" s="57"/>
      <c r="E34" s="57"/>
      <c r="F34" s="57"/>
      <c r="G34" s="57"/>
      <c r="H34" s="57"/>
      <c r="I34" s="57"/>
      <c r="J34" s="57"/>
      <c r="K34" s="57"/>
      <c r="L34" s="52"/>
      <c r="M34" s="52"/>
      <c r="N34" s="60"/>
      <c r="O34" s="60"/>
      <c r="P34" s="60"/>
      <c r="Q34" s="60"/>
      <c r="R34" s="60"/>
      <c r="S34" s="60"/>
      <c r="T34" s="60"/>
      <c r="U34" s="60"/>
      <c r="V34" s="57"/>
      <c r="W34" s="57"/>
      <c r="X34" s="57"/>
      <c r="Y34" s="57"/>
      <c r="Z34" s="57"/>
      <c r="AA34" s="14"/>
      <c r="AB34" s="14"/>
    </row>
    <row r="35" spans="1:28" ht="15" customHeight="1">
      <c r="A35" s="57" t="s">
        <v>268</v>
      </c>
      <c r="B35" s="99"/>
      <c r="C35" s="57" t="s">
        <v>178</v>
      </c>
      <c r="D35" s="57"/>
      <c r="E35" s="57"/>
      <c r="F35" s="57"/>
      <c r="G35" s="57"/>
      <c r="H35" s="57"/>
      <c r="I35" s="57"/>
      <c r="J35" s="57"/>
      <c r="K35" s="57"/>
      <c r="L35" s="52"/>
      <c r="M35" s="52"/>
      <c r="N35" s="100" t="s">
        <v>269</v>
      </c>
      <c r="O35" s="100"/>
      <c r="P35" s="100" t="s">
        <v>238</v>
      </c>
      <c r="Q35" s="100"/>
      <c r="R35" s="100"/>
      <c r="S35" s="100"/>
      <c r="T35" s="60"/>
      <c r="U35" s="60"/>
      <c r="V35" s="57"/>
      <c r="W35" s="57"/>
      <c r="X35" s="57"/>
      <c r="Y35" s="57"/>
      <c r="Z35" s="57"/>
      <c r="AA35" s="14"/>
      <c r="AB35" s="14"/>
    </row>
    <row r="36" spans="1:28" ht="15" customHeight="1">
      <c r="A36" s="57" t="s">
        <v>270</v>
      </c>
      <c r="B36" s="99"/>
      <c r="C36" s="57" t="s">
        <v>271</v>
      </c>
      <c r="D36" s="57"/>
      <c r="E36" s="57"/>
      <c r="F36" s="57"/>
      <c r="G36" s="57"/>
      <c r="H36" s="57"/>
      <c r="I36" s="57"/>
      <c r="J36" s="57"/>
      <c r="K36" s="57"/>
      <c r="L36" s="52"/>
      <c r="M36" s="52"/>
      <c r="N36" s="100"/>
      <c r="O36" s="100"/>
      <c r="P36" s="63" t="s">
        <v>272</v>
      </c>
      <c r="Q36" s="64" t="s">
        <v>111</v>
      </c>
      <c r="R36" s="64" t="s">
        <v>112</v>
      </c>
      <c r="S36" s="64" t="s">
        <v>113</v>
      </c>
      <c r="T36" s="60"/>
      <c r="U36" s="60"/>
      <c r="V36" s="57"/>
      <c r="W36" s="57"/>
      <c r="X36" s="57"/>
      <c r="Y36" s="57"/>
      <c r="Z36" s="57"/>
      <c r="AA36" s="14"/>
      <c r="AB36" s="14"/>
    </row>
    <row r="37" spans="1:28" ht="24.75" customHeight="1">
      <c r="A37" s="57" t="s">
        <v>273</v>
      </c>
      <c r="B37" s="99"/>
      <c r="C37" s="61" t="s">
        <v>274</v>
      </c>
      <c r="D37" s="57"/>
      <c r="E37" s="57"/>
      <c r="F37" s="57"/>
      <c r="G37" s="57"/>
      <c r="H37" s="57"/>
      <c r="I37" s="57"/>
      <c r="J37" s="57"/>
      <c r="K37" s="57"/>
      <c r="L37" s="52"/>
      <c r="M37" s="52"/>
      <c r="N37" s="100" t="s">
        <v>250</v>
      </c>
      <c r="O37" s="59">
        <v>100</v>
      </c>
      <c r="P37" s="107"/>
      <c r="Q37" s="108"/>
      <c r="R37" s="108"/>
      <c r="S37" s="109"/>
      <c r="T37" s="60"/>
      <c r="U37" s="60"/>
      <c r="V37" s="57"/>
      <c r="W37" s="57"/>
      <c r="X37" s="57"/>
      <c r="Y37" s="57"/>
      <c r="Z37" s="57"/>
      <c r="AA37" s="14"/>
      <c r="AB37" s="14"/>
    </row>
    <row r="38" spans="1:28" ht="24.75" customHeight="1">
      <c r="A38" s="57" t="s">
        <v>275</v>
      </c>
      <c r="B38" s="99" t="s">
        <v>276</v>
      </c>
      <c r="C38" s="99" t="s">
        <v>277</v>
      </c>
      <c r="D38" s="57"/>
      <c r="E38" s="57"/>
      <c r="F38" s="57"/>
      <c r="G38" s="57"/>
      <c r="H38" s="57"/>
      <c r="I38" s="57"/>
      <c r="J38" s="57"/>
      <c r="K38" s="57"/>
      <c r="L38" s="52"/>
      <c r="M38" s="52"/>
      <c r="N38" s="100"/>
      <c r="O38" s="59">
        <v>60</v>
      </c>
      <c r="P38" s="110"/>
      <c r="Q38" s="102"/>
      <c r="R38" s="102"/>
      <c r="S38" s="111"/>
      <c r="T38" s="55"/>
      <c r="U38" s="55"/>
      <c r="V38" s="55"/>
      <c r="W38" s="55"/>
      <c r="X38" s="55"/>
      <c r="Y38" s="55"/>
      <c r="Z38" s="57"/>
      <c r="AA38" s="14"/>
      <c r="AB38" s="14"/>
    </row>
    <row r="39" spans="1:28" ht="28.25" customHeight="1">
      <c r="A39" s="57" t="s">
        <v>278</v>
      </c>
      <c r="B39" s="99"/>
      <c r="C39" s="99"/>
      <c r="D39" s="57"/>
      <c r="E39" s="57"/>
      <c r="F39" s="57"/>
      <c r="G39" s="57"/>
      <c r="H39" s="57"/>
      <c r="I39" s="57"/>
      <c r="J39" s="57"/>
      <c r="K39" s="57"/>
      <c r="L39" s="52"/>
      <c r="M39" s="52"/>
      <c r="N39" s="100"/>
      <c r="O39" s="59">
        <v>25</v>
      </c>
      <c r="P39" s="110"/>
      <c r="Q39" s="102"/>
      <c r="R39" s="102"/>
      <c r="S39" s="111"/>
      <c r="T39" s="57"/>
      <c r="U39" s="57"/>
      <c r="V39" s="57"/>
      <c r="W39" s="57"/>
      <c r="X39" s="57"/>
      <c r="Y39" s="57"/>
      <c r="Z39" s="57"/>
      <c r="AA39" s="14"/>
      <c r="AB39" s="14"/>
    </row>
    <row r="40" spans="1:28" ht="26.25" customHeight="1">
      <c r="A40" s="57" t="s">
        <v>279</v>
      </c>
      <c r="B40" s="99"/>
      <c r="C40" s="99"/>
      <c r="D40" s="57"/>
      <c r="E40" s="57"/>
      <c r="F40" s="57"/>
      <c r="G40" s="57"/>
      <c r="H40" s="57"/>
      <c r="I40" s="57"/>
      <c r="J40" s="57"/>
      <c r="K40" s="57"/>
      <c r="L40" s="52"/>
      <c r="M40" s="52"/>
      <c r="N40" s="100"/>
      <c r="O40" s="59">
        <v>10</v>
      </c>
      <c r="P40" s="112"/>
      <c r="Q40" s="113"/>
      <c r="R40" s="113"/>
      <c r="S40" s="114"/>
      <c r="T40" s="57"/>
      <c r="U40" s="57"/>
      <c r="V40" s="57"/>
      <c r="W40" s="57"/>
      <c r="X40" s="57"/>
      <c r="Y40" s="57"/>
      <c r="Z40" s="57"/>
      <c r="AA40" s="14"/>
      <c r="AB40" s="14"/>
    </row>
    <row r="41" spans="1:28" ht="15" customHeight="1">
      <c r="A41" s="61" t="s">
        <v>280</v>
      </c>
      <c r="B41" s="99"/>
      <c r="C41" s="99"/>
      <c r="D41" s="57"/>
      <c r="E41" s="57"/>
      <c r="F41" s="57"/>
      <c r="G41" s="57"/>
      <c r="H41" s="57"/>
      <c r="I41" s="57"/>
      <c r="J41" s="57"/>
      <c r="K41" s="57"/>
      <c r="L41" s="52"/>
      <c r="M41" s="52"/>
      <c r="N41" s="60"/>
      <c r="O41" s="60"/>
      <c r="P41" s="60"/>
      <c r="Q41" s="60"/>
      <c r="R41" s="60"/>
      <c r="S41" s="60"/>
      <c r="T41" s="57"/>
      <c r="U41" s="57"/>
      <c r="V41" s="57"/>
      <c r="W41" s="57"/>
      <c r="X41" s="57"/>
      <c r="Y41" s="57"/>
      <c r="Z41" s="57"/>
      <c r="AA41" s="14"/>
      <c r="AB41" s="14"/>
    </row>
    <row r="42" spans="1:28" ht="15" customHeight="1">
      <c r="A42" s="99" t="s">
        <v>281</v>
      </c>
      <c r="B42" s="99"/>
      <c r="C42" s="99" t="s">
        <v>282</v>
      </c>
      <c r="D42" s="57"/>
      <c r="E42" s="57"/>
      <c r="F42" s="57"/>
      <c r="G42" s="57"/>
      <c r="H42" s="57"/>
      <c r="I42" s="57"/>
      <c r="J42" s="57"/>
      <c r="K42" s="57"/>
      <c r="L42" s="52"/>
      <c r="M42" s="52"/>
      <c r="N42" s="100" t="s">
        <v>283</v>
      </c>
      <c r="O42" s="100" t="s">
        <v>284</v>
      </c>
      <c r="P42" s="100" t="s">
        <v>100</v>
      </c>
      <c r="Q42" s="100"/>
      <c r="R42" s="100"/>
      <c r="S42" s="100"/>
      <c r="T42" s="100"/>
      <c r="U42" s="100"/>
      <c r="V42" s="100"/>
      <c r="W42" s="100"/>
      <c r="X42" s="100"/>
      <c r="Y42" s="100"/>
      <c r="Z42" s="57"/>
      <c r="AA42" s="14"/>
      <c r="AB42" s="14"/>
    </row>
    <row r="43" spans="1:28" ht="15" customHeight="1">
      <c r="A43" s="99"/>
      <c r="B43" s="99"/>
      <c r="C43" s="99"/>
      <c r="D43" s="57"/>
      <c r="E43" s="57"/>
      <c r="F43" s="57"/>
      <c r="G43" s="57"/>
      <c r="H43" s="57"/>
      <c r="I43" s="57"/>
      <c r="J43" s="57"/>
      <c r="K43" s="57"/>
      <c r="L43" s="52"/>
      <c r="M43" s="52"/>
      <c r="N43" s="100"/>
      <c r="O43" s="100"/>
      <c r="P43" s="100"/>
      <c r="Q43" s="100"/>
      <c r="R43" s="100"/>
      <c r="S43" s="100"/>
      <c r="T43" s="100"/>
      <c r="U43" s="100"/>
      <c r="V43" s="100"/>
      <c r="W43" s="100"/>
      <c r="X43" s="100"/>
      <c r="Y43" s="100"/>
      <c r="Z43" s="57"/>
      <c r="AA43" s="14"/>
      <c r="AB43" s="14"/>
    </row>
    <row r="44" spans="1:28" ht="15" customHeight="1">
      <c r="A44" s="99" t="s">
        <v>285</v>
      </c>
      <c r="B44" s="99" t="s">
        <v>286</v>
      </c>
      <c r="C44" s="99" t="s">
        <v>287</v>
      </c>
      <c r="D44" s="57"/>
      <c r="E44" s="57"/>
      <c r="F44" s="57"/>
      <c r="G44" s="57"/>
      <c r="H44" s="57"/>
      <c r="I44" s="57"/>
      <c r="J44" s="57"/>
      <c r="K44" s="57"/>
      <c r="L44" s="52"/>
      <c r="M44" s="52"/>
      <c r="N44" s="59" t="s">
        <v>114</v>
      </c>
      <c r="O44" s="59" t="s">
        <v>115</v>
      </c>
      <c r="P44" s="99" t="s">
        <v>288</v>
      </c>
      <c r="Q44" s="99"/>
      <c r="R44" s="99"/>
      <c r="S44" s="99"/>
      <c r="T44" s="99"/>
      <c r="U44" s="99"/>
      <c r="V44" s="99"/>
      <c r="W44" s="99"/>
      <c r="X44" s="99"/>
      <c r="Y44" s="99"/>
      <c r="Z44" s="57"/>
      <c r="AA44" s="14"/>
      <c r="AB44" s="14"/>
    </row>
    <row r="45" spans="1:28">
      <c r="A45" s="99"/>
      <c r="B45" s="99"/>
      <c r="C45" s="99"/>
      <c r="D45" s="57"/>
      <c r="E45" s="57"/>
      <c r="F45" s="57"/>
      <c r="G45" s="57"/>
      <c r="H45" s="57"/>
      <c r="I45" s="57"/>
      <c r="J45" s="57"/>
      <c r="K45" s="57"/>
      <c r="L45" s="52"/>
      <c r="M45" s="52"/>
      <c r="N45" s="59" t="s">
        <v>51</v>
      </c>
      <c r="O45" s="59" t="s">
        <v>116</v>
      </c>
      <c r="P45" s="99" t="s">
        <v>289</v>
      </c>
      <c r="Q45" s="99"/>
      <c r="R45" s="99"/>
      <c r="S45" s="99"/>
      <c r="T45" s="99"/>
      <c r="U45" s="99"/>
      <c r="V45" s="99"/>
      <c r="W45" s="99"/>
      <c r="X45" s="99"/>
      <c r="Y45" s="99"/>
      <c r="Z45" s="57"/>
      <c r="AA45" s="14"/>
      <c r="AB45" s="14"/>
    </row>
    <row r="46" spans="1:28" ht="15" customHeight="1">
      <c r="A46" s="99" t="s">
        <v>290</v>
      </c>
      <c r="B46" s="99"/>
      <c r="C46" s="99"/>
      <c r="D46" s="57"/>
      <c r="E46" s="57"/>
      <c r="F46" s="57"/>
      <c r="G46" s="57"/>
      <c r="H46" s="57"/>
      <c r="I46" s="57"/>
      <c r="J46" s="57"/>
      <c r="K46" s="57"/>
      <c r="L46" s="52"/>
      <c r="M46" s="52"/>
      <c r="N46" s="59" t="s">
        <v>61</v>
      </c>
      <c r="O46" s="59" t="s">
        <v>117</v>
      </c>
      <c r="P46" s="99" t="s">
        <v>291</v>
      </c>
      <c r="Q46" s="99"/>
      <c r="R46" s="99"/>
      <c r="S46" s="99"/>
      <c r="T46" s="99"/>
      <c r="U46" s="99"/>
      <c r="V46" s="99"/>
      <c r="W46" s="99"/>
      <c r="X46" s="99"/>
      <c r="Y46" s="99"/>
      <c r="Z46" s="57"/>
      <c r="AA46" s="14"/>
      <c r="AB46" s="14"/>
    </row>
    <row r="47" spans="1:28" ht="15" customHeight="1">
      <c r="A47" s="99"/>
      <c r="B47" s="99"/>
      <c r="C47" s="99"/>
      <c r="D47" s="57"/>
      <c r="E47" s="57"/>
      <c r="F47" s="57"/>
      <c r="G47" s="57"/>
      <c r="H47" s="57"/>
      <c r="I47" s="57"/>
      <c r="J47" s="57"/>
      <c r="K47" s="57"/>
      <c r="L47" s="52"/>
      <c r="M47" s="52"/>
      <c r="N47" s="59" t="s">
        <v>67</v>
      </c>
      <c r="O47" s="59">
        <v>20</v>
      </c>
      <c r="P47" s="99" t="s">
        <v>292</v>
      </c>
      <c r="Q47" s="99"/>
      <c r="R47" s="99"/>
      <c r="S47" s="99"/>
      <c r="T47" s="99"/>
      <c r="U47" s="99"/>
      <c r="V47" s="99"/>
      <c r="W47" s="99"/>
      <c r="X47" s="99"/>
      <c r="Y47" s="99"/>
      <c r="Z47" s="57"/>
      <c r="AA47" s="14"/>
      <c r="AB47" s="14"/>
    </row>
    <row r="48" spans="1:28" ht="15" customHeight="1">
      <c r="A48" s="99" t="s">
        <v>293</v>
      </c>
      <c r="B48" s="99" t="s">
        <v>294</v>
      </c>
      <c r="C48" s="99"/>
      <c r="D48" s="57"/>
      <c r="E48" s="57"/>
      <c r="F48" s="57"/>
      <c r="G48" s="57"/>
      <c r="H48" s="57"/>
      <c r="I48" s="57"/>
      <c r="J48" s="57"/>
      <c r="K48" s="57"/>
      <c r="L48" s="52"/>
      <c r="M48" s="52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57"/>
      <c r="AA48" s="14"/>
      <c r="AB48" s="14"/>
    </row>
    <row r="49" spans="1:28" ht="15" customHeight="1">
      <c r="A49" s="99"/>
      <c r="B49" s="99"/>
      <c r="C49" s="99"/>
      <c r="D49" s="57"/>
      <c r="E49" s="57"/>
      <c r="F49" s="57"/>
      <c r="G49" s="57"/>
      <c r="H49" s="57"/>
      <c r="I49" s="57"/>
      <c r="J49" s="57"/>
      <c r="K49" s="57"/>
      <c r="L49" s="52"/>
      <c r="M49" s="52"/>
      <c r="N49" s="106" t="s">
        <v>295</v>
      </c>
      <c r="O49" s="106"/>
      <c r="P49" s="106"/>
      <c r="Q49" s="60"/>
      <c r="R49" s="60"/>
      <c r="S49" s="60"/>
      <c r="T49" s="60"/>
      <c r="U49" s="60"/>
      <c r="V49" s="60"/>
      <c r="W49" s="60"/>
      <c r="X49" s="60"/>
      <c r="Y49" s="60"/>
      <c r="Z49" s="57"/>
      <c r="AA49" s="14"/>
      <c r="AB49" s="14"/>
    </row>
    <row r="50" spans="1:28" ht="15" customHeight="1">
      <c r="A50" s="99" t="s">
        <v>296</v>
      </c>
      <c r="B50" s="99"/>
      <c r="C50" s="99" t="s">
        <v>142</v>
      </c>
      <c r="D50" s="57"/>
      <c r="E50" s="57"/>
      <c r="F50" s="57"/>
      <c r="G50" s="57"/>
      <c r="H50" s="57"/>
      <c r="I50" s="57"/>
      <c r="J50" s="57"/>
      <c r="K50" s="57"/>
      <c r="L50" s="52"/>
      <c r="M50" s="52"/>
      <c r="N50" s="53" t="s">
        <v>297</v>
      </c>
      <c r="O50" s="100" t="s">
        <v>100</v>
      </c>
      <c r="P50" s="100"/>
      <c r="Q50" s="60"/>
      <c r="R50" s="60"/>
      <c r="S50" s="60"/>
      <c r="T50" s="60"/>
      <c r="U50" s="60"/>
      <c r="V50" s="60"/>
      <c r="W50" s="60"/>
      <c r="X50" s="60"/>
      <c r="Y50" s="60"/>
      <c r="Z50" s="57"/>
      <c r="AA50" s="14"/>
      <c r="AB50" s="14"/>
    </row>
    <row r="51" spans="1:28" ht="15" customHeight="1">
      <c r="A51" s="99"/>
      <c r="B51" s="99"/>
      <c r="C51" s="99"/>
      <c r="D51" s="57"/>
      <c r="E51" s="57"/>
      <c r="F51" s="57"/>
      <c r="G51" s="57"/>
      <c r="H51" s="57"/>
      <c r="I51" s="57"/>
      <c r="J51" s="57"/>
      <c r="K51" s="57"/>
      <c r="L51" s="52"/>
      <c r="M51" s="52"/>
      <c r="N51" s="59" t="s">
        <v>114</v>
      </c>
      <c r="O51" s="99" t="s">
        <v>298</v>
      </c>
      <c r="P51" s="99"/>
      <c r="Q51" s="60"/>
      <c r="R51" s="60"/>
      <c r="S51" s="60"/>
      <c r="T51" s="60"/>
      <c r="U51" s="60"/>
      <c r="V51" s="60"/>
      <c r="W51" s="60"/>
      <c r="X51" s="60"/>
      <c r="Y51" s="60"/>
      <c r="Z51" s="57"/>
      <c r="AA51" s="14"/>
      <c r="AB51" s="14"/>
    </row>
    <row r="52" spans="1:28" ht="15" customHeight="1">
      <c r="A52" s="99" t="s">
        <v>299</v>
      </c>
      <c r="B52" s="99"/>
      <c r="C52" s="99" t="s">
        <v>300</v>
      </c>
      <c r="D52" s="57"/>
      <c r="E52" s="57"/>
      <c r="F52" s="57"/>
      <c r="G52" s="57"/>
      <c r="H52" s="57"/>
      <c r="I52" s="57"/>
      <c r="J52" s="57"/>
      <c r="K52" s="57"/>
      <c r="L52" s="52"/>
      <c r="M52" s="52"/>
      <c r="N52" s="59" t="s">
        <v>51</v>
      </c>
      <c r="O52" s="99" t="s">
        <v>298</v>
      </c>
      <c r="P52" s="99"/>
      <c r="Q52" s="55"/>
      <c r="R52" s="55"/>
      <c r="S52" s="55"/>
      <c r="T52" s="55"/>
      <c r="U52" s="55"/>
      <c r="V52" s="55"/>
      <c r="W52" s="55"/>
      <c r="X52" s="57"/>
      <c r="Y52" s="57"/>
      <c r="Z52" s="57"/>
      <c r="AA52" s="14"/>
      <c r="AB52" s="14"/>
    </row>
    <row r="53" spans="1:28" ht="15" customHeight="1">
      <c r="A53" s="99"/>
      <c r="B53" s="99" t="s">
        <v>301</v>
      </c>
      <c r="C53" s="99"/>
      <c r="D53" s="57"/>
      <c r="E53" s="57"/>
      <c r="F53" s="57"/>
      <c r="G53" s="57"/>
      <c r="H53" s="57"/>
      <c r="I53" s="57"/>
      <c r="J53" s="57"/>
      <c r="K53" s="57"/>
      <c r="L53" s="52"/>
      <c r="M53" s="52"/>
      <c r="N53" s="59" t="s">
        <v>61</v>
      </c>
      <c r="O53" s="99" t="s">
        <v>118</v>
      </c>
      <c r="P53" s="99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14"/>
      <c r="AB53" s="14"/>
    </row>
    <row r="54" spans="1:28" ht="15" customHeight="1">
      <c r="A54" s="99" t="s">
        <v>302</v>
      </c>
      <c r="B54" s="99"/>
      <c r="C54" s="61" t="s">
        <v>303</v>
      </c>
      <c r="D54" s="57"/>
      <c r="E54" s="57"/>
      <c r="F54" s="57"/>
      <c r="G54" s="57"/>
      <c r="H54" s="57"/>
      <c r="I54" s="57"/>
      <c r="J54" s="57"/>
      <c r="K54" s="57"/>
      <c r="L54" s="52"/>
      <c r="M54" s="52"/>
      <c r="N54" s="59" t="s">
        <v>67</v>
      </c>
      <c r="O54" s="99" t="s">
        <v>118</v>
      </c>
      <c r="P54" s="99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14"/>
      <c r="AB54" s="14"/>
    </row>
    <row r="55" spans="1:28" ht="15" customHeight="1">
      <c r="A55" s="99"/>
      <c r="B55" s="99"/>
      <c r="C55" s="57" t="s">
        <v>304</v>
      </c>
      <c r="D55" s="57"/>
      <c r="E55" s="57"/>
      <c r="F55" s="57"/>
      <c r="G55" s="57"/>
      <c r="H55" s="57"/>
      <c r="I55" s="57"/>
      <c r="J55" s="57"/>
      <c r="K55" s="57"/>
      <c r="L55" s="52"/>
      <c r="M55" s="52"/>
      <c r="N55" s="60"/>
      <c r="O55" s="60"/>
      <c r="P55" s="60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14"/>
      <c r="AB55" s="14"/>
    </row>
    <row r="56" spans="1:28" ht="15" customHeight="1">
      <c r="A56" s="57" t="s">
        <v>305</v>
      </c>
      <c r="B56" s="99"/>
      <c r="C56" s="57" t="s">
        <v>306</v>
      </c>
      <c r="D56" s="57"/>
      <c r="E56" s="57"/>
      <c r="F56" s="57"/>
      <c r="G56" s="57"/>
      <c r="H56" s="57"/>
      <c r="I56" s="57"/>
      <c r="J56" s="57"/>
      <c r="K56" s="57"/>
      <c r="L56" s="52"/>
      <c r="M56" s="52"/>
      <c r="N56" s="99" t="s">
        <v>307</v>
      </c>
      <c r="O56" s="99"/>
      <c r="P56" s="99"/>
      <c r="Q56" s="99"/>
      <c r="R56" s="99"/>
      <c r="S56" s="99"/>
      <c r="T56" s="99"/>
      <c r="U56" s="99"/>
      <c r="V56" s="99"/>
      <c r="W56" s="99"/>
      <c r="X56" s="99"/>
      <c r="Y56" s="99"/>
      <c r="Z56" s="57"/>
      <c r="AA56" s="14"/>
      <c r="AB56" s="14"/>
    </row>
    <row r="57" spans="1:28">
      <c r="A57" s="61" t="s">
        <v>308</v>
      </c>
      <c r="B57" s="99"/>
      <c r="C57" s="57" t="s">
        <v>309</v>
      </c>
      <c r="D57" s="57"/>
      <c r="E57" s="57"/>
      <c r="F57" s="57"/>
      <c r="G57" s="57"/>
      <c r="H57" s="57"/>
      <c r="I57" s="57"/>
      <c r="J57" s="57"/>
      <c r="K57" s="57"/>
      <c r="L57" s="52"/>
      <c r="M57" s="52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57"/>
      <c r="AA57" s="14"/>
      <c r="AB57" s="14"/>
    </row>
    <row r="58" spans="1:28" ht="15" customHeight="1">
      <c r="A58" s="57" t="s">
        <v>310</v>
      </c>
      <c r="B58" s="99"/>
      <c r="C58" s="57" t="s">
        <v>311</v>
      </c>
      <c r="D58" s="57"/>
      <c r="E58" s="57"/>
      <c r="F58" s="57"/>
      <c r="G58" s="57"/>
      <c r="H58" s="57"/>
      <c r="I58" s="57"/>
      <c r="J58" s="57"/>
      <c r="K58" s="57"/>
      <c r="L58" s="52"/>
      <c r="M58" s="52"/>
      <c r="N58" s="99" t="s">
        <v>312</v>
      </c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57"/>
      <c r="AA58" s="14"/>
      <c r="AB58" s="14"/>
    </row>
    <row r="59" spans="1:28" ht="15" customHeight="1">
      <c r="A59" s="57" t="s">
        <v>313</v>
      </c>
      <c r="B59" s="99"/>
      <c r="C59" s="57" t="s">
        <v>314</v>
      </c>
      <c r="D59" s="57"/>
      <c r="E59" s="57"/>
      <c r="F59" s="57"/>
      <c r="G59" s="57"/>
      <c r="H59" s="57"/>
      <c r="I59" s="57"/>
      <c r="J59" s="57"/>
      <c r="K59" s="57"/>
      <c r="L59" s="52"/>
      <c r="M59" s="52"/>
      <c r="N59" s="99" t="s">
        <v>315</v>
      </c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57"/>
      <c r="AA59" s="14"/>
      <c r="AB59" s="14"/>
    </row>
    <row r="60" spans="1:28" ht="15" customHeight="1">
      <c r="A60" s="57" t="s">
        <v>316</v>
      </c>
      <c r="B60" s="99" t="s">
        <v>317</v>
      </c>
      <c r="C60" s="99" t="s">
        <v>318</v>
      </c>
      <c r="D60" s="57"/>
      <c r="E60" s="57"/>
      <c r="F60" s="57"/>
      <c r="G60" s="57"/>
      <c r="H60" s="57"/>
      <c r="I60" s="57"/>
      <c r="J60" s="57"/>
      <c r="K60" s="57"/>
      <c r="L60" s="52"/>
      <c r="M60" s="52"/>
      <c r="N60" s="99" t="s">
        <v>319</v>
      </c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56"/>
      <c r="AA60" s="14"/>
      <c r="AB60" s="14"/>
    </row>
    <row r="61" spans="1:28" ht="15" customHeight="1">
      <c r="A61" s="57" t="s">
        <v>320</v>
      </c>
      <c r="B61" s="99"/>
      <c r="C61" s="99"/>
      <c r="D61" s="57"/>
      <c r="E61" s="57"/>
      <c r="F61" s="57"/>
      <c r="G61" s="57"/>
      <c r="H61" s="57"/>
      <c r="I61" s="57"/>
      <c r="J61" s="57"/>
      <c r="K61" s="57"/>
      <c r="L61" s="52"/>
      <c r="M61" s="52"/>
      <c r="N61" s="99" t="s">
        <v>321</v>
      </c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56"/>
      <c r="AA61" s="14"/>
      <c r="AB61" s="14"/>
    </row>
    <row r="62" spans="1:28" ht="15.75" customHeight="1">
      <c r="A62" s="57" t="s">
        <v>322</v>
      </c>
      <c r="B62" s="99"/>
      <c r="C62" s="57"/>
      <c r="D62" s="57"/>
      <c r="E62" s="57"/>
      <c r="F62" s="57"/>
      <c r="G62" s="57"/>
      <c r="H62" s="57"/>
      <c r="I62" s="57"/>
      <c r="J62" s="57"/>
      <c r="K62" s="57"/>
      <c r="L62" s="52"/>
      <c r="M62" s="52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57"/>
      <c r="AA62" s="14"/>
      <c r="AB62" s="14"/>
    </row>
    <row r="63" spans="1:28" ht="15" customHeight="1">
      <c r="A63" s="57" t="s">
        <v>323</v>
      </c>
      <c r="B63" s="57"/>
      <c r="C63" s="57"/>
      <c r="D63" s="57"/>
      <c r="E63" s="57"/>
      <c r="F63" s="57"/>
      <c r="G63" s="57"/>
      <c r="H63" s="57"/>
      <c r="I63" s="57"/>
      <c r="J63" s="57"/>
      <c r="K63" s="57"/>
      <c r="L63" s="52"/>
      <c r="M63" s="52"/>
      <c r="N63" s="99" t="s">
        <v>324</v>
      </c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57"/>
      <c r="AA63" s="14"/>
      <c r="AB63" s="14"/>
    </row>
    <row r="64" spans="1:28" ht="15" customHeight="1">
      <c r="A64" s="55"/>
      <c r="B64" s="57"/>
      <c r="C64" s="57"/>
      <c r="D64" s="57"/>
      <c r="E64" s="57"/>
      <c r="F64" s="57"/>
      <c r="G64" s="57"/>
      <c r="H64" s="57"/>
      <c r="I64" s="57"/>
      <c r="J64" s="57"/>
      <c r="K64" s="57"/>
      <c r="L64" s="52"/>
      <c r="M64" s="52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57"/>
      <c r="AA64" s="14"/>
      <c r="AB64" s="14"/>
    </row>
    <row r="65" spans="1:28" ht="15" customHeight="1">
      <c r="A65" s="99" t="s">
        <v>325</v>
      </c>
      <c r="B65" s="99"/>
      <c r="C65" s="99"/>
      <c r="D65" s="99"/>
      <c r="E65" s="99"/>
      <c r="F65" s="99"/>
      <c r="G65" s="99"/>
      <c r="H65" s="99"/>
      <c r="I65" s="99"/>
      <c r="J65" s="99"/>
      <c r="K65" s="99"/>
      <c r="L65" s="52"/>
      <c r="M65" s="52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57"/>
      <c r="AA65" s="14"/>
      <c r="AB65" s="14"/>
    </row>
    <row r="66" spans="1:28">
      <c r="A66" s="55"/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2"/>
      <c r="M66" s="52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57"/>
      <c r="AA66" s="14"/>
      <c r="AB66" s="14"/>
    </row>
    <row r="67" spans="1:28">
      <c r="A67" s="55"/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2"/>
      <c r="M67" s="52"/>
      <c r="N67" s="55"/>
      <c r="O67" s="55"/>
      <c r="P67" s="55"/>
      <c r="Q67" s="55"/>
      <c r="R67" s="55"/>
      <c r="S67" s="55"/>
      <c r="T67" s="57"/>
      <c r="U67" s="57"/>
      <c r="V67" s="57"/>
      <c r="W67" s="57"/>
      <c r="X67" s="57"/>
      <c r="Y67" s="57"/>
      <c r="Z67" s="57"/>
      <c r="AA67" s="14"/>
      <c r="AB67" s="14"/>
    </row>
    <row r="68" spans="1:28" ht="15" customHeight="1">
      <c r="A68" s="99" t="s">
        <v>326</v>
      </c>
      <c r="B68" s="99"/>
      <c r="C68" s="99"/>
      <c r="D68" s="99"/>
      <c r="E68" s="99"/>
      <c r="F68" s="99"/>
      <c r="G68" s="99"/>
      <c r="H68" s="99"/>
      <c r="I68" s="99"/>
      <c r="J68" s="99"/>
      <c r="K68" s="99"/>
      <c r="L68" s="52"/>
      <c r="M68" s="52"/>
      <c r="N68" s="55"/>
      <c r="O68" s="55"/>
      <c r="P68" s="55"/>
      <c r="Q68" s="55"/>
      <c r="R68" s="55"/>
      <c r="S68" s="55"/>
      <c r="T68" s="57"/>
      <c r="U68" s="57"/>
      <c r="V68" s="57"/>
      <c r="W68" s="57"/>
      <c r="X68" s="57"/>
      <c r="Y68" s="57"/>
      <c r="Z68" s="57"/>
      <c r="AA68" s="14"/>
      <c r="AB68" s="14"/>
    </row>
    <row r="69" spans="1:28" ht="15" customHeight="1">
      <c r="A69" s="55"/>
      <c r="B69" s="57"/>
      <c r="C69" s="57"/>
      <c r="D69" s="57"/>
      <c r="E69" s="57"/>
      <c r="F69" s="57"/>
      <c r="G69" s="57"/>
      <c r="H69" s="57"/>
      <c r="I69" s="57"/>
      <c r="J69" s="57"/>
      <c r="K69" s="57"/>
      <c r="L69" s="52"/>
      <c r="M69" s="52"/>
      <c r="N69" s="55"/>
      <c r="O69" s="55"/>
      <c r="P69" s="55"/>
      <c r="Q69" s="55"/>
      <c r="R69" s="55"/>
      <c r="S69" s="55"/>
      <c r="T69" s="57"/>
      <c r="U69" s="57"/>
      <c r="V69" s="57"/>
      <c r="W69" s="57"/>
      <c r="X69" s="57"/>
      <c r="Y69" s="57"/>
      <c r="Z69" s="57"/>
      <c r="AA69" s="14"/>
      <c r="AB69" s="14"/>
    </row>
    <row r="70" spans="1:28" ht="15" customHeight="1">
      <c r="A70" s="99" t="s">
        <v>327</v>
      </c>
      <c r="B70" s="99"/>
      <c r="C70" s="99"/>
      <c r="D70" s="99"/>
      <c r="E70" s="99"/>
      <c r="F70" s="99"/>
      <c r="G70" s="99"/>
      <c r="H70" s="99"/>
      <c r="I70" s="99"/>
      <c r="J70" s="99"/>
      <c r="K70" s="99"/>
      <c r="L70" s="52"/>
      <c r="M70" s="52"/>
      <c r="N70" s="55"/>
      <c r="O70" s="55"/>
      <c r="P70" s="55"/>
      <c r="Q70" s="55"/>
      <c r="R70" s="55"/>
      <c r="S70" s="55"/>
      <c r="T70" s="57"/>
      <c r="U70" s="57"/>
      <c r="V70" s="57"/>
      <c r="W70" s="57"/>
      <c r="X70" s="57"/>
      <c r="Y70" s="57"/>
      <c r="Z70" s="57"/>
      <c r="AA70" s="14"/>
      <c r="AB70" s="14"/>
    </row>
    <row r="71" spans="1:28" ht="15" customHeight="1">
      <c r="A71" s="55"/>
      <c r="B71" s="57"/>
      <c r="C71" s="57"/>
      <c r="D71" s="57"/>
      <c r="E71" s="57"/>
      <c r="F71" s="57"/>
      <c r="G71" s="57"/>
      <c r="H71" s="57"/>
      <c r="I71" s="57"/>
      <c r="J71" s="57"/>
      <c r="K71" s="57"/>
      <c r="L71" s="52"/>
      <c r="M71" s="52"/>
      <c r="N71" s="55"/>
      <c r="O71" s="55"/>
      <c r="P71" s="55"/>
      <c r="Q71" s="55"/>
      <c r="R71" s="55"/>
      <c r="S71" s="55"/>
      <c r="T71" s="57"/>
      <c r="U71" s="57"/>
      <c r="V71" s="57"/>
      <c r="W71" s="57"/>
      <c r="X71" s="57"/>
      <c r="Y71" s="57"/>
      <c r="Z71" s="57"/>
      <c r="AA71" s="14"/>
      <c r="AB71" s="14"/>
    </row>
    <row r="72" spans="1:28" ht="15" customHeight="1">
      <c r="A72" s="99" t="s">
        <v>328</v>
      </c>
      <c r="B72" s="99"/>
      <c r="C72" s="99"/>
      <c r="D72" s="99"/>
      <c r="E72" s="99"/>
      <c r="F72" s="99"/>
      <c r="G72" s="99"/>
      <c r="H72" s="99"/>
      <c r="I72" s="99"/>
      <c r="J72" s="99"/>
      <c r="K72" s="99"/>
      <c r="L72" s="52"/>
      <c r="M72" s="52"/>
      <c r="N72" s="55"/>
      <c r="O72" s="55"/>
      <c r="P72" s="55"/>
      <c r="Q72" s="55"/>
      <c r="R72" s="55"/>
      <c r="S72" s="55"/>
      <c r="T72" s="57"/>
      <c r="U72" s="57"/>
      <c r="V72" s="57"/>
      <c r="W72" s="57"/>
      <c r="X72" s="57"/>
      <c r="Y72" s="57"/>
      <c r="Z72" s="57"/>
      <c r="AA72" s="14"/>
      <c r="AB72" s="14"/>
    </row>
    <row r="73" spans="1:28" ht="15" customHeight="1">
      <c r="A73" s="99"/>
      <c r="B73" s="99"/>
      <c r="C73" s="99"/>
      <c r="D73" s="99"/>
      <c r="E73" s="99"/>
      <c r="F73" s="99"/>
      <c r="G73" s="99"/>
      <c r="H73" s="99"/>
      <c r="I73" s="99"/>
      <c r="J73" s="99"/>
      <c r="K73" s="99"/>
      <c r="L73" s="52"/>
      <c r="M73" s="52"/>
      <c r="N73" s="57"/>
      <c r="O73" s="57"/>
      <c r="P73" s="57"/>
      <c r="Q73" s="57"/>
      <c r="R73" s="57"/>
      <c r="S73" s="57"/>
      <c r="T73" s="57"/>
      <c r="U73" s="57"/>
      <c r="V73" s="57"/>
      <c r="W73" s="57"/>
      <c r="X73" s="57"/>
      <c r="Y73" s="57"/>
      <c r="Z73" s="57"/>
      <c r="AA73" s="14"/>
      <c r="AB73" s="14"/>
    </row>
    <row r="74" spans="1:28" ht="15" customHeight="1">
      <c r="A74" s="99" t="s">
        <v>329</v>
      </c>
      <c r="B74" s="99"/>
      <c r="C74" s="99"/>
      <c r="D74" s="99"/>
      <c r="E74" s="99"/>
      <c r="F74" s="99"/>
      <c r="G74" s="99"/>
      <c r="H74" s="99"/>
      <c r="I74" s="99"/>
      <c r="J74" s="99"/>
      <c r="K74" s="99"/>
      <c r="L74" s="52"/>
      <c r="M74" s="52"/>
      <c r="N74" s="55"/>
      <c r="O74" s="55"/>
      <c r="P74" s="55"/>
      <c r="Q74" s="55"/>
      <c r="R74" s="55"/>
      <c r="S74" s="55"/>
      <c r="T74" s="55"/>
      <c r="U74" s="55"/>
      <c r="V74" s="55"/>
      <c r="W74" s="55"/>
      <c r="X74" s="57"/>
      <c r="Y74" s="57"/>
      <c r="Z74" s="57"/>
      <c r="AA74" s="14"/>
      <c r="AB74" s="14"/>
    </row>
    <row r="75" spans="1:28" ht="15" customHeight="1">
      <c r="A75" s="55"/>
      <c r="B75" s="55"/>
      <c r="C75" s="57"/>
      <c r="D75" s="57"/>
      <c r="E75" s="57"/>
      <c r="F75" s="57"/>
      <c r="G75" s="57"/>
      <c r="H75" s="57"/>
      <c r="I75" s="57"/>
      <c r="J75" s="57"/>
      <c r="K75" s="57"/>
      <c r="L75" s="52"/>
      <c r="M75" s="52"/>
      <c r="N75" s="55"/>
      <c r="O75" s="55"/>
      <c r="P75" s="55"/>
      <c r="Q75" s="55"/>
      <c r="R75" s="55"/>
      <c r="S75" s="55"/>
      <c r="T75" s="55"/>
      <c r="U75" s="55"/>
      <c r="V75" s="55"/>
      <c r="W75" s="55"/>
      <c r="X75" s="57"/>
      <c r="Y75" s="57"/>
      <c r="Z75" s="57"/>
      <c r="AA75" s="14"/>
      <c r="AB75" s="14"/>
    </row>
    <row r="76" spans="1:28" ht="15" customHeight="1">
      <c r="A76" s="99" t="s">
        <v>330</v>
      </c>
      <c r="B76" s="99"/>
      <c r="C76" s="99"/>
      <c r="D76" s="99"/>
      <c r="E76" s="99"/>
      <c r="F76" s="99"/>
      <c r="G76" s="99"/>
      <c r="H76" s="99"/>
      <c r="I76" s="99"/>
      <c r="J76" s="99"/>
      <c r="K76" s="99"/>
      <c r="L76" s="52"/>
      <c r="M76" s="52"/>
      <c r="N76" s="55"/>
      <c r="O76" s="55"/>
      <c r="P76" s="55"/>
      <c r="Q76" s="55"/>
      <c r="R76" s="55"/>
      <c r="S76" s="55"/>
      <c r="T76" s="55"/>
      <c r="U76" s="55"/>
      <c r="V76" s="55"/>
      <c r="W76" s="55"/>
      <c r="X76" s="57"/>
      <c r="Y76" s="57"/>
      <c r="Z76" s="57"/>
      <c r="AA76" s="14"/>
      <c r="AB76" s="14"/>
    </row>
    <row r="77" spans="1:28" ht="15" customHeight="1">
      <c r="A77" s="55"/>
      <c r="B77" s="55"/>
      <c r="C77" s="57"/>
      <c r="D77" s="57"/>
      <c r="E77" s="57"/>
      <c r="F77" s="57"/>
      <c r="G77" s="57"/>
      <c r="H77" s="57"/>
      <c r="I77" s="57"/>
      <c r="J77" s="57"/>
      <c r="K77" s="57"/>
      <c r="L77" s="52"/>
      <c r="M77" s="52"/>
      <c r="N77" s="55"/>
      <c r="O77" s="55"/>
      <c r="P77" s="55"/>
      <c r="Q77" s="55"/>
      <c r="R77" s="55"/>
      <c r="S77" s="55"/>
      <c r="T77" s="55"/>
      <c r="U77" s="55"/>
      <c r="V77" s="55"/>
      <c r="W77" s="55"/>
      <c r="X77" s="57"/>
      <c r="Y77" s="57"/>
      <c r="Z77" s="57"/>
      <c r="AA77" s="14"/>
      <c r="AB77" s="14"/>
    </row>
    <row r="78" spans="1:28" ht="15" customHeight="1">
      <c r="A78" s="99" t="s">
        <v>331</v>
      </c>
      <c r="B78" s="99"/>
      <c r="C78" s="99"/>
      <c r="D78" s="99"/>
      <c r="E78" s="99"/>
      <c r="F78" s="99"/>
      <c r="G78" s="99"/>
      <c r="H78" s="99"/>
      <c r="I78" s="99"/>
      <c r="J78" s="99"/>
      <c r="K78" s="99"/>
      <c r="L78" s="52"/>
      <c r="M78" s="52"/>
      <c r="N78" s="55"/>
      <c r="O78" s="55"/>
      <c r="P78" s="55"/>
      <c r="Q78" s="55"/>
      <c r="R78" s="55"/>
      <c r="S78" s="55"/>
      <c r="T78" s="55"/>
      <c r="U78" s="55"/>
      <c r="V78" s="55"/>
      <c r="W78" s="55"/>
      <c r="X78" s="57"/>
      <c r="Y78" s="57"/>
      <c r="Z78" s="57"/>
      <c r="AA78" s="14"/>
      <c r="AB78" s="14"/>
    </row>
    <row r="79" spans="1:28">
      <c r="A79" s="16"/>
      <c r="B79" s="16"/>
      <c r="C79" s="16"/>
      <c r="D79" s="16"/>
      <c r="E79" s="16"/>
      <c r="F79" s="16"/>
      <c r="G79" s="16"/>
      <c r="H79" s="16"/>
      <c r="I79" s="16"/>
      <c r="J79" s="16"/>
      <c r="K79" s="16"/>
      <c r="L79" s="14"/>
      <c r="M79" s="14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4"/>
      <c r="AB79" s="14"/>
    </row>
    <row r="80" spans="1:28">
      <c r="A80" s="16"/>
      <c r="B80" s="16"/>
      <c r="C80" s="16"/>
      <c r="D80" s="16"/>
      <c r="E80" s="16"/>
      <c r="F80" s="16"/>
      <c r="G80" s="16"/>
      <c r="H80" s="16"/>
      <c r="I80" s="16"/>
      <c r="J80" s="16"/>
      <c r="K80" s="16"/>
      <c r="L80" s="14"/>
      <c r="M80" s="14"/>
      <c r="N80" s="16"/>
      <c r="O80" s="16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4"/>
      <c r="AB80" s="14"/>
    </row>
    <row r="81" spans="1:28">
      <c r="A81" s="16"/>
      <c r="B81" s="16"/>
      <c r="C81" s="16"/>
      <c r="D81" s="16"/>
      <c r="E81" s="16"/>
      <c r="F81" s="16"/>
      <c r="G81" s="16"/>
      <c r="H81" s="16"/>
      <c r="I81" s="16"/>
      <c r="J81" s="16"/>
      <c r="K81" s="16"/>
      <c r="L81" s="14"/>
      <c r="M81" s="14"/>
      <c r="N81" s="16"/>
      <c r="O81" s="16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4"/>
      <c r="AB81" s="14"/>
    </row>
    <row r="82" spans="1:28">
      <c r="A82" s="16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4"/>
      <c r="M82" s="14"/>
      <c r="N82" s="16"/>
      <c r="O82" s="16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4"/>
      <c r="AB82" s="14"/>
    </row>
    <row r="83" spans="1:28">
      <c r="A83" s="16"/>
      <c r="B83" s="16"/>
      <c r="C83" s="16"/>
      <c r="D83" s="16"/>
      <c r="E83" s="16"/>
      <c r="F83" s="16"/>
      <c r="G83" s="16"/>
      <c r="H83" s="16"/>
      <c r="I83" s="16"/>
      <c r="J83" s="16"/>
      <c r="K83" s="16"/>
      <c r="L83" s="14"/>
      <c r="M83" s="14"/>
      <c r="N83" s="16"/>
      <c r="O83" s="16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4"/>
      <c r="AB83" s="14"/>
    </row>
    <row r="84" spans="1:28">
      <c r="A84" s="16"/>
      <c r="B84" s="16"/>
      <c r="C84" s="16"/>
      <c r="D84" s="16"/>
      <c r="E84" s="16"/>
      <c r="F84" s="16"/>
      <c r="G84" s="16"/>
      <c r="H84" s="16"/>
      <c r="I84" s="16"/>
      <c r="J84" s="16"/>
      <c r="K84" s="16"/>
      <c r="L84" s="14"/>
      <c r="M84" s="14"/>
      <c r="N84" s="16"/>
      <c r="O84" s="16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4"/>
      <c r="AB84" s="14"/>
    </row>
    <row r="85" spans="1:28" ht="30" customHeight="1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4"/>
      <c r="M85" s="14"/>
      <c r="N85" s="16"/>
      <c r="O85" s="16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4"/>
      <c r="AB85" s="14"/>
    </row>
    <row r="86" spans="1:28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4"/>
      <c r="M86" s="14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4"/>
      <c r="AB86" s="14"/>
    </row>
    <row r="87" spans="1:28" ht="15" customHeight="1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4"/>
      <c r="M87" s="14"/>
      <c r="N87" s="16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4"/>
      <c r="AB87" s="14"/>
    </row>
    <row r="88" spans="1:28" ht="15" customHeight="1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4"/>
      <c r="M88" s="14"/>
      <c r="N88" s="16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4"/>
      <c r="AB88" s="14"/>
    </row>
    <row r="89" spans="1:28" ht="15" customHeight="1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4"/>
      <c r="M89" s="14"/>
      <c r="N89" s="16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4"/>
      <c r="AB89" s="14"/>
    </row>
    <row r="90" spans="1:28" ht="15" customHeight="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4"/>
      <c r="M90" s="14"/>
      <c r="N90" s="16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4"/>
      <c r="AB90" s="14"/>
    </row>
    <row r="91" spans="1:28" ht="15" customHeight="1">
      <c r="A91" s="16"/>
      <c r="B91" s="16"/>
      <c r="C91" s="16"/>
      <c r="D91" s="15"/>
      <c r="E91" s="15"/>
      <c r="F91" s="15"/>
      <c r="G91" s="15"/>
      <c r="H91" s="15"/>
      <c r="I91" s="15"/>
      <c r="J91" s="15"/>
      <c r="K91" s="15"/>
      <c r="L91" s="14"/>
      <c r="M91" s="14"/>
      <c r="N91" s="16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4"/>
      <c r="AB91" s="14"/>
    </row>
    <row r="92" spans="1:28" ht="15" customHeight="1">
      <c r="A92" s="16"/>
      <c r="B92" s="16"/>
      <c r="C92" s="16"/>
      <c r="D92" s="15"/>
      <c r="E92" s="15"/>
      <c r="F92" s="15"/>
      <c r="G92" s="15"/>
      <c r="H92" s="15"/>
      <c r="I92" s="15"/>
      <c r="J92" s="15"/>
      <c r="K92" s="15"/>
      <c r="L92" s="14"/>
      <c r="M92" s="14"/>
      <c r="N92" s="16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4"/>
      <c r="AB92" s="14"/>
    </row>
    <row r="93" spans="1:28">
      <c r="A93" s="16"/>
      <c r="B93" s="16"/>
      <c r="C93" s="16"/>
      <c r="D93" s="15"/>
      <c r="E93" s="15"/>
      <c r="F93" s="15"/>
      <c r="G93" s="15"/>
      <c r="H93" s="15"/>
      <c r="I93" s="15"/>
      <c r="J93" s="15"/>
      <c r="K93" s="15"/>
      <c r="L93" s="14"/>
      <c r="M93" s="14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4"/>
      <c r="AB93" s="14"/>
    </row>
    <row r="94" spans="1:28">
      <c r="A94" s="16"/>
      <c r="B94" s="16"/>
      <c r="C94" s="16"/>
      <c r="D94" s="15"/>
      <c r="E94" s="15"/>
      <c r="F94" s="15"/>
      <c r="G94" s="15"/>
      <c r="H94" s="15"/>
      <c r="I94" s="15"/>
      <c r="J94" s="15"/>
      <c r="K94" s="15"/>
      <c r="L94" s="14"/>
      <c r="M94" s="14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4"/>
      <c r="AB94" s="14"/>
    </row>
    <row r="95" spans="1:28">
      <c r="A95" s="16"/>
      <c r="B95" s="16"/>
      <c r="C95" s="16"/>
      <c r="D95" s="15"/>
      <c r="E95" s="15"/>
      <c r="F95" s="15"/>
      <c r="G95" s="15"/>
      <c r="H95" s="15"/>
      <c r="I95" s="15"/>
      <c r="J95" s="15"/>
      <c r="K95" s="15"/>
      <c r="L95" s="14"/>
      <c r="M95" s="14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4"/>
      <c r="AB95" s="14"/>
    </row>
    <row r="96" spans="1:28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4"/>
      <c r="M96" s="14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4"/>
      <c r="AB96" s="14"/>
    </row>
    <row r="97" spans="1:28">
      <c r="A97" s="16"/>
      <c r="B97" s="16"/>
      <c r="C97" s="16"/>
      <c r="D97" s="15"/>
      <c r="E97" s="15"/>
      <c r="F97" s="15"/>
      <c r="G97" s="15"/>
      <c r="H97" s="15"/>
      <c r="I97" s="15"/>
      <c r="J97" s="15"/>
      <c r="K97" s="15"/>
      <c r="L97" s="14"/>
      <c r="M97" s="14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4"/>
      <c r="AB97" s="14"/>
    </row>
    <row r="98" spans="1:28"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</row>
    <row r="99" spans="1:28"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</row>
    <row r="100" spans="1:28"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</row>
    <row r="101" spans="1:28"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</row>
    <row r="102" spans="1:28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</row>
    <row r="103" spans="1:28"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</row>
    <row r="104" spans="1:28"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</row>
    <row r="105" spans="1:28"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</row>
    <row r="106" spans="1:28"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</row>
    <row r="107" spans="1:28"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</row>
    <row r="108" spans="1:28"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</row>
    <row r="109" spans="1:28"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</row>
    <row r="110" spans="1:28"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</row>
    <row r="111" spans="1:28"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</row>
    <row r="112" spans="1:28"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</row>
    <row r="113" spans="1:28"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</row>
    <row r="114" spans="1:28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</row>
    <row r="115" spans="1:28"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</row>
    <row r="116" spans="1:28"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</row>
    <row r="117" spans="1:28"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</row>
    <row r="118" spans="1:28"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</row>
    <row r="119" spans="1:28"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</row>
    <row r="120" spans="1:28"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</row>
    <row r="121" spans="1:28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</row>
    <row r="122" spans="1:28"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</row>
    <row r="123" spans="1:28"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</row>
    <row r="124" spans="1:28"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</row>
    <row r="125" spans="1:28"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</row>
    <row r="126" spans="1:28"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</row>
    <row r="127" spans="1:28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</row>
    <row r="128" spans="1:28"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</row>
    <row r="129" spans="1:28"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</row>
    <row r="130" spans="1:28"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</row>
    <row r="131" spans="1:28"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</row>
    <row r="132" spans="1:28"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</row>
    <row r="133" spans="1:28"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</row>
    <row r="134" spans="1:28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</row>
    <row r="135" spans="1:28"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</row>
    <row r="136" spans="1:28"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</row>
    <row r="137" spans="1:28"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</row>
    <row r="138" spans="1:28"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</row>
    <row r="139" spans="1:28"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</row>
    <row r="140" spans="1:28"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</row>
    <row r="141" spans="1:28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</row>
    <row r="142" spans="1:28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</row>
    <row r="143" spans="1:28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</row>
    <row r="144" spans="1:28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</row>
    <row r="145" spans="1:28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</row>
    <row r="146" spans="1:28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</row>
    <row r="147" spans="1:28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</row>
    <row r="148" spans="1:2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</row>
    <row r="149" spans="1:28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</row>
    <row r="150" spans="1:28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</row>
    <row r="151" spans="1:28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</row>
    <row r="152" spans="1:28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</row>
    <row r="153" spans="1:28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</row>
    <row r="154" spans="1:28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</row>
    <row r="155" spans="1:28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</row>
    <row r="156" spans="1:28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</row>
    <row r="157" spans="1:28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</row>
    <row r="158" spans="1:2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</row>
    <row r="159" spans="1:28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</row>
    <row r="160" spans="1:28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</row>
    <row r="161" spans="1:28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</row>
    <row r="162" spans="1:28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</row>
    <row r="163" spans="1:28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</row>
    <row r="164" spans="1:28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</row>
    <row r="165" spans="1:28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</row>
    <row r="166" spans="1:28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</row>
    <row r="167" spans="1:28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</row>
    <row r="168" spans="1:2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</row>
    <row r="169" spans="1:28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</row>
    <row r="170" spans="1:28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</row>
    <row r="171" spans="1:28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</row>
    <row r="172" spans="1:28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</row>
    <row r="173" spans="1:28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</row>
    <row r="174" spans="1:28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</row>
    <row r="175" spans="1:28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</row>
    <row r="176" spans="1:28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</row>
    <row r="177" spans="1:28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</row>
    <row r="178" spans="1:2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</row>
    <row r="179" spans="1:28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</row>
    <row r="180" spans="1:28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</row>
    <row r="181" spans="1:28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</row>
    <row r="182" spans="1:28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</row>
    <row r="183" spans="1:28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</row>
    <row r="184" spans="1:28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</row>
    <row r="185" spans="1:28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</row>
    <row r="186" spans="1:28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</row>
    <row r="187" spans="1:28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</row>
    <row r="188" spans="1:2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</row>
    <row r="189" spans="1:28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</row>
    <row r="190" spans="1:28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</row>
    <row r="191" spans="1:28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</row>
    <row r="192" spans="1:28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</row>
    <row r="193" spans="1:28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</row>
    <row r="194" spans="1:28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</row>
    <row r="195" spans="1:28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</row>
    <row r="196" spans="1:28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</row>
    <row r="197" spans="1:28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</row>
    <row r="198" spans="1:2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</row>
    <row r="199" spans="1:28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</row>
    <row r="200" spans="1:28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</row>
    <row r="201" spans="1:28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</row>
  </sheetData>
  <mergeCells count="103">
    <mergeCell ref="A74:K74"/>
    <mergeCell ref="A76:K76"/>
    <mergeCell ref="A78:K78"/>
    <mergeCell ref="B60:B62"/>
    <mergeCell ref="C60:C61"/>
    <mergeCell ref="N60:Y60"/>
    <mergeCell ref="N61:Y62"/>
    <mergeCell ref="N63:Y63"/>
    <mergeCell ref="A65:K65"/>
    <mergeCell ref="O53:P53"/>
    <mergeCell ref="A54:A55"/>
    <mergeCell ref="O54:P54"/>
    <mergeCell ref="N56:Y57"/>
    <mergeCell ref="N58:Y58"/>
    <mergeCell ref="N59:Y59"/>
    <mergeCell ref="A68:K68"/>
    <mergeCell ref="A70:K70"/>
    <mergeCell ref="A72:K73"/>
    <mergeCell ref="A42:A43"/>
    <mergeCell ref="C42:C43"/>
    <mergeCell ref="N42:N43"/>
    <mergeCell ref="O42:O43"/>
    <mergeCell ref="P42:Y43"/>
    <mergeCell ref="A44:A45"/>
    <mergeCell ref="B44:B47"/>
    <mergeCell ref="C44:C49"/>
    <mergeCell ref="P44:Y44"/>
    <mergeCell ref="P45:Y45"/>
    <mergeCell ref="A46:A47"/>
    <mergeCell ref="P46:Y46"/>
    <mergeCell ref="P47:Y47"/>
    <mergeCell ref="A48:A49"/>
    <mergeCell ref="B48:B52"/>
    <mergeCell ref="N49:P49"/>
    <mergeCell ref="A50:A51"/>
    <mergeCell ref="C50:C51"/>
    <mergeCell ref="O50:P50"/>
    <mergeCell ref="O51:P51"/>
    <mergeCell ref="A52:A53"/>
    <mergeCell ref="C52:C53"/>
    <mergeCell ref="O52:P52"/>
    <mergeCell ref="B53:B59"/>
    <mergeCell ref="B32:B37"/>
    <mergeCell ref="C32:C33"/>
    <mergeCell ref="P32:U32"/>
    <mergeCell ref="P33:U33"/>
    <mergeCell ref="N35:O36"/>
    <mergeCell ref="P35:S35"/>
    <mergeCell ref="N37:N40"/>
    <mergeCell ref="B38:B43"/>
    <mergeCell ref="C38:C41"/>
    <mergeCell ref="P37:S40"/>
    <mergeCell ref="A28:K28"/>
    <mergeCell ref="P29:U29"/>
    <mergeCell ref="A30:A31"/>
    <mergeCell ref="B30:B31"/>
    <mergeCell ref="C30:C31"/>
    <mergeCell ref="P30:U30"/>
    <mergeCell ref="P31:U31"/>
    <mergeCell ref="A24:K24"/>
    <mergeCell ref="N24:N25"/>
    <mergeCell ref="O24:O25"/>
    <mergeCell ref="P24:Y25"/>
    <mergeCell ref="A26:K26"/>
    <mergeCell ref="N26:N27"/>
    <mergeCell ref="O26:O27"/>
    <mergeCell ref="P26:Y27"/>
    <mergeCell ref="P19:Y19"/>
    <mergeCell ref="A20:K22"/>
    <mergeCell ref="N20:N21"/>
    <mergeCell ref="O20:O21"/>
    <mergeCell ref="P20:Y21"/>
    <mergeCell ref="N22:N23"/>
    <mergeCell ref="O22:O23"/>
    <mergeCell ref="P22:Y23"/>
    <mergeCell ref="P14:Y14"/>
    <mergeCell ref="A15:K16"/>
    <mergeCell ref="P15:Y15"/>
    <mergeCell ref="P16:Y16"/>
    <mergeCell ref="P17:Y17"/>
    <mergeCell ref="A18:K18"/>
    <mergeCell ref="A12:K13"/>
    <mergeCell ref="P13:Y13"/>
    <mergeCell ref="A6:K6"/>
    <mergeCell ref="N6:N7"/>
    <mergeCell ref="O6:O7"/>
    <mergeCell ref="P6:Y7"/>
    <mergeCell ref="A7:K8"/>
    <mergeCell ref="N8:N9"/>
    <mergeCell ref="O8:O9"/>
    <mergeCell ref="P8:Y9"/>
    <mergeCell ref="A9:K9"/>
    <mergeCell ref="A1:Z1"/>
    <mergeCell ref="A3:K3"/>
    <mergeCell ref="P3:Y3"/>
    <mergeCell ref="N4:N5"/>
    <mergeCell ref="O4:O5"/>
    <mergeCell ref="P4:Y5"/>
    <mergeCell ref="A5:K5"/>
    <mergeCell ref="N10:N11"/>
    <mergeCell ref="O10:O11"/>
    <mergeCell ref="P10:Y11"/>
    <mergeCell ref="A11:K11"/>
  </mergeCells>
  <pageMargins left="0.7" right="0.7" top="0.75" bottom="0.75" header="0.3" footer="0.3"/>
  <pageSetup paperSize="9" scale="25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39997558519241921"/>
    <pageSetUpPr fitToPage="1"/>
  </sheetPr>
  <dimension ref="A1:AG29"/>
  <sheetViews>
    <sheetView tabSelected="1" zoomScale="85" zoomScaleNormal="85" zoomScaleSheetLayoutView="80" workbookViewId="0">
      <pane xSplit="5" ySplit="7" topLeftCell="F8" activePane="bottomRight" state="frozen"/>
      <selection pane="topRight" activeCell="G1" sqref="G1"/>
      <selection pane="bottomLeft" activeCell="A8" sqref="A8"/>
      <selection pane="bottomRight" activeCell="J11" sqref="J11"/>
    </sheetView>
  </sheetViews>
  <sheetFormatPr baseColWidth="10" defaultRowHeight="15"/>
  <cols>
    <col min="1" max="1" width="6.33203125" customWidth="1"/>
    <col min="2" max="2" width="7.1640625" customWidth="1"/>
    <col min="3" max="3" width="36" customWidth="1"/>
    <col min="4" max="5" width="8" customWidth="1"/>
    <col min="6" max="6" width="31.6640625" customWidth="1"/>
    <col min="7" max="7" width="14.6640625" customWidth="1"/>
    <col min="8" max="8" width="37.5" customWidth="1"/>
    <col min="9" max="9" width="21" customWidth="1"/>
    <col min="10" max="10" width="16.83203125" customWidth="1"/>
    <col min="11" max="11" width="34" customWidth="1"/>
    <col min="12" max="12" width="5.6640625" customWidth="1"/>
    <col min="13" max="13" width="5.1640625" customWidth="1"/>
    <col min="14" max="14" width="6.33203125" customWidth="1"/>
    <col min="15" max="15" width="10.5" customWidth="1"/>
    <col min="16" max="16" width="5.33203125" customWidth="1"/>
    <col min="17" max="17" width="7.33203125" customWidth="1"/>
    <col min="18" max="18" width="5.6640625" customWidth="1"/>
    <col min="19" max="19" width="20.5" customWidth="1"/>
    <col min="20" max="20" width="6.6640625" customWidth="1"/>
    <col min="21" max="21" width="4.33203125" customWidth="1"/>
    <col min="22" max="22" width="4.1640625" customWidth="1"/>
    <col min="23" max="23" width="4.6640625" customWidth="1"/>
    <col min="24" max="24" width="13.33203125" customWidth="1"/>
    <col min="26" max="26" width="4.6640625" customWidth="1"/>
    <col min="27" max="27" width="3.33203125" customWidth="1"/>
    <col min="28" max="28" width="12" customWidth="1"/>
    <col min="29" max="29" width="7.6640625" customWidth="1"/>
    <col min="30" max="30" width="20.5" customWidth="1"/>
    <col min="31" max="31" width="22.1640625" customWidth="1"/>
    <col min="32" max="32" width="12" customWidth="1"/>
    <col min="33" max="33" width="21.1640625" customWidth="1"/>
  </cols>
  <sheetData>
    <row r="1" spans="1:33" ht="16">
      <c r="A1" s="121" t="s">
        <v>0</v>
      </c>
      <c r="B1" s="122"/>
      <c r="C1" s="122"/>
      <c r="D1" s="122"/>
      <c r="E1" s="123"/>
      <c r="F1" s="130" t="s">
        <v>1</v>
      </c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2"/>
      <c r="AD1" s="133"/>
      <c r="AE1" s="122"/>
      <c r="AF1" s="122"/>
      <c r="AG1" s="123"/>
    </row>
    <row r="2" spans="1:33">
      <c r="A2" s="124"/>
      <c r="B2" s="125"/>
      <c r="C2" s="125"/>
      <c r="D2" s="125"/>
      <c r="E2" s="126"/>
      <c r="F2" s="134" t="s">
        <v>2</v>
      </c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3"/>
      <c r="AD2" s="124"/>
      <c r="AE2" s="125"/>
      <c r="AF2" s="125"/>
      <c r="AG2" s="126"/>
    </row>
    <row r="3" spans="1:33">
      <c r="A3" s="127"/>
      <c r="B3" s="128"/>
      <c r="C3" s="128"/>
      <c r="D3" s="128"/>
      <c r="E3" s="129"/>
      <c r="F3" s="127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27"/>
      <c r="AE3" s="128"/>
      <c r="AF3" s="128"/>
      <c r="AG3" s="129"/>
    </row>
    <row r="4" spans="1:33" ht="16" thickBot="1">
      <c r="A4" s="135" t="s">
        <v>3</v>
      </c>
      <c r="B4" s="122"/>
      <c r="C4" s="122"/>
      <c r="D4" s="122"/>
      <c r="E4" s="123"/>
      <c r="F4" s="136" t="s">
        <v>4</v>
      </c>
      <c r="G4" s="122"/>
      <c r="H4" s="122"/>
      <c r="I4" s="122"/>
      <c r="J4" s="123"/>
      <c r="K4" s="135" t="s">
        <v>5</v>
      </c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37" t="s">
        <v>6</v>
      </c>
      <c r="AE4" s="122"/>
      <c r="AF4" s="122"/>
      <c r="AG4" s="123"/>
    </row>
    <row r="5" spans="1:33">
      <c r="A5" s="144" t="s">
        <v>7</v>
      </c>
      <c r="B5" s="139"/>
      <c r="C5" s="139"/>
      <c r="D5" s="139"/>
      <c r="E5" s="139"/>
      <c r="F5" s="139"/>
      <c r="G5" s="139"/>
      <c r="H5" s="139"/>
      <c r="I5" s="138" t="s">
        <v>8</v>
      </c>
      <c r="J5" s="139"/>
      <c r="K5" s="139"/>
      <c r="L5" s="138" t="s">
        <v>9</v>
      </c>
      <c r="M5" s="139"/>
      <c r="N5" s="139"/>
      <c r="O5" s="139"/>
      <c r="P5" s="139"/>
      <c r="Q5" s="139"/>
      <c r="R5" s="139"/>
      <c r="S5" s="138" t="s">
        <v>10</v>
      </c>
      <c r="T5" s="145" t="s">
        <v>11</v>
      </c>
      <c r="U5" s="139"/>
      <c r="V5" s="139"/>
      <c r="W5" s="139"/>
      <c r="X5" s="139"/>
      <c r="Y5" s="139"/>
      <c r="Z5" s="138" t="s">
        <v>12</v>
      </c>
      <c r="AA5" s="139"/>
      <c r="AB5" s="139"/>
      <c r="AC5" s="139"/>
      <c r="AD5" s="139"/>
      <c r="AE5" s="139"/>
      <c r="AF5" s="139"/>
      <c r="AG5" s="19" t="s">
        <v>13</v>
      </c>
    </row>
    <row r="6" spans="1:33">
      <c r="A6" s="140" t="s">
        <v>14</v>
      </c>
      <c r="B6" s="142" t="s">
        <v>15</v>
      </c>
      <c r="C6" s="142" t="s">
        <v>16</v>
      </c>
      <c r="D6" s="142" t="s">
        <v>17</v>
      </c>
      <c r="E6" s="142" t="s">
        <v>18</v>
      </c>
      <c r="F6" s="168" t="s">
        <v>19</v>
      </c>
      <c r="G6" s="168" t="s">
        <v>20</v>
      </c>
      <c r="H6" s="168" t="s">
        <v>21</v>
      </c>
      <c r="I6" s="142" t="s">
        <v>22</v>
      </c>
      <c r="J6" s="142" t="s">
        <v>23</v>
      </c>
      <c r="K6" s="142" t="s">
        <v>24</v>
      </c>
      <c r="L6" s="143"/>
      <c r="M6" s="143"/>
      <c r="N6" s="143"/>
      <c r="O6" s="143"/>
      <c r="P6" s="143"/>
      <c r="Q6" s="143"/>
      <c r="R6" s="143"/>
      <c r="S6" s="143"/>
      <c r="T6" s="143"/>
      <c r="U6" s="143"/>
      <c r="V6" s="143"/>
      <c r="W6" s="143"/>
      <c r="X6" s="143"/>
      <c r="Y6" s="143"/>
      <c r="Z6" s="142" t="s">
        <v>25</v>
      </c>
      <c r="AA6" s="143"/>
      <c r="AB6" s="142" t="s">
        <v>26</v>
      </c>
      <c r="AC6" s="143"/>
      <c r="AD6" s="142" t="s">
        <v>27</v>
      </c>
      <c r="AE6" s="142" t="s">
        <v>28</v>
      </c>
      <c r="AF6" s="142" t="s">
        <v>29</v>
      </c>
      <c r="AG6" s="146" t="s">
        <v>30</v>
      </c>
    </row>
    <row r="7" spans="1:33" ht="71" customHeight="1">
      <c r="A7" s="141"/>
      <c r="B7" s="143"/>
      <c r="C7" s="143"/>
      <c r="D7" s="143"/>
      <c r="E7" s="143"/>
      <c r="F7" s="143"/>
      <c r="G7" s="143"/>
      <c r="H7" s="143"/>
      <c r="I7" s="143"/>
      <c r="J7" s="143"/>
      <c r="K7" s="143"/>
      <c r="L7" s="17" t="s">
        <v>31</v>
      </c>
      <c r="M7" s="17" t="s">
        <v>32</v>
      </c>
      <c r="N7" s="17" t="s">
        <v>33</v>
      </c>
      <c r="O7" s="17" t="s">
        <v>34</v>
      </c>
      <c r="P7" s="17" t="s">
        <v>35</v>
      </c>
      <c r="Q7" s="17" t="s">
        <v>36</v>
      </c>
      <c r="R7" s="17" t="s">
        <v>37</v>
      </c>
      <c r="S7" s="17" t="s">
        <v>38</v>
      </c>
      <c r="T7" s="18" t="s">
        <v>39</v>
      </c>
      <c r="U7" s="18" t="s">
        <v>40</v>
      </c>
      <c r="V7" s="18" t="s">
        <v>41</v>
      </c>
      <c r="W7" s="18" t="s">
        <v>42</v>
      </c>
      <c r="X7" s="18" t="s">
        <v>43</v>
      </c>
      <c r="Y7" s="18" t="s">
        <v>44</v>
      </c>
      <c r="Z7" s="143"/>
      <c r="AA7" s="143"/>
      <c r="AB7" s="143"/>
      <c r="AC7" s="143"/>
      <c r="AD7" s="143"/>
      <c r="AE7" s="143"/>
      <c r="AF7" s="143"/>
      <c r="AG7" s="147"/>
    </row>
    <row r="8" spans="1:33" ht="60.75" customHeight="1">
      <c r="A8" s="148" t="s">
        <v>143</v>
      </c>
      <c r="B8" s="152" t="s">
        <v>144</v>
      </c>
      <c r="C8" s="156" t="s">
        <v>145</v>
      </c>
      <c r="D8" s="160" t="s">
        <v>187</v>
      </c>
      <c r="E8" s="164" t="s">
        <v>45</v>
      </c>
      <c r="F8" s="50" t="s">
        <v>186</v>
      </c>
      <c r="G8" s="78" t="s">
        <v>181</v>
      </c>
      <c r="H8" s="77" t="s">
        <v>428</v>
      </c>
      <c r="I8" s="77" t="s">
        <v>48</v>
      </c>
      <c r="J8" s="77" t="s">
        <v>49</v>
      </c>
      <c r="K8" s="77" t="s">
        <v>341</v>
      </c>
      <c r="L8" s="77">
        <v>2</v>
      </c>
      <c r="M8" s="77">
        <v>3</v>
      </c>
      <c r="N8" s="77">
        <f>L8*M8</f>
        <v>6</v>
      </c>
      <c r="O8" s="77" t="str">
        <f t="shared" ref="O8:O14" si="0">IF(N8&gt;=2,IF(N8&lt;=4,"BAJO",IF(N8&lt;=8,"MEDIO",IF(N8&lt;=20,"A","ALTO"))))</f>
        <v>MEDIO</v>
      </c>
      <c r="P8" s="77">
        <v>10</v>
      </c>
      <c r="Q8" s="77">
        <f>N8*P8</f>
        <v>60</v>
      </c>
      <c r="R8" s="77" t="str">
        <f>IF(Q8&gt;=2,IF(Q8&lt;=20,"IV",IF(Q8&lt;=120,"III",IF(Q8&lt;=500,"II","I"))))</f>
        <v>III</v>
      </c>
      <c r="S8" s="77" t="str">
        <f>IF(Q8&lt;=145,"Aceptable",IF(Q8&lt;=146,"NoAceptable","No Aceptable"))</f>
        <v>Aceptable</v>
      </c>
      <c r="T8" s="77">
        <f>V8+U8+W8</f>
        <v>49</v>
      </c>
      <c r="U8" s="77">
        <v>9</v>
      </c>
      <c r="V8" s="77">
        <v>30</v>
      </c>
      <c r="W8" s="77">
        <v>10</v>
      </c>
      <c r="X8" s="77" t="s">
        <v>194</v>
      </c>
      <c r="Y8" s="77" t="s">
        <v>53</v>
      </c>
      <c r="Z8" s="77" t="s">
        <v>49</v>
      </c>
      <c r="AA8" s="77"/>
      <c r="AB8" s="77" t="s">
        <v>49</v>
      </c>
      <c r="AC8" s="77"/>
      <c r="AD8" s="77" t="s">
        <v>49</v>
      </c>
      <c r="AE8" s="77" t="s">
        <v>54</v>
      </c>
      <c r="AF8" s="77" t="s">
        <v>55</v>
      </c>
      <c r="AG8" s="77" t="s">
        <v>356</v>
      </c>
    </row>
    <row r="9" spans="1:33" ht="118.25" customHeight="1">
      <c r="A9" s="148"/>
      <c r="B9" s="152"/>
      <c r="C9" s="156"/>
      <c r="D9" s="160"/>
      <c r="E9" s="164"/>
      <c r="F9" s="78" t="s">
        <v>450</v>
      </c>
      <c r="G9" s="78" t="s">
        <v>413</v>
      </c>
      <c r="H9" s="77" t="s">
        <v>449</v>
      </c>
      <c r="I9" s="77" t="s">
        <v>405</v>
      </c>
      <c r="J9" s="77" t="s">
        <v>472</v>
      </c>
      <c r="K9" s="77" t="s">
        <v>406</v>
      </c>
      <c r="L9" s="77">
        <v>2</v>
      </c>
      <c r="M9" s="77">
        <v>3</v>
      </c>
      <c r="N9" s="77">
        <f t="shared" ref="N9:N25" si="1">L9*M9</f>
        <v>6</v>
      </c>
      <c r="O9" s="77" t="str">
        <f t="shared" si="0"/>
        <v>MEDIO</v>
      </c>
      <c r="P9" s="77">
        <v>10</v>
      </c>
      <c r="Q9" s="77">
        <f t="shared" ref="Q9:Q25" si="2">N9*P9</f>
        <v>60</v>
      </c>
      <c r="R9" s="77" t="str">
        <f t="shared" ref="R9:R25" si="3">IF(Q9&gt;=2,IF(Q9&lt;=20,"IV",IF(Q9&lt;=120,"III",IF(Q9&lt;=500,"II","I"))))</f>
        <v>III</v>
      </c>
      <c r="S9" s="77" t="str">
        <f t="shared" ref="S9:S25" si="4">IF(Q9&lt;=145,"Aceptable",IF(Q9&lt;=146,"NoAceptable","No Aceptable"))</f>
        <v>Aceptable</v>
      </c>
      <c r="T9" s="77">
        <f t="shared" ref="T9:T25" si="5">V9+U9+W9</f>
        <v>49</v>
      </c>
      <c r="U9" s="97">
        <v>9</v>
      </c>
      <c r="V9" s="97">
        <v>30</v>
      </c>
      <c r="W9" s="97">
        <v>10</v>
      </c>
      <c r="X9" s="77" t="s">
        <v>429</v>
      </c>
      <c r="Y9" s="77" t="s">
        <v>53</v>
      </c>
      <c r="Z9" s="77" t="s">
        <v>49</v>
      </c>
      <c r="AA9" s="77"/>
      <c r="AB9" s="77" t="s">
        <v>49</v>
      </c>
      <c r="AC9" s="77"/>
      <c r="AD9" s="77" t="s">
        <v>473</v>
      </c>
      <c r="AE9" s="77" t="s">
        <v>430</v>
      </c>
      <c r="AF9" s="77" t="s">
        <v>55</v>
      </c>
      <c r="AG9" s="77" t="s">
        <v>356</v>
      </c>
    </row>
    <row r="10" spans="1:33" ht="69" customHeight="1">
      <c r="A10" s="149"/>
      <c r="B10" s="153"/>
      <c r="C10" s="157"/>
      <c r="D10" s="161"/>
      <c r="E10" s="165"/>
      <c r="F10" s="78" t="s">
        <v>445</v>
      </c>
      <c r="G10" s="78" t="s">
        <v>182</v>
      </c>
      <c r="H10" s="77" t="s">
        <v>130</v>
      </c>
      <c r="I10" s="77" t="s">
        <v>343</v>
      </c>
      <c r="J10" s="77" t="s">
        <v>342</v>
      </c>
      <c r="K10" s="77" t="s">
        <v>191</v>
      </c>
      <c r="L10" s="77">
        <v>2</v>
      </c>
      <c r="M10" s="77">
        <v>2</v>
      </c>
      <c r="N10" s="77">
        <f t="shared" si="1"/>
        <v>4</v>
      </c>
      <c r="O10" s="77" t="str">
        <f t="shared" si="0"/>
        <v>BAJO</v>
      </c>
      <c r="P10" s="77">
        <v>10</v>
      </c>
      <c r="Q10" s="77">
        <f t="shared" si="2"/>
        <v>40</v>
      </c>
      <c r="R10" s="77" t="str">
        <f t="shared" si="3"/>
        <v>III</v>
      </c>
      <c r="S10" s="77" t="str">
        <f t="shared" si="4"/>
        <v>Aceptable</v>
      </c>
      <c r="T10" s="77">
        <f t="shared" si="5"/>
        <v>49</v>
      </c>
      <c r="U10" s="97">
        <v>9</v>
      </c>
      <c r="V10" s="97">
        <v>30</v>
      </c>
      <c r="W10" s="97">
        <v>10</v>
      </c>
      <c r="X10" s="77" t="s">
        <v>62</v>
      </c>
      <c r="Y10" s="77" t="s">
        <v>53</v>
      </c>
      <c r="Z10" s="77" t="s">
        <v>49</v>
      </c>
      <c r="AA10" s="77"/>
      <c r="AB10" s="77" t="s">
        <v>49</v>
      </c>
      <c r="AC10" s="77"/>
      <c r="AD10" s="77" t="s">
        <v>63</v>
      </c>
      <c r="AE10" s="77" t="s">
        <v>394</v>
      </c>
      <c r="AF10" s="77" t="s">
        <v>55</v>
      </c>
      <c r="AG10" s="77" t="s">
        <v>356</v>
      </c>
    </row>
    <row r="11" spans="1:33" ht="48" customHeight="1">
      <c r="A11" s="149"/>
      <c r="B11" s="153"/>
      <c r="C11" s="157"/>
      <c r="D11" s="161"/>
      <c r="E11" s="165"/>
      <c r="F11" s="78" t="s">
        <v>415</v>
      </c>
      <c r="G11" s="78" t="s">
        <v>414</v>
      </c>
      <c r="H11" s="77" t="s">
        <v>198</v>
      </c>
      <c r="I11" s="77" t="s">
        <v>431</v>
      </c>
      <c r="J11" s="77" t="s">
        <v>432</v>
      </c>
      <c r="K11" s="77" t="s">
        <v>200</v>
      </c>
      <c r="L11" s="77">
        <v>2</v>
      </c>
      <c r="M11" s="77">
        <v>2</v>
      </c>
      <c r="N11" s="77">
        <f t="shared" si="1"/>
        <v>4</v>
      </c>
      <c r="O11" s="77" t="str">
        <f t="shared" si="0"/>
        <v>BAJO</v>
      </c>
      <c r="P11" s="77">
        <v>10</v>
      </c>
      <c r="Q11" s="77">
        <f t="shared" si="2"/>
        <v>40</v>
      </c>
      <c r="R11" s="77" t="str">
        <f t="shared" si="3"/>
        <v>III</v>
      </c>
      <c r="S11" s="77" t="str">
        <f t="shared" si="4"/>
        <v>Aceptable</v>
      </c>
      <c r="T11" s="77">
        <f t="shared" si="5"/>
        <v>49</v>
      </c>
      <c r="U11" s="97">
        <v>9</v>
      </c>
      <c r="V11" s="97">
        <v>30</v>
      </c>
      <c r="W11" s="97">
        <v>10</v>
      </c>
      <c r="X11" s="77" t="s">
        <v>201</v>
      </c>
      <c r="Y11" s="77" t="s">
        <v>53</v>
      </c>
      <c r="Z11" s="77" t="s">
        <v>49</v>
      </c>
      <c r="AA11" s="77"/>
      <c r="AB11" s="77" t="s">
        <v>49</v>
      </c>
      <c r="AC11" s="77"/>
      <c r="AD11" s="77" t="s">
        <v>49</v>
      </c>
      <c r="AE11" s="77" t="s">
        <v>202</v>
      </c>
      <c r="AF11" s="77" t="s">
        <v>55</v>
      </c>
      <c r="AG11" s="77" t="s">
        <v>356</v>
      </c>
    </row>
    <row r="12" spans="1:33" ht="92.5" customHeight="1">
      <c r="A12" s="149"/>
      <c r="B12" s="153"/>
      <c r="C12" s="157"/>
      <c r="D12" s="161"/>
      <c r="E12" s="165"/>
      <c r="F12" s="78" t="s">
        <v>121</v>
      </c>
      <c r="G12" s="78" t="s">
        <v>347</v>
      </c>
      <c r="H12" s="77" t="s">
        <v>448</v>
      </c>
      <c r="I12" s="77" t="s">
        <v>71</v>
      </c>
      <c r="J12" s="77" t="s">
        <v>203</v>
      </c>
      <c r="K12" s="77" t="s">
        <v>477</v>
      </c>
      <c r="L12" s="77">
        <v>2</v>
      </c>
      <c r="M12" s="77">
        <v>4</v>
      </c>
      <c r="N12" s="77">
        <v>4</v>
      </c>
      <c r="O12" s="77" t="str">
        <f t="shared" si="0"/>
        <v>BAJO</v>
      </c>
      <c r="P12" s="77">
        <v>25</v>
      </c>
      <c r="Q12" s="77">
        <f t="shared" si="2"/>
        <v>100</v>
      </c>
      <c r="R12" s="77" t="str">
        <f t="shared" si="3"/>
        <v>III</v>
      </c>
      <c r="S12" s="77" t="str">
        <f t="shared" si="4"/>
        <v>Aceptable</v>
      </c>
      <c r="T12" s="77">
        <f t="shared" si="5"/>
        <v>49</v>
      </c>
      <c r="U12" s="97">
        <v>9</v>
      </c>
      <c r="V12" s="97">
        <v>30</v>
      </c>
      <c r="W12" s="97">
        <v>10</v>
      </c>
      <c r="X12" s="77" t="s">
        <v>348</v>
      </c>
      <c r="Y12" s="77" t="s">
        <v>53</v>
      </c>
      <c r="Z12" s="77" t="s">
        <v>49</v>
      </c>
      <c r="AA12" s="77"/>
      <c r="AB12" s="77" t="s">
        <v>349</v>
      </c>
      <c r="AC12" s="77"/>
      <c r="AD12" s="77" t="s">
        <v>459</v>
      </c>
      <c r="AE12" s="77" t="s">
        <v>74</v>
      </c>
      <c r="AF12" s="77" t="s">
        <v>49</v>
      </c>
      <c r="AG12" s="77" t="s">
        <v>356</v>
      </c>
    </row>
    <row r="13" spans="1:33" ht="74" customHeight="1">
      <c r="A13" s="149"/>
      <c r="B13" s="153"/>
      <c r="C13" s="157"/>
      <c r="D13" s="161"/>
      <c r="E13" s="165"/>
      <c r="F13" s="78" t="s">
        <v>350</v>
      </c>
      <c r="G13" s="78" t="s">
        <v>433</v>
      </c>
      <c r="H13" s="77" t="s">
        <v>434</v>
      </c>
      <c r="I13" s="77" t="s">
        <v>470</v>
      </c>
      <c r="J13" s="77" t="s">
        <v>471</v>
      </c>
      <c r="K13" s="77" t="s">
        <v>439</v>
      </c>
      <c r="L13" s="77">
        <v>2</v>
      </c>
      <c r="M13" s="77">
        <v>4</v>
      </c>
      <c r="N13" s="77">
        <f t="shared" si="1"/>
        <v>8</v>
      </c>
      <c r="O13" s="77" t="str">
        <f t="shared" si="0"/>
        <v>MEDIO</v>
      </c>
      <c r="P13" s="77">
        <v>25</v>
      </c>
      <c r="Q13" s="77">
        <f t="shared" si="2"/>
        <v>200</v>
      </c>
      <c r="R13" s="77" t="str">
        <f t="shared" si="3"/>
        <v>II</v>
      </c>
      <c r="S13" s="77" t="str">
        <f t="shared" si="4"/>
        <v>No Aceptable</v>
      </c>
      <c r="T13" s="77">
        <f t="shared" si="5"/>
        <v>49</v>
      </c>
      <c r="U13" s="97">
        <v>9</v>
      </c>
      <c r="V13" s="97">
        <v>30</v>
      </c>
      <c r="W13" s="97">
        <v>10</v>
      </c>
      <c r="X13" s="77" t="s">
        <v>348</v>
      </c>
      <c r="Y13" s="77" t="s">
        <v>53</v>
      </c>
      <c r="Z13" s="77" t="s">
        <v>49</v>
      </c>
      <c r="AA13" s="77"/>
      <c r="AB13" s="77" t="s">
        <v>349</v>
      </c>
      <c r="AC13" s="77"/>
      <c r="AD13" s="77" t="s">
        <v>49</v>
      </c>
      <c r="AE13" s="77" t="s">
        <v>74</v>
      </c>
      <c r="AF13" s="77" t="s">
        <v>49</v>
      </c>
      <c r="AG13" s="77" t="s">
        <v>356</v>
      </c>
    </row>
    <row r="14" spans="1:33" ht="57.75" customHeight="1">
      <c r="A14" s="149"/>
      <c r="B14" s="153"/>
      <c r="C14" s="157"/>
      <c r="D14" s="161"/>
      <c r="E14" s="165"/>
      <c r="F14" s="78" t="s">
        <v>142</v>
      </c>
      <c r="G14" s="78" t="s">
        <v>442</v>
      </c>
      <c r="H14" s="77" t="s">
        <v>172</v>
      </c>
      <c r="I14" s="77" t="s">
        <v>352</v>
      </c>
      <c r="J14" s="77" t="s">
        <v>466</v>
      </c>
      <c r="K14" s="77" t="s">
        <v>440</v>
      </c>
      <c r="L14" s="77">
        <v>2</v>
      </c>
      <c r="M14" s="77">
        <v>2</v>
      </c>
      <c r="N14" s="77">
        <f t="shared" si="1"/>
        <v>4</v>
      </c>
      <c r="O14" s="77" t="str">
        <f t="shared" si="0"/>
        <v>BAJO</v>
      </c>
      <c r="P14" s="77">
        <v>25</v>
      </c>
      <c r="Q14" s="77">
        <f t="shared" si="2"/>
        <v>100</v>
      </c>
      <c r="R14" s="77" t="str">
        <f t="shared" si="3"/>
        <v>III</v>
      </c>
      <c r="S14" s="77" t="str">
        <f>IF(Q14&lt;=145,"Aceptable",IF(Q14&lt;=146,"NoAceptable","No Aceptable"))</f>
        <v>Aceptable</v>
      </c>
      <c r="T14" s="77">
        <f t="shared" si="5"/>
        <v>49</v>
      </c>
      <c r="U14" s="97">
        <v>9</v>
      </c>
      <c r="V14" s="97">
        <v>30</v>
      </c>
      <c r="W14" s="97">
        <v>10</v>
      </c>
      <c r="X14" s="77" t="s">
        <v>52</v>
      </c>
      <c r="Y14" s="77" t="s">
        <v>53</v>
      </c>
      <c r="Z14" s="77" t="s">
        <v>49</v>
      </c>
      <c r="AA14" s="77"/>
      <c r="AB14" s="77" t="s">
        <v>49</v>
      </c>
      <c r="AC14" s="77"/>
      <c r="AD14" s="77" t="s">
        <v>49</v>
      </c>
      <c r="AE14" s="77" t="s">
        <v>204</v>
      </c>
      <c r="AF14" s="77" t="s">
        <v>49</v>
      </c>
      <c r="AG14" s="77" t="s">
        <v>356</v>
      </c>
    </row>
    <row r="15" spans="1:33" ht="36.75" customHeight="1">
      <c r="A15" s="149"/>
      <c r="B15" s="153"/>
      <c r="C15" s="157"/>
      <c r="D15" s="161"/>
      <c r="E15" s="165"/>
      <c r="F15" s="78" t="s">
        <v>75</v>
      </c>
      <c r="G15" s="78" t="s">
        <v>412</v>
      </c>
      <c r="H15" s="77" t="s">
        <v>435</v>
      </c>
      <c r="I15" s="77" t="s">
        <v>76</v>
      </c>
      <c r="J15" s="77" t="s">
        <v>479</v>
      </c>
      <c r="K15" s="77" t="s">
        <v>179</v>
      </c>
      <c r="L15" s="77">
        <v>3</v>
      </c>
      <c r="M15" s="77">
        <v>2</v>
      </c>
      <c r="N15" s="77">
        <v>3</v>
      </c>
      <c r="O15" s="77" t="str">
        <f>IF(N15&gt;=2,IF(N15&lt;=4,"BAJO",IF(N15&lt;=8,"MEDIO",IF(N15&lt;=20,"ALTO","ALTO"))))</f>
        <v>BAJO</v>
      </c>
      <c r="P15" s="77">
        <v>25</v>
      </c>
      <c r="Q15" s="77">
        <f t="shared" si="2"/>
        <v>75</v>
      </c>
      <c r="R15" s="77" t="str">
        <f t="shared" si="3"/>
        <v>III</v>
      </c>
      <c r="S15" s="77" t="str">
        <f t="shared" si="4"/>
        <v>Aceptable</v>
      </c>
      <c r="T15" s="77">
        <f t="shared" si="5"/>
        <v>49</v>
      </c>
      <c r="U15" s="97">
        <v>9</v>
      </c>
      <c r="V15" s="97">
        <v>30</v>
      </c>
      <c r="W15" s="97">
        <v>10</v>
      </c>
      <c r="X15" s="77" t="s">
        <v>52</v>
      </c>
      <c r="Y15" s="77" t="s">
        <v>53</v>
      </c>
      <c r="Z15" s="77" t="s">
        <v>49</v>
      </c>
      <c r="AA15" s="77"/>
      <c r="AB15" s="77" t="s">
        <v>49</v>
      </c>
      <c r="AC15" s="77"/>
      <c r="AD15" s="77" t="s">
        <v>49</v>
      </c>
      <c r="AE15" s="77" t="s">
        <v>79</v>
      </c>
      <c r="AF15" s="77" t="s">
        <v>49</v>
      </c>
      <c r="AG15" s="77" t="s">
        <v>356</v>
      </c>
    </row>
    <row r="16" spans="1:33" ht="76.25" customHeight="1">
      <c r="A16" s="149"/>
      <c r="B16" s="153"/>
      <c r="C16" s="157"/>
      <c r="D16" s="161"/>
      <c r="E16" s="165"/>
      <c r="F16" s="78" t="s">
        <v>451</v>
      </c>
      <c r="G16" s="78" t="s">
        <v>436</v>
      </c>
      <c r="H16" s="77" t="s">
        <v>452</v>
      </c>
      <c r="I16" s="77" t="s">
        <v>469</v>
      </c>
      <c r="J16" s="77" t="s">
        <v>467</v>
      </c>
      <c r="K16" s="77" t="s">
        <v>468</v>
      </c>
      <c r="L16" s="77">
        <v>2</v>
      </c>
      <c r="M16" s="77">
        <v>4</v>
      </c>
      <c r="N16" s="77">
        <v>6</v>
      </c>
      <c r="O16" s="77" t="str">
        <f t="shared" ref="O16:O24" si="6">IF(N16&gt;=2,IF(N16&lt;=4,"BAJO",IF(N16&lt;=8,"MEDIO",IF(N16&lt;=20,"ALTO","ALTO"))))</f>
        <v>MEDIO</v>
      </c>
      <c r="P16" s="77">
        <v>25</v>
      </c>
      <c r="Q16" s="77">
        <f t="shared" si="2"/>
        <v>150</v>
      </c>
      <c r="R16" s="77" t="str">
        <f t="shared" si="3"/>
        <v>II</v>
      </c>
      <c r="S16" s="77" t="str">
        <f t="shared" si="4"/>
        <v>No Aceptable</v>
      </c>
      <c r="T16" s="77">
        <f t="shared" si="5"/>
        <v>49</v>
      </c>
      <c r="U16" s="97">
        <v>9</v>
      </c>
      <c r="V16" s="97">
        <v>30</v>
      </c>
      <c r="W16" s="97">
        <v>10</v>
      </c>
      <c r="X16" s="77" t="s">
        <v>52</v>
      </c>
      <c r="Y16" s="77" t="s">
        <v>53</v>
      </c>
      <c r="Z16" s="77" t="s">
        <v>438</v>
      </c>
      <c r="AA16" s="77"/>
      <c r="AB16" s="77" t="s">
        <v>437</v>
      </c>
      <c r="AC16" s="77"/>
      <c r="AD16" s="77" t="s">
        <v>140</v>
      </c>
      <c r="AE16" s="77" t="s">
        <v>205</v>
      </c>
      <c r="AF16" s="77" t="s">
        <v>49</v>
      </c>
      <c r="AG16" s="77" t="s">
        <v>356</v>
      </c>
    </row>
    <row r="17" spans="1:33" ht="74" customHeight="1">
      <c r="A17" s="149"/>
      <c r="B17" s="153"/>
      <c r="C17" s="157"/>
      <c r="D17" s="161"/>
      <c r="E17" s="165"/>
      <c r="F17" s="78" t="s">
        <v>443</v>
      </c>
      <c r="G17" s="78" t="s">
        <v>441</v>
      </c>
      <c r="H17" s="77" t="s">
        <v>444</v>
      </c>
      <c r="I17" s="77" t="s">
        <v>402</v>
      </c>
      <c r="J17" s="77" t="s">
        <v>403</v>
      </c>
      <c r="K17" s="77" t="s">
        <v>353</v>
      </c>
      <c r="L17" s="77">
        <v>2</v>
      </c>
      <c r="M17" s="77">
        <v>3</v>
      </c>
      <c r="N17" s="77">
        <f t="shared" si="1"/>
        <v>6</v>
      </c>
      <c r="O17" s="77" t="str">
        <f t="shared" si="6"/>
        <v>MEDIO</v>
      </c>
      <c r="P17" s="77">
        <v>10</v>
      </c>
      <c r="Q17" s="77">
        <f t="shared" si="2"/>
        <v>60</v>
      </c>
      <c r="R17" s="77" t="str">
        <f t="shared" si="3"/>
        <v>III</v>
      </c>
      <c r="S17" s="77" t="str">
        <f>IF(Q17&lt;=145,"Aceptable",IF(Q17&lt;=146,"NoAceptable","No Aceptable"))</f>
        <v>Aceptable</v>
      </c>
      <c r="T17" s="77">
        <f t="shared" si="5"/>
        <v>49</v>
      </c>
      <c r="U17" s="97">
        <v>9</v>
      </c>
      <c r="V17" s="97">
        <v>30</v>
      </c>
      <c r="W17" s="97">
        <v>10</v>
      </c>
      <c r="X17" s="77" t="s">
        <v>52</v>
      </c>
      <c r="Y17" s="77" t="s">
        <v>53</v>
      </c>
      <c r="Z17" s="77" t="s">
        <v>49</v>
      </c>
      <c r="AA17" s="77"/>
      <c r="AB17" s="77" t="s">
        <v>49</v>
      </c>
      <c r="AC17" s="77"/>
      <c r="AD17" s="77" t="s">
        <v>49</v>
      </c>
      <c r="AE17" s="77" t="s">
        <v>404</v>
      </c>
      <c r="AF17" s="77" t="s">
        <v>49</v>
      </c>
      <c r="AG17" s="77" t="s">
        <v>356</v>
      </c>
    </row>
    <row r="18" spans="1:33" ht="73.5" customHeight="1">
      <c r="A18" s="149"/>
      <c r="B18" s="153"/>
      <c r="C18" s="157"/>
      <c r="D18" s="161"/>
      <c r="E18" s="165"/>
      <c r="F18" s="78" t="s">
        <v>359</v>
      </c>
      <c r="G18" s="78" t="s">
        <v>184</v>
      </c>
      <c r="H18" s="77" t="s">
        <v>123</v>
      </c>
      <c r="I18" s="77" t="s">
        <v>49</v>
      </c>
      <c r="J18" s="77" t="s">
        <v>82</v>
      </c>
      <c r="K18" s="77" t="s">
        <v>83</v>
      </c>
      <c r="L18" s="77">
        <v>2</v>
      </c>
      <c r="M18" s="77">
        <v>3</v>
      </c>
      <c r="N18" s="77">
        <f t="shared" si="1"/>
        <v>6</v>
      </c>
      <c r="O18" s="77" t="str">
        <f t="shared" si="6"/>
        <v>MEDIO</v>
      </c>
      <c r="P18" s="77">
        <v>10</v>
      </c>
      <c r="Q18" s="77">
        <f t="shared" si="2"/>
        <v>60</v>
      </c>
      <c r="R18" s="77" t="str">
        <f t="shared" si="3"/>
        <v>III</v>
      </c>
      <c r="S18" s="77" t="str">
        <f t="shared" si="4"/>
        <v>Aceptable</v>
      </c>
      <c r="T18" s="77">
        <f t="shared" si="5"/>
        <v>49</v>
      </c>
      <c r="U18" s="97">
        <v>9</v>
      </c>
      <c r="V18" s="97">
        <v>30</v>
      </c>
      <c r="W18" s="97">
        <v>10</v>
      </c>
      <c r="X18" s="77" t="s">
        <v>207</v>
      </c>
      <c r="Y18" s="77" t="s">
        <v>53</v>
      </c>
      <c r="Z18" s="77" t="s">
        <v>49</v>
      </c>
      <c r="AA18" s="77"/>
      <c r="AB18" s="77" t="s">
        <v>49</v>
      </c>
      <c r="AC18" s="77"/>
      <c r="AD18" s="77" t="s">
        <v>49</v>
      </c>
      <c r="AE18" s="77" t="s">
        <v>86</v>
      </c>
      <c r="AF18" s="77" t="s">
        <v>87</v>
      </c>
      <c r="AG18" s="77" t="s">
        <v>356</v>
      </c>
    </row>
    <row r="19" spans="1:33" ht="62.25" customHeight="1">
      <c r="A19" s="149"/>
      <c r="B19" s="153"/>
      <c r="C19" s="157"/>
      <c r="D19" s="161"/>
      <c r="E19" s="165"/>
      <c r="F19" s="78" t="s">
        <v>360</v>
      </c>
      <c r="G19" s="78" t="s">
        <v>184</v>
      </c>
      <c r="H19" s="77" t="s">
        <v>361</v>
      </c>
      <c r="I19" s="77" t="s">
        <v>362</v>
      </c>
      <c r="J19" s="77" t="s">
        <v>174</v>
      </c>
      <c r="K19" s="77" t="s">
        <v>363</v>
      </c>
      <c r="L19" s="77">
        <v>2</v>
      </c>
      <c r="M19" s="77">
        <v>3</v>
      </c>
      <c r="N19" s="77">
        <v>3</v>
      </c>
      <c r="O19" s="77" t="str">
        <f t="shared" si="6"/>
        <v>BAJO</v>
      </c>
      <c r="P19" s="77">
        <v>25</v>
      </c>
      <c r="Q19" s="77">
        <f t="shared" si="2"/>
        <v>75</v>
      </c>
      <c r="R19" s="77" t="str">
        <f t="shared" si="3"/>
        <v>III</v>
      </c>
      <c r="S19" s="77" t="str">
        <f t="shared" si="4"/>
        <v>Aceptable</v>
      </c>
      <c r="T19" s="77">
        <f t="shared" si="5"/>
        <v>49</v>
      </c>
      <c r="U19" s="97">
        <v>9</v>
      </c>
      <c r="V19" s="97">
        <v>30</v>
      </c>
      <c r="W19" s="97">
        <v>10</v>
      </c>
      <c r="X19" s="77" t="s">
        <v>84</v>
      </c>
      <c r="Y19" s="77" t="s">
        <v>53</v>
      </c>
      <c r="Z19" s="77" t="s">
        <v>364</v>
      </c>
      <c r="AA19" s="77"/>
      <c r="AB19" s="77" t="s">
        <v>49</v>
      </c>
      <c r="AC19" s="77"/>
      <c r="AD19" s="77" t="s">
        <v>49</v>
      </c>
      <c r="AE19" s="77" t="s">
        <v>128</v>
      </c>
      <c r="AF19" s="77" t="s">
        <v>365</v>
      </c>
      <c r="AG19" s="77" t="s">
        <v>356</v>
      </c>
    </row>
    <row r="20" spans="1:33" ht="101" customHeight="1">
      <c r="A20" s="149"/>
      <c r="B20" s="153"/>
      <c r="C20" s="157"/>
      <c r="D20" s="161"/>
      <c r="E20" s="165"/>
      <c r="F20" s="78" t="s">
        <v>366</v>
      </c>
      <c r="G20" s="78" t="s">
        <v>367</v>
      </c>
      <c r="H20" s="77" t="s">
        <v>420</v>
      </c>
      <c r="I20" s="77" t="s">
        <v>90</v>
      </c>
      <c r="J20" s="77" t="s">
        <v>91</v>
      </c>
      <c r="K20" s="77" t="s">
        <v>446</v>
      </c>
      <c r="L20" s="77">
        <v>2</v>
      </c>
      <c r="M20" s="77">
        <v>2</v>
      </c>
      <c r="N20" s="77">
        <f t="shared" si="1"/>
        <v>4</v>
      </c>
      <c r="O20" s="77" t="str">
        <f t="shared" si="6"/>
        <v>BAJO</v>
      </c>
      <c r="P20" s="77">
        <v>10</v>
      </c>
      <c r="Q20" s="77">
        <f t="shared" si="2"/>
        <v>40</v>
      </c>
      <c r="R20" s="77" t="str">
        <f>IF(Q20&gt;=2,IF(Q20&lt;=20,"IV",IF(Q20&lt;=120,"III",IF(Q20&lt;=500,"II","I"))))</f>
        <v>III</v>
      </c>
      <c r="S20" s="77" t="str">
        <f>IF(Q20&lt;=145,"Aceptable",IF(Q20&lt;=146,"NoAceptable","No Aceptable"))</f>
        <v>Aceptable</v>
      </c>
      <c r="T20" s="77">
        <f t="shared" si="5"/>
        <v>49</v>
      </c>
      <c r="U20" s="97">
        <v>9</v>
      </c>
      <c r="V20" s="97">
        <v>30</v>
      </c>
      <c r="W20" s="97">
        <v>10</v>
      </c>
      <c r="X20" s="77" t="s">
        <v>84</v>
      </c>
      <c r="Y20" s="77" t="s">
        <v>53</v>
      </c>
      <c r="Z20" s="77" t="s">
        <v>49</v>
      </c>
      <c r="AA20" s="77"/>
      <c r="AB20" s="77" t="s">
        <v>93</v>
      </c>
      <c r="AC20" s="77"/>
      <c r="AD20" s="77" t="s">
        <v>49</v>
      </c>
      <c r="AE20" s="77" t="s">
        <v>447</v>
      </c>
      <c r="AF20" s="77" t="s">
        <v>95</v>
      </c>
      <c r="AG20" s="77" t="s">
        <v>356</v>
      </c>
    </row>
    <row r="21" spans="1:33" s="51" customFormat="1" ht="77" customHeight="1">
      <c r="A21" s="150"/>
      <c r="B21" s="154"/>
      <c r="C21" s="158"/>
      <c r="D21" s="162"/>
      <c r="E21" s="166"/>
      <c r="F21" s="78" t="s">
        <v>421</v>
      </c>
      <c r="G21" s="78" t="s">
        <v>367</v>
      </c>
      <c r="H21" s="77" t="s">
        <v>410</v>
      </c>
      <c r="I21" s="77" t="s">
        <v>418</v>
      </c>
      <c r="J21" s="77" t="s">
        <v>411</v>
      </c>
      <c r="K21" s="77" t="s">
        <v>482</v>
      </c>
      <c r="L21" s="77">
        <v>4</v>
      </c>
      <c r="M21" s="77">
        <v>3</v>
      </c>
      <c r="N21" s="77">
        <v>2</v>
      </c>
      <c r="O21" s="77" t="str">
        <f t="shared" si="6"/>
        <v>BAJO</v>
      </c>
      <c r="P21" s="77">
        <v>25</v>
      </c>
      <c r="Q21" s="77">
        <f t="shared" si="2"/>
        <v>50</v>
      </c>
      <c r="R21" s="77" t="str">
        <f>IF(Q21&gt;=2,IF(Q21&lt;=20,"IV",IF(Q21&lt;=120,"III",IF(Q21&lt;=500,"II","I"))))</f>
        <v>III</v>
      </c>
      <c r="S21" s="77" t="str">
        <f t="shared" si="4"/>
        <v>Aceptable</v>
      </c>
      <c r="T21" s="77">
        <f t="shared" si="5"/>
        <v>49</v>
      </c>
      <c r="U21" s="97">
        <v>9</v>
      </c>
      <c r="V21" s="97">
        <v>30</v>
      </c>
      <c r="W21" s="97">
        <v>10</v>
      </c>
      <c r="X21" s="77" t="s">
        <v>416</v>
      </c>
      <c r="Y21" s="77" t="s">
        <v>53</v>
      </c>
      <c r="Z21" s="77" t="s">
        <v>49</v>
      </c>
      <c r="AA21" s="77"/>
      <c r="AB21" s="77" t="s">
        <v>422</v>
      </c>
      <c r="AC21" s="77"/>
      <c r="AD21" s="77" t="s">
        <v>49</v>
      </c>
      <c r="AE21" s="77" t="s">
        <v>423</v>
      </c>
      <c r="AF21" s="77" t="s">
        <v>49</v>
      </c>
      <c r="AG21" s="77" t="s">
        <v>356</v>
      </c>
    </row>
    <row r="22" spans="1:33" s="66" customFormat="1" ht="77" customHeight="1">
      <c r="A22" s="150"/>
      <c r="B22" s="154"/>
      <c r="C22" s="158"/>
      <c r="D22" s="162"/>
      <c r="E22" s="166"/>
      <c r="F22" s="78" t="s">
        <v>453</v>
      </c>
      <c r="G22" s="78" t="s">
        <v>424</v>
      </c>
      <c r="H22" s="77" t="s">
        <v>457</v>
      </c>
      <c r="I22" s="77"/>
      <c r="J22" s="77" t="s">
        <v>454</v>
      </c>
      <c r="K22" s="77" t="s">
        <v>485</v>
      </c>
      <c r="L22" s="77">
        <v>2</v>
      </c>
      <c r="M22" s="77">
        <v>2</v>
      </c>
      <c r="N22" s="77">
        <f t="shared" si="1"/>
        <v>4</v>
      </c>
      <c r="O22" s="77" t="str">
        <f t="shared" si="6"/>
        <v>BAJO</v>
      </c>
      <c r="P22" s="77">
        <v>10</v>
      </c>
      <c r="Q22" s="77">
        <f t="shared" si="2"/>
        <v>40</v>
      </c>
      <c r="R22" s="77" t="str">
        <f>IF(Q22&gt;=2,IF(Q22&lt;=20,"IV",IF(Q22&lt;=120,"III",IF(Q22&lt;=500,"II","I"))))</f>
        <v>III</v>
      </c>
      <c r="S22" s="77" t="str">
        <f t="shared" si="4"/>
        <v>Aceptable</v>
      </c>
      <c r="T22" s="77">
        <f>V22+U22+W22</f>
        <v>49</v>
      </c>
      <c r="U22" s="97">
        <v>9</v>
      </c>
      <c r="V22" s="97">
        <v>30</v>
      </c>
      <c r="W22" s="97">
        <v>10</v>
      </c>
      <c r="X22" s="77" t="s">
        <v>455</v>
      </c>
      <c r="Y22" s="77" t="s">
        <v>53</v>
      </c>
      <c r="Z22" s="77" t="s">
        <v>49</v>
      </c>
      <c r="AA22" s="77"/>
      <c r="AB22" s="77" t="s">
        <v>458</v>
      </c>
      <c r="AC22" s="77"/>
      <c r="AD22" s="77" t="s">
        <v>49</v>
      </c>
      <c r="AE22" s="77" t="s">
        <v>456</v>
      </c>
      <c r="AF22" s="77" t="s">
        <v>49</v>
      </c>
      <c r="AG22" s="77" t="s">
        <v>356</v>
      </c>
    </row>
    <row r="23" spans="1:33" s="51" customFormat="1" ht="64.25" customHeight="1">
      <c r="A23" s="150"/>
      <c r="B23" s="154"/>
      <c r="C23" s="158"/>
      <c r="D23" s="162"/>
      <c r="E23" s="166"/>
      <c r="F23" s="78" t="s">
        <v>396</v>
      </c>
      <c r="G23" s="78" t="s">
        <v>424</v>
      </c>
      <c r="H23" s="77" t="s">
        <v>400</v>
      </c>
      <c r="I23" s="77" t="s">
        <v>397</v>
      </c>
      <c r="J23" s="77" t="s">
        <v>398</v>
      </c>
      <c r="K23" s="77" t="s">
        <v>484</v>
      </c>
      <c r="L23" s="77">
        <v>2</v>
      </c>
      <c r="M23" s="77">
        <v>2</v>
      </c>
      <c r="N23" s="77">
        <v>2</v>
      </c>
      <c r="O23" s="77" t="str">
        <f t="shared" si="6"/>
        <v>BAJO</v>
      </c>
      <c r="P23" s="77">
        <v>60</v>
      </c>
      <c r="Q23" s="77">
        <f>N23*P23</f>
        <v>120</v>
      </c>
      <c r="R23" s="77" t="str">
        <f>IF(Q23&gt;=2,IF(Q23&lt;=20,"IV",IF(Q23&lt;=120,"III",IF(Q23&lt;=500,"II","I"))))</f>
        <v>III</v>
      </c>
      <c r="S23" s="77" t="str">
        <f t="shared" si="4"/>
        <v>Aceptable</v>
      </c>
      <c r="T23" s="77">
        <f t="shared" si="5"/>
        <v>49</v>
      </c>
      <c r="U23" s="97">
        <v>9</v>
      </c>
      <c r="V23" s="97">
        <v>30</v>
      </c>
      <c r="W23" s="97">
        <v>10</v>
      </c>
      <c r="X23" s="77" t="s">
        <v>417</v>
      </c>
      <c r="Y23" s="77" t="s">
        <v>53</v>
      </c>
      <c r="Z23" s="77" t="s">
        <v>49</v>
      </c>
      <c r="AA23" s="77"/>
      <c r="AB23" s="77" t="s">
        <v>49</v>
      </c>
      <c r="AC23" s="77"/>
      <c r="AD23" s="77" t="s">
        <v>401</v>
      </c>
      <c r="AE23" s="77" t="s">
        <v>399</v>
      </c>
      <c r="AF23" s="77" t="s">
        <v>49</v>
      </c>
      <c r="AG23" s="77" t="s">
        <v>425</v>
      </c>
    </row>
    <row r="24" spans="1:33" s="66" customFormat="1" ht="64.25" customHeight="1">
      <c r="A24" s="150"/>
      <c r="B24" s="154"/>
      <c r="C24" s="158"/>
      <c r="D24" s="162"/>
      <c r="E24" s="166"/>
      <c r="F24" s="78" t="s">
        <v>463</v>
      </c>
      <c r="G24" s="78" t="s">
        <v>460</v>
      </c>
      <c r="H24" s="77" t="s">
        <v>461</v>
      </c>
      <c r="I24" s="77"/>
      <c r="J24" s="77" t="s">
        <v>462</v>
      </c>
      <c r="K24" s="77" t="s">
        <v>483</v>
      </c>
      <c r="L24" s="77">
        <v>2</v>
      </c>
      <c r="M24" s="77">
        <v>2</v>
      </c>
      <c r="N24" s="77">
        <v>2</v>
      </c>
      <c r="O24" s="77" t="str">
        <f t="shared" si="6"/>
        <v>BAJO</v>
      </c>
      <c r="P24" s="77">
        <v>60</v>
      </c>
      <c r="Q24" s="77">
        <f>N24*P24</f>
        <v>120</v>
      </c>
      <c r="R24" s="77" t="str">
        <f>IF(Q24&gt;=2,IF(Q24&lt;=20,"IV",IF(Q24&lt;=120,"III",IF(Q24&lt;=500,"II","I"))))</f>
        <v>III</v>
      </c>
      <c r="S24" s="77" t="str">
        <f t="shared" si="4"/>
        <v>Aceptable</v>
      </c>
      <c r="T24" s="77">
        <f t="shared" si="5"/>
        <v>49</v>
      </c>
      <c r="U24" s="97">
        <v>9</v>
      </c>
      <c r="V24" s="97">
        <v>30</v>
      </c>
      <c r="W24" s="97">
        <v>10</v>
      </c>
      <c r="X24" s="77" t="s">
        <v>461</v>
      </c>
      <c r="Y24" s="77" t="s">
        <v>53</v>
      </c>
      <c r="Z24" s="77" t="s">
        <v>49</v>
      </c>
      <c r="AA24" s="77"/>
      <c r="AB24" s="77" t="s">
        <v>49</v>
      </c>
      <c r="AC24" s="77"/>
      <c r="AD24" s="77" t="s">
        <v>464</v>
      </c>
      <c r="AE24" s="77" t="s">
        <v>465</v>
      </c>
      <c r="AF24" s="77"/>
      <c r="AG24" s="77"/>
    </row>
    <row r="25" spans="1:33" ht="60.75" customHeight="1" thickBot="1">
      <c r="A25" s="151"/>
      <c r="B25" s="155"/>
      <c r="C25" s="159"/>
      <c r="D25" s="163"/>
      <c r="E25" s="167"/>
      <c r="F25" s="78" t="s">
        <v>426</v>
      </c>
      <c r="G25" s="78" t="s">
        <v>369</v>
      </c>
      <c r="H25" s="77" t="s">
        <v>427</v>
      </c>
      <c r="I25" s="77" t="s">
        <v>49</v>
      </c>
      <c r="J25" s="77" t="s">
        <v>49</v>
      </c>
      <c r="K25" s="77" t="s">
        <v>340</v>
      </c>
      <c r="L25" s="77">
        <v>2</v>
      </c>
      <c r="M25" s="77">
        <v>4</v>
      </c>
      <c r="N25" s="77">
        <f t="shared" si="1"/>
        <v>8</v>
      </c>
      <c r="O25" s="77" t="str">
        <f>IF(N25&gt;=2,IF(N25&lt;=4,"BAJO",IF(N25&lt;=8,"MEDIO",IF(N25&lt;=20,"A","ALTO"))))</f>
        <v>MEDIO</v>
      </c>
      <c r="P25" s="77">
        <v>25</v>
      </c>
      <c r="Q25" s="77">
        <f t="shared" si="2"/>
        <v>200</v>
      </c>
      <c r="R25" s="77" t="str">
        <f t="shared" si="3"/>
        <v>II</v>
      </c>
      <c r="S25" s="77" t="str">
        <f t="shared" si="4"/>
        <v>No Aceptable</v>
      </c>
      <c r="T25" s="77">
        <f t="shared" si="5"/>
        <v>49</v>
      </c>
      <c r="U25" s="97">
        <v>9</v>
      </c>
      <c r="V25" s="97">
        <v>30</v>
      </c>
      <c r="W25" s="97">
        <v>10</v>
      </c>
      <c r="X25" s="77" t="s">
        <v>98</v>
      </c>
      <c r="Y25" s="77" t="s">
        <v>53</v>
      </c>
      <c r="Z25" s="77" t="s">
        <v>49</v>
      </c>
      <c r="AA25" s="77"/>
      <c r="AB25" s="77" t="s">
        <v>49</v>
      </c>
      <c r="AC25" s="77"/>
      <c r="AD25" s="77" t="s">
        <v>49</v>
      </c>
      <c r="AE25" s="77" t="s">
        <v>213</v>
      </c>
      <c r="AF25" s="77" t="s">
        <v>49</v>
      </c>
      <c r="AG25" s="77" t="s">
        <v>136</v>
      </c>
    </row>
    <row r="26" spans="1:33" ht="16" thickBo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"/>
      <c r="Z26" s="2"/>
      <c r="AA26" s="2"/>
      <c r="AB26" s="2"/>
      <c r="AC26" s="2"/>
      <c r="AD26" s="2"/>
      <c r="AE26" s="2"/>
      <c r="AF26" s="2"/>
      <c r="AG26" s="2"/>
    </row>
    <row r="27" spans="1:33" ht="22.5" customHeight="1" thickBot="1">
      <c r="A27" s="115" t="s">
        <v>388</v>
      </c>
      <c r="B27" s="116"/>
      <c r="C27" s="116"/>
      <c r="D27" s="116"/>
      <c r="E27" s="116"/>
      <c r="F27" s="116"/>
      <c r="G27" s="116"/>
      <c r="H27" s="117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</row>
    <row r="28" spans="1:33" ht="26.25" customHeight="1" thickBot="1">
      <c r="A28" s="118" t="s">
        <v>486</v>
      </c>
      <c r="B28" s="119"/>
      <c r="C28" s="119"/>
      <c r="D28" s="119"/>
      <c r="E28" s="119"/>
      <c r="F28" s="119"/>
      <c r="G28" s="119"/>
      <c r="H28" s="120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2"/>
    </row>
    <row r="29" spans="1:33" ht="30" customHeight="1" thickBot="1">
      <c r="A29" s="43" t="s">
        <v>487</v>
      </c>
      <c r="B29" s="44"/>
      <c r="C29" s="44"/>
      <c r="D29" s="44"/>
      <c r="E29" s="44"/>
      <c r="F29" s="44"/>
      <c r="G29" s="44"/>
      <c r="H29" s="45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2"/>
    </row>
  </sheetData>
  <mergeCells count="38">
    <mergeCell ref="AG6:AG7"/>
    <mergeCell ref="A8:A25"/>
    <mergeCell ref="B8:B25"/>
    <mergeCell ref="C8:C25"/>
    <mergeCell ref="D8:D25"/>
    <mergeCell ref="E8:E25"/>
    <mergeCell ref="K6:K7"/>
    <mergeCell ref="Z6:AA7"/>
    <mergeCell ref="AB6:AC7"/>
    <mergeCell ref="AD6:AD7"/>
    <mergeCell ref="AE6:AE7"/>
    <mergeCell ref="E6:E7"/>
    <mergeCell ref="F6:F7"/>
    <mergeCell ref="G6:G7"/>
    <mergeCell ref="H6:H7"/>
    <mergeCell ref="I6:I7"/>
    <mergeCell ref="I5:K5"/>
    <mergeCell ref="L5:R6"/>
    <mergeCell ref="S5:S6"/>
    <mergeCell ref="T5:Y6"/>
    <mergeCell ref="AF6:AF7"/>
    <mergeCell ref="J6:J7"/>
    <mergeCell ref="A27:H27"/>
    <mergeCell ref="A28:H28"/>
    <mergeCell ref="A1:E3"/>
    <mergeCell ref="F1:AC1"/>
    <mergeCell ref="AD1:AG3"/>
    <mergeCell ref="F2:AC3"/>
    <mergeCell ref="A4:E4"/>
    <mergeCell ref="F4:J4"/>
    <mergeCell ref="K4:AC4"/>
    <mergeCell ref="AD4:AG4"/>
    <mergeCell ref="Z5:AF5"/>
    <mergeCell ref="A6:A7"/>
    <mergeCell ref="B6:B7"/>
    <mergeCell ref="C6:C7"/>
    <mergeCell ref="D6:D7"/>
    <mergeCell ref="A5:H5"/>
  </mergeCells>
  <dataValidations count="1">
    <dataValidation type="list" allowBlank="1" showInputMessage="1" showErrorMessage="1" errorTitle="RECUERDE!" error="Unicamente subclasificación permitida" promptTitle="ESCRIBA:" prompt="Subclasificación del peligro" sqref="F14" xr:uid="{00000000-0002-0000-0200-000000000000}">
      <formula1>subclasificacionespermitidas</formula1>
    </dataValidation>
  </dataValidations>
  <pageMargins left="0.7" right="0.7" top="0.75" bottom="0.75" header="0.3" footer="0.3"/>
  <pageSetup paperSize="9" scale="28" orientation="landscape" horizontalDpi="4294967295" verticalDpi="4294967295" r:id="rId1"/>
  <colBreaks count="1" manualBreakCount="1">
    <brk id="13" max="26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8" tint="0.39997558519241921"/>
  </sheetPr>
  <dimension ref="A1:AH25"/>
  <sheetViews>
    <sheetView zoomScale="90" zoomScaleNormal="90" workbookViewId="0">
      <pane xSplit="6" ySplit="7" topLeftCell="G24" activePane="bottomRight" state="frozen"/>
      <selection pane="topRight" activeCell="G1" sqref="G1"/>
      <selection pane="bottomLeft" activeCell="A8" sqref="A8"/>
      <selection pane="bottomRight" activeCell="E8" sqref="E8:E25"/>
    </sheetView>
  </sheetViews>
  <sheetFormatPr baseColWidth="10" defaultRowHeight="15"/>
  <cols>
    <col min="1" max="1" width="4.5" customWidth="1"/>
    <col min="2" max="2" width="6.33203125" customWidth="1"/>
    <col min="3" max="3" width="7.1640625" customWidth="1"/>
    <col min="4" max="4" width="36" customWidth="1"/>
    <col min="5" max="5" width="8" customWidth="1"/>
    <col min="7" max="7" width="31.6640625" customWidth="1"/>
    <col min="8" max="8" width="14.6640625" customWidth="1"/>
    <col min="9" max="9" width="37.5" customWidth="1"/>
    <col min="10" max="10" width="21" customWidth="1"/>
    <col min="11" max="11" width="16.83203125" customWidth="1"/>
    <col min="12" max="12" width="34" customWidth="1"/>
    <col min="13" max="13" width="5.6640625" customWidth="1"/>
    <col min="14" max="14" width="5.1640625" customWidth="1"/>
    <col min="15" max="15" width="6.33203125" customWidth="1"/>
    <col min="16" max="16" width="10.5" customWidth="1"/>
    <col min="17" max="17" width="5.33203125" customWidth="1"/>
    <col min="18" max="18" width="7.33203125" customWidth="1"/>
    <col min="19" max="19" width="5.6640625" customWidth="1"/>
    <col min="20" max="20" width="20.5" customWidth="1"/>
    <col min="21" max="21" width="6.6640625" customWidth="1"/>
    <col min="22" max="22" width="4.33203125" customWidth="1"/>
    <col min="23" max="23" width="4.1640625" customWidth="1"/>
    <col min="24" max="24" width="4.6640625" customWidth="1"/>
    <col min="25" max="25" width="12.6640625" customWidth="1"/>
    <col min="27" max="27" width="4.6640625" customWidth="1"/>
    <col min="28" max="28" width="3.33203125" customWidth="1"/>
    <col min="29" max="29" width="7" customWidth="1"/>
    <col min="30" max="30" width="7.6640625" customWidth="1"/>
    <col min="31" max="31" width="12.5" customWidth="1"/>
    <col min="32" max="32" width="27.83203125" customWidth="1"/>
    <col min="33" max="33" width="12" customWidth="1"/>
    <col min="34" max="34" width="21.1640625" customWidth="1"/>
  </cols>
  <sheetData>
    <row r="1" spans="1:34" ht="16">
      <c r="B1" s="121" t="s">
        <v>0</v>
      </c>
      <c r="C1" s="122"/>
      <c r="D1" s="122"/>
      <c r="E1" s="122"/>
      <c r="F1" s="123"/>
      <c r="G1" s="130" t="s">
        <v>1</v>
      </c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2"/>
      <c r="AE1" s="133"/>
      <c r="AF1" s="122"/>
      <c r="AG1" s="122"/>
      <c r="AH1" s="123"/>
    </row>
    <row r="2" spans="1:34">
      <c r="B2" s="124"/>
      <c r="C2" s="125"/>
      <c r="D2" s="125"/>
      <c r="E2" s="125"/>
      <c r="F2" s="126"/>
      <c r="G2" s="134" t="s">
        <v>2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3"/>
      <c r="AE2" s="124"/>
      <c r="AF2" s="125"/>
      <c r="AG2" s="125"/>
      <c r="AH2" s="126"/>
    </row>
    <row r="3" spans="1:34">
      <c r="B3" s="127"/>
      <c r="C3" s="128"/>
      <c r="D3" s="128"/>
      <c r="E3" s="128"/>
      <c r="F3" s="129"/>
      <c r="G3" s="127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9"/>
      <c r="AE3" s="127"/>
      <c r="AF3" s="128"/>
      <c r="AG3" s="128"/>
      <c r="AH3" s="129"/>
    </row>
    <row r="4" spans="1:34">
      <c r="B4" s="135" t="s">
        <v>3</v>
      </c>
      <c r="C4" s="122"/>
      <c r="D4" s="122"/>
      <c r="E4" s="122"/>
      <c r="F4" s="123"/>
      <c r="G4" s="136" t="s">
        <v>4</v>
      </c>
      <c r="H4" s="122"/>
      <c r="I4" s="122"/>
      <c r="J4" s="122"/>
      <c r="K4" s="123"/>
      <c r="L4" s="135" t="s">
        <v>5</v>
      </c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37" t="s">
        <v>6</v>
      </c>
      <c r="AF4" s="122"/>
      <c r="AG4" s="122"/>
      <c r="AH4" s="123"/>
    </row>
    <row r="5" spans="1:34">
      <c r="B5" s="171" t="s">
        <v>7</v>
      </c>
      <c r="C5" s="131"/>
      <c r="D5" s="131"/>
      <c r="E5" s="131"/>
      <c r="F5" s="131"/>
      <c r="G5" s="131"/>
      <c r="H5" s="131"/>
      <c r="I5" s="131"/>
      <c r="J5" s="171" t="s">
        <v>8</v>
      </c>
      <c r="K5" s="131"/>
      <c r="L5" s="132"/>
      <c r="M5" s="172" t="s">
        <v>9</v>
      </c>
      <c r="N5" s="122"/>
      <c r="O5" s="122"/>
      <c r="P5" s="122"/>
      <c r="Q5" s="122"/>
      <c r="R5" s="122"/>
      <c r="S5" s="122"/>
      <c r="T5" s="173" t="s">
        <v>10</v>
      </c>
      <c r="U5" s="177" t="s">
        <v>11</v>
      </c>
      <c r="V5" s="122"/>
      <c r="W5" s="122"/>
      <c r="X5" s="122"/>
      <c r="Y5" s="122"/>
      <c r="Z5" s="123"/>
      <c r="AA5" s="171" t="s">
        <v>12</v>
      </c>
      <c r="AB5" s="131"/>
      <c r="AC5" s="131"/>
      <c r="AD5" s="131"/>
      <c r="AE5" s="131"/>
      <c r="AF5" s="131"/>
      <c r="AG5" s="132"/>
      <c r="AH5" s="1" t="s">
        <v>13</v>
      </c>
    </row>
    <row r="6" spans="1:34">
      <c r="B6" s="169" t="s">
        <v>14</v>
      </c>
      <c r="C6" s="169" t="s">
        <v>15</v>
      </c>
      <c r="D6" s="169" t="s">
        <v>16</v>
      </c>
      <c r="E6" s="169" t="s">
        <v>17</v>
      </c>
      <c r="F6" s="169" t="s">
        <v>18</v>
      </c>
      <c r="G6" s="175" t="s">
        <v>19</v>
      </c>
      <c r="H6" s="175" t="s">
        <v>20</v>
      </c>
      <c r="I6" s="175" t="s">
        <v>21</v>
      </c>
      <c r="J6" s="169" t="s">
        <v>22</v>
      </c>
      <c r="K6" s="169" t="s">
        <v>23</v>
      </c>
      <c r="L6" s="169" t="s">
        <v>24</v>
      </c>
      <c r="M6" s="127"/>
      <c r="N6" s="128"/>
      <c r="O6" s="128"/>
      <c r="P6" s="128"/>
      <c r="Q6" s="128"/>
      <c r="R6" s="128"/>
      <c r="S6" s="128"/>
      <c r="T6" s="174"/>
      <c r="U6" s="124"/>
      <c r="V6" s="178"/>
      <c r="W6" s="178"/>
      <c r="X6" s="178"/>
      <c r="Y6" s="178"/>
      <c r="Z6" s="126"/>
      <c r="AA6" s="176" t="s">
        <v>25</v>
      </c>
      <c r="AB6" s="123"/>
      <c r="AC6" s="176" t="s">
        <v>26</v>
      </c>
      <c r="AD6" s="123"/>
      <c r="AE6" s="169" t="s">
        <v>27</v>
      </c>
      <c r="AF6" s="169" t="s">
        <v>28</v>
      </c>
      <c r="AG6" s="169" t="s">
        <v>29</v>
      </c>
      <c r="AH6" s="169" t="s">
        <v>30</v>
      </c>
    </row>
    <row r="7" spans="1:34" ht="71" customHeight="1" thickBot="1"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4" t="s">
        <v>31</v>
      </c>
      <c r="N7" s="4" t="s">
        <v>32</v>
      </c>
      <c r="O7" s="4" t="s">
        <v>33</v>
      </c>
      <c r="P7" s="4" t="s">
        <v>34</v>
      </c>
      <c r="Q7" s="4" t="s">
        <v>35</v>
      </c>
      <c r="R7" s="4" t="s">
        <v>36</v>
      </c>
      <c r="S7" s="4" t="s">
        <v>37</v>
      </c>
      <c r="T7" s="4" t="s">
        <v>38</v>
      </c>
      <c r="U7" s="5" t="s">
        <v>39</v>
      </c>
      <c r="V7" s="5" t="s">
        <v>40</v>
      </c>
      <c r="W7" s="5" t="s">
        <v>41</v>
      </c>
      <c r="X7" s="5" t="s">
        <v>42</v>
      </c>
      <c r="Y7" s="5" t="s">
        <v>43</v>
      </c>
      <c r="Z7" s="6" t="s">
        <v>44</v>
      </c>
      <c r="AA7" s="124"/>
      <c r="AB7" s="126"/>
      <c r="AC7" s="124"/>
      <c r="AD7" s="126"/>
      <c r="AE7" s="170"/>
      <c r="AF7" s="170"/>
      <c r="AG7" s="170"/>
      <c r="AH7" s="170"/>
    </row>
    <row r="8" spans="1:34" ht="60.75" customHeight="1">
      <c r="A8" s="179">
        <v>7</v>
      </c>
      <c r="B8" s="180" t="s">
        <v>157</v>
      </c>
      <c r="C8" s="183" t="s">
        <v>144</v>
      </c>
      <c r="D8" s="186" t="s">
        <v>158</v>
      </c>
      <c r="E8" s="189" t="s">
        <v>146</v>
      </c>
      <c r="F8" s="192" t="s">
        <v>45</v>
      </c>
      <c r="G8" s="78" t="s">
        <v>186</v>
      </c>
      <c r="H8" s="78" t="s">
        <v>181</v>
      </c>
      <c r="I8" s="74" t="s">
        <v>428</v>
      </c>
      <c r="J8" s="74" t="s">
        <v>48</v>
      </c>
      <c r="K8" s="74" t="s">
        <v>49</v>
      </c>
      <c r="L8" s="74" t="s">
        <v>341</v>
      </c>
      <c r="M8" s="74">
        <v>2</v>
      </c>
      <c r="N8" s="74">
        <v>3</v>
      </c>
      <c r="O8" s="74">
        <f>M8*N8</f>
        <v>6</v>
      </c>
      <c r="P8" s="74" t="str">
        <f t="shared" ref="P8:P14" si="0">IF(O8&gt;=2,IF(O8&lt;=4,"BAJO",IF(O8&lt;=8,"MEDIO",IF(O8&lt;=20,"A","ALTO"))))</f>
        <v>MEDIO</v>
      </c>
      <c r="Q8" s="74">
        <v>10</v>
      </c>
      <c r="R8" s="74">
        <f>O8*Q8</f>
        <v>60</v>
      </c>
      <c r="S8" s="74" t="str">
        <f>IF(R8&gt;=2,IF(R8&lt;=20,"IV",IF(R8&lt;=120,"III",IF(R8&lt;=500,"II","I"))))</f>
        <v>III</v>
      </c>
      <c r="T8" s="74" t="str">
        <f>IF(R8&lt;=145,"Aceptable",IF(R8&lt;=146,"NoAceptable","No Aceptable"))</f>
        <v>Aceptable</v>
      </c>
      <c r="U8" s="7">
        <f>W8+V8+X8</f>
        <v>24</v>
      </c>
      <c r="V8" s="7">
        <v>4</v>
      </c>
      <c r="W8" s="7">
        <v>15</v>
      </c>
      <c r="X8" s="74">
        <v>5</v>
      </c>
      <c r="Y8" s="74" t="s">
        <v>194</v>
      </c>
      <c r="Z8" s="74" t="s">
        <v>53</v>
      </c>
      <c r="AA8" s="195" t="s">
        <v>49</v>
      </c>
      <c r="AB8" s="196"/>
      <c r="AC8" s="195" t="s">
        <v>49</v>
      </c>
      <c r="AD8" s="196"/>
      <c r="AE8" s="74" t="s">
        <v>49</v>
      </c>
      <c r="AF8" s="74" t="s">
        <v>54</v>
      </c>
      <c r="AG8" s="74" t="s">
        <v>55</v>
      </c>
      <c r="AH8" s="10" t="s">
        <v>356</v>
      </c>
    </row>
    <row r="9" spans="1:34" ht="62" customHeight="1">
      <c r="A9" s="179"/>
      <c r="B9" s="181"/>
      <c r="C9" s="184"/>
      <c r="D9" s="187"/>
      <c r="E9" s="190"/>
      <c r="F9" s="193"/>
      <c r="G9" s="78" t="s">
        <v>450</v>
      </c>
      <c r="H9" s="78" t="s">
        <v>413</v>
      </c>
      <c r="I9" s="77" t="s">
        <v>449</v>
      </c>
      <c r="J9" s="77" t="s">
        <v>405</v>
      </c>
      <c r="K9" s="77" t="s">
        <v>472</v>
      </c>
      <c r="L9" s="77" t="s">
        <v>406</v>
      </c>
      <c r="M9" s="77">
        <v>2</v>
      </c>
      <c r="N9" s="77">
        <v>3</v>
      </c>
      <c r="O9" s="77">
        <f t="shared" ref="O9:O25" si="1">M9*N9</f>
        <v>6</v>
      </c>
      <c r="P9" s="77" t="str">
        <f t="shared" si="0"/>
        <v>MEDIO</v>
      </c>
      <c r="Q9" s="77">
        <v>10</v>
      </c>
      <c r="R9" s="77">
        <f t="shared" ref="R9:R25" si="2">O9*Q9</f>
        <v>60</v>
      </c>
      <c r="S9" s="77" t="str">
        <f t="shared" ref="S9:S25" si="3">IF(R9&gt;=2,IF(R9&lt;=20,"IV",IF(R9&lt;=120,"III",IF(R9&lt;=500,"II","I"))))</f>
        <v>III</v>
      </c>
      <c r="T9" s="77" t="str">
        <f t="shared" ref="T9:T25" si="4">IF(R9&lt;=145,"Aceptable",IF(R9&lt;=146,"NoAceptable","No Aceptable"))</f>
        <v>Aceptable</v>
      </c>
      <c r="U9" s="77">
        <f t="shared" ref="U9:U25" si="5">W9+V9+X9</f>
        <v>24</v>
      </c>
      <c r="V9" s="77">
        <v>4</v>
      </c>
      <c r="W9" s="7">
        <v>15</v>
      </c>
      <c r="X9" s="77">
        <v>5</v>
      </c>
      <c r="Y9" s="77" t="s">
        <v>429</v>
      </c>
      <c r="Z9" s="77" t="s">
        <v>53</v>
      </c>
      <c r="AA9" s="77" t="s">
        <v>49</v>
      </c>
      <c r="AB9" s="77"/>
      <c r="AC9" s="77" t="s">
        <v>49</v>
      </c>
      <c r="AD9" s="77"/>
      <c r="AE9" s="77" t="s">
        <v>473</v>
      </c>
      <c r="AF9" s="77" t="s">
        <v>430</v>
      </c>
      <c r="AG9" s="77" t="s">
        <v>55</v>
      </c>
      <c r="AH9" s="77" t="s">
        <v>356</v>
      </c>
    </row>
    <row r="10" spans="1:34" ht="48.75" customHeight="1">
      <c r="A10" s="179"/>
      <c r="B10" s="181"/>
      <c r="C10" s="184"/>
      <c r="D10" s="187"/>
      <c r="E10" s="190"/>
      <c r="F10" s="193"/>
      <c r="G10" s="78" t="s">
        <v>445</v>
      </c>
      <c r="H10" s="78" t="s">
        <v>182</v>
      </c>
      <c r="I10" s="77" t="s">
        <v>130</v>
      </c>
      <c r="J10" s="77" t="s">
        <v>343</v>
      </c>
      <c r="K10" s="77" t="s">
        <v>342</v>
      </c>
      <c r="L10" s="77" t="s">
        <v>191</v>
      </c>
      <c r="M10" s="77">
        <v>2</v>
      </c>
      <c r="N10" s="77">
        <v>2</v>
      </c>
      <c r="O10" s="77">
        <f t="shared" si="1"/>
        <v>4</v>
      </c>
      <c r="P10" s="77" t="str">
        <f t="shared" si="0"/>
        <v>BAJO</v>
      </c>
      <c r="Q10" s="77">
        <v>10</v>
      </c>
      <c r="R10" s="77">
        <f t="shared" si="2"/>
        <v>40</v>
      </c>
      <c r="S10" s="77" t="str">
        <f t="shared" si="3"/>
        <v>III</v>
      </c>
      <c r="T10" s="77" t="str">
        <f t="shared" si="4"/>
        <v>Aceptable</v>
      </c>
      <c r="U10" s="77">
        <f t="shared" si="5"/>
        <v>24</v>
      </c>
      <c r="V10" s="77">
        <v>4</v>
      </c>
      <c r="W10" s="7">
        <v>15</v>
      </c>
      <c r="X10" s="77">
        <v>5</v>
      </c>
      <c r="Y10" s="77" t="s">
        <v>62</v>
      </c>
      <c r="Z10" s="77" t="s">
        <v>53</v>
      </c>
      <c r="AA10" s="77" t="s">
        <v>49</v>
      </c>
      <c r="AB10" s="77"/>
      <c r="AC10" s="77" t="s">
        <v>49</v>
      </c>
      <c r="AD10" s="77"/>
      <c r="AE10" s="77" t="s">
        <v>63</v>
      </c>
      <c r="AF10" s="77" t="s">
        <v>394</v>
      </c>
      <c r="AG10" s="77" t="s">
        <v>55</v>
      </c>
      <c r="AH10" s="77" t="s">
        <v>356</v>
      </c>
    </row>
    <row r="11" spans="1:34" ht="51.5" customHeight="1">
      <c r="A11" s="179"/>
      <c r="B11" s="181"/>
      <c r="C11" s="184"/>
      <c r="D11" s="187"/>
      <c r="E11" s="190"/>
      <c r="F11" s="193"/>
      <c r="G11" s="78" t="s">
        <v>415</v>
      </c>
      <c r="H11" s="78" t="s">
        <v>414</v>
      </c>
      <c r="I11" s="77" t="s">
        <v>198</v>
      </c>
      <c r="J11" s="77" t="s">
        <v>431</v>
      </c>
      <c r="K11" s="77" t="s">
        <v>432</v>
      </c>
      <c r="L11" s="77" t="s">
        <v>200</v>
      </c>
      <c r="M11" s="77">
        <v>2</v>
      </c>
      <c r="N11" s="77">
        <v>2</v>
      </c>
      <c r="O11" s="77">
        <f t="shared" si="1"/>
        <v>4</v>
      </c>
      <c r="P11" s="77" t="str">
        <f t="shared" si="0"/>
        <v>BAJO</v>
      </c>
      <c r="Q11" s="77">
        <v>10</v>
      </c>
      <c r="R11" s="77">
        <f t="shared" si="2"/>
        <v>40</v>
      </c>
      <c r="S11" s="77" t="str">
        <f t="shared" si="3"/>
        <v>III</v>
      </c>
      <c r="T11" s="77" t="str">
        <f t="shared" si="4"/>
        <v>Aceptable</v>
      </c>
      <c r="U11" s="77">
        <f t="shared" si="5"/>
        <v>24</v>
      </c>
      <c r="V11" s="77">
        <v>4</v>
      </c>
      <c r="W11" s="7">
        <v>15</v>
      </c>
      <c r="X11" s="77">
        <v>5</v>
      </c>
      <c r="Y11" s="77" t="s">
        <v>201</v>
      </c>
      <c r="Z11" s="77" t="s">
        <v>53</v>
      </c>
      <c r="AA11" s="77" t="s">
        <v>49</v>
      </c>
      <c r="AB11" s="77"/>
      <c r="AC11" s="77" t="s">
        <v>49</v>
      </c>
      <c r="AD11" s="77"/>
      <c r="AE11" s="77" t="s">
        <v>49</v>
      </c>
      <c r="AF11" s="77" t="s">
        <v>202</v>
      </c>
      <c r="AG11" s="77" t="s">
        <v>55</v>
      </c>
      <c r="AH11" s="77" t="s">
        <v>356</v>
      </c>
    </row>
    <row r="12" spans="1:34" ht="57.75" customHeight="1">
      <c r="A12" s="179"/>
      <c r="B12" s="181"/>
      <c r="C12" s="184"/>
      <c r="D12" s="187"/>
      <c r="E12" s="190"/>
      <c r="F12" s="193"/>
      <c r="G12" s="78" t="s">
        <v>121</v>
      </c>
      <c r="H12" s="78" t="s">
        <v>347</v>
      </c>
      <c r="I12" s="77" t="s">
        <v>448</v>
      </c>
      <c r="J12" s="77" t="s">
        <v>71</v>
      </c>
      <c r="K12" s="77" t="s">
        <v>203</v>
      </c>
      <c r="L12" s="77" t="s">
        <v>477</v>
      </c>
      <c r="M12" s="77">
        <v>2</v>
      </c>
      <c r="N12" s="77">
        <v>4</v>
      </c>
      <c r="O12" s="77">
        <v>4</v>
      </c>
      <c r="P12" s="77" t="str">
        <f t="shared" si="0"/>
        <v>BAJO</v>
      </c>
      <c r="Q12" s="77">
        <v>25</v>
      </c>
      <c r="R12" s="77">
        <f t="shared" si="2"/>
        <v>100</v>
      </c>
      <c r="S12" s="77" t="str">
        <f t="shared" si="3"/>
        <v>III</v>
      </c>
      <c r="T12" s="77" t="str">
        <f t="shared" si="4"/>
        <v>Aceptable</v>
      </c>
      <c r="U12" s="77">
        <f t="shared" si="5"/>
        <v>24</v>
      </c>
      <c r="V12" s="77">
        <v>4</v>
      </c>
      <c r="W12" s="7">
        <v>15</v>
      </c>
      <c r="X12" s="77">
        <v>5</v>
      </c>
      <c r="Y12" s="77" t="s">
        <v>348</v>
      </c>
      <c r="Z12" s="77" t="s">
        <v>53</v>
      </c>
      <c r="AA12" s="77" t="s">
        <v>49</v>
      </c>
      <c r="AB12" s="77"/>
      <c r="AC12" s="77" t="s">
        <v>349</v>
      </c>
      <c r="AD12" s="77"/>
      <c r="AE12" s="77" t="s">
        <v>459</v>
      </c>
      <c r="AF12" s="77" t="s">
        <v>74</v>
      </c>
      <c r="AG12" s="77" t="s">
        <v>49</v>
      </c>
      <c r="AH12" s="77" t="s">
        <v>356</v>
      </c>
    </row>
    <row r="13" spans="1:34" ht="51" customHeight="1">
      <c r="A13" s="179"/>
      <c r="B13" s="181"/>
      <c r="C13" s="184"/>
      <c r="D13" s="187"/>
      <c r="E13" s="190"/>
      <c r="F13" s="193"/>
      <c r="G13" s="78" t="s">
        <v>350</v>
      </c>
      <c r="H13" s="78" t="s">
        <v>433</v>
      </c>
      <c r="I13" s="77" t="s">
        <v>434</v>
      </c>
      <c r="J13" s="77" t="s">
        <v>470</v>
      </c>
      <c r="K13" s="77" t="s">
        <v>471</v>
      </c>
      <c r="L13" s="77" t="s">
        <v>439</v>
      </c>
      <c r="M13" s="77">
        <v>2</v>
      </c>
      <c r="N13" s="77">
        <v>4</v>
      </c>
      <c r="O13" s="77">
        <v>4</v>
      </c>
      <c r="P13" s="77" t="str">
        <f t="shared" si="0"/>
        <v>BAJO</v>
      </c>
      <c r="Q13" s="77">
        <v>25</v>
      </c>
      <c r="R13" s="77">
        <f t="shared" si="2"/>
        <v>100</v>
      </c>
      <c r="S13" s="77" t="str">
        <f t="shared" si="3"/>
        <v>III</v>
      </c>
      <c r="T13" s="77" t="str">
        <f t="shared" si="4"/>
        <v>Aceptable</v>
      </c>
      <c r="U13" s="77">
        <f t="shared" si="5"/>
        <v>24</v>
      </c>
      <c r="V13" s="77">
        <v>4</v>
      </c>
      <c r="W13" s="7">
        <v>15</v>
      </c>
      <c r="X13" s="77">
        <v>5</v>
      </c>
      <c r="Y13" s="77" t="s">
        <v>348</v>
      </c>
      <c r="Z13" s="77" t="s">
        <v>53</v>
      </c>
      <c r="AA13" s="77" t="s">
        <v>49</v>
      </c>
      <c r="AB13" s="77"/>
      <c r="AC13" s="77" t="s">
        <v>349</v>
      </c>
      <c r="AD13" s="77"/>
      <c r="AE13" s="77" t="s">
        <v>49</v>
      </c>
      <c r="AF13" s="77" t="s">
        <v>74</v>
      </c>
      <c r="AG13" s="77" t="s">
        <v>49</v>
      </c>
      <c r="AH13" s="77" t="s">
        <v>356</v>
      </c>
    </row>
    <row r="14" spans="1:34" ht="36.75" customHeight="1">
      <c r="A14" s="179"/>
      <c r="B14" s="181"/>
      <c r="C14" s="184"/>
      <c r="D14" s="187"/>
      <c r="E14" s="190"/>
      <c r="F14" s="193"/>
      <c r="G14" s="78" t="s">
        <v>142</v>
      </c>
      <c r="H14" s="78" t="s">
        <v>442</v>
      </c>
      <c r="I14" s="77" t="s">
        <v>172</v>
      </c>
      <c r="J14" s="77" t="s">
        <v>352</v>
      </c>
      <c r="K14" s="77" t="s">
        <v>466</v>
      </c>
      <c r="L14" s="77" t="s">
        <v>440</v>
      </c>
      <c r="M14" s="77">
        <v>2</v>
      </c>
      <c r="N14" s="77">
        <v>4</v>
      </c>
      <c r="O14" s="77">
        <v>4</v>
      </c>
      <c r="P14" s="77" t="str">
        <f t="shared" si="0"/>
        <v>BAJO</v>
      </c>
      <c r="Q14" s="77">
        <v>25</v>
      </c>
      <c r="R14" s="77">
        <f t="shared" si="2"/>
        <v>100</v>
      </c>
      <c r="S14" s="77" t="str">
        <f t="shared" si="3"/>
        <v>III</v>
      </c>
      <c r="T14" s="77" t="str">
        <f>IF(R14&lt;=145,"Aceptable",IF(R14&lt;=146,"NoAceptable","No Aceptable"))</f>
        <v>Aceptable</v>
      </c>
      <c r="U14" s="77">
        <f t="shared" si="5"/>
        <v>24</v>
      </c>
      <c r="V14" s="77">
        <v>4</v>
      </c>
      <c r="W14" s="7">
        <v>15</v>
      </c>
      <c r="X14" s="77">
        <v>5</v>
      </c>
      <c r="Y14" s="77" t="s">
        <v>52</v>
      </c>
      <c r="Z14" s="77" t="s">
        <v>53</v>
      </c>
      <c r="AA14" s="77" t="s">
        <v>49</v>
      </c>
      <c r="AB14" s="77"/>
      <c r="AC14" s="77" t="s">
        <v>49</v>
      </c>
      <c r="AD14" s="77"/>
      <c r="AE14" s="77" t="s">
        <v>49</v>
      </c>
      <c r="AF14" s="77" t="s">
        <v>204</v>
      </c>
      <c r="AG14" s="77" t="s">
        <v>49</v>
      </c>
      <c r="AH14" s="77" t="s">
        <v>356</v>
      </c>
    </row>
    <row r="15" spans="1:34" ht="42" customHeight="1">
      <c r="A15" s="179"/>
      <c r="B15" s="181"/>
      <c r="C15" s="184"/>
      <c r="D15" s="187"/>
      <c r="E15" s="190"/>
      <c r="F15" s="193"/>
      <c r="G15" s="78" t="s">
        <v>75</v>
      </c>
      <c r="H15" s="78" t="s">
        <v>412</v>
      </c>
      <c r="I15" s="77" t="s">
        <v>435</v>
      </c>
      <c r="J15" s="77" t="s">
        <v>76</v>
      </c>
      <c r="K15" s="77" t="s">
        <v>479</v>
      </c>
      <c r="L15" s="77" t="s">
        <v>179</v>
      </c>
      <c r="M15" s="77">
        <v>4</v>
      </c>
      <c r="N15" s="77">
        <v>3</v>
      </c>
      <c r="O15" s="77">
        <v>4</v>
      </c>
      <c r="P15" s="77" t="str">
        <f>IF(O15&gt;=2,IF(O15&lt;=4,"BAJO",IF(O15&lt;=8,"MEDIO",IF(O15&lt;=20,"ALTO","ALTO"))))</f>
        <v>BAJO</v>
      </c>
      <c r="Q15" s="77">
        <v>25</v>
      </c>
      <c r="R15" s="77">
        <f t="shared" si="2"/>
        <v>100</v>
      </c>
      <c r="S15" s="77" t="str">
        <f t="shared" si="3"/>
        <v>III</v>
      </c>
      <c r="T15" s="77" t="str">
        <f t="shared" si="4"/>
        <v>Aceptable</v>
      </c>
      <c r="U15" s="77">
        <f t="shared" si="5"/>
        <v>24</v>
      </c>
      <c r="V15" s="77">
        <v>4</v>
      </c>
      <c r="W15" s="7">
        <v>15</v>
      </c>
      <c r="X15" s="77">
        <v>5</v>
      </c>
      <c r="Y15" s="77" t="s">
        <v>52</v>
      </c>
      <c r="Z15" s="77" t="s">
        <v>53</v>
      </c>
      <c r="AA15" s="77" t="s">
        <v>49</v>
      </c>
      <c r="AB15" s="77"/>
      <c r="AC15" s="77" t="s">
        <v>49</v>
      </c>
      <c r="AD15" s="77"/>
      <c r="AE15" s="77" t="s">
        <v>49</v>
      </c>
      <c r="AF15" s="77" t="s">
        <v>79</v>
      </c>
      <c r="AG15" s="77" t="s">
        <v>49</v>
      </c>
      <c r="AH15" s="77" t="s">
        <v>356</v>
      </c>
    </row>
    <row r="16" spans="1:34" ht="73.5" customHeight="1">
      <c r="A16" s="179"/>
      <c r="B16" s="181"/>
      <c r="C16" s="184"/>
      <c r="D16" s="187"/>
      <c r="E16" s="190"/>
      <c r="F16" s="193"/>
      <c r="G16" s="78" t="s">
        <v>451</v>
      </c>
      <c r="H16" s="78" t="s">
        <v>436</v>
      </c>
      <c r="I16" s="77" t="s">
        <v>452</v>
      </c>
      <c r="J16" s="77" t="s">
        <v>469</v>
      </c>
      <c r="K16" s="77" t="s">
        <v>467</v>
      </c>
      <c r="L16" s="77" t="s">
        <v>468</v>
      </c>
      <c r="M16" s="77">
        <v>2</v>
      </c>
      <c r="N16" s="77">
        <v>4</v>
      </c>
      <c r="O16" s="77">
        <v>4</v>
      </c>
      <c r="P16" s="77" t="str">
        <f t="shared" ref="P16:P24" si="6">IF(O16&gt;=2,IF(O16&lt;=4,"BAJO",IF(O16&lt;=8,"MEDIO",IF(O16&lt;=20,"ALTO","ALTO"))))</f>
        <v>BAJO</v>
      </c>
      <c r="Q16" s="77">
        <v>25</v>
      </c>
      <c r="R16" s="77">
        <f t="shared" si="2"/>
        <v>100</v>
      </c>
      <c r="S16" s="77" t="str">
        <f t="shared" si="3"/>
        <v>III</v>
      </c>
      <c r="T16" s="77" t="str">
        <f t="shared" si="4"/>
        <v>Aceptable</v>
      </c>
      <c r="U16" s="77">
        <f t="shared" si="5"/>
        <v>24</v>
      </c>
      <c r="V16" s="77">
        <v>4</v>
      </c>
      <c r="W16" s="7">
        <v>15</v>
      </c>
      <c r="X16" s="77">
        <v>5</v>
      </c>
      <c r="Y16" s="77" t="s">
        <v>52</v>
      </c>
      <c r="Z16" s="77" t="s">
        <v>53</v>
      </c>
      <c r="AA16" s="77" t="s">
        <v>438</v>
      </c>
      <c r="AB16" s="77"/>
      <c r="AC16" s="77" t="s">
        <v>437</v>
      </c>
      <c r="AD16" s="77"/>
      <c r="AE16" s="77" t="s">
        <v>140</v>
      </c>
      <c r="AF16" s="77" t="s">
        <v>205</v>
      </c>
      <c r="AG16" s="77" t="s">
        <v>49</v>
      </c>
      <c r="AH16" s="77" t="s">
        <v>356</v>
      </c>
    </row>
    <row r="17" spans="1:34" ht="62.25" customHeight="1">
      <c r="A17" s="179"/>
      <c r="B17" s="181"/>
      <c r="C17" s="184"/>
      <c r="D17" s="187"/>
      <c r="E17" s="190"/>
      <c r="F17" s="193"/>
      <c r="G17" s="78" t="s">
        <v>443</v>
      </c>
      <c r="H17" s="78" t="s">
        <v>441</v>
      </c>
      <c r="I17" s="77" t="s">
        <v>444</v>
      </c>
      <c r="J17" s="77" t="s">
        <v>402</v>
      </c>
      <c r="K17" s="77" t="s">
        <v>403</v>
      </c>
      <c r="L17" s="77" t="s">
        <v>353</v>
      </c>
      <c r="M17" s="77">
        <v>2</v>
      </c>
      <c r="N17" s="77">
        <v>3</v>
      </c>
      <c r="O17" s="77">
        <f t="shared" si="1"/>
        <v>6</v>
      </c>
      <c r="P17" s="77" t="str">
        <f t="shared" si="6"/>
        <v>MEDIO</v>
      </c>
      <c r="Q17" s="77">
        <v>10</v>
      </c>
      <c r="R17" s="77">
        <f t="shared" si="2"/>
        <v>60</v>
      </c>
      <c r="S17" s="77" t="str">
        <f t="shared" si="3"/>
        <v>III</v>
      </c>
      <c r="T17" s="77" t="str">
        <f>IF(R17&lt;=145,"Aceptable",IF(R17&lt;=146,"NoAceptable","No Aceptable"))</f>
        <v>Aceptable</v>
      </c>
      <c r="U17" s="77">
        <f t="shared" si="5"/>
        <v>24</v>
      </c>
      <c r="V17" s="77">
        <v>4</v>
      </c>
      <c r="W17" s="7">
        <v>15</v>
      </c>
      <c r="X17" s="77">
        <v>5</v>
      </c>
      <c r="Y17" s="77" t="s">
        <v>52</v>
      </c>
      <c r="Z17" s="77" t="s">
        <v>53</v>
      </c>
      <c r="AA17" s="77" t="s">
        <v>49</v>
      </c>
      <c r="AB17" s="77"/>
      <c r="AC17" s="77" t="s">
        <v>49</v>
      </c>
      <c r="AD17" s="77"/>
      <c r="AE17" s="77" t="s">
        <v>49</v>
      </c>
      <c r="AF17" s="77" t="s">
        <v>404</v>
      </c>
      <c r="AG17" s="77" t="s">
        <v>49</v>
      </c>
      <c r="AH17" s="77" t="s">
        <v>356</v>
      </c>
    </row>
    <row r="18" spans="1:34" ht="53.5" customHeight="1">
      <c r="A18" s="179"/>
      <c r="B18" s="181"/>
      <c r="C18" s="184"/>
      <c r="D18" s="187"/>
      <c r="E18" s="190"/>
      <c r="F18" s="193"/>
      <c r="G18" s="78" t="s">
        <v>359</v>
      </c>
      <c r="H18" s="78" t="s">
        <v>184</v>
      </c>
      <c r="I18" s="77" t="s">
        <v>123</v>
      </c>
      <c r="J18" s="77" t="s">
        <v>49</v>
      </c>
      <c r="K18" s="77" t="s">
        <v>82</v>
      </c>
      <c r="L18" s="77" t="s">
        <v>83</v>
      </c>
      <c r="M18" s="77">
        <v>2</v>
      </c>
      <c r="N18" s="77">
        <v>3</v>
      </c>
      <c r="O18" s="77">
        <f t="shared" si="1"/>
        <v>6</v>
      </c>
      <c r="P18" s="77" t="str">
        <f t="shared" si="6"/>
        <v>MEDIO</v>
      </c>
      <c r="Q18" s="77">
        <v>10</v>
      </c>
      <c r="R18" s="77">
        <f t="shared" si="2"/>
        <v>60</v>
      </c>
      <c r="S18" s="77" t="str">
        <f t="shared" si="3"/>
        <v>III</v>
      </c>
      <c r="T18" s="77" t="str">
        <f t="shared" si="4"/>
        <v>Aceptable</v>
      </c>
      <c r="U18" s="77">
        <f t="shared" si="5"/>
        <v>24</v>
      </c>
      <c r="V18" s="77">
        <v>4</v>
      </c>
      <c r="W18" s="7">
        <v>15</v>
      </c>
      <c r="X18" s="77">
        <v>5</v>
      </c>
      <c r="Y18" s="77" t="s">
        <v>207</v>
      </c>
      <c r="Z18" s="77" t="s">
        <v>53</v>
      </c>
      <c r="AA18" s="77" t="s">
        <v>49</v>
      </c>
      <c r="AB18" s="77"/>
      <c r="AC18" s="77" t="s">
        <v>49</v>
      </c>
      <c r="AD18" s="77"/>
      <c r="AE18" s="77" t="s">
        <v>49</v>
      </c>
      <c r="AF18" s="77" t="s">
        <v>86</v>
      </c>
      <c r="AG18" s="77" t="s">
        <v>87</v>
      </c>
      <c r="AH18" s="77" t="s">
        <v>356</v>
      </c>
    </row>
    <row r="19" spans="1:34" s="76" customFormat="1" ht="53.5" customHeight="1">
      <c r="A19" s="179"/>
      <c r="B19" s="181"/>
      <c r="C19" s="184"/>
      <c r="D19" s="187"/>
      <c r="E19" s="190"/>
      <c r="F19" s="193"/>
      <c r="G19" s="78" t="s">
        <v>360</v>
      </c>
      <c r="H19" s="78" t="s">
        <v>184</v>
      </c>
      <c r="I19" s="77" t="s">
        <v>361</v>
      </c>
      <c r="J19" s="77" t="s">
        <v>362</v>
      </c>
      <c r="K19" s="77" t="s">
        <v>174</v>
      </c>
      <c r="L19" s="77" t="s">
        <v>363</v>
      </c>
      <c r="M19" s="77">
        <v>6</v>
      </c>
      <c r="N19" s="77">
        <v>3</v>
      </c>
      <c r="O19" s="77">
        <v>4</v>
      </c>
      <c r="P19" s="77" t="str">
        <f t="shared" si="6"/>
        <v>BAJO</v>
      </c>
      <c r="Q19" s="77">
        <v>25</v>
      </c>
      <c r="R19" s="77">
        <f t="shared" si="2"/>
        <v>100</v>
      </c>
      <c r="S19" s="77" t="str">
        <f t="shared" si="3"/>
        <v>III</v>
      </c>
      <c r="T19" s="77" t="str">
        <f t="shared" si="4"/>
        <v>Aceptable</v>
      </c>
      <c r="U19" s="77">
        <f t="shared" si="5"/>
        <v>24</v>
      </c>
      <c r="V19" s="77">
        <v>4</v>
      </c>
      <c r="W19" s="7">
        <v>15</v>
      </c>
      <c r="X19" s="77">
        <v>5</v>
      </c>
      <c r="Y19" s="77" t="s">
        <v>84</v>
      </c>
      <c r="Z19" s="77" t="s">
        <v>53</v>
      </c>
      <c r="AA19" s="77" t="s">
        <v>364</v>
      </c>
      <c r="AB19" s="77"/>
      <c r="AC19" s="77" t="s">
        <v>49</v>
      </c>
      <c r="AD19" s="77"/>
      <c r="AE19" s="77" t="s">
        <v>49</v>
      </c>
      <c r="AF19" s="77" t="s">
        <v>128</v>
      </c>
      <c r="AG19" s="77" t="s">
        <v>365</v>
      </c>
      <c r="AH19" s="77" t="s">
        <v>356</v>
      </c>
    </row>
    <row r="20" spans="1:34" s="76" customFormat="1" ht="53.5" customHeight="1">
      <c r="A20" s="179"/>
      <c r="B20" s="181"/>
      <c r="C20" s="184"/>
      <c r="D20" s="187"/>
      <c r="E20" s="190"/>
      <c r="F20" s="193"/>
      <c r="G20" s="78" t="s">
        <v>366</v>
      </c>
      <c r="H20" s="78" t="s">
        <v>367</v>
      </c>
      <c r="I20" s="77" t="s">
        <v>420</v>
      </c>
      <c r="J20" s="77" t="s">
        <v>90</v>
      </c>
      <c r="K20" s="77" t="s">
        <v>91</v>
      </c>
      <c r="L20" s="77" t="s">
        <v>446</v>
      </c>
      <c r="M20" s="77">
        <v>2</v>
      </c>
      <c r="N20" s="77">
        <v>2</v>
      </c>
      <c r="O20" s="77">
        <f t="shared" si="1"/>
        <v>4</v>
      </c>
      <c r="P20" s="77" t="str">
        <f t="shared" si="6"/>
        <v>BAJO</v>
      </c>
      <c r="Q20" s="77">
        <v>10</v>
      </c>
      <c r="R20" s="77">
        <f t="shared" si="2"/>
        <v>40</v>
      </c>
      <c r="S20" s="77" t="str">
        <f>IF(R20&gt;=2,IF(R20&lt;=20,"IV",IF(R20&lt;=120,"III",IF(R20&lt;=500,"II","I"))))</f>
        <v>III</v>
      </c>
      <c r="T20" s="77" t="str">
        <f>IF(R20&lt;=145,"Aceptable",IF(R20&lt;=146,"NoAceptable","No Aceptable"))</f>
        <v>Aceptable</v>
      </c>
      <c r="U20" s="77">
        <f t="shared" si="5"/>
        <v>24</v>
      </c>
      <c r="V20" s="77">
        <v>4</v>
      </c>
      <c r="W20" s="7">
        <v>15</v>
      </c>
      <c r="X20" s="77">
        <v>5</v>
      </c>
      <c r="Y20" s="77" t="s">
        <v>84</v>
      </c>
      <c r="Z20" s="77" t="s">
        <v>53</v>
      </c>
      <c r="AA20" s="77" t="s">
        <v>49</v>
      </c>
      <c r="AB20" s="77"/>
      <c r="AC20" s="77" t="s">
        <v>93</v>
      </c>
      <c r="AD20" s="77"/>
      <c r="AE20" s="77" t="s">
        <v>49</v>
      </c>
      <c r="AF20" s="77" t="s">
        <v>447</v>
      </c>
      <c r="AG20" s="77" t="s">
        <v>95</v>
      </c>
      <c r="AH20" s="77" t="s">
        <v>356</v>
      </c>
    </row>
    <row r="21" spans="1:34" s="76" customFormat="1" ht="53.5" customHeight="1">
      <c r="A21" s="179"/>
      <c r="B21" s="181"/>
      <c r="C21" s="184"/>
      <c r="D21" s="187"/>
      <c r="E21" s="190"/>
      <c r="F21" s="193"/>
      <c r="G21" s="78" t="s">
        <v>421</v>
      </c>
      <c r="H21" s="78" t="s">
        <v>367</v>
      </c>
      <c r="I21" s="77" t="s">
        <v>410</v>
      </c>
      <c r="J21" s="77" t="s">
        <v>418</v>
      </c>
      <c r="K21" s="77" t="s">
        <v>411</v>
      </c>
      <c r="L21" s="77" t="s">
        <v>482</v>
      </c>
      <c r="M21" s="77">
        <v>2</v>
      </c>
      <c r="N21" s="77">
        <v>2</v>
      </c>
      <c r="O21" s="77">
        <f t="shared" si="1"/>
        <v>4</v>
      </c>
      <c r="P21" s="77" t="str">
        <f t="shared" si="6"/>
        <v>BAJO</v>
      </c>
      <c r="Q21" s="77">
        <v>100</v>
      </c>
      <c r="R21" s="77">
        <f t="shared" si="2"/>
        <v>400</v>
      </c>
      <c r="S21" s="77" t="str">
        <f>IF(R21&gt;=2,IF(R21&lt;=20,"IV",IF(R21&lt;=120,"III",IF(R21&lt;=500,"II","I"))))</f>
        <v>II</v>
      </c>
      <c r="T21" s="77" t="str">
        <f t="shared" si="4"/>
        <v>No Aceptable</v>
      </c>
      <c r="U21" s="77">
        <f t="shared" si="5"/>
        <v>24</v>
      </c>
      <c r="V21" s="77">
        <v>4</v>
      </c>
      <c r="W21" s="7">
        <v>15</v>
      </c>
      <c r="X21" s="77">
        <v>5</v>
      </c>
      <c r="Y21" s="77" t="s">
        <v>416</v>
      </c>
      <c r="Z21" s="77" t="s">
        <v>53</v>
      </c>
      <c r="AA21" s="77" t="s">
        <v>49</v>
      </c>
      <c r="AB21" s="77"/>
      <c r="AC21" s="77" t="s">
        <v>422</v>
      </c>
      <c r="AD21" s="77"/>
      <c r="AE21" s="77" t="s">
        <v>49</v>
      </c>
      <c r="AF21" s="77" t="s">
        <v>423</v>
      </c>
      <c r="AG21" s="77" t="s">
        <v>49</v>
      </c>
      <c r="AH21" s="77" t="s">
        <v>356</v>
      </c>
    </row>
    <row r="22" spans="1:34" s="76" customFormat="1" ht="53.5" customHeight="1">
      <c r="A22" s="179"/>
      <c r="B22" s="181"/>
      <c r="C22" s="184"/>
      <c r="D22" s="187"/>
      <c r="E22" s="190"/>
      <c r="F22" s="193"/>
      <c r="G22" s="78" t="s">
        <v>453</v>
      </c>
      <c r="H22" s="78" t="s">
        <v>424</v>
      </c>
      <c r="I22" s="77" t="s">
        <v>457</v>
      </c>
      <c r="J22" s="77"/>
      <c r="K22" s="77" t="s">
        <v>454</v>
      </c>
      <c r="L22" s="77" t="s">
        <v>485</v>
      </c>
      <c r="M22" s="77">
        <v>2</v>
      </c>
      <c r="N22" s="77">
        <v>2</v>
      </c>
      <c r="O22" s="77">
        <f t="shared" si="1"/>
        <v>4</v>
      </c>
      <c r="P22" s="77" t="str">
        <f t="shared" si="6"/>
        <v>BAJO</v>
      </c>
      <c r="Q22" s="77">
        <v>10</v>
      </c>
      <c r="R22" s="77">
        <f t="shared" si="2"/>
        <v>40</v>
      </c>
      <c r="S22" s="77" t="str">
        <f>IF(R22&gt;=2,IF(R22&lt;=20,"IV",IF(R22&lt;=120,"III",IF(R22&lt;=500,"II","I"))))</f>
        <v>III</v>
      </c>
      <c r="T22" s="77" t="str">
        <f t="shared" si="4"/>
        <v>Aceptable</v>
      </c>
      <c r="U22" s="77">
        <f>W22+V22+X22</f>
        <v>24</v>
      </c>
      <c r="V22" s="77">
        <v>4</v>
      </c>
      <c r="W22" s="7">
        <v>15</v>
      </c>
      <c r="X22" s="77">
        <v>5</v>
      </c>
      <c r="Y22" s="77" t="s">
        <v>455</v>
      </c>
      <c r="Z22" s="77" t="s">
        <v>53</v>
      </c>
      <c r="AA22" s="77" t="s">
        <v>49</v>
      </c>
      <c r="AB22" s="77"/>
      <c r="AC22" s="77" t="s">
        <v>458</v>
      </c>
      <c r="AD22" s="77"/>
      <c r="AE22" s="77" t="s">
        <v>49</v>
      </c>
      <c r="AF22" s="77" t="s">
        <v>456</v>
      </c>
      <c r="AG22" s="77" t="s">
        <v>49</v>
      </c>
      <c r="AH22" s="77" t="s">
        <v>356</v>
      </c>
    </row>
    <row r="23" spans="1:34" s="76" customFormat="1" ht="53.5" customHeight="1">
      <c r="A23" s="179"/>
      <c r="B23" s="181"/>
      <c r="C23" s="184"/>
      <c r="D23" s="187"/>
      <c r="E23" s="190"/>
      <c r="F23" s="193"/>
      <c r="G23" s="78" t="s">
        <v>396</v>
      </c>
      <c r="H23" s="78" t="s">
        <v>424</v>
      </c>
      <c r="I23" s="77" t="s">
        <v>400</v>
      </c>
      <c r="J23" s="77" t="s">
        <v>397</v>
      </c>
      <c r="K23" s="77" t="s">
        <v>398</v>
      </c>
      <c r="L23" s="77" t="s">
        <v>484</v>
      </c>
      <c r="M23" s="77">
        <v>2</v>
      </c>
      <c r="N23" s="77">
        <v>2</v>
      </c>
      <c r="O23" s="77">
        <v>2</v>
      </c>
      <c r="P23" s="77" t="str">
        <f t="shared" si="6"/>
        <v>BAJO</v>
      </c>
      <c r="Q23" s="77">
        <v>60</v>
      </c>
      <c r="R23" s="77">
        <f>O23*Q23</f>
        <v>120</v>
      </c>
      <c r="S23" s="77" t="str">
        <f>IF(R23&gt;=2,IF(R23&lt;=20,"IV",IF(R23&lt;=120,"III",IF(R23&lt;=500,"II","I"))))</f>
        <v>III</v>
      </c>
      <c r="T23" s="77" t="str">
        <f t="shared" si="4"/>
        <v>Aceptable</v>
      </c>
      <c r="U23" s="77">
        <f t="shared" si="5"/>
        <v>24</v>
      </c>
      <c r="V23" s="77">
        <v>4</v>
      </c>
      <c r="W23" s="7">
        <v>15</v>
      </c>
      <c r="X23" s="77">
        <v>5</v>
      </c>
      <c r="Y23" s="77" t="s">
        <v>417</v>
      </c>
      <c r="Z23" s="77" t="s">
        <v>53</v>
      </c>
      <c r="AA23" s="77" t="s">
        <v>49</v>
      </c>
      <c r="AB23" s="77"/>
      <c r="AC23" s="77" t="s">
        <v>49</v>
      </c>
      <c r="AD23" s="77"/>
      <c r="AE23" s="77" t="s">
        <v>401</v>
      </c>
      <c r="AF23" s="77" t="s">
        <v>399</v>
      </c>
      <c r="AG23" s="77" t="s">
        <v>49</v>
      </c>
      <c r="AH23" s="77" t="s">
        <v>425</v>
      </c>
    </row>
    <row r="24" spans="1:34" s="76" customFormat="1" ht="53.5" customHeight="1">
      <c r="A24" s="179"/>
      <c r="B24" s="181"/>
      <c r="C24" s="184"/>
      <c r="D24" s="187"/>
      <c r="E24" s="190"/>
      <c r="F24" s="193"/>
      <c r="G24" s="78" t="s">
        <v>463</v>
      </c>
      <c r="H24" s="78" t="s">
        <v>460</v>
      </c>
      <c r="I24" s="77" t="s">
        <v>461</v>
      </c>
      <c r="J24" s="77"/>
      <c r="K24" s="77" t="s">
        <v>462</v>
      </c>
      <c r="L24" s="77" t="s">
        <v>483</v>
      </c>
      <c r="M24" s="77">
        <v>2</v>
      </c>
      <c r="N24" s="77">
        <v>2</v>
      </c>
      <c r="O24" s="77">
        <v>2</v>
      </c>
      <c r="P24" s="77" t="str">
        <f t="shared" si="6"/>
        <v>BAJO</v>
      </c>
      <c r="Q24" s="77">
        <v>60</v>
      </c>
      <c r="R24" s="77">
        <f>O24*Q24</f>
        <v>120</v>
      </c>
      <c r="S24" s="77" t="str">
        <f>IF(R24&gt;=2,IF(R24&lt;=20,"IV",IF(R24&lt;=120,"III",IF(R24&lt;=500,"II","I"))))</f>
        <v>III</v>
      </c>
      <c r="T24" s="77" t="str">
        <f t="shared" si="4"/>
        <v>Aceptable</v>
      </c>
      <c r="U24" s="77">
        <f t="shared" si="5"/>
        <v>24</v>
      </c>
      <c r="V24" s="77">
        <v>4</v>
      </c>
      <c r="W24" s="7">
        <v>15</v>
      </c>
      <c r="X24" s="77">
        <v>5</v>
      </c>
      <c r="Y24" s="77" t="s">
        <v>461</v>
      </c>
      <c r="Z24" s="77" t="s">
        <v>53</v>
      </c>
      <c r="AA24" s="77" t="s">
        <v>49</v>
      </c>
      <c r="AB24" s="77"/>
      <c r="AC24" s="77" t="s">
        <v>49</v>
      </c>
      <c r="AD24" s="77"/>
      <c r="AE24" s="77" t="s">
        <v>464</v>
      </c>
      <c r="AF24" s="77" t="s">
        <v>465</v>
      </c>
      <c r="AG24" s="77"/>
      <c r="AH24" s="77"/>
    </row>
    <row r="25" spans="1:34" ht="51.5" customHeight="1" thickBot="1">
      <c r="A25" s="179"/>
      <c r="B25" s="182"/>
      <c r="C25" s="185"/>
      <c r="D25" s="188"/>
      <c r="E25" s="191"/>
      <c r="F25" s="194"/>
      <c r="G25" s="78" t="s">
        <v>426</v>
      </c>
      <c r="H25" s="78" t="s">
        <v>369</v>
      </c>
      <c r="I25" s="75" t="s">
        <v>427</v>
      </c>
      <c r="J25" s="75" t="s">
        <v>49</v>
      </c>
      <c r="K25" s="75" t="s">
        <v>49</v>
      </c>
      <c r="L25" s="75" t="s">
        <v>340</v>
      </c>
      <c r="M25" s="75">
        <v>2</v>
      </c>
      <c r="N25" s="75">
        <v>4</v>
      </c>
      <c r="O25" s="75">
        <f t="shared" si="1"/>
        <v>8</v>
      </c>
      <c r="P25" s="75" t="str">
        <f>IF(O25&gt;=2,IF(O25&lt;=4,"BAJO",IF(O25&lt;=8,"MEDIO",IF(O25&lt;=20,"A","ALTO"))))</f>
        <v>MEDIO</v>
      </c>
      <c r="Q25" s="75">
        <v>25</v>
      </c>
      <c r="R25" s="75">
        <f t="shared" si="2"/>
        <v>200</v>
      </c>
      <c r="S25" s="75" t="str">
        <f t="shared" si="3"/>
        <v>II</v>
      </c>
      <c r="T25" s="75" t="str">
        <f t="shared" si="4"/>
        <v>No Aceptable</v>
      </c>
      <c r="U25" s="7">
        <f t="shared" si="5"/>
        <v>24</v>
      </c>
      <c r="V25" s="7">
        <v>4</v>
      </c>
      <c r="W25" s="7">
        <v>15</v>
      </c>
      <c r="X25" s="74">
        <v>5</v>
      </c>
      <c r="Y25" s="11" t="s">
        <v>98</v>
      </c>
      <c r="Z25" s="75" t="s">
        <v>53</v>
      </c>
      <c r="AA25" s="197" t="s">
        <v>49</v>
      </c>
      <c r="AB25" s="198"/>
      <c r="AC25" s="197" t="s">
        <v>49</v>
      </c>
      <c r="AD25" s="198"/>
      <c r="AE25" s="75" t="s">
        <v>49</v>
      </c>
      <c r="AF25" s="11" t="s">
        <v>213</v>
      </c>
      <c r="AG25" s="75" t="s">
        <v>49</v>
      </c>
      <c r="AH25" s="65" t="s">
        <v>136</v>
      </c>
    </row>
  </sheetData>
  <mergeCells count="41">
    <mergeCell ref="F8:F25"/>
    <mergeCell ref="AA8:AB8"/>
    <mergeCell ref="AC8:AD8"/>
    <mergeCell ref="AA25:AB25"/>
    <mergeCell ref="AC25:AD25"/>
    <mergeCell ref="A8:A25"/>
    <mergeCell ref="B8:B25"/>
    <mergeCell ref="C8:C25"/>
    <mergeCell ref="D8:D25"/>
    <mergeCell ref="E8:E25"/>
    <mergeCell ref="AH6:AH7"/>
    <mergeCell ref="L6:L7"/>
    <mergeCell ref="AA6:AB7"/>
    <mergeCell ref="AC6:AD7"/>
    <mergeCell ref="AE6:AE7"/>
    <mergeCell ref="AF6:AF7"/>
    <mergeCell ref="AG6:AG7"/>
    <mergeCell ref="U5:Z6"/>
    <mergeCell ref="AA5:AG5"/>
    <mergeCell ref="K6:K7"/>
    <mergeCell ref="B5:I5"/>
    <mergeCell ref="J5:L5"/>
    <mergeCell ref="M5:S6"/>
    <mergeCell ref="T5:T6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:F3"/>
    <mergeCell ref="G1:AD1"/>
    <mergeCell ref="AE1:AH3"/>
    <mergeCell ref="G2:AD3"/>
    <mergeCell ref="B4:F4"/>
    <mergeCell ref="G4:K4"/>
    <mergeCell ref="L4:AD4"/>
    <mergeCell ref="AE4:AH4"/>
  </mergeCells>
  <dataValidations count="1">
    <dataValidation type="list" allowBlank="1" showInputMessage="1" showErrorMessage="1" errorTitle="RECUERDE!" error="Unicamente subclasificación permitida" promptTitle="ESCRIBA:" prompt="Subclasificación del peligro" sqref="G14" xr:uid="{91F09A3A-46A3-43F2-8415-18EEADD04724}">
      <formula1>subclasificacionespermitidas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4" tint="0.39997558519241921"/>
  </sheetPr>
  <dimension ref="A1:AG25"/>
  <sheetViews>
    <sheetView zoomScaleNormal="100" workbookViewId="0">
      <pane xSplit="5" ySplit="7" topLeftCell="G25" activePane="bottomRight" state="frozen"/>
      <selection pane="topRight" activeCell="G1" sqref="G1"/>
      <selection pane="bottomLeft" activeCell="A8" sqref="A8"/>
      <selection pane="bottomRight" activeCell="A27" sqref="A27:XFD30"/>
    </sheetView>
  </sheetViews>
  <sheetFormatPr baseColWidth="10" defaultRowHeight="15"/>
  <cols>
    <col min="1" max="1" width="6.33203125" customWidth="1"/>
    <col min="2" max="2" width="7.1640625" customWidth="1"/>
    <col min="3" max="3" width="36" customWidth="1"/>
    <col min="4" max="4" width="8" customWidth="1"/>
    <col min="6" max="6" width="36.83203125" customWidth="1"/>
    <col min="7" max="7" width="21.33203125" customWidth="1"/>
    <col min="8" max="8" width="37.5" customWidth="1"/>
    <col min="9" max="9" width="21" customWidth="1"/>
    <col min="10" max="10" width="16.83203125" customWidth="1"/>
    <col min="11" max="11" width="34" customWidth="1"/>
    <col min="12" max="12" width="5.6640625" customWidth="1"/>
    <col min="13" max="13" width="5.1640625" customWidth="1"/>
    <col min="14" max="14" width="6.33203125" customWidth="1"/>
    <col min="15" max="15" width="10.5" customWidth="1"/>
    <col min="16" max="16" width="5.33203125" customWidth="1"/>
    <col min="17" max="17" width="7.33203125" customWidth="1"/>
    <col min="18" max="18" width="5.6640625" customWidth="1"/>
    <col min="19" max="19" width="20.5" customWidth="1"/>
    <col min="20" max="20" width="6.6640625" customWidth="1"/>
    <col min="21" max="21" width="4.33203125" customWidth="1"/>
    <col min="22" max="22" width="4.1640625" customWidth="1"/>
    <col min="23" max="23" width="4.6640625" customWidth="1"/>
    <col min="24" max="24" width="13.5" customWidth="1"/>
    <col min="26" max="26" width="4.6640625" customWidth="1"/>
    <col min="27" max="27" width="3.33203125" customWidth="1"/>
    <col min="28" max="28" width="4.6640625" customWidth="1"/>
    <col min="29" max="29" width="6" customWidth="1"/>
    <col min="30" max="30" width="14.5" customWidth="1"/>
    <col min="31" max="31" width="25.83203125" customWidth="1"/>
    <col min="32" max="32" width="12" customWidth="1"/>
    <col min="33" max="33" width="21.1640625" customWidth="1"/>
  </cols>
  <sheetData>
    <row r="1" spans="1:33" ht="16">
      <c r="A1" s="121" t="s">
        <v>0</v>
      </c>
      <c r="B1" s="122"/>
      <c r="C1" s="122"/>
      <c r="D1" s="122"/>
      <c r="E1" s="123"/>
      <c r="F1" s="130" t="s">
        <v>1</v>
      </c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2"/>
      <c r="AD1" s="133"/>
      <c r="AE1" s="122"/>
      <c r="AF1" s="122"/>
      <c r="AG1" s="123"/>
    </row>
    <row r="2" spans="1:33">
      <c r="A2" s="124"/>
      <c r="B2" s="125"/>
      <c r="C2" s="125"/>
      <c r="D2" s="125"/>
      <c r="E2" s="126"/>
      <c r="F2" s="134" t="s">
        <v>2</v>
      </c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3"/>
      <c r="AD2" s="124"/>
      <c r="AE2" s="125"/>
      <c r="AF2" s="125"/>
      <c r="AG2" s="126"/>
    </row>
    <row r="3" spans="1:33">
      <c r="A3" s="127"/>
      <c r="B3" s="128"/>
      <c r="C3" s="128"/>
      <c r="D3" s="128"/>
      <c r="E3" s="129"/>
      <c r="F3" s="127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27"/>
      <c r="AE3" s="128"/>
      <c r="AF3" s="128"/>
      <c r="AG3" s="129"/>
    </row>
    <row r="4" spans="1:33" ht="16" thickBot="1">
      <c r="A4" s="135" t="s">
        <v>3</v>
      </c>
      <c r="B4" s="122"/>
      <c r="C4" s="122"/>
      <c r="D4" s="122"/>
      <c r="E4" s="123"/>
      <c r="F4" s="136" t="s">
        <v>4</v>
      </c>
      <c r="G4" s="122"/>
      <c r="H4" s="122"/>
      <c r="I4" s="122"/>
      <c r="J4" s="123"/>
      <c r="K4" s="135" t="s">
        <v>5</v>
      </c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37" t="s">
        <v>6</v>
      </c>
      <c r="AE4" s="122"/>
      <c r="AF4" s="122"/>
      <c r="AG4" s="123"/>
    </row>
    <row r="5" spans="1:33">
      <c r="A5" s="201" t="s">
        <v>7</v>
      </c>
      <c r="B5" s="202"/>
      <c r="C5" s="202"/>
      <c r="D5" s="202"/>
      <c r="E5" s="202"/>
      <c r="F5" s="202"/>
      <c r="G5" s="202"/>
      <c r="H5" s="202"/>
      <c r="I5" s="201" t="s">
        <v>8</v>
      </c>
      <c r="J5" s="202"/>
      <c r="K5" s="202"/>
      <c r="L5" s="201" t="s">
        <v>9</v>
      </c>
      <c r="M5" s="202"/>
      <c r="N5" s="202"/>
      <c r="O5" s="202"/>
      <c r="P5" s="202"/>
      <c r="Q5" s="202"/>
      <c r="R5" s="202"/>
      <c r="S5" s="201" t="s">
        <v>10</v>
      </c>
      <c r="T5" s="213" t="s">
        <v>11</v>
      </c>
      <c r="U5" s="202"/>
      <c r="V5" s="202"/>
      <c r="W5" s="202"/>
      <c r="X5" s="202"/>
      <c r="Y5" s="202"/>
      <c r="Z5" s="201" t="s">
        <v>12</v>
      </c>
      <c r="AA5" s="202"/>
      <c r="AB5" s="202"/>
      <c r="AC5" s="202"/>
      <c r="AD5" s="202"/>
      <c r="AE5" s="202"/>
      <c r="AF5" s="202"/>
      <c r="AG5" s="37" t="s">
        <v>13</v>
      </c>
    </row>
    <row r="6" spans="1:33">
      <c r="A6" s="203" t="s">
        <v>14</v>
      </c>
      <c r="B6" s="203" t="s">
        <v>15</v>
      </c>
      <c r="C6" s="203" t="s">
        <v>16</v>
      </c>
      <c r="D6" s="203" t="s">
        <v>17</v>
      </c>
      <c r="E6" s="203" t="s">
        <v>18</v>
      </c>
      <c r="F6" s="204" t="s">
        <v>19</v>
      </c>
      <c r="G6" s="204" t="s">
        <v>20</v>
      </c>
      <c r="H6" s="205" t="s">
        <v>21</v>
      </c>
      <c r="I6" s="199" t="s">
        <v>22</v>
      </c>
      <c r="J6" s="199" t="s">
        <v>23</v>
      </c>
      <c r="K6" s="199" t="s">
        <v>24</v>
      </c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0"/>
      <c r="X6" s="200"/>
      <c r="Y6" s="200"/>
      <c r="Z6" s="199" t="s">
        <v>25</v>
      </c>
      <c r="AA6" s="200"/>
      <c r="AB6" s="199" t="s">
        <v>26</v>
      </c>
      <c r="AC6" s="200"/>
      <c r="AD6" s="199" t="s">
        <v>27</v>
      </c>
      <c r="AE6" s="199" t="s">
        <v>28</v>
      </c>
      <c r="AF6" s="199" t="s">
        <v>29</v>
      </c>
      <c r="AG6" s="211" t="s">
        <v>30</v>
      </c>
    </row>
    <row r="7" spans="1:33" ht="71" customHeight="1">
      <c r="A7" s="165"/>
      <c r="B7" s="165"/>
      <c r="C7" s="165"/>
      <c r="D7" s="165"/>
      <c r="E7" s="165"/>
      <c r="F7" s="165"/>
      <c r="G7" s="165"/>
      <c r="H7" s="200"/>
      <c r="I7" s="200"/>
      <c r="J7" s="200"/>
      <c r="K7" s="200"/>
      <c r="L7" s="38" t="s">
        <v>31</v>
      </c>
      <c r="M7" s="38" t="s">
        <v>32</v>
      </c>
      <c r="N7" s="38" t="s">
        <v>33</v>
      </c>
      <c r="O7" s="38" t="s">
        <v>34</v>
      </c>
      <c r="P7" s="38" t="s">
        <v>35</v>
      </c>
      <c r="Q7" s="38" t="s">
        <v>36</v>
      </c>
      <c r="R7" s="38" t="s">
        <v>37</v>
      </c>
      <c r="S7" s="38" t="s">
        <v>38</v>
      </c>
      <c r="T7" s="39" t="s">
        <v>39</v>
      </c>
      <c r="U7" s="39" t="s">
        <v>40</v>
      </c>
      <c r="V7" s="39" t="s">
        <v>41</v>
      </c>
      <c r="W7" s="39" t="s">
        <v>42</v>
      </c>
      <c r="X7" s="39" t="s">
        <v>43</v>
      </c>
      <c r="Y7" s="39" t="s">
        <v>44</v>
      </c>
      <c r="Z7" s="200"/>
      <c r="AA7" s="200"/>
      <c r="AB7" s="200"/>
      <c r="AC7" s="200"/>
      <c r="AD7" s="200"/>
      <c r="AE7" s="200"/>
      <c r="AF7" s="200"/>
      <c r="AG7" s="212"/>
    </row>
    <row r="8" spans="1:33" ht="60.75" customHeight="1">
      <c r="A8" s="214" t="s">
        <v>168</v>
      </c>
      <c r="B8" s="152" t="s">
        <v>144</v>
      </c>
      <c r="C8" s="215" t="s">
        <v>167</v>
      </c>
      <c r="D8" s="160" t="s">
        <v>146</v>
      </c>
      <c r="E8" s="164" t="s">
        <v>45</v>
      </c>
      <c r="F8" s="78" t="s">
        <v>186</v>
      </c>
      <c r="G8" s="78" t="s">
        <v>181</v>
      </c>
      <c r="H8" s="77" t="s">
        <v>428</v>
      </c>
      <c r="I8" s="77" t="s">
        <v>48</v>
      </c>
      <c r="J8" s="77" t="s">
        <v>49</v>
      </c>
      <c r="K8" s="77" t="s">
        <v>341</v>
      </c>
      <c r="L8" s="23">
        <v>2</v>
      </c>
      <c r="M8" s="23">
        <v>4</v>
      </c>
      <c r="N8" s="23">
        <v>4</v>
      </c>
      <c r="O8" s="23" t="str">
        <f t="shared" ref="O8:O25" si="0">IF(N8&gt;=2,IF(N8&lt;=4,"BAJO",IF(N8&lt;=8,"MEDIO",IF(N8&lt;=20,"A","ALTO"))))</f>
        <v>BAJO</v>
      </c>
      <c r="P8" s="23">
        <v>25</v>
      </c>
      <c r="Q8" s="23">
        <f t="shared" ref="Q8:Q25" si="1">N8*P8</f>
        <v>100</v>
      </c>
      <c r="R8" s="23" t="str">
        <f t="shared" ref="R8:R25" si="2">IF(Q8&gt;=2,IF(Q8&lt;=20,"IV",IF(Q8&lt;=120,"III",IF(Q8&lt;=500,"II","I"))))</f>
        <v>III</v>
      </c>
      <c r="S8" s="23" t="str">
        <f t="shared" ref="S8:S25" si="3">IF(Q8&lt;=145,"Aceptable",IF(Q8&lt;=146,"NoAceptable","No Aceptable"))</f>
        <v>Aceptable</v>
      </c>
      <c r="T8" s="28">
        <f>U8+V8+W8</f>
        <v>23</v>
      </c>
      <c r="U8" s="28">
        <v>2</v>
      </c>
      <c r="V8" s="28">
        <v>16</v>
      </c>
      <c r="W8" s="23">
        <v>5</v>
      </c>
      <c r="X8" s="23" t="s">
        <v>52</v>
      </c>
      <c r="Y8" s="23" t="s">
        <v>53</v>
      </c>
      <c r="Z8" s="208" t="s">
        <v>49</v>
      </c>
      <c r="AA8" s="209"/>
      <c r="AB8" s="208" t="s">
        <v>49</v>
      </c>
      <c r="AC8" s="209"/>
      <c r="AD8" s="23" t="s">
        <v>49</v>
      </c>
      <c r="AE8" s="23" t="s">
        <v>54</v>
      </c>
      <c r="AF8" s="23" t="s">
        <v>55</v>
      </c>
      <c r="AG8" s="24" t="s">
        <v>56</v>
      </c>
    </row>
    <row r="9" spans="1:33" ht="35" customHeight="1">
      <c r="A9" s="152"/>
      <c r="B9" s="152"/>
      <c r="C9" s="156"/>
      <c r="D9" s="160"/>
      <c r="E9" s="164"/>
      <c r="F9" s="78" t="s">
        <v>450</v>
      </c>
      <c r="G9" s="78" t="s">
        <v>413</v>
      </c>
      <c r="H9" s="77" t="s">
        <v>449</v>
      </c>
      <c r="I9" s="77" t="s">
        <v>405</v>
      </c>
      <c r="J9" s="77" t="s">
        <v>472</v>
      </c>
      <c r="K9" s="77" t="s">
        <v>406</v>
      </c>
      <c r="L9" s="23">
        <v>2</v>
      </c>
      <c r="M9" s="23">
        <v>2</v>
      </c>
      <c r="N9" s="23">
        <f t="shared" ref="N9:N25" si="4">L9*M9</f>
        <v>4</v>
      </c>
      <c r="O9" s="23" t="str">
        <f t="shared" si="0"/>
        <v>BAJO</v>
      </c>
      <c r="P9" s="23">
        <v>10</v>
      </c>
      <c r="Q9" s="23">
        <f t="shared" si="1"/>
        <v>40</v>
      </c>
      <c r="R9" s="23" t="str">
        <f t="shared" si="2"/>
        <v>III</v>
      </c>
      <c r="S9" s="23" t="str">
        <f t="shared" si="3"/>
        <v>Aceptable</v>
      </c>
      <c r="T9" s="28">
        <f t="shared" ref="T9:T25" si="5">U9+V9+W9</f>
        <v>23</v>
      </c>
      <c r="U9" s="28">
        <v>2</v>
      </c>
      <c r="V9" s="28">
        <v>16</v>
      </c>
      <c r="W9" s="23">
        <v>5</v>
      </c>
      <c r="X9" s="22" t="s">
        <v>373</v>
      </c>
      <c r="Y9" s="23" t="s">
        <v>53</v>
      </c>
      <c r="Z9" s="208" t="s">
        <v>49</v>
      </c>
      <c r="AA9" s="209"/>
      <c r="AB9" s="208" t="s">
        <v>49</v>
      </c>
      <c r="AC9" s="209"/>
      <c r="AD9" s="23" t="s">
        <v>49</v>
      </c>
      <c r="AE9" s="23" t="s">
        <v>68</v>
      </c>
      <c r="AF9" s="23" t="s">
        <v>55</v>
      </c>
      <c r="AG9" s="24" t="s">
        <v>56</v>
      </c>
    </row>
    <row r="10" spans="1:33" ht="62" customHeight="1">
      <c r="A10" s="165"/>
      <c r="B10" s="153"/>
      <c r="C10" s="157"/>
      <c r="D10" s="161"/>
      <c r="E10" s="165"/>
      <c r="F10" s="78" t="s">
        <v>445</v>
      </c>
      <c r="G10" s="78" t="s">
        <v>182</v>
      </c>
      <c r="H10" s="77" t="s">
        <v>130</v>
      </c>
      <c r="I10" s="77" t="s">
        <v>343</v>
      </c>
      <c r="J10" s="77" t="s">
        <v>342</v>
      </c>
      <c r="K10" s="77" t="s">
        <v>191</v>
      </c>
      <c r="L10" s="23">
        <v>2</v>
      </c>
      <c r="M10" s="23">
        <v>4</v>
      </c>
      <c r="N10" s="23">
        <v>4</v>
      </c>
      <c r="O10" s="23" t="str">
        <f t="shared" si="0"/>
        <v>BAJO</v>
      </c>
      <c r="P10" s="23">
        <v>25</v>
      </c>
      <c r="Q10" s="23">
        <f t="shared" si="1"/>
        <v>100</v>
      </c>
      <c r="R10" s="23" t="str">
        <f t="shared" si="2"/>
        <v>III</v>
      </c>
      <c r="S10" s="23" t="str">
        <f t="shared" si="3"/>
        <v>Aceptable</v>
      </c>
      <c r="T10" s="28">
        <f t="shared" si="5"/>
        <v>23</v>
      </c>
      <c r="U10" s="28">
        <v>2</v>
      </c>
      <c r="V10" s="28">
        <v>16</v>
      </c>
      <c r="W10" s="23">
        <v>5</v>
      </c>
      <c r="X10" s="23" t="s">
        <v>62</v>
      </c>
      <c r="Y10" s="23" t="s">
        <v>53</v>
      </c>
      <c r="Z10" s="208" t="s">
        <v>49</v>
      </c>
      <c r="AA10" s="209"/>
      <c r="AB10" s="208" t="s">
        <v>49</v>
      </c>
      <c r="AC10" s="209"/>
      <c r="AD10" s="23" t="s">
        <v>63</v>
      </c>
      <c r="AE10" s="23" t="s">
        <v>64</v>
      </c>
      <c r="AF10" s="23" t="s">
        <v>55</v>
      </c>
      <c r="AG10" s="24" t="s">
        <v>65</v>
      </c>
    </row>
    <row r="11" spans="1:33" ht="53.25" customHeight="1">
      <c r="A11" s="165"/>
      <c r="B11" s="153"/>
      <c r="C11" s="157"/>
      <c r="D11" s="161"/>
      <c r="E11" s="165"/>
      <c r="F11" s="78" t="s">
        <v>415</v>
      </c>
      <c r="G11" s="78" t="s">
        <v>414</v>
      </c>
      <c r="H11" s="77" t="s">
        <v>198</v>
      </c>
      <c r="I11" s="77" t="s">
        <v>431</v>
      </c>
      <c r="J11" s="77" t="s">
        <v>432</v>
      </c>
      <c r="K11" s="77" t="s">
        <v>200</v>
      </c>
      <c r="L11" s="23">
        <v>2</v>
      </c>
      <c r="M11" s="23">
        <v>2</v>
      </c>
      <c r="N11" s="23">
        <f t="shared" si="4"/>
        <v>4</v>
      </c>
      <c r="O11" s="23" t="str">
        <f t="shared" si="0"/>
        <v>BAJO</v>
      </c>
      <c r="P11" s="23">
        <v>10</v>
      </c>
      <c r="Q11" s="23">
        <f t="shared" si="1"/>
        <v>40</v>
      </c>
      <c r="R11" s="23" t="str">
        <f t="shared" si="2"/>
        <v>III</v>
      </c>
      <c r="S11" s="23" t="str">
        <f t="shared" si="3"/>
        <v>Aceptable</v>
      </c>
      <c r="T11" s="28">
        <f t="shared" si="5"/>
        <v>23</v>
      </c>
      <c r="U11" s="28">
        <v>2</v>
      </c>
      <c r="V11" s="28">
        <v>16</v>
      </c>
      <c r="W11" s="23">
        <v>5</v>
      </c>
      <c r="X11" s="22" t="s">
        <v>201</v>
      </c>
      <c r="Y11" s="23" t="s">
        <v>53</v>
      </c>
      <c r="Z11" s="206" t="s">
        <v>49</v>
      </c>
      <c r="AA11" s="207"/>
      <c r="AB11" s="206" t="s">
        <v>49</v>
      </c>
      <c r="AC11" s="207"/>
      <c r="AD11" s="23" t="s">
        <v>49</v>
      </c>
      <c r="AE11" s="22" t="s">
        <v>202</v>
      </c>
      <c r="AF11" s="23" t="s">
        <v>55</v>
      </c>
      <c r="AG11" s="24" t="s">
        <v>195</v>
      </c>
    </row>
    <row r="12" spans="1:33" ht="51.5" customHeight="1">
      <c r="A12" s="165"/>
      <c r="B12" s="153"/>
      <c r="C12" s="157"/>
      <c r="D12" s="161"/>
      <c r="E12" s="165"/>
      <c r="F12" s="78" t="s">
        <v>121</v>
      </c>
      <c r="G12" s="78" t="s">
        <v>347</v>
      </c>
      <c r="H12" s="77" t="s">
        <v>448</v>
      </c>
      <c r="I12" s="77" t="s">
        <v>71</v>
      </c>
      <c r="J12" s="77" t="s">
        <v>203</v>
      </c>
      <c r="K12" s="77" t="s">
        <v>477</v>
      </c>
      <c r="L12" s="23">
        <v>2</v>
      </c>
      <c r="M12" s="23">
        <v>4</v>
      </c>
      <c r="N12" s="23">
        <v>4</v>
      </c>
      <c r="O12" s="23" t="str">
        <f t="shared" si="0"/>
        <v>BAJO</v>
      </c>
      <c r="P12" s="23">
        <v>25</v>
      </c>
      <c r="Q12" s="23">
        <f t="shared" si="1"/>
        <v>100</v>
      </c>
      <c r="R12" s="23" t="str">
        <f t="shared" si="2"/>
        <v>III</v>
      </c>
      <c r="S12" s="23" t="str">
        <f t="shared" si="3"/>
        <v>Aceptable</v>
      </c>
      <c r="T12" s="28">
        <f t="shared" si="5"/>
        <v>23</v>
      </c>
      <c r="U12" s="28">
        <v>2</v>
      </c>
      <c r="V12" s="28">
        <v>16</v>
      </c>
      <c r="W12" s="23">
        <v>5</v>
      </c>
      <c r="X12" s="23" t="s">
        <v>72</v>
      </c>
      <c r="Y12" s="23" t="s">
        <v>53</v>
      </c>
      <c r="Z12" s="206" t="s">
        <v>49</v>
      </c>
      <c r="AA12" s="207"/>
      <c r="AB12" s="206" t="s">
        <v>73</v>
      </c>
      <c r="AC12" s="207"/>
      <c r="AD12" s="23" t="s">
        <v>49</v>
      </c>
      <c r="AE12" s="23" t="s">
        <v>74</v>
      </c>
      <c r="AF12" s="23" t="s">
        <v>49</v>
      </c>
      <c r="AG12" s="24" t="s">
        <v>65</v>
      </c>
    </row>
    <row r="13" spans="1:33" ht="57.75" customHeight="1">
      <c r="A13" s="165"/>
      <c r="B13" s="153"/>
      <c r="C13" s="157"/>
      <c r="D13" s="161"/>
      <c r="E13" s="165"/>
      <c r="F13" s="78" t="s">
        <v>350</v>
      </c>
      <c r="G13" s="78" t="s">
        <v>433</v>
      </c>
      <c r="H13" s="77" t="s">
        <v>434</v>
      </c>
      <c r="I13" s="77" t="s">
        <v>470</v>
      </c>
      <c r="J13" s="77" t="s">
        <v>471</v>
      </c>
      <c r="K13" s="77" t="s">
        <v>439</v>
      </c>
      <c r="L13" s="23">
        <v>2</v>
      </c>
      <c r="M13" s="23">
        <v>4</v>
      </c>
      <c r="N13" s="23">
        <v>4</v>
      </c>
      <c r="O13" s="23" t="str">
        <f t="shared" si="0"/>
        <v>BAJO</v>
      </c>
      <c r="P13" s="23">
        <v>25</v>
      </c>
      <c r="Q13" s="23">
        <f t="shared" si="1"/>
        <v>100</v>
      </c>
      <c r="R13" s="23" t="str">
        <f t="shared" si="2"/>
        <v>III</v>
      </c>
      <c r="S13" s="23" t="str">
        <f t="shared" si="3"/>
        <v>Aceptable</v>
      </c>
      <c r="T13" s="28">
        <f t="shared" si="5"/>
        <v>23</v>
      </c>
      <c r="U13" s="28">
        <v>2</v>
      </c>
      <c r="V13" s="28">
        <v>16</v>
      </c>
      <c r="W13" s="23">
        <v>5</v>
      </c>
      <c r="X13" s="23" t="s">
        <v>72</v>
      </c>
      <c r="Y13" s="23" t="s">
        <v>53</v>
      </c>
      <c r="Z13" s="206" t="s">
        <v>49</v>
      </c>
      <c r="AA13" s="207"/>
      <c r="AB13" s="206" t="s">
        <v>73</v>
      </c>
      <c r="AC13" s="207"/>
      <c r="AD13" s="23" t="s">
        <v>49</v>
      </c>
      <c r="AE13" s="23" t="s">
        <v>74</v>
      </c>
      <c r="AF13" s="23" t="s">
        <v>49</v>
      </c>
      <c r="AG13" s="24" t="s">
        <v>65</v>
      </c>
    </row>
    <row r="14" spans="1:33" ht="51" customHeight="1">
      <c r="A14" s="165"/>
      <c r="B14" s="153"/>
      <c r="C14" s="157"/>
      <c r="D14" s="161"/>
      <c r="E14" s="165"/>
      <c r="F14" s="78" t="s">
        <v>142</v>
      </c>
      <c r="G14" s="78" t="s">
        <v>442</v>
      </c>
      <c r="H14" s="77" t="s">
        <v>172</v>
      </c>
      <c r="I14" s="77" t="s">
        <v>352</v>
      </c>
      <c r="J14" s="77" t="s">
        <v>466</v>
      </c>
      <c r="K14" s="77" t="s">
        <v>440</v>
      </c>
      <c r="L14" s="27">
        <v>2</v>
      </c>
      <c r="M14" s="27">
        <v>4</v>
      </c>
      <c r="N14" s="23">
        <f t="shared" si="4"/>
        <v>8</v>
      </c>
      <c r="O14" s="23" t="str">
        <f t="shared" si="0"/>
        <v>MEDIO</v>
      </c>
      <c r="P14" s="23">
        <v>10</v>
      </c>
      <c r="Q14" s="23">
        <f t="shared" si="1"/>
        <v>80</v>
      </c>
      <c r="R14" s="23" t="str">
        <f t="shared" si="2"/>
        <v>III</v>
      </c>
      <c r="S14" s="23" t="str">
        <f t="shared" si="3"/>
        <v>Aceptable</v>
      </c>
      <c r="T14" s="28">
        <f t="shared" si="5"/>
        <v>23</v>
      </c>
      <c r="U14" s="28">
        <v>2</v>
      </c>
      <c r="V14" s="28">
        <v>16</v>
      </c>
      <c r="W14" s="23">
        <v>5</v>
      </c>
      <c r="X14" s="25" t="s">
        <v>52</v>
      </c>
      <c r="Y14" s="25" t="s">
        <v>53</v>
      </c>
      <c r="Z14" s="210" t="s">
        <v>49</v>
      </c>
      <c r="AA14" s="210"/>
      <c r="AB14" s="210" t="s">
        <v>375</v>
      </c>
      <c r="AC14" s="210"/>
      <c r="AD14" s="25" t="s">
        <v>49</v>
      </c>
      <c r="AE14" s="29" t="s">
        <v>376</v>
      </c>
      <c r="AF14" s="25" t="s">
        <v>49</v>
      </c>
      <c r="AG14" s="31" t="s">
        <v>65</v>
      </c>
    </row>
    <row r="15" spans="1:33" ht="36.75" customHeight="1">
      <c r="A15" s="165"/>
      <c r="B15" s="153"/>
      <c r="C15" s="157"/>
      <c r="D15" s="161"/>
      <c r="E15" s="165"/>
      <c r="F15" s="78" t="s">
        <v>75</v>
      </c>
      <c r="G15" s="78" t="s">
        <v>412</v>
      </c>
      <c r="H15" s="77" t="s">
        <v>435</v>
      </c>
      <c r="I15" s="77" t="s">
        <v>76</v>
      </c>
      <c r="J15" s="77" t="s">
        <v>479</v>
      </c>
      <c r="K15" s="77" t="s">
        <v>179</v>
      </c>
      <c r="L15" s="26">
        <v>6</v>
      </c>
      <c r="M15" s="26">
        <v>3</v>
      </c>
      <c r="N15" s="23">
        <v>4</v>
      </c>
      <c r="O15" s="23" t="str">
        <f>IF(N15&gt;=2,IF(N15&lt;=4,"BAJO",IF(N15&lt;=8,"MEDIO",IF(N15&lt;=20,"ALTO","ALTO"))))</f>
        <v>BAJO</v>
      </c>
      <c r="P15" s="23">
        <v>25</v>
      </c>
      <c r="Q15" s="23">
        <f t="shared" si="1"/>
        <v>100</v>
      </c>
      <c r="R15" s="23" t="str">
        <f t="shared" si="2"/>
        <v>III</v>
      </c>
      <c r="S15" s="23" t="str">
        <f t="shared" si="3"/>
        <v>Aceptable</v>
      </c>
      <c r="T15" s="28">
        <f t="shared" si="5"/>
        <v>23</v>
      </c>
      <c r="U15" s="28">
        <v>2</v>
      </c>
      <c r="V15" s="28">
        <v>16</v>
      </c>
      <c r="W15" s="23">
        <v>5</v>
      </c>
      <c r="X15" s="22" t="s">
        <v>52</v>
      </c>
      <c r="Y15" s="23" t="s">
        <v>53</v>
      </c>
      <c r="Z15" s="206" t="s">
        <v>78</v>
      </c>
      <c r="AA15" s="207"/>
      <c r="AB15" s="206" t="s">
        <v>49</v>
      </c>
      <c r="AC15" s="207"/>
      <c r="AD15" s="23" t="s">
        <v>49</v>
      </c>
      <c r="AE15" s="23" t="s">
        <v>79</v>
      </c>
      <c r="AF15" s="28" t="s">
        <v>49</v>
      </c>
      <c r="AG15" s="24" t="s">
        <v>195</v>
      </c>
    </row>
    <row r="16" spans="1:33" ht="74.25" customHeight="1">
      <c r="A16" s="165"/>
      <c r="B16" s="153"/>
      <c r="C16" s="157"/>
      <c r="D16" s="161"/>
      <c r="E16" s="165"/>
      <c r="F16" s="78" t="s">
        <v>451</v>
      </c>
      <c r="G16" s="78" t="s">
        <v>436</v>
      </c>
      <c r="H16" s="77" t="s">
        <v>452</v>
      </c>
      <c r="I16" s="77" t="s">
        <v>469</v>
      </c>
      <c r="J16" s="77" t="s">
        <v>467</v>
      </c>
      <c r="K16" s="77" t="s">
        <v>468</v>
      </c>
      <c r="L16" s="27">
        <v>4</v>
      </c>
      <c r="M16" s="27">
        <v>3</v>
      </c>
      <c r="N16" s="23">
        <v>4</v>
      </c>
      <c r="O16" s="23" t="str">
        <f>IF(N16&gt;=2,IF(N16&lt;=4,"BAJO",IF(N16&lt;=8,"MEDIO",IF(N16&lt;=20,"ALTO","ALTO"))))</f>
        <v>BAJO</v>
      </c>
      <c r="P16" s="23">
        <v>25</v>
      </c>
      <c r="Q16" s="23">
        <f>N16*P16</f>
        <v>100</v>
      </c>
      <c r="R16" s="23" t="str">
        <f>IF(Q16&gt;=2,IF(Q16&lt;=20,"IV",IF(Q16&lt;=120,"III",IF(Q16&lt;=500,"II","I"))))</f>
        <v>III</v>
      </c>
      <c r="S16" s="23" t="str">
        <f>IF(Q16&lt;=145,"Aceptable",IF(Q16&lt;=146,"NoAceptable","No Aceptable"))</f>
        <v>Aceptable</v>
      </c>
      <c r="T16" s="28">
        <f t="shared" si="5"/>
        <v>23</v>
      </c>
      <c r="U16" s="28">
        <v>2</v>
      </c>
      <c r="V16" s="28">
        <v>16</v>
      </c>
      <c r="W16" s="23">
        <v>5</v>
      </c>
      <c r="X16" s="22" t="s">
        <v>370</v>
      </c>
      <c r="Y16" s="30" t="s">
        <v>53</v>
      </c>
      <c r="Z16" s="206" t="s">
        <v>49</v>
      </c>
      <c r="AA16" s="207"/>
      <c r="AB16" s="206" t="s">
        <v>49</v>
      </c>
      <c r="AC16" s="207"/>
      <c r="AD16" s="23" t="s">
        <v>49</v>
      </c>
      <c r="AE16" s="21" t="s">
        <v>371</v>
      </c>
      <c r="AF16" s="22" t="s">
        <v>372</v>
      </c>
      <c r="AG16" s="32" t="s">
        <v>177</v>
      </c>
    </row>
    <row r="17" spans="1:33" ht="73.5" customHeight="1">
      <c r="A17" s="165"/>
      <c r="B17" s="153"/>
      <c r="C17" s="157"/>
      <c r="D17" s="161"/>
      <c r="E17" s="165"/>
      <c r="F17" s="78" t="s">
        <v>443</v>
      </c>
      <c r="G17" s="78" t="s">
        <v>441</v>
      </c>
      <c r="H17" s="77" t="s">
        <v>444</v>
      </c>
      <c r="I17" s="77" t="s">
        <v>402</v>
      </c>
      <c r="J17" s="77" t="s">
        <v>403</v>
      </c>
      <c r="K17" s="77" t="s">
        <v>353</v>
      </c>
      <c r="L17" s="23">
        <v>2</v>
      </c>
      <c r="M17" s="23">
        <v>2</v>
      </c>
      <c r="N17" s="23">
        <f t="shared" si="4"/>
        <v>4</v>
      </c>
      <c r="O17" s="23" t="str">
        <f t="shared" si="0"/>
        <v>BAJO</v>
      </c>
      <c r="P17" s="23">
        <v>10</v>
      </c>
      <c r="Q17" s="23">
        <f t="shared" si="1"/>
        <v>40</v>
      </c>
      <c r="R17" s="23" t="str">
        <f t="shared" si="2"/>
        <v>III</v>
      </c>
      <c r="S17" s="23" t="str">
        <f t="shared" si="3"/>
        <v>Aceptable</v>
      </c>
      <c r="T17" s="28">
        <f t="shared" si="5"/>
        <v>23</v>
      </c>
      <c r="U17" s="28">
        <v>2</v>
      </c>
      <c r="V17" s="28">
        <v>16</v>
      </c>
      <c r="W17" s="23">
        <v>5</v>
      </c>
      <c r="X17" s="23" t="s">
        <v>84</v>
      </c>
      <c r="Y17" s="23" t="s">
        <v>53</v>
      </c>
      <c r="Z17" s="206" t="s">
        <v>49</v>
      </c>
      <c r="AA17" s="207"/>
      <c r="AB17" s="206" t="s">
        <v>49</v>
      </c>
      <c r="AC17" s="207"/>
      <c r="AD17" s="23" t="s">
        <v>85</v>
      </c>
      <c r="AE17" s="23" t="s">
        <v>86</v>
      </c>
      <c r="AF17" s="23" t="s">
        <v>87</v>
      </c>
      <c r="AG17" s="24" t="s">
        <v>88</v>
      </c>
    </row>
    <row r="18" spans="1:33" ht="62.25" customHeight="1">
      <c r="A18" s="165"/>
      <c r="B18" s="153"/>
      <c r="C18" s="157"/>
      <c r="D18" s="161"/>
      <c r="E18" s="165"/>
      <c r="F18" s="78" t="s">
        <v>359</v>
      </c>
      <c r="G18" s="78" t="s">
        <v>184</v>
      </c>
      <c r="H18" s="77" t="s">
        <v>123</v>
      </c>
      <c r="I18" s="77" t="s">
        <v>49</v>
      </c>
      <c r="J18" s="77" t="s">
        <v>82</v>
      </c>
      <c r="K18" s="77" t="s">
        <v>83</v>
      </c>
      <c r="L18" s="23">
        <v>2</v>
      </c>
      <c r="M18" s="23">
        <v>2</v>
      </c>
      <c r="N18" s="23">
        <f t="shared" si="4"/>
        <v>4</v>
      </c>
      <c r="O18" s="23" t="str">
        <f t="shared" si="0"/>
        <v>BAJO</v>
      </c>
      <c r="P18" s="23">
        <v>10</v>
      </c>
      <c r="Q18" s="23">
        <f t="shared" si="1"/>
        <v>40</v>
      </c>
      <c r="R18" s="23" t="str">
        <f t="shared" si="2"/>
        <v>III</v>
      </c>
      <c r="S18" s="23" t="str">
        <f t="shared" si="3"/>
        <v>Aceptable</v>
      </c>
      <c r="T18" s="28">
        <f t="shared" si="5"/>
        <v>23</v>
      </c>
      <c r="U18" s="28">
        <v>2</v>
      </c>
      <c r="V18" s="28">
        <v>16</v>
      </c>
      <c r="W18" s="23">
        <v>5</v>
      </c>
      <c r="X18" s="23" t="s">
        <v>84</v>
      </c>
      <c r="Y18" s="23" t="s">
        <v>53</v>
      </c>
      <c r="Z18" s="206" t="s">
        <v>49</v>
      </c>
      <c r="AA18" s="207"/>
      <c r="AB18" s="206" t="s">
        <v>49</v>
      </c>
      <c r="AC18" s="207"/>
      <c r="AD18" s="22" t="s">
        <v>128</v>
      </c>
      <c r="AE18" s="23" t="s">
        <v>68</v>
      </c>
      <c r="AF18" s="22" t="s">
        <v>129</v>
      </c>
      <c r="AG18" s="24" t="s">
        <v>69</v>
      </c>
    </row>
    <row r="19" spans="1:33" ht="53.5" customHeight="1">
      <c r="A19" s="165"/>
      <c r="B19" s="153"/>
      <c r="C19" s="157"/>
      <c r="D19" s="161"/>
      <c r="E19" s="165"/>
      <c r="F19" s="78" t="s">
        <v>360</v>
      </c>
      <c r="G19" s="78" t="s">
        <v>184</v>
      </c>
      <c r="H19" s="77" t="s">
        <v>361</v>
      </c>
      <c r="I19" s="77" t="s">
        <v>362</v>
      </c>
      <c r="J19" s="77" t="s">
        <v>174</v>
      </c>
      <c r="K19" s="77" t="s">
        <v>363</v>
      </c>
      <c r="L19" s="23">
        <v>2</v>
      </c>
      <c r="M19" s="23">
        <v>2</v>
      </c>
      <c r="N19" s="23">
        <f t="shared" si="4"/>
        <v>4</v>
      </c>
      <c r="O19" s="23" t="str">
        <f t="shared" si="0"/>
        <v>BAJO</v>
      </c>
      <c r="P19" s="23">
        <v>10</v>
      </c>
      <c r="Q19" s="23">
        <f t="shared" si="1"/>
        <v>40</v>
      </c>
      <c r="R19" s="23" t="str">
        <f t="shared" si="2"/>
        <v>III</v>
      </c>
      <c r="S19" s="23" t="str">
        <f t="shared" si="3"/>
        <v>Aceptable</v>
      </c>
      <c r="T19" s="28">
        <f t="shared" si="5"/>
        <v>23</v>
      </c>
      <c r="U19" s="28">
        <v>2</v>
      </c>
      <c r="V19" s="28">
        <v>16</v>
      </c>
      <c r="W19" s="23">
        <v>5</v>
      </c>
      <c r="X19" s="23" t="s">
        <v>84</v>
      </c>
      <c r="Y19" s="23" t="s">
        <v>53</v>
      </c>
      <c r="Z19" s="206" t="s">
        <v>49</v>
      </c>
      <c r="AA19" s="207"/>
      <c r="AB19" s="206" t="s">
        <v>93</v>
      </c>
      <c r="AC19" s="207"/>
      <c r="AD19" s="23" t="s">
        <v>49</v>
      </c>
      <c r="AE19" s="23" t="s">
        <v>94</v>
      </c>
      <c r="AF19" s="23" t="s">
        <v>95</v>
      </c>
      <c r="AG19" s="24" t="s">
        <v>88</v>
      </c>
    </row>
    <row r="20" spans="1:33" s="80" customFormat="1" ht="53.5" customHeight="1">
      <c r="A20" s="166"/>
      <c r="B20" s="154"/>
      <c r="C20" s="158"/>
      <c r="D20" s="162"/>
      <c r="E20" s="166"/>
      <c r="F20" s="78" t="s">
        <v>366</v>
      </c>
      <c r="G20" s="78" t="s">
        <v>367</v>
      </c>
      <c r="H20" s="77" t="s">
        <v>420</v>
      </c>
      <c r="I20" s="77" t="s">
        <v>90</v>
      </c>
      <c r="J20" s="77" t="s">
        <v>91</v>
      </c>
      <c r="K20" s="77" t="s">
        <v>446</v>
      </c>
      <c r="L20" s="77">
        <v>2</v>
      </c>
      <c r="M20" s="77">
        <v>2</v>
      </c>
      <c r="N20" s="77">
        <v>2</v>
      </c>
      <c r="O20" s="77" t="str">
        <f t="shared" ref="O20:O23" si="6">IF(N20&gt;=2,IF(N20&lt;=4,"BAJO",IF(N20&lt;=8,"MEDIO",IF(N20&lt;=20,"ALTO","ALTO"))))</f>
        <v>BAJO</v>
      </c>
      <c r="P20" s="77">
        <v>60</v>
      </c>
      <c r="Q20" s="77">
        <f t="shared" si="1"/>
        <v>120</v>
      </c>
      <c r="R20" s="77" t="str">
        <f>IF(Q20&gt;=2,IF(Q20&lt;=20,"IV",IF(Q20&lt;=120,"III",IF(Q20&lt;=500,"II","I"))))</f>
        <v>III</v>
      </c>
      <c r="S20" s="77" t="str">
        <f t="shared" si="3"/>
        <v>Aceptable</v>
      </c>
      <c r="T20" s="77">
        <f t="shared" ref="T20:T24" si="7">V20+U20+W20</f>
        <v>27</v>
      </c>
      <c r="U20" s="77">
        <v>2</v>
      </c>
      <c r="V20" s="77">
        <v>20</v>
      </c>
      <c r="W20" s="77">
        <v>5</v>
      </c>
      <c r="X20" s="77" t="s">
        <v>416</v>
      </c>
      <c r="Y20" s="77" t="s">
        <v>53</v>
      </c>
      <c r="Z20" s="77" t="s">
        <v>49</v>
      </c>
      <c r="AA20" s="77"/>
      <c r="AB20" s="77" t="s">
        <v>422</v>
      </c>
      <c r="AC20" s="77"/>
      <c r="AD20" s="77" t="s">
        <v>49</v>
      </c>
      <c r="AE20" s="77" t="s">
        <v>423</v>
      </c>
      <c r="AF20" s="77" t="s">
        <v>49</v>
      </c>
      <c r="AG20" s="77" t="s">
        <v>356</v>
      </c>
    </row>
    <row r="21" spans="1:33" s="80" customFormat="1" ht="53.5" customHeight="1">
      <c r="A21" s="166"/>
      <c r="B21" s="154"/>
      <c r="C21" s="158"/>
      <c r="D21" s="162"/>
      <c r="E21" s="166"/>
      <c r="F21" s="78" t="s">
        <v>421</v>
      </c>
      <c r="G21" s="78" t="s">
        <v>367</v>
      </c>
      <c r="H21" s="77" t="s">
        <v>410</v>
      </c>
      <c r="I21" s="77" t="s">
        <v>418</v>
      </c>
      <c r="J21" s="77" t="s">
        <v>411</v>
      </c>
      <c r="K21" s="77" t="s">
        <v>482</v>
      </c>
      <c r="L21" s="77">
        <v>2</v>
      </c>
      <c r="M21" s="77">
        <v>2</v>
      </c>
      <c r="N21" s="77">
        <f t="shared" si="4"/>
        <v>4</v>
      </c>
      <c r="O21" s="77" t="str">
        <f t="shared" si="6"/>
        <v>BAJO</v>
      </c>
      <c r="P21" s="77">
        <v>10</v>
      </c>
      <c r="Q21" s="77">
        <f t="shared" si="1"/>
        <v>40</v>
      </c>
      <c r="R21" s="77" t="str">
        <f>IF(Q21&gt;=2,IF(Q21&lt;=20,"IV",IF(Q21&lt;=120,"III",IF(Q21&lt;=500,"II","I"))))</f>
        <v>III</v>
      </c>
      <c r="S21" s="77" t="str">
        <f t="shared" si="3"/>
        <v>Aceptable</v>
      </c>
      <c r="T21" s="77">
        <f>V21+U21+W21</f>
        <v>27</v>
      </c>
      <c r="U21" s="77">
        <v>2</v>
      </c>
      <c r="V21" s="77">
        <v>20</v>
      </c>
      <c r="W21" s="77">
        <v>5</v>
      </c>
      <c r="X21" s="77" t="s">
        <v>455</v>
      </c>
      <c r="Y21" s="77" t="s">
        <v>53</v>
      </c>
      <c r="Z21" s="77" t="s">
        <v>49</v>
      </c>
      <c r="AA21" s="77"/>
      <c r="AB21" s="77" t="s">
        <v>458</v>
      </c>
      <c r="AC21" s="77"/>
      <c r="AD21" s="77" t="s">
        <v>49</v>
      </c>
      <c r="AE21" s="77" t="s">
        <v>456</v>
      </c>
      <c r="AF21" s="77" t="s">
        <v>49</v>
      </c>
      <c r="AG21" s="77" t="s">
        <v>356</v>
      </c>
    </row>
    <row r="22" spans="1:33" s="80" customFormat="1" ht="53.5" customHeight="1">
      <c r="A22" s="166"/>
      <c r="B22" s="154"/>
      <c r="C22" s="158"/>
      <c r="D22" s="162"/>
      <c r="E22" s="166"/>
      <c r="F22" s="78" t="s">
        <v>453</v>
      </c>
      <c r="G22" s="78" t="s">
        <v>424</v>
      </c>
      <c r="H22" s="77" t="s">
        <v>457</v>
      </c>
      <c r="I22" s="77"/>
      <c r="J22" s="77" t="s">
        <v>454</v>
      </c>
      <c r="K22" s="77" t="s">
        <v>485</v>
      </c>
      <c r="L22" s="77">
        <v>2</v>
      </c>
      <c r="M22" s="77">
        <v>2</v>
      </c>
      <c r="N22" s="77">
        <v>2</v>
      </c>
      <c r="O22" s="77" t="str">
        <f t="shared" si="6"/>
        <v>BAJO</v>
      </c>
      <c r="P22" s="77">
        <v>60</v>
      </c>
      <c r="Q22" s="77">
        <f>N22*P22</f>
        <v>120</v>
      </c>
      <c r="R22" s="77" t="str">
        <f>IF(Q22&gt;=2,IF(Q22&lt;=20,"IV",IF(Q22&lt;=120,"III",IF(Q22&lt;=500,"II","I"))))</f>
        <v>III</v>
      </c>
      <c r="S22" s="77" t="str">
        <f t="shared" si="3"/>
        <v>Aceptable</v>
      </c>
      <c r="T22" s="77">
        <f t="shared" si="7"/>
        <v>27</v>
      </c>
      <c r="U22" s="77">
        <v>2</v>
      </c>
      <c r="V22" s="77">
        <v>20</v>
      </c>
      <c r="W22" s="77">
        <v>5</v>
      </c>
      <c r="X22" s="77" t="s">
        <v>417</v>
      </c>
      <c r="Y22" s="77" t="s">
        <v>53</v>
      </c>
      <c r="Z22" s="77" t="s">
        <v>49</v>
      </c>
      <c r="AA22" s="77"/>
      <c r="AB22" s="77" t="s">
        <v>49</v>
      </c>
      <c r="AC22" s="77"/>
      <c r="AD22" s="77" t="s">
        <v>401</v>
      </c>
      <c r="AE22" s="77" t="s">
        <v>399</v>
      </c>
      <c r="AF22" s="77" t="s">
        <v>49</v>
      </c>
      <c r="AG22" s="77" t="s">
        <v>425</v>
      </c>
    </row>
    <row r="23" spans="1:33" s="80" customFormat="1" ht="53.5" customHeight="1">
      <c r="A23" s="166"/>
      <c r="B23" s="154"/>
      <c r="C23" s="158"/>
      <c r="D23" s="162"/>
      <c r="E23" s="166"/>
      <c r="F23" s="78" t="s">
        <v>396</v>
      </c>
      <c r="G23" s="78" t="s">
        <v>424</v>
      </c>
      <c r="H23" s="77" t="s">
        <v>400</v>
      </c>
      <c r="I23" s="77" t="s">
        <v>397</v>
      </c>
      <c r="J23" s="77" t="s">
        <v>398</v>
      </c>
      <c r="K23" s="77" t="s">
        <v>484</v>
      </c>
      <c r="L23" s="77">
        <v>2</v>
      </c>
      <c r="M23" s="77">
        <v>2</v>
      </c>
      <c r="N23" s="77">
        <v>2</v>
      </c>
      <c r="O23" s="77" t="str">
        <f t="shared" si="6"/>
        <v>BAJO</v>
      </c>
      <c r="P23" s="77">
        <v>60</v>
      </c>
      <c r="Q23" s="77">
        <f>N23*P23</f>
        <v>120</v>
      </c>
      <c r="R23" s="77" t="str">
        <f>IF(Q23&gt;=2,IF(Q23&lt;=20,"IV",IF(Q23&lt;=120,"III",IF(Q23&lt;=500,"II","I"))))</f>
        <v>III</v>
      </c>
      <c r="S23" s="77" t="str">
        <f t="shared" si="3"/>
        <v>Aceptable</v>
      </c>
      <c r="T23" s="77">
        <f t="shared" si="7"/>
        <v>27</v>
      </c>
      <c r="U23" s="77">
        <v>2</v>
      </c>
      <c r="V23" s="77">
        <v>20</v>
      </c>
      <c r="W23" s="77">
        <v>5</v>
      </c>
      <c r="X23" s="77" t="s">
        <v>461</v>
      </c>
      <c r="Y23" s="77" t="s">
        <v>53</v>
      </c>
      <c r="Z23" s="77" t="s">
        <v>49</v>
      </c>
      <c r="AA23" s="77"/>
      <c r="AB23" s="77" t="s">
        <v>49</v>
      </c>
      <c r="AC23" s="77"/>
      <c r="AD23" s="77" t="s">
        <v>464</v>
      </c>
      <c r="AE23" s="77" t="s">
        <v>465</v>
      </c>
      <c r="AF23" s="77"/>
      <c r="AG23" s="77"/>
    </row>
    <row r="24" spans="1:33" s="80" customFormat="1" ht="53.5" customHeight="1">
      <c r="A24" s="166"/>
      <c r="B24" s="154"/>
      <c r="C24" s="158"/>
      <c r="D24" s="162"/>
      <c r="E24" s="166"/>
      <c r="F24" s="78" t="s">
        <v>463</v>
      </c>
      <c r="G24" s="78" t="s">
        <v>460</v>
      </c>
      <c r="H24" s="77" t="s">
        <v>461</v>
      </c>
      <c r="I24" s="77"/>
      <c r="J24" s="77" t="s">
        <v>462</v>
      </c>
      <c r="K24" s="77" t="s">
        <v>483</v>
      </c>
      <c r="L24" s="77">
        <v>2</v>
      </c>
      <c r="M24" s="77">
        <v>4</v>
      </c>
      <c r="N24" s="77">
        <v>4</v>
      </c>
      <c r="O24" s="77" t="str">
        <f>IF(N24&gt;=2,IF(N24&lt;=4,"BAJO",IF(N24&lt;=8,"MEDIO",IF(N24&lt;=20,"A","ALTO"))))</f>
        <v>BAJO</v>
      </c>
      <c r="P24" s="77">
        <v>25</v>
      </c>
      <c r="Q24" s="77">
        <f t="shared" si="1"/>
        <v>100</v>
      </c>
      <c r="R24" s="77" t="str">
        <f t="shared" ref="R24" si="8">IF(Q24&gt;=2,IF(Q24&lt;=20,"IV",IF(Q24&lt;=120,"III",IF(Q24&lt;=500,"II","I"))))</f>
        <v>III</v>
      </c>
      <c r="S24" s="77" t="str">
        <f t="shared" si="3"/>
        <v>Aceptable</v>
      </c>
      <c r="T24" s="77">
        <f t="shared" si="7"/>
        <v>27</v>
      </c>
      <c r="U24" s="77">
        <v>2</v>
      </c>
      <c r="V24" s="77">
        <v>20</v>
      </c>
      <c r="W24" s="77">
        <v>5</v>
      </c>
      <c r="X24" s="77" t="s">
        <v>98</v>
      </c>
      <c r="Y24" s="77" t="s">
        <v>53</v>
      </c>
      <c r="Z24" s="77" t="s">
        <v>49</v>
      </c>
      <c r="AA24" s="77"/>
      <c r="AB24" s="77" t="s">
        <v>49</v>
      </c>
      <c r="AC24" s="77"/>
      <c r="AD24" s="77" t="s">
        <v>49</v>
      </c>
      <c r="AE24" s="77" t="s">
        <v>213</v>
      </c>
      <c r="AF24" s="77" t="s">
        <v>49</v>
      </c>
      <c r="AG24" s="77" t="s">
        <v>136</v>
      </c>
    </row>
    <row r="25" spans="1:33" ht="51.5" customHeight="1" thickBot="1">
      <c r="A25" s="167"/>
      <c r="B25" s="155"/>
      <c r="C25" s="159"/>
      <c r="D25" s="163"/>
      <c r="E25" s="167"/>
      <c r="F25" s="67" t="s">
        <v>96</v>
      </c>
      <c r="G25" s="89" t="s">
        <v>137</v>
      </c>
      <c r="H25" s="34" t="s">
        <v>134</v>
      </c>
      <c r="I25" s="33" t="s">
        <v>97</v>
      </c>
      <c r="J25" s="33" t="s">
        <v>97</v>
      </c>
      <c r="K25" s="34" t="s">
        <v>135</v>
      </c>
      <c r="L25" s="33">
        <v>4</v>
      </c>
      <c r="M25" s="33">
        <v>4</v>
      </c>
      <c r="N25" s="33">
        <f t="shared" si="4"/>
        <v>16</v>
      </c>
      <c r="O25" s="33" t="str">
        <f t="shared" si="0"/>
        <v>A</v>
      </c>
      <c r="P25" s="33">
        <v>10</v>
      </c>
      <c r="Q25" s="33">
        <f t="shared" si="1"/>
        <v>160</v>
      </c>
      <c r="R25" s="33" t="str">
        <f t="shared" si="2"/>
        <v>II</v>
      </c>
      <c r="S25" s="33" t="str">
        <f t="shared" si="3"/>
        <v>No Aceptable</v>
      </c>
      <c r="T25" s="28">
        <f t="shared" si="5"/>
        <v>23</v>
      </c>
      <c r="U25" s="28">
        <v>2</v>
      </c>
      <c r="V25" s="28">
        <v>16</v>
      </c>
      <c r="W25" s="23">
        <v>5</v>
      </c>
      <c r="X25" s="33" t="s">
        <v>98</v>
      </c>
      <c r="Y25" s="33" t="s">
        <v>53</v>
      </c>
      <c r="Z25" s="216" t="s">
        <v>49</v>
      </c>
      <c r="AA25" s="217"/>
      <c r="AB25" s="216" t="s">
        <v>49</v>
      </c>
      <c r="AC25" s="217"/>
      <c r="AD25" s="33" t="s">
        <v>49</v>
      </c>
      <c r="AE25" s="33" t="s">
        <v>99</v>
      </c>
      <c r="AF25" s="33" t="s">
        <v>49</v>
      </c>
      <c r="AG25" s="35" t="s">
        <v>136</v>
      </c>
    </row>
  </sheetData>
  <mergeCells count="62">
    <mergeCell ref="Z13:AA13"/>
    <mergeCell ref="AB13:AC13"/>
    <mergeCell ref="Z25:AA25"/>
    <mergeCell ref="AB25:AC25"/>
    <mergeCell ref="Z17:AA17"/>
    <mergeCell ref="AB17:AC17"/>
    <mergeCell ref="Z18:AA18"/>
    <mergeCell ref="AB18:AC18"/>
    <mergeCell ref="Z19:AA19"/>
    <mergeCell ref="AB19:AC19"/>
    <mergeCell ref="A8:A25"/>
    <mergeCell ref="B8:B25"/>
    <mergeCell ref="C8:C25"/>
    <mergeCell ref="D8:D25"/>
    <mergeCell ref="E8:E25"/>
    <mergeCell ref="AG6:AG7"/>
    <mergeCell ref="K6:K7"/>
    <mergeCell ref="Z6:AA7"/>
    <mergeCell ref="AB6:AC7"/>
    <mergeCell ref="AD6:AD7"/>
    <mergeCell ref="AE6:AE7"/>
    <mergeCell ref="AF6:AF7"/>
    <mergeCell ref="T5:Y6"/>
    <mergeCell ref="Z5:AF5"/>
    <mergeCell ref="Z16:AA16"/>
    <mergeCell ref="AB16:AC16"/>
    <mergeCell ref="Z8:AA8"/>
    <mergeCell ref="AB8:AC8"/>
    <mergeCell ref="Z9:AA9"/>
    <mergeCell ref="AB9:AC9"/>
    <mergeCell ref="Z10:AA10"/>
    <mergeCell ref="AB10:AC10"/>
    <mergeCell ref="Z14:AA14"/>
    <mergeCell ref="AB14:AC14"/>
    <mergeCell ref="Z15:AA15"/>
    <mergeCell ref="AB15:AC15"/>
    <mergeCell ref="Z11:AA11"/>
    <mergeCell ref="AB11:AC11"/>
    <mergeCell ref="Z12:AA12"/>
    <mergeCell ref="AB12:AC12"/>
    <mergeCell ref="J6:J7"/>
    <mergeCell ref="A5:H5"/>
    <mergeCell ref="I5:K5"/>
    <mergeCell ref="L5:R6"/>
    <mergeCell ref="S5:S6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A1:E3"/>
    <mergeCell ref="F1:AC1"/>
    <mergeCell ref="AD1:AG3"/>
    <mergeCell ref="F2:AC3"/>
    <mergeCell ref="A4:E4"/>
    <mergeCell ref="F4:J4"/>
    <mergeCell ref="K4:AC4"/>
    <mergeCell ref="AD4:AG4"/>
  </mergeCells>
  <dataValidations count="1">
    <dataValidation type="list" allowBlank="1" showInputMessage="1" showErrorMessage="1" errorTitle="RECUERDE!" error="Unicamente subclasificación permitida" promptTitle="ESCRIBA:" prompt="Subclasificación del peligro" sqref="F14" xr:uid="{33D7DDE7-D0F1-43D8-96A0-7A5454852CD8}">
      <formula1>subclasificacionespermitidas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4" tint="0.39997558519241921"/>
  </sheetPr>
  <dimension ref="A1:AH26"/>
  <sheetViews>
    <sheetView zoomScale="80" zoomScaleNormal="80" workbookViewId="0">
      <pane xSplit="6" ySplit="7" topLeftCell="G23" activePane="bottomRight" state="frozen"/>
      <selection pane="topRight" activeCell="G1" sqref="G1"/>
      <selection pane="bottomLeft" activeCell="A8" sqref="A8"/>
      <selection pane="bottomRight" activeCell="A27" sqref="A27:XFD29"/>
    </sheetView>
  </sheetViews>
  <sheetFormatPr baseColWidth="10" defaultRowHeight="15"/>
  <cols>
    <col min="1" max="1" width="4.5" customWidth="1"/>
    <col min="2" max="2" width="6.33203125" customWidth="1"/>
    <col min="3" max="3" width="7.1640625" customWidth="1"/>
    <col min="4" max="4" width="36" customWidth="1"/>
    <col min="5" max="5" width="8" customWidth="1"/>
    <col min="6" max="6" width="8.5" customWidth="1"/>
    <col min="7" max="7" width="32.33203125" bestFit="1" customWidth="1"/>
    <col min="8" max="8" width="14.6640625" customWidth="1"/>
    <col min="9" max="9" width="37.5" customWidth="1"/>
    <col min="10" max="10" width="21" customWidth="1"/>
    <col min="11" max="11" width="16.83203125" customWidth="1"/>
    <col min="12" max="12" width="34" customWidth="1"/>
    <col min="13" max="13" width="5.6640625" customWidth="1"/>
    <col min="14" max="14" width="5.1640625" customWidth="1"/>
    <col min="15" max="15" width="6.33203125" customWidth="1"/>
    <col min="16" max="16" width="10.5" customWidth="1"/>
    <col min="17" max="17" width="5.33203125" customWidth="1"/>
    <col min="18" max="18" width="7.33203125" customWidth="1"/>
    <col min="19" max="19" width="5.6640625" customWidth="1"/>
    <col min="20" max="20" width="20.5" customWidth="1"/>
    <col min="21" max="21" width="6.6640625" customWidth="1"/>
    <col min="22" max="22" width="4.33203125" customWidth="1"/>
    <col min="23" max="23" width="4.1640625" customWidth="1"/>
    <col min="24" max="24" width="4.6640625" customWidth="1"/>
    <col min="25" max="25" width="11.5" customWidth="1"/>
    <col min="27" max="27" width="4.6640625" customWidth="1"/>
    <col min="28" max="28" width="3.33203125" customWidth="1"/>
    <col min="29" max="29" width="7" customWidth="1"/>
    <col min="30" max="30" width="7.6640625" customWidth="1"/>
    <col min="31" max="31" width="12.5" customWidth="1"/>
    <col min="32" max="32" width="22.1640625" customWidth="1"/>
    <col min="33" max="33" width="12" customWidth="1"/>
    <col min="34" max="34" width="21.1640625" customWidth="1"/>
  </cols>
  <sheetData>
    <row r="1" spans="1:34" ht="16">
      <c r="B1" s="121" t="s">
        <v>0</v>
      </c>
      <c r="C1" s="122"/>
      <c r="D1" s="122"/>
      <c r="E1" s="122"/>
      <c r="F1" s="123"/>
      <c r="G1" s="130" t="s">
        <v>1</v>
      </c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2"/>
      <c r="AE1" s="133"/>
      <c r="AF1" s="122"/>
      <c r="AG1" s="122"/>
      <c r="AH1" s="123"/>
    </row>
    <row r="2" spans="1:34">
      <c r="B2" s="124"/>
      <c r="C2" s="125"/>
      <c r="D2" s="125"/>
      <c r="E2" s="125"/>
      <c r="F2" s="126"/>
      <c r="G2" s="134" t="s">
        <v>2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3"/>
      <c r="AE2" s="124"/>
      <c r="AF2" s="125"/>
      <c r="AG2" s="125"/>
      <c r="AH2" s="126"/>
    </row>
    <row r="3" spans="1:34">
      <c r="B3" s="127"/>
      <c r="C3" s="128"/>
      <c r="D3" s="128"/>
      <c r="E3" s="128"/>
      <c r="F3" s="129"/>
      <c r="G3" s="127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9"/>
      <c r="AE3" s="127"/>
      <c r="AF3" s="128"/>
      <c r="AG3" s="128"/>
      <c r="AH3" s="129"/>
    </row>
    <row r="4" spans="1:34">
      <c r="B4" s="135" t="s">
        <v>3</v>
      </c>
      <c r="C4" s="122"/>
      <c r="D4" s="122"/>
      <c r="E4" s="122"/>
      <c r="F4" s="123"/>
      <c r="G4" s="136" t="s">
        <v>4</v>
      </c>
      <c r="H4" s="122"/>
      <c r="I4" s="122"/>
      <c r="J4" s="122"/>
      <c r="K4" s="123"/>
      <c r="L4" s="135" t="s">
        <v>5</v>
      </c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37" t="s">
        <v>6</v>
      </c>
      <c r="AF4" s="122"/>
      <c r="AG4" s="122"/>
      <c r="AH4" s="123"/>
    </row>
    <row r="5" spans="1:34">
      <c r="B5" s="171" t="s">
        <v>7</v>
      </c>
      <c r="C5" s="131"/>
      <c r="D5" s="131"/>
      <c r="E5" s="131"/>
      <c r="F5" s="131"/>
      <c r="G5" s="131"/>
      <c r="H5" s="131"/>
      <c r="I5" s="131"/>
      <c r="J5" s="171" t="s">
        <v>8</v>
      </c>
      <c r="K5" s="131"/>
      <c r="L5" s="132"/>
      <c r="M5" s="172" t="s">
        <v>9</v>
      </c>
      <c r="N5" s="122"/>
      <c r="O5" s="122"/>
      <c r="P5" s="122"/>
      <c r="Q5" s="122"/>
      <c r="R5" s="122"/>
      <c r="S5" s="122"/>
      <c r="T5" s="173" t="s">
        <v>10</v>
      </c>
      <c r="U5" s="177" t="s">
        <v>11</v>
      </c>
      <c r="V5" s="122"/>
      <c r="W5" s="122"/>
      <c r="X5" s="122"/>
      <c r="Y5" s="122"/>
      <c r="Z5" s="123"/>
      <c r="AA5" s="171" t="s">
        <v>12</v>
      </c>
      <c r="AB5" s="131"/>
      <c r="AC5" s="131"/>
      <c r="AD5" s="131"/>
      <c r="AE5" s="131"/>
      <c r="AF5" s="131"/>
      <c r="AG5" s="132"/>
      <c r="AH5" s="1" t="s">
        <v>13</v>
      </c>
    </row>
    <row r="6" spans="1:34">
      <c r="B6" s="218" t="s">
        <v>14</v>
      </c>
      <c r="C6" s="218" t="s">
        <v>15</v>
      </c>
      <c r="D6" s="218" t="s">
        <v>16</v>
      </c>
      <c r="E6" s="218" t="s">
        <v>17</v>
      </c>
      <c r="F6" s="218" t="s">
        <v>18</v>
      </c>
      <c r="G6" s="220" t="s">
        <v>19</v>
      </c>
      <c r="H6" s="220" t="s">
        <v>20</v>
      </c>
      <c r="I6" s="175" t="s">
        <v>21</v>
      </c>
      <c r="J6" s="169" t="s">
        <v>22</v>
      </c>
      <c r="K6" s="169" t="s">
        <v>23</v>
      </c>
      <c r="L6" s="169" t="s">
        <v>24</v>
      </c>
      <c r="M6" s="127"/>
      <c r="N6" s="128"/>
      <c r="O6" s="128"/>
      <c r="P6" s="128"/>
      <c r="Q6" s="128"/>
      <c r="R6" s="128"/>
      <c r="S6" s="128"/>
      <c r="T6" s="174"/>
      <c r="U6" s="124"/>
      <c r="V6" s="178"/>
      <c r="W6" s="178"/>
      <c r="X6" s="178"/>
      <c r="Y6" s="178"/>
      <c r="Z6" s="126"/>
      <c r="AA6" s="176" t="s">
        <v>25</v>
      </c>
      <c r="AB6" s="123"/>
      <c r="AC6" s="176" t="s">
        <v>26</v>
      </c>
      <c r="AD6" s="123"/>
      <c r="AE6" s="169" t="s">
        <v>27</v>
      </c>
      <c r="AF6" s="169" t="s">
        <v>28</v>
      </c>
      <c r="AG6" s="169" t="s">
        <v>29</v>
      </c>
      <c r="AH6" s="169" t="s">
        <v>30</v>
      </c>
    </row>
    <row r="7" spans="1:34" ht="71" customHeight="1" thickBot="1">
      <c r="B7" s="219"/>
      <c r="C7" s="219"/>
      <c r="D7" s="219"/>
      <c r="E7" s="219"/>
      <c r="F7" s="219"/>
      <c r="G7" s="219"/>
      <c r="H7" s="219"/>
      <c r="I7" s="170"/>
      <c r="J7" s="170"/>
      <c r="K7" s="170"/>
      <c r="L7" s="170"/>
      <c r="M7" s="4" t="s">
        <v>31</v>
      </c>
      <c r="N7" s="4" t="s">
        <v>32</v>
      </c>
      <c r="O7" s="4" t="s">
        <v>33</v>
      </c>
      <c r="P7" s="4" t="s">
        <v>34</v>
      </c>
      <c r="Q7" s="4" t="s">
        <v>35</v>
      </c>
      <c r="R7" s="4" t="s">
        <v>36</v>
      </c>
      <c r="S7" s="4" t="s">
        <v>37</v>
      </c>
      <c r="T7" s="4" t="s">
        <v>38</v>
      </c>
      <c r="U7" s="5" t="s">
        <v>39</v>
      </c>
      <c r="V7" s="5" t="s">
        <v>40</v>
      </c>
      <c r="W7" s="5" t="s">
        <v>41</v>
      </c>
      <c r="X7" s="5" t="s">
        <v>42</v>
      </c>
      <c r="Y7" s="5" t="s">
        <v>43</v>
      </c>
      <c r="Z7" s="6" t="s">
        <v>44</v>
      </c>
      <c r="AA7" s="124"/>
      <c r="AB7" s="126"/>
      <c r="AC7" s="124"/>
      <c r="AD7" s="126"/>
      <c r="AE7" s="170"/>
      <c r="AF7" s="170"/>
      <c r="AG7" s="170"/>
      <c r="AH7" s="170"/>
    </row>
    <row r="8" spans="1:34" ht="60.75" customHeight="1">
      <c r="A8" s="179">
        <v>5</v>
      </c>
      <c r="B8" s="222" t="s">
        <v>153</v>
      </c>
      <c r="C8" s="223" t="s">
        <v>144</v>
      </c>
      <c r="D8" s="224" t="s">
        <v>154</v>
      </c>
      <c r="E8" s="225" t="s">
        <v>146</v>
      </c>
      <c r="F8" s="221" t="s">
        <v>45</v>
      </c>
      <c r="G8" s="78" t="s">
        <v>186</v>
      </c>
      <c r="H8" s="78" t="s">
        <v>181</v>
      </c>
      <c r="I8" s="77" t="s">
        <v>428</v>
      </c>
      <c r="J8" s="77" t="s">
        <v>48</v>
      </c>
      <c r="K8" s="77" t="s">
        <v>49</v>
      </c>
      <c r="L8" s="77" t="s">
        <v>341</v>
      </c>
      <c r="M8" s="77">
        <v>2</v>
      </c>
      <c r="N8" s="77">
        <v>4</v>
      </c>
      <c r="O8" s="77">
        <v>4</v>
      </c>
      <c r="P8" s="77" t="str">
        <f t="shared" ref="P8:P14" si="0">IF(O8&gt;=2,IF(O8&lt;=4,"BAJO",IF(O8&lt;=8,"MEDIO",IF(O8&lt;=20,"A","ALTO"))))</f>
        <v>BAJO</v>
      </c>
      <c r="Q8" s="77">
        <v>25</v>
      </c>
      <c r="R8" s="77">
        <f>O8*Q8</f>
        <v>100</v>
      </c>
      <c r="S8" s="77" t="str">
        <f>IF(R8&gt;=2,IF(R8&lt;=20,"IV",IF(R8&lt;=120,"III",IF(R8&lt;=500,"II","I"))))</f>
        <v>III</v>
      </c>
      <c r="T8" s="77" t="str">
        <f>IF(R8&lt;=145,"Aceptable",IF(R8&lt;=146,"NoAceptable","No Aceptable"))</f>
        <v>Aceptable</v>
      </c>
      <c r="U8" s="77">
        <f>W8+V8+X8</f>
        <v>27</v>
      </c>
      <c r="V8" s="77">
        <v>9</v>
      </c>
      <c r="W8" s="77">
        <v>13</v>
      </c>
      <c r="X8" s="77">
        <v>5</v>
      </c>
      <c r="Y8" s="77" t="s">
        <v>194</v>
      </c>
      <c r="Z8" s="77" t="s">
        <v>53</v>
      </c>
      <c r="AA8" s="77" t="s">
        <v>49</v>
      </c>
      <c r="AB8" s="77"/>
      <c r="AC8" s="77" t="s">
        <v>49</v>
      </c>
      <c r="AD8" s="77"/>
      <c r="AE8" s="77" t="s">
        <v>49</v>
      </c>
      <c r="AF8" s="77" t="s">
        <v>54</v>
      </c>
      <c r="AG8" s="77" t="s">
        <v>55</v>
      </c>
      <c r="AH8" s="77" t="s">
        <v>356</v>
      </c>
    </row>
    <row r="9" spans="1:34" ht="62" customHeight="1">
      <c r="A9" s="179"/>
      <c r="B9" s="149"/>
      <c r="C9" s="153"/>
      <c r="D9" s="157"/>
      <c r="E9" s="161"/>
      <c r="F9" s="165"/>
      <c r="G9" s="81" t="s">
        <v>450</v>
      </c>
      <c r="H9" s="78" t="s">
        <v>413</v>
      </c>
      <c r="I9" s="77" t="s">
        <v>449</v>
      </c>
      <c r="J9" s="77" t="s">
        <v>405</v>
      </c>
      <c r="K9" s="77" t="s">
        <v>472</v>
      </c>
      <c r="L9" s="77" t="s">
        <v>406</v>
      </c>
      <c r="M9" s="77">
        <v>2</v>
      </c>
      <c r="N9" s="77">
        <v>4</v>
      </c>
      <c r="O9" s="77">
        <f t="shared" ref="O9:O25" si="1">M9*N9</f>
        <v>8</v>
      </c>
      <c r="P9" s="77" t="str">
        <f t="shared" si="0"/>
        <v>MEDIO</v>
      </c>
      <c r="Q9" s="77">
        <v>10</v>
      </c>
      <c r="R9" s="77">
        <f t="shared" ref="R9:R25" si="2">O9*Q9</f>
        <v>80</v>
      </c>
      <c r="S9" s="77" t="str">
        <f t="shared" ref="S9:S25" si="3">IF(R9&gt;=2,IF(R9&lt;=20,"IV",IF(R9&lt;=120,"III",IF(R9&lt;=500,"II","I"))))</f>
        <v>III</v>
      </c>
      <c r="T9" s="77" t="str">
        <f t="shared" ref="T9:T25" si="4">IF(R9&lt;=145,"Aceptable",IF(R9&lt;=146,"NoAceptable","No Aceptable"))</f>
        <v>Aceptable</v>
      </c>
      <c r="U9" s="77">
        <f t="shared" ref="U9:U25" si="5">W9+V9+X9</f>
        <v>27</v>
      </c>
      <c r="V9" s="77">
        <v>9</v>
      </c>
      <c r="W9" s="77">
        <v>13</v>
      </c>
      <c r="X9" s="77">
        <v>5</v>
      </c>
      <c r="Y9" s="77" t="s">
        <v>429</v>
      </c>
      <c r="Z9" s="77" t="s">
        <v>53</v>
      </c>
      <c r="AA9" s="77" t="s">
        <v>49</v>
      </c>
      <c r="AB9" s="77"/>
      <c r="AC9" s="77" t="s">
        <v>49</v>
      </c>
      <c r="AD9" s="77"/>
      <c r="AE9" s="77" t="s">
        <v>473</v>
      </c>
      <c r="AF9" s="77" t="s">
        <v>430</v>
      </c>
      <c r="AG9" s="77" t="s">
        <v>55</v>
      </c>
      <c r="AH9" s="77" t="s">
        <v>356</v>
      </c>
    </row>
    <row r="10" spans="1:34" ht="38.5" customHeight="1">
      <c r="A10" s="179"/>
      <c r="B10" s="149"/>
      <c r="C10" s="153"/>
      <c r="D10" s="157"/>
      <c r="E10" s="161"/>
      <c r="F10" s="165"/>
      <c r="G10" s="78" t="s">
        <v>445</v>
      </c>
      <c r="H10" s="78" t="s">
        <v>182</v>
      </c>
      <c r="I10" s="77" t="s">
        <v>130</v>
      </c>
      <c r="J10" s="77" t="s">
        <v>343</v>
      </c>
      <c r="K10" s="77" t="s">
        <v>342</v>
      </c>
      <c r="L10" s="77" t="s">
        <v>191</v>
      </c>
      <c r="M10" s="77">
        <v>2</v>
      </c>
      <c r="N10" s="77">
        <v>2</v>
      </c>
      <c r="O10" s="77">
        <f t="shared" si="1"/>
        <v>4</v>
      </c>
      <c r="P10" s="77" t="str">
        <f t="shared" si="0"/>
        <v>BAJO</v>
      </c>
      <c r="Q10" s="77">
        <v>10</v>
      </c>
      <c r="R10" s="77">
        <f t="shared" si="2"/>
        <v>40</v>
      </c>
      <c r="S10" s="77" t="str">
        <f t="shared" si="3"/>
        <v>III</v>
      </c>
      <c r="T10" s="77" t="str">
        <f t="shared" si="4"/>
        <v>Aceptable</v>
      </c>
      <c r="U10" s="77">
        <f t="shared" si="5"/>
        <v>27</v>
      </c>
      <c r="V10" s="77">
        <v>9</v>
      </c>
      <c r="W10" s="77">
        <v>13</v>
      </c>
      <c r="X10" s="77">
        <v>5</v>
      </c>
      <c r="Y10" s="77" t="s">
        <v>62</v>
      </c>
      <c r="Z10" s="77" t="s">
        <v>53</v>
      </c>
      <c r="AA10" s="77" t="s">
        <v>49</v>
      </c>
      <c r="AB10" s="77"/>
      <c r="AC10" s="77" t="s">
        <v>49</v>
      </c>
      <c r="AD10" s="77"/>
      <c r="AE10" s="77" t="s">
        <v>63</v>
      </c>
      <c r="AF10" s="77" t="s">
        <v>394</v>
      </c>
      <c r="AG10" s="77" t="s">
        <v>55</v>
      </c>
      <c r="AH10" s="77" t="s">
        <v>356</v>
      </c>
    </row>
    <row r="11" spans="1:34" ht="51.5" customHeight="1">
      <c r="A11" s="179"/>
      <c r="B11" s="149"/>
      <c r="C11" s="153"/>
      <c r="D11" s="157"/>
      <c r="E11" s="161"/>
      <c r="F11" s="165"/>
      <c r="G11" s="78" t="s">
        <v>415</v>
      </c>
      <c r="H11" s="78" t="s">
        <v>414</v>
      </c>
      <c r="I11" s="77" t="s">
        <v>198</v>
      </c>
      <c r="J11" s="77" t="s">
        <v>431</v>
      </c>
      <c r="K11" s="77" t="s">
        <v>432</v>
      </c>
      <c r="L11" s="77" t="s">
        <v>200</v>
      </c>
      <c r="M11" s="77">
        <v>2</v>
      </c>
      <c r="N11" s="77">
        <v>2</v>
      </c>
      <c r="O11" s="77">
        <f t="shared" si="1"/>
        <v>4</v>
      </c>
      <c r="P11" s="77" t="str">
        <f t="shared" si="0"/>
        <v>BAJO</v>
      </c>
      <c r="Q11" s="77">
        <v>10</v>
      </c>
      <c r="R11" s="77">
        <f t="shared" si="2"/>
        <v>40</v>
      </c>
      <c r="S11" s="77" t="str">
        <f t="shared" si="3"/>
        <v>III</v>
      </c>
      <c r="T11" s="77" t="str">
        <f t="shared" si="4"/>
        <v>Aceptable</v>
      </c>
      <c r="U11" s="77">
        <f t="shared" si="5"/>
        <v>27</v>
      </c>
      <c r="V11" s="77">
        <v>9</v>
      </c>
      <c r="W11" s="77">
        <v>13</v>
      </c>
      <c r="X11" s="77">
        <v>5</v>
      </c>
      <c r="Y11" s="77" t="s">
        <v>201</v>
      </c>
      <c r="Z11" s="77" t="s">
        <v>53</v>
      </c>
      <c r="AA11" s="77" t="s">
        <v>49</v>
      </c>
      <c r="AB11" s="77"/>
      <c r="AC11" s="77" t="s">
        <v>49</v>
      </c>
      <c r="AD11" s="77"/>
      <c r="AE11" s="77" t="s">
        <v>49</v>
      </c>
      <c r="AF11" s="77" t="s">
        <v>202</v>
      </c>
      <c r="AG11" s="77" t="s">
        <v>55</v>
      </c>
      <c r="AH11" s="77" t="s">
        <v>356</v>
      </c>
    </row>
    <row r="12" spans="1:34" ht="57.75" customHeight="1">
      <c r="A12" s="179"/>
      <c r="B12" s="149"/>
      <c r="C12" s="153"/>
      <c r="D12" s="157"/>
      <c r="E12" s="161"/>
      <c r="F12" s="165"/>
      <c r="G12" s="69" t="s">
        <v>121</v>
      </c>
      <c r="H12" s="78" t="s">
        <v>347</v>
      </c>
      <c r="I12" s="77" t="s">
        <v>448</v>
      </c>
      <c r="J12" s="77" t="s">
        <v>71</v>
      </c>
      <c r="K12" s="77" t="s">
        <v>203</v>
      </c>
      <c r="L12" s="77" t="s">
        <v>477</v>
      </c>
      <c r="M12" s="77">
        <v>2</v>
      </c>
      <c r="N12" s="77">
        <v>4</v>
      </c>
      <c r="O12" s="77">
        <v>4</v>
      </c>
      <c r="P12" s="77" t="str">
        <f t="shared" si="0"/>
        <v>BAJO</v>
      </c>
      <c r="Q12" s="77">
        <v>25</v>
      </c>
      <c r="R12" s="77">
        <f t="shared" si="2"/>
        <v>100</v>
      </c>
      <c r="S12" s="77" t="str">
        <f t="shared" si="3"/>
        <v>III</v>
      </c>
      <c r="T12" s="77" t="str">
        <f t="shared" si="4"/>
        <v>Aceptable</v>
      </c>
      <c r="U12" s="77">
        <f t="shared" si="5"/>
        <v>27</v>
      </c>
      <c r="V12" s="77">
        <v>9</v>
      </c>
      <c r="W12" s="77">
        <v>13</v>
      </c>
      <c r="X12" s="77">
        <v>5</v>
      </c>
      <c r="Y12" s="77" t="s">
        <v>348</v>
      </c>
      <c r="Z12" s="77" t="s">
        <v>53</v>
      </c>
      <c r="AA12" s="77" t="s">
        <v>49</v>
      </c>
      <c r="AB12" s="77"/>
      <c r="AC12" s="77" t="s">
        <v>349</v>
      </c>
      <c r="AD12" s="77"/>
      <c r="AE12" s="77" t="s">
        <v>459</v>
      </c>
      <c r="AF12" s="77" t="s">
        <v>74</v>
      </c>
      <c r="AG12" s="77" t="s">
        <v>49</v>
      </c>
      <c r="AH12" s="77" t="s">
        <v>356</v>
      </c>
    </row>
    <row r="13" spans="1:34" ht="51" customHeight="1">
      <c r="A13" s="179"/>
      <c r="B13" s="149"/>
      <c r="C13" s="153"/>
      <c r="D13" s="157"/>
      <c r="E13" s="161"/>
      <c r="F13" s="165"/>
      <c r="G13" s="69" t="s">
        <v>350</v>
      </c>
      <c r="H13" s="78" t="s">
        <v>433</v>
      </c>
      <c r="I13" s="77" t="s">
        <v>434</v>
      </c>
      <c r="J13" s="77" t="s">
        <v>470</v>
      </c>
      <c r="K13" s="77" t="s">
        <v>471</v>
      </c>
      <c r="L13" s="77" t="s">
        <v>439</v>
      </c>
      <c r="M13" s="77">
        <v>2</v>
      </c>
      <c r="N13" s="77">
        <v>2</v>
      </c>
      <c r="O13" s="77">
        <f t="shared" si="1"/>
        <v>4</v>
      </c>
      <c r="P13" s="77" t="str">
        <f t="shared" si="0"/>
        <v>BAJO</v>
      </c>
      <c r="Q13" s="77">
        <v>25</v>
      </c>
      <c r="R13" s="77">
        <f t="shared" si="2"/>
        <v>100</v>
      </c>
      <c r="S13" s="77" t="str">
        <f t="shared" si="3"/>
        <v>III</v>
      </c>
      <c r="T13" s="77" t="str">
        <f t="shared" si="4"/>
        <v>Aceptable</v>
      </c>
      <c r="U13" s="77">
        <f t="shared" si="5"/>
        <v>27</v>
      </c>
      <c r="V13" s="77">
        <v>9</v>
      </c>
      <c r="W13" s="77">
        <v>13</v>
      </c>
      <c r="X13" s="77">
        <v>5</v>
      </c>
      <c r="Y13" s="77" t="s">
        <v>348</v>
      </c>
      <c r="Z13" s="77" t="s">
        <v>53</v>
      </c>
      <c r="AA13" s="77" t="s">
        <v>49</v>
      </c>
      <c r="AB13" s="77"/>
      <c r="AC13" s="77" t="s">
        <v>349</v>
      </c>
      <c r="AD13" s="77"/>
      <c r="AE13" s="77" t="s">
        <v>49</v>
      </c>
      <c r="AF13" s="77" t="s">
        <v>74</v>
      </c>
      <c r="AG13" s="77" t="s">
        <v>49</v>
      </c>
      <c r="AH13" s="77" t="s">
        <v>356</v>
      </c>
    </row>
    <row r="14" spans="1:34" ht="36.75" customHeight="1">
      <c r="A14" s="179"/>
      <c r="B14" s="149"/>
      <c r="C14" s="153"/>
      <c r="D14" s="157"/>
      <c r="E14" s="161"/>
      <c r="F14" s="165"/>
      <c r="G14" s="68" t="s">
        <v>142</v>
      </c>
      <c r="H14" s="78" t="s">
        <v>442</v>
      </c>
      <c r="I14" s="77" t="s">
        <v>172</v>
      </c>
      <c r="J14" s="77" t="s">
        <v>352</v>
      </c>
      <c r="K14" s="77" t="s">
        <v>466</v>
      </c>
      <c r="L14" s="77" t="s">
        <v>440</v>
      </c>
      <c r="M14" s="77">
        <v>2</v>
      </c>
      <c r="N14" s="77">
        <v>4</v>
      </c>
      <c r="O14" s="77">
        <v>4</v>
      </c>
      <c r="P14" s="77" t="str">
        <f t="shared" si="0"/>
        <v>BAJO</v>
      </c>
      <c r="Q14" s="77">
        <v>25</v>
      </c>
      <c r="R14" s="77">
        <f t="shared" si="2"/>
        <v>100</v>
      </c>
      <c r="S14" s="77" t="str">
        <f t="shared" si="3"/>
        <v>III</v>
      </c>
      <c r="T14" s="77" t="str">
        <f>IF(R14&lt;=145,"Aceptable",IF(R14&lt;=146,"NoAceptable","No Aceptable"))</f>
        <v>Aceptable</v>
      </c>
      <c r="U14" s="77">
        <f t="shared" si="5"/>
        <v>27</v>
      </c>
      <c r="V14" s="77">
        <v>9</v>
      </c>
      <c r="W14" s="77">
        <v>13</v>
      </c>
      <c r="X14" s="77">
        <v>5</v>
      </c>
      <c r="Y14" s="77" t="s">
        <v>52</v>
      </c>
      <c r="Z14" s="77" t="s">
        <v>53</v>
      </c>
      <c r="AA14" s="77" t="s">
        <v>49</v>
      </c>
      <c r="AB14" s="77"/>
      <c r="AC14" s="77" t="s">
        <v>49</v>
      </c>
      <c r="AD14" s="77"/>
      <c r="AE14" s="77" t="s">
        <v>49</v>
      </c>
      <c r="AF14" s="77" t="s">
        <v>204</v>
      </c>
      <c r="AG14" s="77" t="s">
        <v>49</v>
      </c>
      <c r="AH14" s="77" t="s">
        <v>356</v>
      </c>
    </row>
    <row r="15" spans="1:34" ht="42" customHeight="1">
      <c r="A15" s="179"/>
      <c r="B15" s="149"/>
      <c r="C15" s="153"/>
      <c r="D15" s="157"/>
      <c r="E15" s="161"/>
      <c r="F15" s="165"/>
      <c r="G15" s="78" t="s">
        <v>75</v>
      </c>
      <c r="H15" s="78" t="s">
        <v>412</v>
      </c>
      <c r="I15" s="77" t="s">
        <v>435</v>
      </c>
      <c r="J15" s="77" t="s">
        <v>76</v>
      </c>
      <c r="K15" s="77" t="s">
        <v>479</v>
      </c>
      <c r="L15" s="77" t="s">
        <v>179</v>
      </c>
      <c r="M15" s="77">
        <v>6</v>
      </c>
      <c r="N15" s="77">
        <v>3</v>
      </c>
      <c r="O15" s="77">
        <v>4</v>
      </c>
      <c r="P15" s="77" t="str">
        <f>IF(O15&gt;=2,IF(O15&lt;=4,"BAJO",IF(O15&lt;=8,"MEDIO",IF(O15&lt;=20,"ALTO","ALTO"))))</f>
        <v>BAJO</v>
      </c>
      <c r="Q15" s="77">
        <v>25</v>
      </c>
      <c r="R15" s="77">
        <f t="shared" si="2"/>
        <v>100</v>
      </c>
      <c r="S15" s="77" t="str">
        <f t="shared" si="3"/>
        <v>III</v>
      </c>
      <c r="T15" s="77" t="str">
        <f t="shared" si="4"/>
        <v>Aceptable</v>
      </c>
      <c r="U15" s="77">
        <f t="shared" si="5"/>
        <v>27</v>
      </c>
      <c r="V15" s="77">
        <v>9</v>
      </c>
      <c r="W15" s="77">
        <v>13</v>
      </c>
      <c r="X15" s="77">
        <v>5</v>
      </c>
      <c r="Y15" s="77" t="s">
        <v>52</v>
      </c>
      <c r="Z15" s="77" t="s">
        <v>53</v>
      </c>
      <c r="AA15" s="77" t="s">
        <v>49</v>
      </c>
      <c r="AB15" s="77"/>
      <c r="AC15" s="77" t="s">
        <v>49</v>
      </c>
      <c r="AD15" s="77"/>
      <c r="AE15" s="77" t="s">
        <v>49</v>
      </c>
      <c r="AF15" s="77" t="s">
        <v>79</v>
      </c>
      <c r="AG15" s="77" t="s">
        <v>49</v>
      </c>
      <c r="AH15" s="77" t="s">
        <v>356</v>
      </c>
    </row>
    <row r="16" spans="1:34" ht="73.5" customHeight="1">
      <c r="A16" s="179"/>
      <c r="B16" s="149"/>
      <c r="C16" s="153"/>
      <c r="D16" s="157"/>
      <c r="E16" s="161"/>
      <c r="F16" s="165"/>
      <c r="G16" s="68" t="s">
        <v>451</v>
      </c>
      <c r="H16" s="78" t="s">
        <v>436</v>
      </c>
      <c r="I16" s="77" t="s">
        <v>452</v>
      </c>
      <c r="J16" s="77" t="s">
        <v>469</v>
      </c>
      <c r="K16" s="77" t="s">
        <v>467</v>
      </c>
      <c r="L16" s="77" t="s">
        <v>468</v>
      </c>
      <c r="M16" s="77">
        <v>2</v>
      </c>
      <c r="N16" s="77">
        <v>4</v>
      </c>
      <c r="O16" s="77">
        <v>4</v>
      </c>
      <c r="P16" s="77" t="str">
        <f t="shared" ref="P16:P24" si="6">IF(O16&gt;=2,IF(O16&lt;=4,"BAJO",IF(O16&lt;=8,"MEDIO",IF(O16&lt;=20,"ALTO","ALTO"))))</f>
        <v>BAJO</v>
      </c>
      <c r="Q16" s="77">
        <v>25</v>
      </c>
      <c r="R16" s="77">
        <f t="shared" si="2"/>
        <v>100</v>
      </c>
      <c r="S16" s="77" t="str">
        <f t="shared" si="3"/>
        <v>III</v>
      </c>
      <c r="T16" s="77" t="str">
        <f t="shared" si="4"/>
        <v>Aceptable</v>
      </c>
      <c r="U16" s="77">
        <f t="shared" si="5"/>
        <v>27</v>
      </c>
      <c r="V16" s="77">
        <v>9</v>
      </c>
      <c r="W16" s="77">
        <v>13</v>
      </c>
      <c r="X16" s="77">
        <v>5</v>
      </c>
      <c r="Y16" s="77" t="s">
        <v>52</v>
      </c>
      <c r="Z16" s="77" t="s">
        <v>53</v>
      </c>
      <c r="AA16" s="77" t="s">
        <v>438</v>
      </c>
      <c r="AB16" s="77"/>
      <c r="AC16" s="77" t="s">
        <v>437</v>
      </c>
      <c r="AD16" s="77"/>
      <c r="AE16" s="77" t="s">
        <v>140</v>
      </c>
      <c r="AF16" s="77" t="s">
        <v>205</v>
      </c>
      <c r="AG16" s="77" t="s">
        <v>49</v>
      </c>
      <c r="AH16" s="77" t="s">
        <v>356</v>
      </c>
    </row>
    <row r="17" spans="1:34" ht="62.25" customHeight="1">
      <c r="A17" s="179"/>
      <c r="B17" s="149"/>
      <c r="C17" s="153"/>
      <c r="D17" s="157"/>
      <c r="E17" s="161"/>
      <c r="F17" s="165"/>
      <c r="G17" s="68" t="s">
        <v>443</v>
      </c>
      <c r="H17" s="78" t="s">
        <v>441</v>
      </c>
      <c r="I17" s="77" t="s">
        <v>444</v>
      </c>
      <c r="J17" s="77" t="s">
        <v>402</v>
      </c>
      <c r="K17" s="77" t="s">
        <v>403</v>
      </c>
      <c r="L17" s="77" t="s">
        <v>353</v>
      </c>
      <c r="M17" s="77">
        <v>2</v>
      </c>
      <c r="N17" s="77">
        <v>3</v>
      </c>
      <c r="O17" s="77">
        <f t="shared" si="1"/>
        <v>6</v>
      </c>
      <c r="P17" s="77" t="str">
        <f t="shared" si="6"/>
        <v>MEDIO</v>
      </c>
      <c r="Q17" s="77">
        <v>10</v>
      </c>
      <c r="R17" s="77">
        <f t="shared" si="2"/>
        <v>60</v>
      </c>
      <c r="S17" s="77" t="str">
        <f t="shared" si="3"/>
        <v>III</v>
      </c>
      <c r="T17" s="77" t="str">
        <f>IF(R17&lt;=145,"Aceptable",IF(R17&lt;=146,"NoAceptable","No Aceptable"))</f>
        <v>Aceptable</v>
      </c>
      <c r="U17" s="77">
        <f t="shared" si="5"/>
        <v>27</v>
      </c>
      <c r="V17" s="77">
        <v>9</v>
      </c>
      <c r="W17" s="77">
        <v>13</v>
      </c>
      <c r="X17" s="77">
        <v>5</v>
      </c>
      <c r="Y17" s="77" t="s">
        <v>52</v>
      </c>
      <c r="Z17" s="77" t="s">
        <v>53</v>
      </c>
      <c r="AA17" s="77" t="s">
        <v>49</v>
      </c>
      <c r="AB17" s="77"/>
      <c r="AC17" s="77" t="s">
        <v>49</v>
      </c>
      <c r="AD17" s="77"/>
      <c r="AE17" s="77" t="s">
        <v>49</v>
      </c>
      <c r="AF17" s="77" t="s">
        <v>404</v>
      </c>
      <c r="AG17" s="77" t="s">
        <v>49</v>
      </c>
      <c r="AH17" s="77" t="s">
        <v>356</v>
      </c>
    </row>
    <row r="18" spans="1:34" ht="53.5" customHeight="1">
      <c r="A18" s="179"/>
      <c r="B18" s="149"/>
      <c r="C18" s="153"/>
      <c r="D18" s="157"/>
      <c r="E18" s="161"/>
      <c r="F18" s="165"/>
      <c r="G18" s="78" t="s">
        <v>359</v>
      </c>
      <c r="H18" s="78" t="s">
        <v>184</v>
      </c>
      <c r="I18" s="77" t="s">
        <v>123</v>
      </c>
      <c r="J18" s="77" t="s">
        <v>49</v>
      </c>
      <c r="K18" s="77" t="s">
        <v>82</v>
      </c>
      <c r="L18" s="77" t="s">
        <v>83</v>
      </c>
      <c r="M18" s="77">
        <v>2</v>
      </c>
      <c r="N18" s="77">
        <v>2</v>
      </c>
      <c r="O18" s="77">
        <f t="shared" si="1"/>
        <v>4</v>
      </c>
      <c r="P18" s="77" t="str">
        <f t="shared" si="6"/>
        <v>BAJO</v>
      </c>
      <c r="Q18" s="77">
        <v>10</v>
      </c>
      <c r="R18" s="77">
        <f t="shared" si="2"/>
        <v>40</v>
      </c>
      <c r="S18" s="77" t="str">
        <f t="shared" si="3"/>
        <v>III</v>
      </c>
      <c r="T18" s="77" t="str">
        <f t="shared" si="4"/>
        <v>Aceptable</v>
      </c>
      <c r="U18" s="77">
        <f t="shared" si="5"/>
        <v>27</v>
      </c>
      <c r="V18" s="77">
        <v>9</v>
      </c>
      <c r="W18" s="77">
        <v>13</v>
      </c>
      <c r="X18" s="77">
        <v>5</v>
      </c>
      <c r="Y18" s="77" t="s">
        <v>207</v>
      </c>
      <c r="Z18" s="77" t="s">
        <v>53</v>
      </c>
      <c r="AA18" s="77" t="s">
        <v>49</v>
      </c>
      <c r="AB18" s="77"/>
      <c r="AC18" s="77" t="s">
        <v>49</v>
      </c>
      <c r="AD18" s="77"/>
      <c r="AE18" s="77" t="s">
        <v>49</v>
      </c>
      <c r="AF18" s="77" t="s">
        <v>86</v>
      </c>
      <c r="AG18" s="77" t="s">
        <v>87</v>
      </c>
      <c r="AH18" s="77" t="s">
        <v>356</v>
      </c>
    </row>
    <row r="19" spans="1:34" s="73" customFormat="1" ht="53.5" customHeight="1">
      <c r="A19" s="179"/>
      <c r="B19" s="150"/>
      <c r="C19" s="154"/>
      <c r="D19" s="158"/>
      <c r="E19" s="162"/>
      <c r="F19" s="166"/>
      <c r="G19" s="78" t="s">
        <v>360</v>
      </c>
      <c r="H19" s="78" t="s">
        <v>184</v>
      </c>
      <c r="I19" s="77" t="s">
        <v>361</v>
      </c>
      <c r="J19" s="77" t="s">
        <v>362</v>
      </c>
      <c r="K19" s="77" t="s">
        <v>174</v>
      </c>
      <c r="L19" s="77" t="s">
        <v>363</v>
      </c>
      <c r="M19" s="77">
        <v>2</v>
      </c>
      <c r="N19" s="77">
        <v>3</v>
      </c>
      <c r="O19" s="77">
        <v>4</v>
      </c>
      <c r="P19" s="77" t="str">
        <f t="shared" si="6"/>
        <v>BAJO</v>
      </c>
      <c r="Q19" s="77">
        <v>25</v>
      </c>
      <c r="R19" s="77">
        <f t="shared" si="2"/>
        <v>100</v>
      </c>
      <c r="S19" s="77" t="str">
        <f t="shared" si="3"/>
        <v>III</v>
      </c>
      <c r="T19" s="77" t="str">
        <f t="shared" si="4"/>
        <v>Aceptable</v>
      </c>
      <c r="U19" s="77">
        <f t="shared" si="5"/>
        <v>27</v>
      </c>
      <c r="V19" s="77">
        <v>9</v>
      </c>
      <c r="W19" s="77">
        <v>13</v>
      </c>
      <c r="X19" s="77">
        <v>5</v>
      </c>
      <c r="Y19" s="77" t="s">
        <v>84</v>
      </c>
      <c r="Z19" s="77" t="s">
        <v>53</v>
      </c>
      <c r="AA19" s="77" t="s">
        <v>364</v>
      </c>
      <c r="AB19" s="77"/>
      <c r="AC19" s="77" t="s">
        <v>49</v>
      </c>
      <c r="AD19" s="77"/>
      <c r="AE19" s="77" t="s">
        <v>49</v>
      </c>
      <c r="AF19" s="77" t="s">
        <v>128</v>
      </c>
      <c r="AG19" s="77" t="s">
        <v>365</v>
      </c>
      <c r="AH19" s="77" t="s">
        <v>356</v>
      </c>
    </row>
    <row r="20" spans="1:34" s="73" customFormat="1" ht="53.5" customHeight="1">
      <c r="A20" s="179"/>
      <c r="B20" s="150"/>
      <c r="C20" s="154"/>
      <c r="D20" s="158"/>
      <c r="E20" s="162"/>
      <c r="F20" s="166"/>
      <c r="G20" s="20" t="s">
        <v>366</v>
      </c>
      <c r="H20" s="78" t="s">
        <v>367</v>
      </c>
      <c r="I20" s="77" t="s">
        <v>420</v>
      </c>
      <c r="J20" s="77" t="s">
        <v>90</v>
      </c>
      <c r="K20" s="77" t="s">
        <v>91</v>
      </c>
      <c r="L20" s="77" t="s">
        <v>446</v>
      </c>
      <c r="M20" s="77">
        <v>2</v>
      </c>
      <c r="N20" s="77">
        <v>2</v>
      </c>
      <c r="O20" s="77">
        <f t="shared" si="1"/>
        <v>4</v>
      </c>
      <c r="P20" s="77" t="str">
        <f t="shared" si="6"/>
        <v>BAJO</v>
      </c>
      <c r="Q20" s="77">
        <v>10</v>
      </c>
      <c r="R20" s="77">
        <f t="shared" si="2"/>
        <v>40</v>
      </c>
      <c r="S20" s="77" t="str">
        <f>IF(R20&gt;=2,IF(R20&lt;=20,"IV",IF(R20&lt;=120,"III",IF(R20&lt;=500,"II","I"))))</f>
        <v>III</v>
      </c>
      <c r="T20" s="77" t="str">
        <f>IF(R20&lt;=145,"Aceptable",IF(R20&lt;=146,"NoAceptable","No Aceptable"))</f>
        <v>Aceptable</v>
      </c>
      <c r="U20" s="77">
        <f t="shared" si="5"/>
        <v>27</v>
      </c>
      <c r="V20" s="77">
        <v>9</v>
      </c>
      <c r="W20" s="77">
        <v>13</v>
      </c>
      <c r="X20" s="77">
        <v>5</v>
      </c>
      <c r="Y20" s="77" t="s">
        <v>84</v>
      </c>
      <c r="Z20" s="77" t="s">
        <v>53</v>
      </c>
      <c r="AA20" s="77" t="s">
        <v>49</v>
      </c>
      <c r="AB20" s="77"/>
      <c r="AC20" s="77" t="s">
        <v>93</v>
      </c>
      <c r="AD20" s="77"/>
      <c r="AE20" s="77" t="s">
        <v>49</v>
      </c>
      <c r="AF20" s="77" t="s">
        <v>447</v>
      </c>
      <c r="AG20" s="77" t="s">
        <v>95</v>
      </c>
      <c r="AH20" s="77" t="s">
        <v>356</v>
      </c>
    </row>
    <row r="21" spans="1:34" s="73" customFormat="1" ht="53.5" customHeight="1">
      <c r="A21" s="179"/>
      <c r="B21" s="150"/>
      <c r="C21" s="154"/>
      <c r="D21" s="158"/>
      <c r="E21" s="162"/>
      <c r="F21" s="166"/>
      <c r="G21" s="81" t="s">
        <v>421</v>
      </c>
      <c r="H21" s="82" t="s">
        <v>367</v>
      </c>
      <c r="I21" s="77" t="s">
        <v>410</v>
      </c>
      <c r="J21" s="77" t="s">
        <v>418</v>
      </c>
      <c r="K21" s="77" t="s">
        <v>411</v>
      </c>
      <c r="L21" s="77" t="s">
        <v>482</v>
      </c>
      <c r="M21" s="77">
        <v>2</v>
      </c>
      <c r="N21" s="77">
        <v>2</v>
      </c>
      <c r="O21" s="77">
        <v>2</v>
      </c>
      <c r="P21" s="77" t="str">
        <f t="shared" si="6"/>
        <v>BAJO</v>
      </c>
      <c r="Q21" s="77">
        <v>60</v>
      </c>
      <c r="R21" s="77">
        <f t="shared" si="2"/>
        <v>120</v>
      </c>
      <c r="S21" s="77" t="str">
        <f>IF(R21&gt;=2,IF(R21&lt;=20,"IV",IF(R21&lt;=120,"III",IF(R21&lt;=500,"II","I"))))</f>
        <v>III</v>
      </c>
      <c r="T21" s="77" t="str">
        <f t="shared" si="4"/>
        <v>Aceptable</v>
      </c>
      <c r="U21" s="77">
        <f t="shared" si="5"/>
        <v>27</v>
      </c>
      <c r="V21" s="77">
        <v>9</v>
      </c>
      <c r="W21" s="77">
        <v>13</v>
      </c>
      <c r="X21" s="77">
        <v>5</v>
      </c>
      <c r="Y21" s="77" t="s">
        <v>416</v>
      </c>
      <c r="Z21" s="77" t="s">
        <v>53</v>
      </c>
      <c r="AA21" s="77" t="s">
        <v>49</v>
      </c>
      <c r="AB21" s="77"/>
      <c r="AC21" s="77" t="s">
        <v>422</v>
      </c>
      <c r="AD21" s="77"/>
      <c r="AE21" s="77" t="s">
        <v>49</v>
      </c>
      <c r="AF21" s="77" t="s">
        <v>423</v>
      </c>
      <c r="AG21" s="77" t="s">
        <v>49</v>
      </c>
      <c r="AH21" s="77" t="s">
        <v>356</v>
      </c>
    </row>
    <row r="22" spans="1:34" s="73" customFormat="1" ht="53.5" customHeight="1">
      <c r="A22" s="179"/>
      <c r="B22" s="150"/>
      <c r="C22" s="154"/>
      <c r="D22" s="158"/>
      <c r="E22" s="162"/>
      <c r="F22" s="166"/>
      <c r="G22" s="81" t="s">
        <v>453</v>
      </c>
      <c r="H22" s="82" t="s">
        <v>424</v>
      </c>
      <c r="I22" s="77" t="s">
        <v>457</v>
      </c>
      <c r="J22" s="77"/>
      <c r="K22" s="77" t="s">
        <v>454</v>
      </c>
      <c r="L22" s="77" t="s">
        <v>485</v>
      </c>
      <c r="M22" s="77">
        <v>2</v>
      </c>
      <c r="N22" s="77">
        <v>2</v>
      </c>
      <c r="O22" s="77">
        <f t="shared" si="1"/>
        <v>4</v>
      </c>
      <c r="P22" s="77" t="str">
        <f t="shared" si="6"/>
        <v>BAJO</v>
      </c>
      <c r="Q22" s="77">
        <v>10</v>
      </c>
      <c r="R22" s="77">
        <f t="shared" si="2"/>
        <v>40</v>
      </c>
      <c r="S22" s="77" t="str">
        <f>IF(R22&gt;=2,IF(R22&lt;=20,"IV",IF(R22&lt;=120,"III",IF(R22&lt;=500,"II","I"))))</f>
        <v>III</v>
      </c>
      <c r="T22" s="77" t="str">
        <f t="shared" si="4"/>
        <v>Aceptable</v>
      </c>
      <c r="U22" s="77">
        <f>W22+V22+X22</f>
        <v>27</v>
      </c>
      <c r="V22" s="77">
        <v>9</v>
      </c>
      <c r="W22" s="77">
        <v>13</v>
      </c>
      <c r="X22" s="77">
        <v>5</v>
      </c>
      <c r="Y22" s="77" t="s">
        <v>455</v>
      </c>
      <c r="Z22" s="77" t="s">
        <v>53</v>
      </c>
      <c r="AA22" s="77" t="s">
        <v>49</v>
      </c>
      <c r="AB22" s="77"/>
      <c r="AC22" s="77" t="s">
        <v>458</v>
      </c>
      <c r="AD22" s="77"/>
      <c r="AE22" s="77" t="s">
        <v>49</v>
      </c>
      <c r="AF22" s="77" t="s">
        <v>456</v>
      </c>
      <c r="AG22" s="77" t="s">
        <v>49</v>
      </c>
      <c r="AH22" s="77" t="s">
        <v>356</v>
      </c>
    </row>
    <row r="23" spans="1:34" s="73" customFormat="1" ht="53.5" customHeight="1">
      <c r="A23" s="179"/>
      <c r="B23" s="150"/>
      <c r="C23" s="154"/>
      <c r="D23" s="158"/>
      <c r="E23" s="162"/>
      <c r="F23" s="166"/>
      <c r="G23" s="81" t="s">
        <v>396</v>
      </c>
      <c r="H23" s="82" t="s">
        <v>424</v>
      </c>
      <c r="I23" s="77" t="s">
        <v>400</v>
      </c>
      <c r="J23" s="77" t="s">
        <v>397</v>
      </c>
      <c r="K23" s="77" t="s">
        <v>398</v>
      </c>
      <c r="L23" s="77" t="s">
        <v>484</v>
      </c>
      <c r="M23" s="77">
        <v>2</v>
      </c>
      <c r="N23" s="77">
        <v>2</v>
      </c>
      <c r="O23" s="77">
        <v>2</v>
      </c>
      <c r="P23" s="77" t="str">
        <f t="shared" si="6"/>
        <v>BAJO</v>
      </c>
      <c r="Q23" s="77">
        <v>60</v>
      </c>
      <c r="R23" s="77">
        <f>O23*Q23</f>
        <v>120</v>
      </c>
      <c r="S23" s="77" t="str">
        <f>IF(R23&gt;=2,IF(R23&lt;=20,"IV",IF(R23&lt;=120,"III",IF(R23&lt;=500,"II","I"))))</f>
        <v>III</v>
      </c>
      <c r="T23" s="77" t="str">
        <f t="shared" si="4"/>
        <v>Aceptable</v>
      </c>
      <c r="U23" s="77">
        <f t="shared" si="5"/>
        <v>27</v>
      </c>
      <c r="V23" s="77">
        <v>9</v>
      </c>
      <c r="W23" s="77">
        <v>13</v>
      </c>
      <c r="X23" s="77">
        <v>5</v>
      </c>
      <c r="Y23" s="77" t="s">
        <v>417</v>
      </c>
      <c r="Z23" s="77" t="s">
        <v>53</v>
      </c>
      <c r="AA23" s="77" t="s">
        <v>49</v>
      </c>
      <c r="AB23" s="77"/>
      <c r="AC23" s="77" t="s">
        <v>49</v>
      </c>
      <c r="AD23" s="77"/>
      <c r="AE23" s="77" t="s">
        <v>401</v>
      </c>
      <c r="AF23" s="77" t="s">
        <v>399</v>
      </c>
      <c r="AG23" s="77" t="s">
        <v>49</v>
      </c>
      <c r="AH23" s="77" t="s">
        <v>425</v>
      </c>
    </row>
    <row r="24" spans="1:34" s="73" customFormat="1" ht="53.5" customHeight="1">
      <c r="A24" s="179"/>
      <c r="B24" s="150"/>
      <c r="C24" s="154"/>
      <c r="D24" s="158"/>
      <c r="E24" s="162"/>
      <c r="F24" s="166"/>
      <c r="G24" s="81" t="s">
        <v>463</v>
      </c>
      <c r="H24" s="82" t="s">
        <v>460</v>
      </c>
      <c r="I24" s="77" t="s">
        <v>461</v>
      </c>
      <c r="J24" s="77"/>
      <c r="K24" s="77" t="s">
        <v>462</v>
      </c>
      <c r="L24" s="77" t="s">
        <v>483</v>
      </c>
      <c r="M24" s="77">
        <v>2</v>
      </c>
      <c r="N24" s="77">
        <v>2</v>
      </c>
      <c r="O24" s="77">
        <v>2</v>
      </c>
      <c r="P24" s="77" t="str">
        <f t="shared" si="6"/>
        <v>BAJO</v>
      </c>
      <c r="Q24" s="77">
        <v>60</v>
      </c>
      <c r="R24" s="77">
        <f>O24*Q24</f>
        <v>120</v>
      </c>
      <c r="S24" s="77" t="str">
        <f>IF(R24&gt;=2,IF(R24&lt;=20,"IV",IF(R24&lt;=120,"III",IF(R24&lt;=500,"II","I"))))</f>
        <v>III</v>
      </c>
      <c r="T24" s="77" t="str">
        <f t="shared" si="4"/>
        <v>Aceptable</v>
      </c>
      <c r="U24" s="77">
        <f t="shared" si="5"/>
        <v>27</v>
      </c>
      <c r="V24" s="77">
        <v>9</v>
      </c>
      <c r="W24" s="77">
        <v>13</v>
      </c>
      <c r="X24" s="77">
        <v>5</v>
      </c>
      <c r="Y24" s="77" t="s">
        <v>461</v>
      </c>
      <c r="Z24" s="77" t="s">
        <v>53</v>
      </c>
      <c r="AA24" s="77" t="s">
        <v>49</v>
      </c>
      <c r="AB24" s="77"/>
      <c r="AC24" s="77" t="s">
        <v>49</v>
      </c>
      <c r="AD24" s="77"/>
      <c r="AE24" s="77" t="s">
        <v>464</v>
      </c>
      <c r="AF24" s="77" t="s">
        <v>465</v>
      </c>
      <c r="AG24" s="77"/>
      <c r="AH24" s="77"/>
    </row>
    <row r="25" spans="1:34" ht="51.5" customHeight="1" thickBot="1">
      <c r="A25" s="179"/>
      <c r="B25" s="151"/>
      <c r="C25" s="155"/>
      <c r="D25" s="159"/>
      <c r="E25" s="163"/>
      <c r="F25" s="167"/>
      <c r="G25" s="67" t="s">
        <v>426</v>
      </c>
      <c r="H25" s="67" t="s">
        <v>369</v>
      </c>
      <c r="I25" s="77" t="s">
        <v>427</v>
      </c>
      <c r="J25" s="77" t="s">
        <v>49</v>
      </c>
      <c r="K25" s="77" t="s">
        <v>49</v>
      </c>
      <c r="L25" s="77" t="s">
        <v>340</v>
      </c>
      <c r="M25" s="77">
        <v>2</v>
      </c>
      <c r="N25" s="77">
        <v>2</v>
      </c>
      <c r="O25" s="77">
        <f t="shared" si="1"/>
        <v>4</v>
      </c>
      <c r="P25" s="77" t="str">
        <f>IF(O25&gt;=2,IF(O25&lt;=4,"BAJO",IF(O25&lt;=8,"MEDIO",IF(O25&lt;=20,"A","ALTO"))))</f>
        <v>BAJO</v>
      </c>
      <c r="Q25" s="77">
        <v>25</v>
      </c>
      <c r="R25" s="77">
        <f t="shared" si="2"/>
        <v>100</v>
      </c>
      <c r="S25" s="77" t="str">
        <f t="shared" si="3"/>
        <v>III</v>
      </c>
      <c r="T25" s="77" t="str">
        <f t="shared" si="4"/>
        <v>Aceptable</v>
      </c>
      <c r="U25" s="77">
        <f t="shared" si="5"/>
        <v>27</v>
      </c>
      <c r="V25" s="77">
        <v>9</v>
      </c>
      <c r="W25" s="77">
        <v>13</v>
      </c>
      <c r="X25" s="77">
        <v>5</v>
      </c>
      <c r="Y25" s="77" t="s">
        <v>98</v>
      </c>
      <c r="Z25" s="77" t="s">
        <v>53</v>
      </c>
      <c r="AA25" s="77" t="s">
        <v>49</v>
      </c>
      <c r="AB25" s="77"/>
      <c r="AC25" s="77" t="s">
        <v>49</v>
      </c>
      <c r="AD25" s="77"/>
      <c r="AE25" s="77" t="s">
        <v>49</v>
      </c>
      <c r="AF25" s="77" t="s">
        <v>213</v>
      </c>
      <c r="AG25" s="77" t="s">
        <v>49</v>
      </c>
      <c r="AH25" s="77" t="s">
        <v>136</v>
      </c>
    </row>
    <row r="26" spans="1:34"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</row>
  </sheetData>
  <mergeCells count="37">
    <mergeCell ref="F8:F25"/>
    <mergeCell ref="A8:A25"/>
    <mergeCell ref="B8:B25"/>
    <mergeCell ref="C8:C25"/>
    <mergeCell ref="D8:D25"/>
    <mergeCell ref="E8:E25"/>
    <mergeCell ref="AH6:AH7"/>
    <mergeCell ref="L6:L7"/>
    <mergeCell ref="AA6:AB7"/>
    <mergeCell ref="AC6:AD7"/>
    <mergeCell ref="AE6:AE7"/>
    <mergeCell ref="AF6:AF7"/>
    <mergeCell ref="AG6:AG7"/>
    <mergeCell ref="U5:Z6"/>
    <mergeCell ref="AA5:AG5"/>
    <mergeCell ref="K6:K7"/>
    <mergeCell ref="B5:I5"/>
    <mergeCell ref="J5:L5"/>
    <mergeCell ref="M5:S6"/>
    <mergeCell ref="T5:T6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:F3"/>
    <mergeCell ref="G1:AD1"/>
    <mergeCell ref="AE1:AH3"/>
    <mergeCell ref="G2:AD3"/>
    <mergeCell ref="B4:F4"/>
    <mergeCell ref="G4:K4"/>
    <mergeCell ref="L4:AD4"/>
    <mergeCell ref="AE4:AH4"/>
  </mergeCells>
  <dataValidations count="1">
    <dataValidation type="list" allowBlank="1" showInputMessage="1" showErrorMessage="1" errorTitle="RECUERDE!" error="Unicamente subclasificación permitida" promptTitle="ESCRIBA:" prompt="Subclasificación del peligro" sqref="G14" xr:uid="{6F596C03-B3C2-4C07-B76A-3481EE0889FB}">
      <formula1>subclasificacionespermitidas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4" tint="0.39997558519241921"/>
  </sheetPr>
  <dimension ref="A1:AH25"/>
  <sheetViews>
    <sheetView zoomScale="80" zoomScaleNormal="80" workbookViewId="0">
      <pane xSplit="6" ySplit="7" topLeftCell="G23" activePane="bottomRight" state="frozen"/>
      <selection pane="topRight" activeCell="G1" sqref="G1"/>
      <selection pane="bottomLeft" activeCell="A8" sqref="A8"/>
      <selection pane="bottomRight" activeCell="A27" sqref="A27:XFD29"/>
    </sheetView>
  </sheetViews>
  <sheetFormatPr baseColWidth="10" defaultRowHeight="15"/>
  <cols>
    <col min="1" max="1" width="4.5" customWidth="1"/>
    <col min="2" max="2" width="6.33203125" customWidth="1"/>
    <col min="3" max="3" width="7.1640625" customWidth="1"/>
    <col min="4" max="4" width="36" customWidth="1"/>
    <col min="5" max="5" width="8" customWidth="1"/>
    <col min="7" max="7" width="31.6640625" customWidth="1"/>
    <col min="8" max="8" width="14.6640625" customWidth="1"/>
    <col min="9" max="9" width="37.5" customWidth="1"/>
    <col min="10" max="10" width="21" customWidth="1"/>
    <col min="11" max="11" width="16.83203125" customWidth="1"/>
    <col min="12" max="12" width="34" customWidth="1"/>
    <col min="13" max="13" width="5.6640625" customWidth="1"/>
    <col min="14" max="14" width="5.1640625" customWidth="1"/>
    <col min="15" max="15" width="6.33203125" customWidth="1"/>
    <col min="16" max="16" width="10.5" customWidth="1"/>
    <col min="17" max="17" width="5.33203125" customWidth="1"/>
    <col min="18" max="18" width="9.5" customWidth="1"/>
    <col min="19" max="19" width="10.1640625" customWidth="1"/>
    <col min="20" max="20" width="20.5" customWidth="1"/>
    <col min="21" max="21" width="6.6640625" customWidth="1"/>
    <col min="22" max="22" width="4.33203125" customWidth="1"/>
    <col min="23" max="23" width="4.1640625" customWidth="1"/>
    <col min="24" max="24" width="4.6640625" customWidth="1"/>
    <col min="25" max="25" width="11.5" customWidth="1"/>
    <col min="27" max="27" width="4.6640625" customWidth="1"/>
    <col min="28" max="28" width="3.33203125" customWidth="1"/>
    <col min="29" max="29" width="7" customWidth="1"/>
    <col min="30" max="30" width="7.6640625" customWidth="1"/>
    <col min="31" max="31" width="12.5" customWidth="1"/>
    <col min="32" max="32" width="22.1640625" customWidth="1"/>
    <col min="33" max="33" width="12" customWidth="1"/>
    <col min="34" max="34" width="21.1640625" customWidth="1"/>
  </cols>
  <sheetData>
    <row r="1" spans="1:34" ht="16">
      <c r="B1" s="121" t="s">
        <v>0</v>
      </c>
      <c r="C1" s="122"/>
      <c r="D1" s="122"/>
      <c r="E1" s="122"/>
      <c r="F1" s="123"/>
      <c r="G1" s="130" t="s">
        <v>1</v>
      </c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2"/>
      <c r="AE1" s="133"/>
      <c r="AF1" s="122"/>
      <c r="AG1" s="122"/>
      <c r="AH1" s="123"/>
    </row>
    <row r="2" spans="1:34">
      <c r="B2" s="124"/>
      <c r="C2" s="125"/>
      <c r="D2" s="125"/>
      <c r="E2" s="125"/>
      <c r="F2" s="126"/>
      <c r="G2" s="134" t="s">
        <v>2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3"/>
      <c r="AE2" s="124"/>
      <c r="AF2" s="125"/>
      <c r="AG2" s="125"/>
      <c r="AH2" s="126"/>
    </row>
    <row r="3" spans="1:34">
      <c r="B3" s="127"/>
      <c r="C3" s="128"/>
      <c r="D3" s="128"/>
      <c r="E3" s="128"/>
      <c r="F3" s="129"/>
      <c r="G3" s="127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9"/>
      <c r="AE3" s="127"/>
      <c r="AF3" s="128"/>
      <c r="AG3" s="128"/>
      <c r="AH3" s="129"/>
    </row>
    <row r="4" spans="1:34">
      <c r="B4" s="135" t="s">
        <v>3</v>
      </c>
      <c r="C4" s="122"/>
      <c r="D4" s="122"/>
      <c r="E4" s="122"/>
      <c r="F4" s="123"/>
      <c r="G4" s="136" t="s">
        <v>4</v>
      </c>
      <c r="H4" s="122"/>
      <c r="I4" s="122"/>
      <c r="J4" s="122"/>
      <c r="K4" s="123"/>
      <c r="L4" s="135" t="s">
        <v>5</v>
      </c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37" t="s">
        <v>6</v>
      </c>
      <c r="AF4" s="122"/>
      <c r="AG4" s="122"/>
      <c r="AH4" s="123"/>
    </row>
    <row r="5" spans="1:34">
      <c r="B5" s="171" t="s">
        <v>7</v>
      </c>
      <c r="C5" s="131"/>
      <c r="D5" s="131"/>
      <c r="E5" s="131"/>
      <c r="F5" s="131"/>
      <c r="G5" s="131"/>
      <c r="H5" s="131"/>
      <c r="I5" s="131"/>
      <c r="J5" s="171" t="s">
        <v>8</v>
      </c>
      <c r="K5" s="131"/>
      <c r="L5" s="132"/>
      <c r="M5" s="172" t="s">
        <v>9</v>
      </c>
      <c r="N5" s="122"/>
      <c r="O5" s="122"/>
      <c r="P5" s="122"/>
      <c r="Q5" s="122"/>
      <c r="R5" s="122"/>
      <c r="S5" s="122"/>
      <c r="T5" s="173" t="s">
        <v>10</v>
      </c>
      <c r="U5" s="177" t="s">
        <v>11</v>
      </c>
      <c r="V5" s="122"/>
      <c r="W5" s="122"/>
      <c r="X5" s="122"/>
      <c r="Y5" s="122"/>
      <c r="Z5" s="123"/>
      <c r="AA5" s="171" t="s">
        <v>12</v>
      </c>
      <c r="AB5" s="131"/>
      <c r="AC5" s="131"/>
      <c r="AD5" s="131"/>
      <c r="AE5" s="131"/>
      <c r="AF5" s="131"/>
      <c r="AG5" s="132"/>
      <c r="AH5" s="1" t="s">
        <v>13</v>
      </c>
    </row>
    <row r="6" spans="1:34">
      <c r="B6" s="218" t="s">
        <v>14</v>
      </c>
      <c r="C6" s="218" t="s">
        <v>15</v>
      </c>
      <c r="D6" s="218" t="s">
        <v>16</v>
      </c>
      <c r="E6" s="218" t="s">
        <v>17</v>
      </c>
      <c r="F6" s="218" t="s">
        <v>18</v>
      </c>
      <c r="G6" s="220" t="s">
        <v>19</v>
      </c>
      <c r="H6" s="220" t="s">
        <v>20</v>
      </c>
      <c r="I6" s="175" t="s">
        <v>21</v>
      </c>
      <c r="J6" s="169" t="s">
        <v>22</v>
      </c>
      <c r="K6" s="169" t="s">
        <v>23</v>
      </c>
      <c r="L6" s="169" t="s">
        <v>24</v>
      </c>
      <c r="M6" s="127"/>
      <c r="N6" s="128"/>
      <c r="O6" s="128"/>
      <c r="P6" s="128"/>
      <c r="Q6" s="128"/>
      <c r="R6" s="128"/>
      <c r="S6" s="128"/>
      <c r="T6" s="174"/>
      <c r="U6" s="124"/>
      <c r="V6" s="178"/>
      <c r="W6" s="178"/>
      <c r="X6" s="178"/>
      <c r="Y6" s="178"/>
      <c r="Z6" s="126"/>
      <c r="AA6" s="176" t="s">
        <v>25</v>
      </c>
      <c r="AB6" s="123"/>
      <c r="AC6" s="176" t="s">
        <v>26</v>
      </c>
      <c r="AD6" s="123"/>
      <c r="AE6" s="169" t="s">
        <v>27</v>
      </c>
      <c r="AF6" s="169" t="s">
        <v>28</v>
      </c>
      <c r="AG6" s="169" t="s">
        <v>29</v>
      </c>
      <c r="AH6" s="169" t="s">
        <v>30</v>
      </c>
    </row>
    <row r="7" spans="1:34" ht="71" customHeight="1">
      <c r="B7" s="219"/>
      <c r="C7" s="219"/>
      <c r="D7" s="219"/>
      <c r="E7" s="219"/>
      <c r="F7" s="219"/>
      <c r="G7" s="219"/>
      <c r="H7" s="219"/>
      <c r="I7" s="170"/>
      <c r="J7" s="170"/>
      <c r="K7" s="170"/>
      <c r="L7" s="170"/>
      <c r="M7" s="4" t="s">
        <v>31</v>
      </c>
      <c r="N7" s="4" t="s">
        <v>32</v>
      </c>
      <c r="O7" s="4" t="s">
        <v>33</v>
      </c>
      <c r="P7" s="4" t="s">
        <v>34</v>
      </c>
      <c r="Q7" s="4" t="s">
        <v>35</v>
      </c>
      <c r="R7" s="4" t="s">
        <v>36</v>
      </c>
      <c r="S7" s="4" t="s">
        <v>37</v>
      </c>
      <c r="T7" s="4" t="s">
        <v>38</v>
      </c>
      <c r="U7" s="5" t="s">
        <v>39</v>
      </c>
      <c r="V7" s="5" t="s">
        <v>40</v>
      </c>
      <c r="W7" s="5" t="s">
        <v>41</v>
      </c>
      <c r="X7" s="5" t="s">
        <v>42</v>
      </c>
      <c r="Y7" s="5" t="s">
        <v>43</v>
      </c>
      <c r="Z7" s="6" t="s">
        <v>44</v>
      </c>
      <c r="AA7" s="124"/>
      <c r="AB7" s="126"/>
      <c r="AC7" s="124"/>
      <c r="AD7" s="126"/>
      <c r="AE7" s="170"/>
      <c r="AF7" s="170"/>
      <c r="AG7" s="170"/>
      <c r="AH7" s="170"/>
    </row>
    <row r="8" spans="1:34" ht="60.75" customHeight="1">
      <c r="A8" s="230">
        <v>6</v>
      </c>
      <c r="B8" s="231" t="s">
        <v>155</v>
      </c>
      <c r="C8" s="233" t="s">
        <v>144</v>
      </c>
      <c r="D8" s="237" t="s">
        <v>156</v>
      </c>
      <c r="E8" s="241" t="s">
        <v>146</v>
      </c>
      <c r="F8" s="226" t="s">
        <v>45</v>
      </c>
      <c r="G8" s="78" t="s">
        <v>186</v>
      </c>
      <c r="H8" s="78" t="s">
        <v>181</v>
      </c>
      <c r="I8" s="77" t="s">
        <v>428</v>
      </c>
      <c r="J8" s="77" t="s">
        <v>48</v>
      </c>
      <c r="K8" s="77" t="s">
        <v>49</v>
      </c>
      <c r="L8" s="77" t="s">
        <v>341</v>
      </c>
      <c r="M8" s="77">
        <v>2</v>
      </c>
      <c r="N8" s="77">
        <v>4</v>
      </c>
      <c r="O8" s="77">
        <f>M8*N8</f>
        <v>8</v>
      </c>
      <c r="P8" s="77" t="str">
        <f t="shared" ref="P8:P14" si="0">IF(O8&gt;=2,IF(O8&lt;=4,"BAJO",IF(O8&lt;=8,"MEDIO",IF(O8&lt;=20,"A","ALTO"))))</f>
        <v>MEDIO</v>
      </c>
      <c r="Q8" s="77">
        <v>10</v>
      </c>
      <c r="R8" s="77">
        <f>O8*Q8</f>
        <v>80</v>
      </c>
      <c r="S8" s="77" t="str">
        <f>IF(R8&gt;=2,IF(R8&lt;=20,"IV",IF(R8&lt;=120,"III",IF(R8&lt;=500,"II","I"))))</f>
        <v>III</v>
      </c>
      <c r="T8" s="77" t="str">
        <f>IF(R8&lt;=145,"Aceptable",IF(R8&lt;=146,"NoAceptable","No Aceptable"))</f>
        <v>Aceptable</v>
      </c>
      <c r="U8" s="77">
        <f>W8+V8+X8</f>
        <v>29</v>
      </c>
      <c r="V8" s="77">
        <v>9</v>
      </c>
      <c r="W8" s="77">
        <v>15</v>
      </c>
      <c r="X8" s="77">
        <v>5</v>
      </c>
      <c r="Y8" s="77" t="s">
        <v>194</v>
      </c>
      <c r="Z8" s="77" t="s">
        <v>53</v>
      </c>
      <c r="AA8" s="77" t="s">
        <v>49</v>
      </c>
      <c r="AB8" s="77"/>
      <c r="AC8" s="77" t="s">
        <v>49</v>
      </c>
      <c r="AD8" s="77"/>
      <c r="AE8" s="77" t="s">
        <v>49</v>
      </c>
      <c r="AF8" s="77" t="s">
        <v>54</v>
      </c>
      <c r="AG8" s="77" t="s">
        <v>55</v>
      </c>
      <c r="AH8" s="77" t="s">
        <v>356</v>
      </c>
    </row>
    <row r="9" spans="1:34" s="72" customFormat="1" ht="60.75" customHeight="1">
      <c r="A9" s="230"/>
      <c r="B9" s="232"/>
      <c r="C9" s="234"/>
      <c r="D9" s="238"/>
      <c r="E9" s="242"/>
      <c r="F9" s="227"/>
      <c r="G9" s="81" t="s">
        <v>450</v>
      </c>
      <c r="H9" s="78" t="s">
        <v>413</v>
      </c>
      <c r="I9" s="77" t="s">
        <v>449</v>
      </c>
      <c r="J9" s="77" t="s">
        <v>405</v>
      </c>
      <c r="K9" s="77" t="s">
        <v>472</v>
      </c>
      <c r="L9" s="77" t="s">
        <v>406</v>
      </c>
      <c r="M9" s="77">
        <v>2</v>
      </c>
      <c r="N9" s="77">
        <v>3</v>
      </c>
      <c r="O9" s="77">
        <f t="shared" ref="O9:O25" si="1">M9*N9</f>
        <v>6</v>
      </c>
      <c r="P9" s="77" t="str">
        <f t="shared" si="0"/>
        <v>MEDIO</v>
      </c>
      <c r="Q9" s="77">
        <v>10</v>
      </c>
      <c r="R9" s="77">
        <f t="shared" ref="R9:R25" si="2">O9*Q9</f>
        <v>60</v>
      </c>
      <c r="S9" s="77" t="str">
        <f t="shared" ref="S9:S25" si="3">IF(R9&gt;=2,IF(R9&lt;=20,"IV",IF(R9&lt;=120,"III",IF(R9&lt;=500,"II","I"))))</f>
        <v>III</v>
      </c>
      <c r="T9" s="77" t="str">
        <f t="shared" ref="T9:T25" si="4">IF(R9&lt;=145,"Aceptable",IF(R9&lt;=146,"NoAceptable","No Aceptable"))</f>
        <v>Aceptable</v>
      </c>
      <c r="U9" s="77">
        <f t="shared" ref="U9:U25" si="5">W9+V9+X9</f>
        <v>29</v>
      </c>
      <c r="V9" s="77">
        <v>9</v>
      </c>
      <c r="W9" s="77">
        <v>15</v>
      </c>
      <c r="X9" s="77">
        <v>5</v>
      </c>
      <c r="Y9" s="77" t="s">
        <v>429</v>
      </c>
      <c r="Z9" s="77" t="s">
        <v>53</v>
      </c>
      <c r="AA9" s="77" t="s">
        <v>49</v>
      </c>
      <c r="AB9" s="77"/>
      <c r="AC9" s="77" t="s">
        <v>49</v>
      </c>
      <c r="AD9" s="77"/>
      <c r="AE9" s="77" t="s">
        <v>473</v>
      </c>
      <c r="AF9" s="77" t="s">
        <v>430</v>
      </c>
      <c r="AG9" s="77" t="s">
        <v>55</v>
      </c>
      <c r="AH9" s="77" t="s">
        <v>356</v>
      </c>
    </row>
    <row r="10" spans="1:34" ht="62" customHeight="1">
      <c r="A10" s="230"/>
      <c r="B10" s="219"/>
      <c r="C10" s="235"/>
      <c r="D10" s="239"/>
      <c r="E10" s="243"/>
      <c r="F10" s="219"/>
      <c r="G10" s="78" t="s">
        <v>445</v>
      </c>
      <c r="H10" s="78" t="s">
        <v>182</v>
      </c>
      <c r="I10" s="77" t="s">
        <v>130</v>
      </c>
      <c r="J10" s="77" t="s">
        <v>343</v>
      </c>
      <c r="K10" s="77" t="s">
        <v>342</v>
      </c>
      <c r="L10" s="77" t="s">
        <v>191</v>
      </c>
      <c r="M10" s="77">
        <v>2</v>
      </c>
      <c r="N10" s="77">
        <v>2</v>
      </c>
      <c r="O10" s="77">
        <f t="shared" si="1"/>
        <v>4</v>
      </c>
      <c r="P10" s="77" t="str">
        <f t="shared" si="0"/>
        <v>BAJO</v>
      </c>
      <c r="Q10" s="77">
        <v>10</v>
      </c>
      <c r="R10" s="77">
        <f t="shared" si="2"/>
        <v>40</v>
      </c>
      <c r="S10" s="77" t="str">
        <f t="shared" si="3"/>
        <v>III</v>
      </c>
      <c r="T10" s="77" t="str">
        <f t="shared" si="4"/>
        <v>Aceptable</v>
      </c>
      <c r="U10" s="77">
        <f t="shared" si="5"/>
        <v>29</v>
      </c>
      <c r="V10" s="77">
        <v>9</v>
      </c>
      <c r="W10" s="77">
        <v>15</v>
      </c>
      <c r="X10" s="77">
        <v>5</v>
      </c>
      <c r="Y10" s="77" t="s">
        <v>62</v>
      </c>
      <c r="Z10" s="77" t="s">
        <v>53</v>
      </c>
      <c r="AA10" s="77" t="s">
        <v>49</v>
      </c>
      <c r="AB10" s="77"/>
      <c r="AC10" s="77" t="s">
        <v>49</v>
      </c>
      <c r="AD10" s="77"/>
      <c r="AE10" s="77" t="s">
        <v>63</v>
      </c>
      <c r="AF10" s="77" t="s">
        <v>394</v>
      </c>
      <c r="AG10" s="77" t="s">
        <v>55</v>
      </c>
      <c r="AH10" s="77" t="s">
        <v>356</v>
      </c>
    </row>
    <row r="11" spans="1:34" ht="38.5" customHeight="1">
      <c r="A11" s="230"/>
      <c r="B11" s="219"/>
      <c r="C11" s="235"/>
      <c r="D11" s="239"/>
      <c r="E11" s="243"/>
      <c r="F11" s="219"/>
      <c r="G11" s="78" t="s">
        <v>415</v>
      </c>
      <c r="H11" s="78" t="s">
        <v>414</v>
      </c>
      <c r="I11" s="77" t="s">
        <v>198</v>
      </c>
      <c r="J11" s="77" t="s">
        <v>431</v>
      </c>
      <c r="K11" s="77" t="s">
        <v>432</v>
      </c>
      <c r="L11" s="77" t="s">
        <v>200</v>
      </c>
      <c r="M11" s="77">
        <v>2</v>
      </c>
      <c r="N11" s="77">
        <v>2</v>
      </c>
      <c r="O11" s="77">
        <f t="shared" si="1"/>
        <v>4</v>
      </c>
      <c r="P11" s="77" t="str">
        <f t="shared" si="0"/>
        <v>BAJO</v>
      </c>
      <c r="Q11" s="77">
        <v>10</v>
      </c>
      <c r="R11" s="77">
        <f t="shared" si="2"/>
        <v>40</v>
      </c>
      <c r="S11" s="77" t="str">
        <f t="shared" si="3"/>
        <v>III</v>
      </c>
      <c r="T11" s="77" t="str">
        <f t="shared" si="4"/>
        <v>Aceptable</v>
      </c>
      <c r="U11" s="77">
        <f t="shared" si="5"/>
        <v>29</v>
      </c>
      <c r="V11" s="77">
        <v>9</v>
      </c>
      <c r="W11" s="77">
        <v>15</v>
      </c>
      <c r="X11" s="77">
        <v>5</v>
      </c>
      <c r="Y11" s="77" t="s">
        <v>201</v>
      </c>
      <c r="Z11" s="77" t="s">
        <v>53</v>
      </c>
      <c r="AA11" s="77" t="s">
        <v>49</v>
      </c>
      <c r="AB11" s="77"/>
      <c r="AC11" s="77" t="s">
        <v>49</v>
      </c>
      <c r="AD11" s="77"/>
      <c r="AE11" s="77" t="s">
        <v>49</v>
      </c>
      <c r="AF11" s="77" t="s">
        <v>202</v>
      </c>
      <c r="AG11" s="77" t="s">
        <v>55</v>
      </c>
      <c r="AH11" s="77" t="s">
        <v>356</v>
      </c>
    </row>
    <row r="12" spans="1:34" ht="51.5" customHeight="1">
      <c r="A12" s="230"/>
      <c r="B12" s="219"/>
      <c r="C12" s="235"/>
      <c r="D12" s="239"/>
      <c r="E12" s="243"/>
      <c r="F12" s="219"/>
      <c r="G12" s="69" t="s">
        <v>121</v>
      </c>
      <c r="H12" s="78" t="s">
        <v>347</v>
      </c>
      <c r="I12" s="77" t="s">
        <v>448</v>
      </c>
      <c r="J12" s="77" t="s">
        <v>71</v>
      </c>
      <c r="K12" s="77" t="s">
        <v>203</v>
      </c>
      <c r="L12" s="77" t="s">
        <v>477</v>
      </c>
      <c r="M12" s="77">
        <v>2</v>
      </c>
      <c r="N12" s="77">
        <v>4</v>
      </c>
      <c r="O12" s="77">
        <f t="shared" si="1"/>
        <v>8</v>
      </c>
      <c r="P12" s="77" t="str">
        <f t="shared" si="0"/>
        <v>MEDIO</v>
      </c>
      <c r="Q12" s="77">
        <v>25</v>
      </c>
      <c r="R12" s="77">
        <f t="shared" si="2"/>
        <v>200</v>
      </c>
      <c r="S12" s="77" t="str">
        <f t="shared" si="3"/>
        <v>II</v>
      </c>
      <c r="T12" s="77" t="str">
        <f t="shared" si="4"/>
        <v>No Aceptable</v>
      </c>
      <c r="U12" s="77">
        <f t="shared" si="5"/>
        <v>29</v>
      </c>
      <c r="V12" s="77">
        <v>9</v>
      </c>
      <c r="W12" s="77">
        <v>15</v>
      </c>
      <c r="X12" s="77">
        <v>5</v>
      </c>
      <c r="Y12" s="77" t="s">
        <v>348</v>
      </c>
      <c r="Z12" s="77" t="s">
        <v>53</v>
      </c>
      <c r="AA12" s="77" t="s">
        <v>49</v>
      </c>
      <c r="AB12" s="77"/>
      <c r="AC12" s="77" t="s">
        <v>349</v>
      </c>
      <c r="AD12" s="77"/>
      <c r="AE12" s="77" t="s">
        <v>459</v>
      </c>
      <c r="AF12" s="77" t="s">
        <v>74</v>
      </c>
      <c r="AG12" s="77" t="s">
        <v>49</v>
      </c>
      <c r="AH12" s="77" t="s">
        <v>356</v>
      </c>
    </row>
    <row r="13" spans="1:34" ht="57.75" customHeight="1">
      <c r="A13" s="230"/>
      <c r="B13" s="219"/>
      <c r="C13" s="235"/>
      <c r="D13" s="239"/>
      <c r="E13" s="243"/>
      <c r="F13" s="219"/>
      <c r="G13" s="69" t="s">
        <v>350</v>
      </c>
      <c r="H13" s="78" t="s">
        <v>433</v>
      </c>
      <c r="I13" s="77" t="s">
        <v>434</v>
      </c>
      <c r="J13" s="77" t="s">
        <v>470</v>
      </c>
      <c r="K13" s="77" t="s">
        <v>471</v>
      </c>
      <c r="L13" s="77" t="s">
        <v>439</v>
      </c>
      <c r="M13" s="77">
        <v>2</v>
      </c>
      <c r="N13" s="77">
        <v>4</v>
      </c>
      <c r="O13" s="77">
        <v>4</v>
      </c>
      <c r="P13" s="77" t="str">
        <f t="shared" si="0"/>
        <v>BAJO</v>
      </c>
      <c r="Q13" s="77">
        <v>25</v>
      </c>
      <c r="R13" s="77">
        <f t="shared" si="2"/>
        <v>100</v>
      </c>
      <c r="S13" s="77" t="str">
        <f t="shared" si="3"/>
        <v>III</v>
      </c>
      <c r="T13" s="77" t="str">
        <f t="shared" si="4"/>
        <v>Aceptable</v>
      </c>
      <c r="U13" s="77">
        <f t="shared" si="5"/>
        <v>29</v>
      </c>
      <c r="V13" s="77">
        <v>9</v>
      </c>
      <c r="W13" s="77">
        <v>15</v>
      </c>
      <c r="X13" s="77">
        <v>5</v>
      </c>
      <c r="Y13" s="77" t="s">
        <v>348</v>
      </c>
      <c r="Z13" s="77" t="s">
        <v>53</v>
      </c>
      <c r="AA13" s="77" t="s">
        <v>49</v>
      </c>
      <c r="AB13" s="77"/>
      <c r="AC13" s="77" t="s">
        <v>349</v>
      </c>
      <c r="AD13" s="77"/>
      <c r="AE13" s="77" t="s">
        <v>49</v>
      </c>
      <c r="AF13" s="77" t="s">
        <v>74</v>
      </c>
      <c r="AG13" s="77" t="s">
        <v>49</v>
      </c>
      <c r="AH13" s="77" t="s">
        <v>356</v>
      </c>
    </row>
    <row r="14" spans="1:34" s="72" customFormat="1" ht="57.75" customHeight="1">
      <c r="A14" s="230"/>
      <c r="B14" s="219"/>
      <c r="C14" s="235"/>
      <c r="D14" s="239"/>
      <c r="E14" s="243"/>
      <c r="F14" s="219"/>
      <c r="G14" s="68" t="s">
        <v>142</v>
      </c>
      <c r="H14" s="78" t="s">
        <v>442</v>
      </c>
      <c r="I14" s="77" t="s">
        <v>172</v>
      </c>
      <c r="J14" s="77" t="s">
        <v>352</v>
      </c>
      <c r="K14" s="77" t="s">
        <v>466</v>
      </c>
      <c r="L14" s="77" t="s">
        <v>440</v>
      </c>
      <c r="M14" s="77">
        <v>2</v>
      </c>
      <c r="N14" s="77">
        <v>4</v>
      </c>
      <c r="O14" s="77">
        <f t="shared" si="1"/>
        <v>8</v>
      </c>
      <c r="P14" s="77" t="str">
        <f t="shared" si="0"/>
        <v>MEDIO</v>
      </c>
      <c r="Q14" s="77">
        <v>25</v>
      </c>
      <c r="R14" s="77">
        <f t="shared" si="2"/>
        <v>200</v>
      </c>
      <c r="S14" s="77" t="str">
        <f t="shared" si="3"/>
        <v>II</v>
      </c>
      <c r="T14" s="77" t="str">
        <f>IF(R14&lt;=145,"Aceptable",IF(R14&lt;=146,"NoAceptable","No Aceptable"))</f>
        <v>No Aceptable</v>
      </c>
      <c r="U14" s="77">
        <f t="shared" si="5"/>
        <v>29</v>
      </c>
      <c r="V14" s="77">
        <v>9</v>
      </c>
      <c r="W14" s="77">
        <v>15</v>
      </c>
      <c r="X14" s="77">
        <v>5</v>
      </c>
      <c r="Y14" s="77" t="s">
        <v>52</v>
      </c>
      <c r="Z14" s="77" t="s">
        <v>53</v>
      </c>
      <c r="AA14" s="77" t="s">
        <v>49</v>
      </c>
      <c r="AB14" s="77"/>
      <c r="AC14" s="77" t="s">
        <v>49</v>
      </c>
      <c r="AD14" s="77"/>
      <c r="AE14" s="77" t="s">
        <v>49</v>
      </c>
      <c r="AF14" s="77" t="s">
        <v>204</v>
      </c>
      <c r="AG14" s="77" t="s">
        <v>49</v>
      </c>
      <c r="AH14" s="77" t="s">
        <v>356</v>
      </c>
    </row>
    <row r="15" spans="1:34" s="72" customFormat="1" ht="57.75" customHeight="1">
      <c r="A15" s="230"/>
      <c r="B15" s="219"/>
      <c r="C15" s="235"/>
      <c r="D15" s="239"/>
      <c r="E15" s="243"/>
      <c r="F15" s="219"/>
      <c r="G15" s="78" t="s">
        <v>75</v>
      </c>
      <c r="H15" s="78" t="s">
        <v>412</v>
      </c>
      <c r="I15" s="77" t="s">
        <v>435</v>
      </c>
      <c r="J15" s="77" t="s">
        <v>76</v>
      </c>
      <c r="K15" s="77" t="s">
        <v>479</v>
      </c>
      <c r="L15" s="77" t="s">
        <v>179</v>
      </c>
      <c r="M15" s="77">
        <v>4</v>
      </c>
      <c r="N15" s="77">
        <v>2</v>
      </c>
      <c r="O15" s="77">
        <v>4</v>
      </c>
      <c r="P15" s="77" t="str">
        <f>IF(O15&gt;=2,IF(O15&lt;=4,"BAJO",IF(O15&lt;=8,"MEDIO",IF(O15&lt;=20,"ALTO","ALTO"))))</f>
        <v>BAJO</v>
      </c>
      <c r="Q15" s="77">
        <v>25</v>
      </c>
      <c r="R15" s="77">
        <f t="shared" si="2"/>
        <v>100</v>
      </c>
      <c r="S15" s="77" t="str">
        <f t="shared" si="3"/>
        <v>III</v>
      </c>
      <c r="T15" s="77" t="str">
        <f t="shared" si="4"/>
        <v>Aceptable</v>
      </c>
      <c r="U15" s="77">
        <f t="shared" si="5"/>
        <v>29</v>
      </c>
      <c r="V15" s="77">
        <v>9</v>
      </c>
      <c r="W15" s="77">
        <v>15</v>
      </c>
      <c r="X15" s="77">
        <v>5</v>
      </c>
      <c r="Y15" s="77" t="s">
        <v>52</v>
      </c>
      <c r="Z15" s="77" t="s">
        <v>53</v>
      </c>
      <c r="AA15" s="77" t="s">
        <v>49</v>
      </c>
      <c r="AB15" s="77"/>
      <c r="AC15" s="77" t="s">
        <v>49</v>
      </c>
      <c r="AD15" s="77"/>
      <c r="AE15" s="77" t="s">
        <v>49</v>
      </c>
      <c r="AF15" s="77" t="s">
        <v>79</v>
      </c>
      <c r="AG15" s="77" t="s">
        <v>49</v>
      </c>
      <c r="AH15" s="77" t="s">
        <v>356</v>
      </c>
    </row>
    <row r="16" spans="1:34" s="72" customFormat="1" ht="57.75" customHeight="1">
      <c r="A16" s="230"/>
      <c r="B16" s="219"/>
      <c r="C16" s="235"/>
      <c r="D16" s="239"/>
      <c r="E16" s="243"/>
      <c r="F16" s="219"/>
      <c r="G16" s="68" t="s">
        <v>451</v>
      </c>
      <c r="H16" s="78" t="s">
        <v>436</v>
      </c>
      <c r="I16" s="77" t="s">
        <v>452</v>
      </c>
      <c r="J16" s="77" t="s">
        <v>469</v>
      </c>
      <c r="K16" s="77" t="s">
        <v>467</v>
      </c>
      <c r="L16" s="77" t="s">
        <v>468</v>
      </c>
      <c r="M16" s="77">
        <v>2</v>
      </c>
      <c r="N16" s="77">
        <v>4</v>
      </c>
      <c r="O16" s="77">
        <f t="shared" si="1"/>
        <v>8</v>
      </c>
      <c r="P16" s="77" t="str">
        <f t="shared" ref="P16:P24" si="6">IF(O16&gt;=2,IF(O16&lt;=4,"BAJO",IF(O16&lt;=8,"MEDIO",IF(O16&lt;=20,"ALTO","ALTO"))))</f>
        <v>MEDIO</v>
      </c>
      <c r="Q16" s="77">
        <v>25</v>
      </c>
      <c r="R16" s="77">
        <f t="shared" si="2"/>
        <v>200</v>
      </c>
      <c r="S16" s="77" t="str">
        <f t="shared" si="3"/>
        <v>II</v>
      </c>
      <c r="T16" s="77" t="str">
        <f t="shared" si="4"/>
        <v>No Aceptable</v>
      </c>
      <c r="U16" s="77">
        <f t="shared" si="5"/>
        <v>29</v>
      </c>
      <c r="V16" s="77">
        <v>9</v>
      </c>
      <c r="W16" s="77">
        <v>15</v>
      </c>
      <c r="X16" s="77">
        <v>5</v>
      </c>
      <c r="Y16" s="77" t="s">
        <v>52</v>
      </c>
      <c r="Z16" s="77" t="s">
        <v>53</v>
      </c>
      <c r="AA16" s="77" t="s">
        <v>438</v>
      </c>
      <c r="AB16" s="77"/>
      <c r="AC16" s="77" t="s">
        <v>437</v>
      </c>
      <c r="AD16" s="77"/>
      <c r="AE16" s="77" t="s">
        <v>140</v>
      </c>
      <c r="AF16" s="77" t="s">
        <v>205</v>
      </c>
      <c r="AG16" s="77" t="s">
        <v>49</v>
      </c>
      <c r="AH16" s="77" t="s">
        <v>356</v>
      </c>
    </row>
    <row r="17" spans="1:34" ht="51" customHeight="1">
      <c r="A17" s="230"/>
      <c r="B17" s="219"/>
      <c r="C17" s="235"/>
      <c r="D17" s="239"/>
      <c r="E17" s="243"/>
      <c r="F17" s="219"/>
      <c r="G17" s="68" t="s">
        <v>443</v>
      </c>
      <c r="H17" s="78" t="s">
        <v>441</v>
      </c>
      <c r="I17" s="77" t="s">
        <v>444</v>
      </c>
      <c r="J17" s="77" t="s">
        <v>402</v>
      </c>
      <c r="K17" s="77" t="s">
        <v>403</v>
      </c>
      <c r="L17" s="77" t="s">
        <v>353</v>
      </c>
      <c r="M17" s="77">
        <v>2</v>
      </c>
      <c r="N17" s="77">
        <v>3</v>
      </c>
      <c r="O17" s="77">
        <f t="shared" si="1"/>
        <v>6</v>
      </c>
      <c r="P17" s="77" t="str">
        <f t="shared" si="6"/>
        <v>MEDIO</v>
      </c>
      <c r="Q17" s="77">
        <v>10</v>
      </c>
      <c r="R17" s="77">
        <f t="shared" si="2"/>
        <v>60</v>
      </c>
      <c r="S17" s="77" t="str">
        <f t="shared" si="3"/>
        <v>III</v>
      </c>
      <c r="T17" s="77" t="str">
        <f>IF(R17&lt;=145,"Aceptable",IF(R17&lt;=146,"NoAceptable","No Aceptable"))</f>
        <v>Aceptable</v>
      </c>
      <c r="U17" s="77">
        <f t="shared" si="5"/>
        <v>29</v>
      </c>
      <c r="V17" s="77">
        <v>9</v>
      </c>
      <c r="W17" s="77">
        <v>15</v>
      </c>
      <c r="X17" s="77">
        <v>5</v>
      </c>
      <c r="Y17" s="77" t="s">
        <v>52</v>
      </c>
      <c r="Z17" s="77" t="s">
        <v>53</v>
      </c>
      <c r="AA17" s="77" t="s">
        <v>49</v>
      </c>
      <c r="AB17" s="77"/>
      <c r="AC17" s="77" t="s">
        <v>49</v>
      </c>
      <c r="AD17" s="77"/>
      <c r="AE17" s="77" t="s">
        <v>49</v>
      </c>
      <c r="AF17" s="77" t="s">
        <v>404</v>
      </c>
      <c r="AG17" s="77" t="s">
        <v>49</v>
      </c>
      <c r="AH17" s="77" t="s">
        <v>356</v>
      </c>
    </row>
    <row r="18" spans="1:34" ht="73.5" customHeight="1">
      <c r="A18" s="230"/>
      <c r="B18" s="219"/>
      <c r="C18" s="235"/>
      <c r="D18" s="239"/>
      <c r="E18" s="243"/>
      <c r="F18" s="219"/>
      <c r="G18" s="78" t="s">
        <v>359</v>
      </c>
      <c r="H18" s="78" t="s">
        <v>184</v>
      </c>
      <c r="I18" s="77" t="s">
        <v>123</v>
      </c>
      <c r="J18" s="77" t="s">
        <v>49</v>
      </c>
      <c r="K18" s="77" t="s">
        <v>82</v>
      </c>
      <c r="L18" s="77" t="s">
        <v>83</v>
      </c>
      <c r="M18" s="77">
        <v>2</v>
      </c>
      <c r="N18" s="77">
        <v>3</v>
      </c>
      <c r="O18" s="77">
        <f t="shared" si="1"/>
        <v>6</v>
      </c>
      <c r="P18" s="77" t="str">
        <f t="shared" si="6"/>
        <v>MEDIO</v>
      </c>
      <c r="Q18" s="77">
        <v>10</v>
      </c>
      <c r="R18" s="77">
        <f t="shared" si="2"/>
        <v>60</v>
      </c>
      <c r="S18" s="77" t="str">
        <f t="shared" si="3"/>
        <v>III</v>
      </c>
      <c r="T18" s="77" t="str">
        <f t="shared" si="4"/>
        <v>Aceptable</v>
      </c>
      <c r="U18" s="77">
        <f t="shared" si="5"/>
        <v>29</v>
      </c>
      <c r="V18" s="77">
        <v>9</v>
      </c>
      <c r="W18" s="77">
        <v>15</v>
      </c>
      <c r="X18" s="77">
        <v>5</v>
      </c>
      <c r="Y18" s="77" t="s">
        <v>207</v>
      </c>
      <c r="Z18" s="77" t="s">
        <v>53</v>
      </c>
      <c r="AA18" s="77" t="s">
        <v>49</v>
      </c>
      <c r="AB18" s="77"/>
      <c r="AC18" s="77" t="s">
        <v>49</v>
      </c>
      <c r="AD18" s="77"/>
      <c r="AE18" s="77" t="s">
        <v>49</v>
      </c>
      <c r="AF18" s="77" t="s">
        <v>86</v>
      </c>
      <c r="AG18" s="77" t="s">
        <v>87</v>
      </c>
      <c r="AH18" s="77" t="s">
        <v>356</v>
      </c>
    </row>
    <row r="19" spans="1:34" ht="62.25" customHeight="1">
      <c r="A19" s="230"/>
      <c r="B19" s="219"/>
      <c r="C19" s="235"/>
      <c r="D19" s="239"/>
      <c r="E19" s="243"/>
      <c r="F19" s="219"/>
      <c r="G19" s="78" t="s">
        <v>360</v>
      </c>
      <c r="H19" s="78" t="s">
        <v>184</v>
      </c>
      <c r="I19" s="77" t="s">
        <v>361</v>
      </c>
      <c r="J19" s="77" t="s">
        <v>362</v>
      </c>
      <c r="K19" s="77" t="s">
        <v>174</v>
      </c>
      <c r="L19" s="77" t="s">
        <v>363</v>
      </c>
      <c r="M19" s="77">
        <v>6</v>
      </c>
      <c r="N19" s="77">
        <v>3</v>
      </c>
      <c r="O19" s="77">
        <f t="shared" si="1"/>
        <v>18</v>
      </c>
      <c r="P19" s="77" t="str">
        <f t="shared" si="6"/>
        <v>ALTO</v>
      </c>
      <c r="Q19" s="77">
        <v>25</v>
      </c>
      <c r="R19" s="77">
        <f t="shared" si="2"/>
        <v>450</v>
      </c>
      <c r="S19" s="77" t="str">
        <f t="shared" si="3"/>
        <v>II</v>
      </c>
      <c r="T19" s="77" t="str">
        <f t="shared" si="4"/>
        <v>No Aceptable</v>
      </c>
      <c r="U19" s="77">
        <f t="shared" si="5"/>
        <v>29</v>
      </c>
      <c r="V19" s="77">
        <v>9</v>
      </c>
      <c r="W19" s="77">
        <v>15</v>
      </c>
      <c r="X19" s="77">
        <v>5</v>
      </c>
      <c r="Y19" s="77" t="s">
        <v>84</v>
      </c>
      <c r="Z19" s="77" t="s">
        <v>53</v>
      </c>
      <c r="AA19" s="77" t="s">
        <v>364</v>
      </c>
      <c r="AB19" s="77"/>
      <c r="AC19" s="77" t="s">
        <v>49</v>
      </c>
      <c r="AD19" s="77"/>
      <c r="AE19" s="77" t="s">
        <v>49</v>
      </c>
      <c r="AF19" s="77" t="s">
        <v>128</v>
      </c>
      <c r="AG19" s="77" t="s">
        <v>365</v>
      </c>
      <c r="AH19" s="77" t="s">
        <v>356</v>
      </c>
    </row>
    <row r="20" spans="1:34" ht="53.5" customHeight="1">
      <c r="A20" s="230"/>
      <c r="B20" s="219"/>
      <c r="C20" s="235"/>
      <c r="D20" s="239"/>
      <c r="E20" s="243"/>
      <c r="F20" s="219"/>
      <c r="G20" s="20" t="s">
        <v>366</v>
      </c>
      <c r="H20" s="78" t="s">
        <v>367</v>
      </c>
      <c r="I20" s="77" t="s">
        <v>420</v>
      </c>
      <c r="J20" s="77" t="s">
        <v>90</v>
      </c>
      <c r="K20" s="77" t="s">
        <v>91</v>
      </c>
      <c r="L20" s="77" t="s">
        <v>446</v>
      </c>
      <c r="M20" s="77">
        <v>2</v>
      </c>
      <c r="N20" s="77">
        <v>2</v>
      </c>
      <c r="O20" s="77">
        <f t="shared" si="1"/>
        <v>4</v>
      </c>
      <c r="P20" s="77" t="str">
        <f t="shared" si="6"/>
        <v>BAJO</v>
      </c>
      <c r="Q20" s="77">
        <v>10</v>
      </c>
      <c r="R20" s="77">
        <f t="shared" si="2"/>
        <v>40</v>
      </c>
      <c r="S20" s="77" t="str">
        <f>IF(R20&gt;=2,IF(R20&lt;=20,"IV",IF(R20&lt;=120,"III",IF(R20&lt;=500,"II","I"))))</f>
        <v>III</v>
      </c>
      <c r="T20" s="77" t="str">
        <f>IF(R20&lt;=145,"Aceptable",IF(R20&lt;=146,"NoAceptable","No Aceptable"))</f>
        <v>Aceptable</v>
      </c>
      <c r="U20" s="77">
        <f t="shared" si="5"/>
        <v>29</v>
      </c>
      <c r="V20" s="77">
        <v>9</v>
      </c>
      <c r="W20" s="77">
        <v>15</v>
      </c>
      <c r="X20" s="77">
        <v>5</v>
      </c>
      <c r="Y20" s="77" t="s">
        <v>84</v>
      </c>
      <c r="Z20" s="77" t="s">
        <v>53</v>
      </c>
      <c r="AA20" s="77" t="s">
        <v>49</v>
      </c>
      <c r="AB20" s="77"/>
      <c r="AC20" s="77" t="s">
        <v>93</v>
      </c>
      <c r="AD20" s="77"/>
      <c r="AE20" s="77" t="s">
        <v>49</v>
      </c>
      <c r="AF20" s="77" t="s">
        <v>447</v>
      </c>
      <c r="AG20" s="77" t="s">
        <v>95</v>
      </c>
      <c r="AH20" s="77" t="s">
        <v>356</v>
      </c>
    </row>
    <row r="21" spans="1:34" s="72" customFormat="1" ht="53.5" customHeight="1">
      <c r="A21" s="230"/>
      <c r="B21" s="219"/>
      <c r="C21" s="235"/>
      <c r="D21" s="239"/>
      <c r="E21" s="243"/>
      <c r="F21" s="228"/>
      <c r="G21" s="81" t="s">
        <v>421</v>
      </c>
      <c r="H21" s="82" t="s">
        <v>367</v>
      </c>
      <c r="I21" s="77" t="s">
        <v>410</v>
      </c>
      <c r="J21" s="77" t="s">
        <v>418</v>
      </c>
      <c r="K21" s="77" t="s">
        <v>411</v>
      </c>
      <c r="L21" s="77" t="s">
        <v>482</v>
      </c>
      <c r="M21" s="77">
        <v>2</v>
      </c>
      <c r="N21" s="77">
        <v>2</v>
      </c>
      <c r="O21" s="77">
        <f t="shared" si="1"/>
        <v>4</v>
      </c>
      <c r="P21" s="77" t="str">
        <f t="shared" si="6"/>
        <v>BAJO</v>
      </c>
      <c r="Q21" s="77">
        <v>100</v>
      </c>
      <c r="R21" s="77">
        <f t="shared" si="2"/>
        <v>400</v>
      </c>
      <c r="S21" s="77" t="str">
        <f>IF(R21&gt;=2,IF(R21&lt;=20,"IV",IF(R21&lt;=120,"III",IF(R21&lt;=500,"II","I"))))</f>
        <v>II</v>
      </c>
      <c r="T21" s="77" t="str">
        <f t="shared" si="4"/>
        <v>No Aceptable</v>
      </c>
      <c r="U21" s="77">
        <f t="shared" si="5"/>
        <v>29</v>
      </c>
      <c r="V21" s="77">
        <v>9</v>
      </c>
      <c r="W21" s="77">
        <v>15</v>
      </c>
      <c r="X21" s="77">
        <v>5</v>
      </c>
      <c r="Y21" s="77" t="s">
        <v>416</v>
      </c>
      <c r="Z21" s="77" t="s">
        <v>53</v>
      </c>
      <c r="AA21" s="77" t="s">
        <v>49</v>
      </c>
      <c r="AB21" s="77"/>
      <c r="AC21" s="77" t="s">
        <v>422</v>
      </c>
      <c r="AD21" s="77"/>
      <c r="AE21" s="77" t="s">
        <v>49</v>
      </c>
      <c r="AF21" s="77" t="s">
        <v>423</v>
      </c>
      <c r="AG21" s="77" t="s">
        <v>49</v>
      </c>
      <c r="AH21" s="77" t="s">
        <v>356</v>
      </c>
    </row>
    <row r="22" spans="1:34" s="72" customFormat="1" ht="53.5" customHeight="1">
      <c r="A22" s="230"/>
      <c r="B22" s="219"/>
      <c r="C22" s="235"/>
      <c r="D22" s="239"/>
      <c r="E22" s="243"/>
      <c r="F22" s="228"/>
      <c r="G22" s="81" t="s">
        <v>453</v>
      </c>
      <c r="H22" s="82" t="s">
        <v>424</v>
      </c>
      <c r="I22" s="77" t="s">
        <v>457</v>
      </c>
      <c r="J22" s="77"/>
      <c r="K22" s="77" t="s">
        <v>454</v>
      </c>
      <c r="L22" s="77" t="s">
        <v>485</v>
      </c>
      <c r="M22" s="77">
        <v>2</v>
      </c>
      <c r="N22" s="77">
        <v>2</v>
      </c>
      <c r="O22" s="77">
        <f t="shared" si="1"/>
        <v>4</v>
      </c>
      <c r="P22" s="77" t="str">
        <f t="shared" si="6"/>
        <v>BAJO</v>
      </c>
      <c r="Q22" s="77">
        <v>10</v>
      </c>
      <c r="R22" s="77">
        <f t="shared" si="2"/>
        <v>40</v>
      </c>
      <c r="S22" s="77" t="str">
        <f>IF(R22&gt;=2,IF(R22&lt;=20,"IV",IF(R22&lt;=120,"III",IF(R22&lt;=500,"II","I"))))</f>
        <v>III</v>
      </c>
      <c r="T22" s="77" t="str">
        <f t="shared" si="4"/>
        <v>Aceptable</v>
      </c>
      <c r="U22" s="77">
        <f t="shared" si="5"/>
        <v>29</v>
      </c>
      <c r="V22" s="77">
        <v>9</v>
      </c>
      <c r="W22" s="77">
        <v>15</v>
      </c>
      <c r="X22" s="77">
        <v>5</v>
      </c>
      <c r="Y22" s="77" t="s">
        <v>455</v>
      </c>
      <c r="Z22" s="77" t="s">
        <v>53</v>
      </c>
      <c r="AA22" s="77" t="s">
        <v>49</v>
      </c>
      <c r="AB22" s="77"/>
      <c r="AC22" s="77" t="s">
        <v>458</v>
      </c>
      <c r="AD22" s="77"/>
      <c r="AE22" s="77" t="s">
        <v>49</v>
      </c>
      <c r="AF22" s="77" t="s">
        <v>456</v>
      </c>
      <c r="AG22" s="77" t="s">
        <v>49</v>
      </c>
      <c r="AH22" s="77" t="s">
        <v>356</v>
      </c>
    </row>
    <row r="23" spans="1:34" s="72" customFormat="1" ht="53.5" customHeight="1">
      <c r="A23" s="230"/>
      <c r="B23" s="219"/>
      <c r="C23" s="235"/>
      <c r="D23" s="239"/>
      <c r="E23" s="243"/>
      <c r="F23" s="228"/>
      <c r="G23" s="81" t="s">
        <v>396</v>
      </c>
      <c r="H23" s="82" t="s">
        <v>424</v>
      </c>
      <c r="I23" s="77" t="s">
        <v>400</v>
      </c>
      <c r="J23" s="77" t="s">
        <v>397</v>
      </c>
      <c r="K23" s="77" t="s">
        <v>398</v>
      </c>
      <c r="L23" s="77" t="s">
        <v>484</v>
      </c>
      <c r="M23" s="77">
        <v>2</v>
      </c>
      <c r="N23" s="77">
        <v>2</v>
      </c>
      <c r="O23" s="77">
        <f>M23*N23</f>
        <v>4</v>
      </c>
      <c r="P23" s="77" t="str">
        <f t="shared" si="6"/>
        <v>BAJO</v>
      </c>
      <c r="Q23" s="77">
        <v>60</v>
      </c>
      <c r="R23" s="77">
        <f>O23*Q23</f>
        <v>240</v>
      </c>
      <c r="S23" s="77" t="str">
        <f>IF(R23&gt;=2,IF(R23&lt;=20,"IV",IF(R23&lt;=120,"III",IF(R23&lt;=500,"II","I"))))</f>
        <v>II</v>
      </c>
      <c r="T23" s="77" t="str">
        <f t="shared" si="4"/>
        <v>No Aceptable</v>
      </c>
      <c r="U23" s="77">
        <f t="shared" si="5"/>
        <v>29</v>
      </c>
      <c r="V23" s="77">
        <v>9</v>
      </c>
      <c r="W23" s="77">
        <v>15</v>
      </c>
      <c r="X23" s="77">
        <v>5</v>
      </c>
      <c r="Y23" s="77" t="s">
        <v>417</v>
      </c>
      <c r="Z23" s="77" t="s">
        <v>53</v>
      </c>
      <c r="AA23" s="77" t="s">
        <v>49</v>
      </c>
      <c r="AB23" s="77"/>
      <c r="AC23" s="77" t="s">
        <v>49</v>
      </c>
      <c r="AD23" s="77"/>
      <c r="AE23" s="77" t="s">
        <v>401</v>
      </c>
      <c r="AF23" s="77" t="s">
        <v>399</v>
      </c>
      <c r="AG23" s="77" t="s">
        <v>49</v>
      </c>
      <c r="AH23" s="77" t="s">
        <v>425</v>
      </c>
    </row>
    <row r="24" spans="1:34" s="72" customFormat="1" ht="53.5" customHeight="1">
      <c r="A24" s="230"/>
      <c r="B24" s="219"/>
      <c r="C24" s="235"/>
      <c r="D24" s="239"/>
      <c r="E24" s="243"/>
      <c r="F24" s="228"/>
      <c r="G24" s="81" t="s">
        <v>463</v>
      </c>
      <c r="H24" s="82" t="s">
        <v>460</v>
      </c>
      <c r="I24" s="77" t="s">
        <v>461</v>
      </c>
      <c r="J24" s="77"/>
      <c r="K24" s="77" t="s">
        <v>462</v>
      </c>
      <c r="L24" s="77" t="s">
        <v>483</v>
      </c>
      <c r="M24" s="77">
        <v>2</v>
      </c>
      <c r="N24" s="77">
        <v>2</v>
      </c>
      <c r="O24" s="77">
        <v>2</v>
      </c>
      <c r="P24" s="77" t="str">
        <f t="shared" si="6"/>
        <v>BAJO</v>
      </c>
      <c r="Q24" s="77">
        <v>60</v>
      </c>
      <c r="R24" s="77">
        <f>O24*Q24</f>
        <v>120</v>
      </c>
      <c r="S24" s="77" t="str">
        <f>IF(R24&gt;=2,IF(R24&lt;=20,"IV",IF(R24&lt;=120,"III",IF(R24&lt;=500,"II","I"))))</f>
        <v>III</v>
      </c>
      <c r="T24" s="77" t="str">
        <f t="shared" si="4"/>
        <v>Aceptable</v>
      </c>
      <c r="U24" s="77">
        <f t="shared" si="5"/>
        <v>29</v>
      </c>
      <c r="V24" s="77">
        <v>9</v>
      </c>
      <c r="W24" s="77">
        <v>15</v>
      </c>
      <c r="X24" s="77">
        <v>5</v>
      </c>
      <c r="Y24" s="77" t="s">
        <v>461</v>
      </c>
      <c r="Z24" s="77" t="s">
        <v>53</v>
      </c>
      <c r="AA24" s="77" t="s">
        <v>49</v>
      </c>
      <c r="AB24" s="77"/>
      <c r="AC24" s="77" t="s">
        <v>49</v>
      </c>
      <c r="AD24" s="77"/>
      <c r="AE24" s="77" t="s">
        <v>464</v>
      </c>
      <c r="AF24" s="77" t="s">
        <v>465</v>
      </c>
      <c r="AG24" s="77"/>
      <c r="AH24" s="77"/>
    </row>
    <row r="25" spans="1:34" ht="51.5" customHeight="1" thickBot="1">
      <c r="A25" s="230"/>
      <c r="B25" s="229"/>
      <c r="C25" s="236"/>
      <c r="D25" s="240"/>
      <c r="E25" s="244"/>
      <c r="F25" s="229"/>
      <c r="G25" s="67" t="s">
        <v>426</v>
      </c>
      <c r="H25" s="67" t="s">
        <v>369</v>
      </c>
      <c r="I25" s="77" t="s">
        <v>427</v>
      </c>
      <c r="J25" s="77" t="s">
        <v>49</v>
      </c>
      <c r="K25" s="77" t="s">
        <v>49</v>
      </c>
      <c r="L25" s="77" t="s">
        <v>340</v>
      </c>
      <c r="M25" s="77">
        <v>2</v>
      </c>
      <c r="N25" s="77">
        <v>4</v>
      </c>
      <c r="O25" s="77">
        <f t="shared" si="1"/>
        <v>8</v>
      </c>
      <c r="P25" s="77" t="str">
        <f>IF(O25&gt;=2,IF(O25&lt;=4,"BAJO",IF(O25&lt;=8,"MEDIO",IF(O25&lt;=20,"A","ALTO"))))</f>
        <v>MEDIO</v>
      </c>
      <c r="Q25" s="77">
        <v>25</v>
      </c>
      <c r="R25" s="77">
        <f t="shared" si="2"/>
        <v>200</v>
      </c>
      <c r="S25" s="77" t="str">
        <f t="shared" si="3"/>
        <v>II</v>
      </c>
      <c r="T25" s="77" t="str">
        <f t="shared" si="4"/>
        <v>No Aceptable</v>
      </c>
      <c r="U25" s="77">
        <f t="shared" si="5"/>
        <v>29</v>
      </c>
      <c r="V25" s="77">
        <v>9</v>
      </c>
      <c r="W25" s="77">
        <v>15</v>
      </c>
      <c r="X25" s="77">
        <v>5</v>
      </c>
      <c r="Y25" s="77" t="s">
        <v>98</v>
      </c>
      <c r="Z25" s="77" t="s">
        <v>53</v>
      </c>
      <c r="AA25" s="77" t="s">
        <v>49</v>
      </c>
      <c r="AB25" s="77"/>
      <c r="AC25" s="77" t="s">
        <v>49</v>
      </c>
      <c r="AD25" s="77"/>
      <c r="AE25" s="77" t="s">
        <v>49</v>
      </c>
      <c r="AF25" s="77" t="s">
        <v>213</v>
      </c>
      <c r="AG25" s="77" t="s">
        <v>49</v>
      </c>
      <c r="AH25" s="77" t="s">
        <v>136</v>
      </c>
    </row>
  </sheetData>
  <mergeCells count="37">
    <mergeCell ref="A8:A25"/>
    <mergeCell ref="B8:B25"/>
    <mergeCell ref="C8:C25"/>
    <mergeCell ref="D8:D25"/>
    <mergeCell ref="E8:E25"/>
    <mergeCell ref="AH6:AH7"/>
    <mergeCell ref="L6:L7"/>
    <mergeCell ref="AA6:AB7"/>
    <mergeCell ref="AC6:AD7"/>
    <mergeCell ref="AE6:AE7"/>
    <mergeCell ref="AF6:AF7"/>
    <mergeCell ref="AG6:AG7"/>
    <mergeCell ref="F8:F25"/>
    <mergeCell ref="F6:F7"/>
    <mergeCell ref="G6:G7"/>
    <mergeCell ref="H6:H7"/>
    <mergeCell ref="I6:I7"/>
    <mergeCell ref="AA5:AG5"/>
    <mergeCell ref="B6:B7"/>
    <mergeCell ref="C6:C7"/>
    <mergeCell ref="D6:D7"/>
    <mergeCell ref="E6:E7"/>
    <mergeCell ref="B5:I5"/>
    <mergeCell ref="J5:L5"/>
    <mergeCell ref="M5:S6"/>
    <mergeCell ref="T5:T6"/>
    <mergeCell ref="U5:Z6"/>
    <mergeCell ref="J6:J7"/>
    <mergeCell ref="K6:K7"/>
    <mergeCell ref="B1:F3"/>
    <mergeCell ref="G1:AD1"/>
    <mergeCell ref="AE1:AH3"/>
    <mergeCell ref="G2:AD3"/>
    <mergeCell ref="B4:F4"/>
    <mergeCell ref="G4:K4"/>
    <mergeCell ref="L4:AD4"/>
    <mergeCell ref="AE4:AH4"/>
  </mergeCells>
  <dataValidations count="1">
    <dataValidation type="list" allowBlank="1" showInputMessage="1" showErrorMessage="1" errorTitle="RECUERDE!" error="Unicamente subclasificación permitida" promptTitle="ESCRIBA:" prompt="Subclasificación del peligro" sqref="G14" xr:uid="{54533676-703B-419F-9D39-2F78D753D4B1}">
      <formula1>subclasificacionespermitidas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8" tint="0.39997558519241921"/>
  </sheetPr>
  <dimension ref="A1:AH23"/>
  <sheetViews>
    <sheetView zoomScaleNormal="100" workbookViewId="0">
      <pane xSplit="6" ySplit="7" topLeftCell="I24" activePane="bottomRight" state="frozen"/>
      <selection pane="topRight" activeCell="G1" sqref="G1"/>
      <selection pane="bottomLeft" activeCell="A8" sqref="A8"/>
      <selection pane="bottomRight" activeCell="A25" sqref="A25:XFD27"/>
    </sheetView>
  </sheetViews>
  <sheetFormatPr baseColWidth="10" defaultRowHeight="15"/>
  <cols>
    <col min="1" max="1" width="4.5" customWidth="1"/>
    <col min="2" max="2" width="6.33203125" customWidth="1"/>
    <col min="3" max="3" width="7.1640625" customWidth="1"/>
    <col min="4" max="4" width="36" customWidth="1"/>
    <col min="5" max="5" width="8" customWidth="1"/>
    <col min="7" max="7" width="31.6640625" customWidth="1"/>
    <col min="8" max="8" width="14.6640625" customWidth="1"/>
    <col min="9" max="9" width="37.5" customWidth="1"/>
    <col min="10" max="10" width="21" customWidth="1"/>
    <col min="11" max="11" width="16.83203125" customWidth="1"/>
    <col min="12" max="12" width="34" customWidth="1"/>
    <col min="13" max="13" width="5.6640625" customWidth="1"/>
    <col min="14" max="14" width="5.1640625" customWidth="1"/>
    <col min="15" max="15" width="6.33203125" customWidth="1"/>
    <col min="16" max="16" width="10.5" customWidth="1"/>
    <col min="17" max="17" width="5.33203125" customWidth="1"/>
    <col min="18" max="18" width="7.33203125" customWidth="1"/>
    <col min="19" max="19" width="5.6640625" customWidth="1"/>
    <col min="20" max="20" width="20.5" customWidth="1"/>
    <col min="21" max="21" width="6.6640625" customWidth="1"/>
    <col min="22" max="22" width="4.33203125" customWidth="1"/>
    <col min="23" max="23" width="4.1640625" customWidth="1"/>
    <col min="24" max="24" width="4.6640625" customWidth="1"/>
    <col min="25" max="25" width="12.83203125" customWidth="1"/>
    <col min="27" max="27" width="4.6640625" customWidth="1"/>
    <col min="28" max="28" width="3.33203125" customWidth="1"/>
    <col min="29" max="29" width="7" customWidth="1"/>
    <col min="30" max="30" width="7.6640625" customWidth="1"/>
    <col min="31" max="31" width="12.5" customWidth="1"/>
    <col min="32" max="32" width="22.1640625" customWidth="1"/>
    <col min="33" max="33" width="12" customWidth="1"/>
    <col min="34" max="34" width="21.1640625" customWidth="1"/>
  </cols>
  <sheetData>
    <row r="1" spans="1:34" ht="16">
      <c r="B1" s="121" t="s">
        <v>0</v>
      </c>
      <c r="C1" s="122"/>
      <c r="D1" s="122"/>
      <c r="E1" s="122"/>
      <c r="F1" s="123"/>
      <c r="G1" s="130" t="s">
        <v>1</v>
      </c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2"/>
      <c r="AE1" s="133"/>
      <c r="AF1" s="122"/>
      <c r="AG1" s="122"/>
      <c r="AH1" s="123"/>
    </row>
    <row r="2" spans="1:34">
      <c r="B2" s="124"/>
      <c r="C2" s="125"/>
      <c r="D2" s="125"/>
      <c r="E2" s="125"/>
      <c r="F2" s="126"/>
      <c r="G2" s="134" t="s">
        <v>2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3"/>
      <c r="AE2" s="124"/>
      <c r="AF2" s="125"/>
      <c r="AG2" s="125"/>
      <c r="AH2" s="126"/>
    </row>
    <row r="3" spans="1:34">
      <c r="B3" s="127"/>
      <c r="C3" s="128"/>
      <c r="D3" s="128"/>
      <c r="E3" s="128"/>
      <c r="F3" s="129"/>
      <c r="G3" s="127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9"/>
      <c r="AE3" s="127"/>
      <c r="AF3" s="128"/>
      <c r="AG3" s="128"/>
      <c r="AH3" s="129"/>
    </row>
    <row r="4" spans="1:34">
      <c r="B4" s="135" t="s">
        <v>3</v>
      </c>
      <c r="C4" s="122"/>
      <c r="D4" s="122"/>
      <c r="E4" s="122"/>
      <c r="F4" s="123"/>
      <c r="G4" s="136" t="s">
        <v>4</v>
      </c>
      <c r="H4" s="122"/>
      <c r="I4" s="122"/>
      <c r="J4" s="122"/>
      <c r="K4" s="123"/>
      <c r="L4" s="135" t="s">
        <v>5</v>
      </c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37" t="s">
        <v>6</v>
      </c>
      <c r="AF4" s="122"/>
      <c r="AG4" s="122"/>
      <c r="AH4" s="123"/>
    </row>
    <row r="5" spans="1:34">
      <c r="B5" s="171" t="s">
        <v>7</v>
      </c>
      <c r="C5" s="131"/>
      <c r="D5" s="131"/>
      <c r="E5" s="131"/>
      <c r="F5" s="131"/>
      <c r="G5" s="131"/>
      <c r="H5" s="131"/>
      <c r="I5" s="131"/>
      <c r="J5" s="171" t="s">
        <v>8</v>
      </c>
      <c r="K5" s="131"/>
      <c r="L5" s="132"/>
      <c r="M5" s="172" t="s">
        <v>9</v>
      </c>
      <c r="N5" s="122"/>
      <c r="O5" s="122"/>
      <c r="P5" s="122"/>
      <c r="Q5" s="122"/>
      <c r="R5" s="122"/>
      <c r="S5" s="122"/>
      <c r="T5" s="173" t="s">
        <v>10</v>
      </c>
      <c r="U5" s="177" t="s">
        <v>11</v>
      </c>
      <c r="V5" s="122"/>
      <c r="W5" s="122"/>
      <c r="X5" s="122"/>
      <c r="Y5" s="122"/>
      <c r="Z5" s="123"/>
      <c r="AA5" s="171" t="s">
        <v>12</v>
      </c>
      <c r="AB5" s="131"/>
      <c r="AC5" s="131"/>
      <c r="AD5" s="131"/>
      <c r="AE5" s="131"/>
      <c r="AF5" s="131"/>
      <c r="AG5" s="132"/>
      <c r="AH5" s="1" t="s">
        <v>13</v>
      </c>
    </row>
    <row r="6" spans="1:34">
      <c r="B6" s="218" t="s">
        <v>14</v>
      </c>
      <c r="C6" s="218" t="s">
        <v>15</v>
      </c>
      <c r="D6" s="218" t="s">
        <v>16</v>
      </c>
      <c r="E6" s="218" t="s">
        <v>17</v>
      </c>
      <c r="F6" s="218" t="s">
        <v>18</v>
      </c>
      <c r="G6" s="220" t="s">
        <v>19</v>
      </c>
      <c r="H6" s="220" t="s">
        <v>20</v>
      </c>
      <c r="I6" s="175" t="s">
        <v>21</v>
      </c>
      <c r="J6" s="169" t="s">
        <v>22</v>
      </c>
      <c r="K6" s="169" t="s">
        <v>23</v>
      </c>
      <c r="L6" s="169" t="s">
        <v>24</v>
      </c>
      <c r="M6" s="127"/>
      <c r="N6" s="128"/>
      <c r="O6" s="128"/>
      <c r="P6" s="128"/>
      <c r="Q6" s="128"/>
      <c r="R6" s="128"/>
      <c r="S6" s="128"/>
      <c r="T6" s="174"/>
      <c r="U6" s="124"/>
      <c r="V6" s="178"/>
      <c r="W6" s="178"/>
      <c r="X6" s="178"/>
      <c r="Y6" s="178"/>
      <c r="Z6" s="126"/>
      <c r="AA6" s="176" t="s">
        <v>25</v>
      </c>
      <c r="AB6" s="123"/>
      <c r="AC6" s="176" t="s">
        <v>26</v>
      </c>
      <c r="AD6" s="123"/>
      <c r="AE6" s="169" t="s">
        <v>27</v>
      </c>
      <c r="AF6" s="169" t="s">
        <v>28</v>
      </c>
      <c r="AG6" s="169" t="s">
        <v>29</v>
      </c>
      <c r="AH6" s="169" t="s">
        <v>30</v>
      </c>
    </row>
    <row r="7" spans="1:34" ht="71" customHeight="1" thickBot="1">
      <c r="B7" s="219"/>
      <c r="C7" s="219"/>
      <c r="D7" s="219"/>
      <c r="E7" s="219"/>
      <c r="F7" s="219"/>
      <c r="G7" s="219"/>
      <c r="H7" s="219"/>
      <c r="I7" s="170"/>
      <c r="J7" s="170"/>
      <c r="K7" s="170"/>
      <c r="L7" s="170"/>
      <c r="M7" s="4" t="s">
        <v>31</v>
      </c>
      <c r="N7" s="4" t="s">
        <v>32</v>
      </c>
      <c r="O7" s="4" t="s">
        <v>33</v>
      </c>
      <c r="P7" s="4" t="s">
        <v>34</v>
      </c>
      <c r="Q7" s="4" t="s">
        <v>35</v>
      </c>
      <c r="R7" s="4" t="s">
        <v>36</v>
      </c>
      <c r="S7" s="4" t="s">
        <v>37</v>
      </c>
      <c r="T7" s="4" t="s">
        <v>38</v>
      </c>
      <c r="U7" s="5" t="s">
        <v>39</v>
      </c>
      <c r="V7" s="5" t="s">
        <v>40</v>
      </c>
      <c r="W7" s="5" t="s">
        <v>41</v>
      </c>
      <c r="X7" s="5" t="s">
        <v>42</v>
      </c>
      <c r="Y7" s="5" t="s">
        <v>43</v>
      </c>
      <c r="Z7" s="6" t="s">
        <v>44</v>
      </c>
      <c r="AA7" s="124"/>
      <c r="AB7" s="126"/>
      <c r="AC7" s="124"/>
      <c r="AD7" s="126"/>
      <c r="AE7" s="170"/>
      <c r="AF7" s="170"/>
      <c r="AG7" s="170"/>
      <c r="AH7" s="170"/>
    </row>
    <row r="8" spans="1:34" ht="60.75" customHeight="1" thickBot="1">
      <c r="A8" s="179"/>
      <c r="B8" s="222" t="s">
        <v>152</v>
      </c>
      <c r="C8" s="223" t="s">
        <v>144</v>
      </c>
      <c r="D8" s="224" t="s">
        <v>151</v>
      </c>
      <c r="E8" s="225" t="s">
        <v>146</v>
      </c>
      <c r="F8" s="221" t="s">
        <v>45</v>
      </c>
      <c r="G8" s="83" t="s">
        <v>46</v>
      </c>
      <c r="H8" s="84" t="s">
        <v>407</v>
      </c>
      <c r="I8" s="8" t="s">
        <v>171</v>
      </c>
      <c r="J8" s="8" t="s">
        <v>48</v>
      </c>
      <c r="K8" s="8" t="s">
        <v>49</v>
      </c>
      <c r="L8" s="8" t="s">
        <v>50</v>
      </c>
      <c r="M8" s="8">
        <v>2</v>
      </c>
      <c r="N8" s="8">
        <v>4</v>
      </c>
      <c r="O8" s="8">
        <v>4</v>
      </c>
      <c r="P8" s="8" t="str">
        <f t="shared" ref="P8:P23" si="0">IF(O8&gt;=2,IF(O8&lt;=4,"BAJO",IF(O8&lt;=8,"MEDIO",IF(O8&lt;=20,"A","ALTO"))))</f>
        <v>BAJO</v>
      </c>
      <c r="Q8" s="8">
        <v>25</v>
      </c>
      <c r="R8" s="8">
        <f t="shared" ref="R8:R23" si="1">O8*Q8</f>
        <v>100</v>
      </c>
      <c r="S8" s="8" t="str">
        <f t="shared" ref="S8:S23" si="2">IF(R8&gt;=2,IF(R8&lt;=20,"IV",IF(R8&lt;=120,"III",IF(R8&lt;=500,"II","I"))))</f>
        <v>III</v>
      </c>
      <c r="T8" s="8" t="str">
        <f t="shared" ref="T8:T23" si="3">IF(R8&lt;=145,"Aceptable",IF(R8&lt;=146,"NoAceptable","No Aceptable"))</f>
        <v>Aceptable</v>
      </c>
      <c r="U8" s="8">
        <f>V8+W8+X8</f>
        <v>21</v>
      </c>
      <c r="V8" s="8">
        <v>3</v>
      </c>
      <c r="W8" s="8">
        <v>13</v>
      </c>
      <c r="X8" s="8">
        <v>5</v>
      </c>
      <c r="Y8" s="8" t="s">
        <v>52</v>
      </c>
      <c r="Z8" s="8" t="s">
        <v>53</v>
      </c>
      <c r="AA8" s="8" t="s">
        <v>49</v>
      </c>
      <c r="AB8" s="8"/>
      <c r="AC8" s="8" t="s">
        <v>49</v>
      </c>
      <c r="AD8" s="8"/>
      <c r="AE8" s="8" t="s">
        <v>49</v>
      </c>
      <c r="AF8" s="8" t="s">
        <v>54</v>
      </c>
      <c r="AG8" s="8" t="s">
        <v>55</v>
      </c>
      <c r="AH8" s="8" t="s">
        <v>177</v>
      </c>
    </row>
    <row r="9" spans="1:34" ht="62" customHeight="1" thickBot="1">
      <c r="A9" s="179"/>
      <c r="B9" s="149"/>
      <c r="C9" s="153"/>
      <c r="D9" s="157"/>
      <c r="E9" s="161"/>
      <c r="F9" s="165"/>
      <c r="G9" s="81" t="s">
        <v>450</v>
      </c>
      <c r="H9" s="78" t="s">
        <v>481</v>
      </c>
      <c r="I9" s="8" t="s">
        <v>449</v>
      </c>
      <c r="J9" s="8" t="s">
        <v>405</v>
      </c>
      <c r="K9" s="8" t="s">
        <v>472</v>
      </c>
      <c r="L9" s="8" t="s">
        <v>60</v>
      </c>
      <c r="M9" s="8">
        <v>2</v>
      </c>
      <c r="N9" s="8">
        <v>4</v>
      </c>
      <c r="O9" s="8">
        <v>4</v>
      </c>
      <c r="P9" s="8" t="str">
        <f t="shared" si="0"/>
        <v>BAJO</v>
      </c>
      <c r="Q9" s="8">
        <v>25</v>
      </c>
      <c r="R9" s="8">
        <f t="shared" si="1"/>
        <v>100</v>
      </c>
      <c r="S9" s="8" t="str">
        <f t="shared" si="2"/>
        <v>III</v>
      </c>
      <c r="T9" s="8" t="str">
        <f t="shared" si="3"/>
        <v>Aceptable</v>
      </c>
      <c r="U9" s="8">
        <f t="shared" ref="U9:U23" si="4">V9+W9+X9</f>
        <v>21</v>
      </c>
      <c r="V9" s="8">
        <v>3</v>
      </c>
      <c r="W9" s="8">
        <v>13</v>
      </c>
      <c r="X9" s="8">
        <v>5</v>
      </c>
      <c r="Y9" s="8" t="s">
        <v>429</v>
      </c>
      <c r="Z9" s="8" t="s">
        <v>53</v>
      </c>
      <c r="AA9" s="8" t="s">
        <v>49</v>
      </c>
      <c r="AB9" s="8"/>
      <c r="AC9" s="8" t="s">
        <v>49</v>
      </c>
      <c r="AD9" s="8"/>
      <c r="AE9" s="8" t="s">
        <v>473</v>
      </c>
      <c r="AF9" s="8" t="s">
        <v>430</v>
      </c>
      <c r="AG9" s="8" t="s">
        <v>55</v>
      </c>
      <c r="AH9" s="8" t="s">
        <v>177</v>
      </c>
    </row>
    <row r="10" spans="1:34" ht="38.5" customHeight="1" thickBot="1">
      <c r="A10" s="179"/>
      <c r="B10" s="149"/>
      <c r="C10" s="153"/>
      <c r="D10" s="157"/>
      <c r="E10" s="161"/>
      <c r="F10" s="165"/>
      <c r="G10" s="78" t="s">
        <v>415</v>
      </c>
      <c r="H10" s="78" t="s">
        <v>480</v>
      </c>
      <c r="I10" s="8" t="s">
        <v>198</v>
      </c>
      <c r="J10" s="8" t="s">
        <v>199</v>
      </c>
      <c r="K10" s="8" t="s">
        <v>131</v>
      </c>
      <c r="L10" s="8" t="s">
        <v>200</v>
      </c>
      <c r="M10" s="8">
        <v>2</v>
      </c>
      <c r="N10" s="8">
        <v>2</v>
      </c>
      <c r="O10" s="8">
        <f t="shared" ref="O10:O22" si="5">M10*N10</f>
        <v>4</v>
      </c>
      <c r="P10" s="8" t="str">
        <f t="shared" si="0"/>
        <v>BAJO</v>
      </c>
      <c r="Q10" s="8">
        <v>10</v>
      </c>
      <c r="R10" s="8">
        <f t="shared" si="1"/>
        <v>40</v>
      </c>
      <c r="S10" s="8" t="str">
        <f t="shared" si="2"/>
        <v>III</v>
      </c>
      <c r="T10" s="8" t="str">
        <f t="shared" si="3"/>
        <v>Aceptable</v>
      </c>
      <c r="U10" s="8">
        <f t="shared" si="4"/>
        <v>21</v>
      </c>
      <c r="V10" s="8">
        <v>3</v>
      </c>
      <c r="W10" s="8">
        <v>13</v>
      </c>
      <c r="X10" s="8">
        <v>5</v>
      </c>
      <c r="Y10" s="8" t="s">
        <v>338</v>
      </c>
      <c r="Z10" s="8" t="s">
        <v>53</v>
      </c>
      <c r="AA10" s="8" t="s">
        <v>49</v>
      </c>
      <c r="AB10" s="8"/>
      <c r="AC10" s="8" t="s">
        <v>49</v>
      </c>
      <c r="AD10" s="8"/>
      <c r="AE10" s="8" t="s">
        <v>49</v>
      </c>
      <c r="AF10" s="8" t="s">
        <v>202</v>
      </c>
      <c r="AG10" s="8" t="s">
        <v>55</v>
      </c>
      <c r="AH10" s="8" t="s">
        <v>177</v>
      </c>
    </row>
    <row r="11" spans="1:34" ht="51.5" customHeight="1" thickBot="1">
      <c r="A11" s="179"/>
      <c r="B11" s="149"/>
      <c r="C11" s="153"/>
      <c r="D11" s="157"/>
      <c r="E11" s="161"/>
      <c r="F11" s="165"/>
      <c r="G11" s="85" t="s">
        <v>121</v>
      </c>
      <c r="H11" s="78" t="s">
        <v>408</v>
      </c>
      <c r="I11" s="8" t="s">
        <v>448</v>
      </c>
      <c r="J11" s="8" t="s">
        <v>71</v>
      </c>
      <c r="K11" s="8" t="s">
        <v>374</v>
      </c>
      <c r="L11" s="8" t="s">
        <v>477</v>
      </c>
      <c r="M11" s="8">
        <v>2</v>
      </c>
      <c r="N11" s="8">
        <v>4</v>
      </c>
      <c r="O11" s="8">
        <v>4</v>
      </c>
      <c r="P11" s="8" t="str">
        <f t="shared" si="0"/>
        <v>BAJO</v>
      </c>
      <c r="Q11" s="8">
        <v>25</v>
      </c>
      <c r="R11" s="8">
        <f t="shared" si="1"/>
        <v>100</v>
      </c>
      <c r="S11" s="8" t="str">
        <f t="shared" si="2"/>
        <v>III</v>
      </c>
      <c r="T11" s="8" t="str">
        <f t="shared" si="3"/>
        <v>Aceptable</v>
      </c>
      <c r="U11" s="8">
        <f t="shared" si="4"/>
        <v>21</v>
      </c>
      <c r="V11" s="8">
        <v>3</v>
      </c>
      <c r="W11" s="8">
        <v>13</v>
      </c>
      <c r="X11" s="8">
        <v>5</v>
      </c>
      <c r="Y11" s="8" t="s">
        <v>72</v>
      </c>
      <c r="Z11" s="8" t="s">
        <v>53</v>
      </c>
      <c r="AA11" s="8" t="s">
        <v>49</v>
      </c>
      <c r="AB11" s="8"/>
      <c r="AC11" s="8" t="s">
        <v>73</v>
      </c>
      <c r="AD11" s="8"/>
      <c r="AE11" s="8" t="s">
        <v>459</v>
      </c>
      <c r="AF11" s="8" t="s">
        <v>74</v>
      </c>
      <c r="AG11" s="8" t="s">
        <v>49</v>
      </c>
      <c r="AH11" s="8" t="s">
        <v>177</v>
      </c>
    </row>
    <row r="12" spans="1:34" ht="57.75" customHeight="1" thickBot="1">
      <c r="A12" s="179"/>
      <c r="B12" s="149"/>
      <c r="C12" s="153"/>
      <c r="D12" s="157"/>
      <c r="E12" s="161"/>
      <c r="F12" s="165"/>
      <c r="G12" s="85" t="s">
        <v>119</v>
      </c>
      <c r="H12" s="78" t="s">
        <v>408</v>
      </c>
      <c r="I12" s="8" t="s">
        <v>122</v>
      </c>
      <c r="J12" s="8" t="s">
        <v>470</v>
      </c>
      <c r="K12" s="8" t="s">
        <v>471</v>
      </c>
      <c r="L12" s="8" t="s">
        <v>120</v>
      </c>
      <c r="M12" s="8">
        <v>2</v>
      </c>
      <c r="N12" s="8">
        <v>2</v>
      </c>
      <c r="O12" s="8">
        <f t="shared" si="5"/>
        <v>4</v>
      </c>
      <c r="P12" s="8" t="str">
        <f t="shared" si="0"/>
        <v>BAJO</v>
      </c>
      <c r="Q12" s="8">
        <v>25</v>
      </c>
      <c r="R12" s="8">
        <f t="shared" si="1"/>
        <v>100</v>
      </c>
      <c r="S12" s="8" t="str">
        <f t="shared" si="2"/>
        <v>III</v>
      </c>
      <c r="T12" s="8" t="str">
        <f t="shared" si="3"/>
        <v>Aceptable</v>
      </c>
      <c r="U12" s="8">
        <f t="shared" si="4"/>
        <v>21</v>
      </c>
      <c r="V12" s="8">
        <v>3</v>
      </c>
      <c r="W12" s="8">
        <v>13</v>
      </c>
      <c r="X12" s="8">
        <v>5</v>
      </c>
      <c r="Y12" s="8" t="s">
        <v>72</v>
      </c>
      <c r="Z12" s="8" t="s">
        <v>53</v>
      </c>
      <c r="AA12" s="8" t="s">
        <v>49</v>
      </c>
      <c r="AB12" s="8"/>
      <c r="AC12" s="8" t="s">
        <v>73</v>
      </c>
      <c r="AD12" s="8"/>
      <c r="AE12" s="8" t="s">
        <v>49</v>
      </c>
      <c r="AF12" s="8" t="s">
        <v>74</v>
      </c>
      <c r="AG12" s="8" t="s">
        <v>49</v>
      </c>
      <c r="AH12" s="8" t="s">
        <v>177</v>
      </c>
    </row>
    <row r="13" spans="1:34" ht="51" customHeight="1" thickBot="1">
      <c r="A13" s="179"/>
      <c r="B13" s="149"/>
      <c r="C13" s="153"/>
      <c r="D13" s="157"/>
      <c r="E13" s="161"/>
      <c r="F13" s="165"/>
      <c r="G13" s="68" t="s">
        <v>443</v>
      </c>
      <c r="H13" s="78" t="s">
        <v>138</v>
      </c>
      <c r="I13" s="8" t="s">
        <v>357</v>
      </c>
      <c r="J13" s="8" t="s">
        <v>402</v>
      </c>
      <c r="K13" s="8" t="s">
        <v>403</v>
      </c>
      <c r="L13" s="8" t="s">
        <v>353</v>
      </c>
      <c r="M13" s="8">
        <v>2</v>
      </c>
      <c r="N13" s="8">
        <v>3</v>
      </c>
      <c r="O13" s="8">
        <f t="shared" si="5"/>
        <v>6</v>
      </c>
      <c r="P13" s="8" t="str">
        <f>IF(O13&gt;=2,IF(O13&lt;=4,"BAJO",IF(O13&lt;=8,"MEDIO",IF(O13&lt;=20,"ALTO","ALTO"))))</f>
        <v>MEDIO</v>
      </c>
      <c r="Q13" s="8">
        <v>10</v>
      </c>
      <c r="R13" s="8">
        <f t="shared" si="1"/>
        <v>60</v>
      </c>
      <c r="S13" s="8" t="str">
        <f t="shared" si="2"/>
        <v>III</v>
      </c>
      <c r="T13" s="8" t="str">
        <f t="shared" si="3"/>
        <v>Aceptable</v>
      </c>
      <c r="U13" s="8">
        <f t="shared" si="4"/>
        <v>21</v>
      </c>
      <c r="V13" s="8">
        <v>3</v>
      </c>
      <c r="W13" s="8">
        <v>13</v>
      </c>
      <c r="X13" s="8">
        <v>5</v>
      </c>
      <c r="Y13" s="8" t="s">
        <v>52</v>
      </c>
      <c r="Z13" s="8" t="s">
        <v>53</v>
      </c>
      <c r="AA13" s="8" t="s">
        <v>49</v>
      </c>
      <c r="AB13" s="8"/>
      <c r="AC13" s="8" t="s">
        <v>49</v>
      </c>
      <c r="AD13" s="8"/>
      <c r="AE13" s="8" t="s">
        <v>49</v>
      </c>
      <c r="AF13" s="8" t="s">
        <v>404</v>
      </c>
      <c r="AG13" s="8" t="s">
        <v>49</v>
      </c>
      <c r="AH13" s="8" t="s">
        <v>177</v>
      </c>
    </row>
    <row r="14" spans="1:34" ht="36.75" customHeight="1" thickBot="1">
      <c r="A14" s="179"/>
      <c r="B14" s="149"/>
      <c r="C14" s="153"/>
      <c r="D14" s="157"/>
      <c r="E14" s="161"/>
      <c r="F14" s="165"/>
      <c r="G14" s="78" t="s">
        <v>75</v>
      </c>
      <c r="H14" s="86" t="s">
        <v>138</v>
      </c>
      <c r="I14" s="8" t="s">
        <v>175</v>
      </c>
      <c r="J14" s="8" t="s">
        <v>76</v>
      </c>
      <c r="K14" s="8" t="s">
        <v>479</v>
      </c>
      <c r="L14" s="8" t="s">
        <v>176</v>
      </c>
      <c r="M14" s="8">
        <v>6</v>
      </c>
      <c r="N14" s="8">
        <v>3</v>
      </c>
      <c r="O14" s="8">
        <v>4</v>
      </c>
      <c r="P14" s="8" t="str">
        <f>IF(O14&gt;=2,IF(O14&lt;=4,"BAJO",IF(O14&lt;=8,"MEDIO",IF(O14&lt;=20,"ALTO","ALTO"))))</f>
        <v>BAJO</v>
      </c>
      <c r="Q14" s="8">
        <v>25</v>
      </c>
      <c r="R14" s="8">
        <f t="shared" si="1"/>
        <v>100</v>
      </c>
      <c r="S14" s="8" t="str">
        <f t="shared" si="2"/>
        <v>III</v>
      </c>
      <c r="T14" s="8" t="str">
        <f t="shared" si="3"/>
        <v>Aceptable</v>
      </c>
      <c r="U14" s="8">
        <f t="shared" si="4"/>
        <v>21</v>
      </c>
      <c r="V14" s="8">
        <v>3</v>
      </c>
      <c r="W14" s="8">
        <v>13</v>
      </c>
      <c r="X14" s="8">
        <v>5</v>
      </c>
      <c r="Y14" s="8" t="s">
        <v>52</v>
      </c>
      <c r="Z14" s="8" t="s">
        <v>53</v>
      </c>
      <c r="AA14" s="8" t="s">
        <v>78</v>
      </c>
      <c r="AB14" s="8"/>
      <c r="AC14" s="8" t="s">
        <v>49</v>
      </c>
      <c r="AD14" s="8"/>
      <c r="AE14" s="8" t="s">
        <v>49</v>
      </c>
      <c r="AF14" s="8" t="s">
        <v>79</v>
      </c>
      <c r="AG14" s="8" t="s">
        <v>49</v>
      </c>
      <c r="AH14" s="8" t="s">
        <v>55</v>
      </c>
    </row>
    <row r="15" spans="1:34" ht="42" customHeight="1" thickBot="1">
      <c r="A15" s="179"/>
      <c r="B15" s="149"/>
      <c r="C15" s="153"/>
      <c r="D15" s="157"/>
      <c r="E15" s="161"/>
      <c r="F15" s="165"/>
      <c r="G15" s="87" t="s">
        <v>139</v>
      </c>
      <c r="H15" s="86" t="s">
        <v>138</v>
      </c>
      <c r="I15" s="8" t="s">
        <v>452</v>
      </c>
      <c r="J15" s="8" t="s">
        <v>469</v>
      </c>
      <c r="K15" s="8" t="s">
        <v>467</v>
      </c>
      <c r="L15" s="8" t="s">
        <v>468</v>
      </c>
      <c r="M15" s="8">
        <v>2</v>
      </c>
      <c r="N15" s="8">
        <v>2</v>
      </c>
      <c r="O15" s="8">
        <f t="shared" si="5"/>
        <v>4</v>
      </c>
      <c r="P15" s="8" t="str">
        <f>IF(O15&gt;=2,IF(O15&lt;=4,"BAJO",IF(O15&lt;=8,"MEDIO",IF(O15&lt;=20,"ALTO","ALTO"))))</f>
        <v>BAJO</v>
      </c>
      <c r="Q15" s="8">
        <v>10</v>
      </c>
      <c r="R15" s="8">
        <f t="shared" si="1"/>
        <v>40</v>
      </c>
      <c r="S15" s="8" t="str">
        <f t="shared" si="2"/>
        <v>III</v>
      </c>
      <c r="T15" s="8" t="str">
        <f t="shared" si="3"/>
        <v>Aceptable</v>
      </c>
      <c r="U15" s="8">
        <f t="shared" si="4"/>
        <v>21</v>
      </c>
      <c r="V15" s="8">
        <v>3</v>
      </c>
      <c r="W15" s="8">
        <v>13</v>
      </c>
      <c r="X15" s="8">
        <v>5</v>
      </c>
      <c r="Y15" s="8" t="s">
        <v>52</v>
      </c>
      <c r="Z15" s="8" t="s">
        <v>53</v>
      </c>
      <c r="AA15" s="8" t="s">
        <v>49</v>
      </c>
      <c r="AB15" s="8"/>
      <c r="AC15" s="8" t="s">
        <v>49</v>
      </c>
      <c r="AD15" s="8"/>
      <c r="AE15" s="8" t="s">
        <v>49</v>
      </c>
      <c r="AF15" s="8" t="s">
        <v>377</v>
      </c>
      <c r="AG15" s="8" t="s">
        <v>49</v>
      </c>
      <c r="AH15" s="8" t="s">
        <v>177</v>
      </c>
    </row>
    <row r="16" spans="1:34" ht="73.5" customHeight="1" thickBot="1">
      <c r="A16" s="179"/>
      <c r="B16" s="149"/>
      <c r="C16" s="153"/>
      <c r="D16" s="157"/>
      <c r="E16" s="161"/>
      <c r="F16" s="165"/>
      <c r="G16" s="78" t="s">
        <v>80</v>
      </c>
      <c r="H16" s="78" t="s">
        <v>409</v>
      </c>
      <c r="I16" s="8" t="s">
        <v>123</v>
      </c>
      <c r="J16" s="8" t="s">
        <v>49</v>
      </c>
      <c r="K16" s="8" t="s">
        <v>82</v>
      </c>
      <c r="L16" s="8" t="s">
        <v>83</v>
      </c>
      <c r="M16" s="8">
        <v>2</v>
      </c>
      <c r="N16" s="8">
        <v>2</v>
      </c>
      <c r="O16" s="8">
        <f t="shared" si="5"/>
        <v>4</v>
      </c>
      <c r="P16" s="8" t="str">
        <f t="shared" si="0"/>
        <v>BAJO</v>
      </c>
      <c r="Q16" s="8">
        <v>25</v>
      </c>
      <c r="R16" s="8">
        <f t="shared" si="1"/>
        <v>100</v>
      </c>
      <c r="S16" s="8" t="str">
        <f t="shared" si="2"/>
        <v>III</v>
      </c>
      <c r="T16" s="8" t="str">
        <f t="shared" si="3"/>
        <v>Aceptable</v>
      </c>
      <c r="U16" s="8">
        <f t="shared" si="4"/>
        <v>21</v>
      </c>
      <c r="V16" s="8">
        <v>3</v>
      </c>
      <c r="W16" s="8">
        <v>13</v>
      </c>
      <c r="X16" s="8">
        <v>5</v>
      </c>
      <c r="Y16" s="8" t="s">
        <v>84</v>
      </c>
      <c r="Z16" s="8" t="s">
        <v>53</v>
      </c>
      <c r="AA16" s="8" t="s">
        <v>49</v>
      </c>
      <c r="AB16" s="8"/>
      <c r="AC16" s="8" t="s">
        <v>49</v>
      </c>
      <c r="AD16" s="8"/>
      <c r="AE16" s="8" t="s">
        <v>49</v>
      </c>
      <c r="AF16" s="8" t="s">
        <v>86</v>
      </c>
      <c r="AG16" s="8" t="s">
        <v>87</v>
      </c>
      <c r="AH16" s="8" t="s">
        <v>177</v>
      </c>
    </row>
    <row r="17" spans="1:34" ht="62.25" customHeight="1" thickBot="1">
      <c r="A17" s="179"/>
      <c r="B17" s="149"/>
      <c r="C17" s="153"/>
      <c r="D17" s="157"/>
      <c r="E17" s="161"/>
      <c r="F17" s="165"/>
      <c r="G17" s="86" t="s">
        <v>124</v>
      </c>
      <c r="H17" s="78" t="s">
        <v>409</v>
      </c>
      <c r="I17" s="8" t="s">
        <v>125</v>
      </c>
      <c r="J17" s="8" t="s">
        <v>126</v>
      </c>
      <c r="K17" s="8" t="s">
        <v>127</v>
      </c>
      <c r="L17" s="8" t="s">
        <v>66</v>
      </c>
      <c r="M17" s="8">
        <v>2</v>
      </c>
      <c r="N17" s="8">
        <v>2</v>
      </c>
      <c r="O17" s="8">
        <f t="shared" si="5"/>
        <v>4</v>
      </c>
      <c r="P17" s="8" t="str">
        <f t="shared" si="0"/>
        <v>BAJO</v>
      </c>
      <c r="Q17" s="8">
        <v>10</v>
      </c>
      <c r="R17" s="8">
        <f t="shared" si="1"/>
        <v>40</v>
      </c>
      <c r="S17" s="8" t="str">
        <f t="shared" si="2"/>
        <v>III</v>
      </c>
      <c r="T17" s="8" t="str">
        <f t="shared" si="3"/>
        <v>Aceptable</v>
      </c>
      <c r="U17" s="8">
        <f t="shared" si="4"/>
        <v>21</v>
      </c>
      <c r="V17" s="8">
        <v>3</v>
      </c>
      <c r="W17" s="8">
        <v>13</v>
      </c>
      <c r="X17" s="8">
        <v>5</v>
      </c>
      <c r="Y17" s="8" t="s">
        <v>84</v>
      </c>
      <c r="Z17" s="8" t="s">
        <v>53</v>
      </c>
      <c r="AA17" s="8" t="s">
        <v>49</v>
      </c>
      <c r="AB17" s="8"/>
      <c r="AC17" s="8" t="s">
        <v>49</v>
      </c>
      <c r="AD17" s="8"/>
      <c r="AE17" s="8" t="s">
        <v>128</v>
      </c>
      <c r="AF17" s="8" t="s">
        <v>68</v>
      </c>
      <c r="AG17" s="8" t="s">
        <v>129</v>
      </c>
      <c r="AH17" s="8" t="s">
        <v>69</v>
      </c>
    </row>
    <row r="18" spans="1:34" ht="53.5" customHeight="1" thickBot="1">
      <c r="A18" s="179"/>
      <c r="B18" s="149"/>
      <c r="C18" s="153"/>
      <c r="D18" s="157"/>
      <c r="E18" s="161"/>
      <c r="F18" s="165"/>
      <c r="G18" s="88" t="s">
        <v>132</v>
      </c>
      <c r="H18" s="78" t="s">
        <v>185</v>
      </c>
      <c r="I18" s="8" t="s">
        <v>133</v>
      </c>
      <c r="J18" s="8" t="s">
        <v>90</v>
      </c>
      <c r="K18" s="8" t="s">
        <v>91</v>
      </c>
      <c r="L18" s="8" t="s">
        <v>92</v>
      </c>
      <c r="M18" s="8">
        <v>2</v>
      </c>
      <c r="N18" s="8">
        <v>2</v>
      </c>
      <c r="O18" s="8">
        <f t="shared" si="5"/>
        <v>4</v>
      </c>
      <c r="P18" s="8" t="str">
        <f t="shared" si="0"/>
        <v>BAJO</v>
      </c>
      <c r="Q18" s="8">
        <v>10</v>
      </c>
      <c r="R18" s="8">
        <f t="shared" si="1"/>
        <v>40</v>
      </c>
      <c r="S18" s="8" t="str">
        <f t="shared" si="2"/>
        <v>III</v>
      </c>
      <c r="T18" s="8" t="str">
        <f t="shared" si="3"/>
        <v>Aceptable</v>
      </c>
      <c r="U18" s="8">
        <f t="shared" si="4"/>
        <v>21</v>
      </c>
      <c r="V18" s="8">
        <v>3</v>
      </c>
      <c r="W18" s="8">
        <v>13</v>
      </c>
      <c r="X18" s="8">
        <v>5</v>
      </c>
      <c r="Y18" s="8" t="s">
        <v>84</v>
      </c>
      <c r="Z18" s="8" t="s">
        <v>53</v>
      </c>
      <c r="AA18" s="8" t="s">
        <v>49</v>
      </c>
      <c r="AB18" s="8"/>
      <c r="AC18" s="8" t="s">
        <v>93</v>
      </c>
      <c r="AD18" s="8"/>
      <c r="AE18" s="8" t="s">
        <v>49</v>
      </c>
      <c r="AF18" s="8" t="s">
        <v>447</v>
      </c>
      <c r="AG18" s="8" t="s">
        <v>378</v>
      </c>
      <c r="AH18" s="8" t="s">
        <v>177</v>
      </c>
    </row>
    <row r="19" spans="1:34" s="72" customFormat="1" ht="77" customHeight="1" thickBot="1">
      <c r="A19" s="179"/>
      <c r="B19" s="150"/>
      <c r="C19" s="154"/>
      <c r="D19" s="158"/>
      <c r="E19" s="162"/>
      <c r="F19" s="166"/>
      <c r="G19" s="81" t="s">
        <v>421</v>
      </c>
      <c r="H19" s="82" t="s">
        <v>367</v>
      </c>
      <c r="I19" s="8" t="s">
        <v>410</v>
      </c>
      <c r="J19" s="8" t="s">
        <v>418</v>
      </c>
      <c r="K19" s="8" t="s">
        <v>411</v>
      </c>
      <c r="L19" s="77" t="s">
        <v>482</v>
      </c>
      <c r="M19" s="8">
        <v>2</v>
      </c>
      <c r="N19" s="8">
        <v>2</v>
      </c>
      <c r="O19" s="8">
        <f t="shared" si="5"/>
        <v>4</v>
      </c>
      <c r="P19" s="8" t="str">
        <f t="shared" si="0"/>
        <v>BAJO</v>
      </c>
      <c r="Q19" s="8">
        <v>10</v>
      </c>
      <c r="R19" s="8">
        <f t="shared" si="1"/>
        <v>40</v>
      </c>
      <c r="S19" s="8" t="str">
        <f t="shared" si="2"/>
        <v>III</v>
      </c>
      <c r="T19" s="8" t="str">
        <f t="shared" si="3"/>
        <v>Aceptable</v>
      </c>
      <c r="U19" s="8">
        <f t="shared" si="4"/>
        <v>21</v>
      </c>
      <c r="V19" s="8">
        <v>3</v>
      </c>
      <c r="W19" s="8">
        <v>13</v>
      </c>
      <c r="X19" s="8">
        <v>5</v>
      </c>
      <c r="Y19" s="8" t="s">
        <v>416</v>
      </c>
      <c r="Z19" s="8" t="s">
        <v>53</v>
      </c>
      <c r="AA19" s="8" t="s">
        <v>49</v>
      </c>
      <c r="AB19" s="8"/>
      <c r="AC19" s="8" t="s">
        <v>422</v>
      </c>
      <c r="AD19" s="8"/>
      <c r="AE19" s="8" t="s">
        <v>49</v>
      </c>
      <c r="AF19" s="8" t="s">
        <v>423</v>
      </c>
      <c r="AG19" s="8" t="s">
        <v>49</v>
      </c>
      <c r="AH19" s="8" t="s">
        <v>356</v>
      </c>
    </row>
    <row r="20" spans="1:34" s="72" customFormat="1" ht="77" customHeight="1" thickBot="1">
      <c r="A20" s="179"/>
      <c r="B20" s="150"/>
      <c r="C20" s="154"/>
      <c r="D20" s="158"/>
      <c r="E20" s="162"/>
      <c r="F20" s="166"/>
      <c r="G20" s="81" t="s">
        <v>453</v>
      </c>
      <c r="H20" s="82" t="s">
        <v>424</v>
      </c>
      <c r="I20" s="8" t="s">
        <v>457</v>
      </c>
      <c r="J20" s="8"/>
      <c r="K20" s="8" t="s">
        <v>454</v>
      </c>
      <c r="L20" s="77" t="s">
        <v>485</v>
      </c>
      <c r="M20" s="8">
        <v>2</v>
      </c>
      <c r="N20" s="8">
        <v>2</v>
      </c>
      <c r="O20" s="8">
        <f t="shared" si="5"/>
        <v>4</v>
      </c>
      <c r="P20" s="8" t="str">
        <f t="shared" si="0"/>
        <v>BAJO</v>
      </c>
      <c r="Q20" s="8">
        <v>10</v>
      </c>
      <c r="R20" s="8">
        <f t="shared" si="1"/>
        <v>40</v>
      </c>
      <c r="S20" s="8" t="str">
        <f t="shared" si="2"/>
        <v>III</v>
      </c>
      <c r="T20" s="8" t="str">
        <f t="shared" si="3"/>
        <v>Aceptable</v>
      </c>
      <c r="U20" s="8">
        <f t="shared" si="4"/>
        <v>21</v>
      </c>
      <c r="V20" s="8">
        <v>3</v>
      </c>
      <c r="W20" s="8">
        <v>13</v>
      </c>
      <c r="X20" s="8">
        <v>5</v>
      </c>
      <c r="Y20" s="8" t="s">
        <v>455</v>
      </c>
      <c r="Z20" s="8" t="s">
        <v>53</v>
      </c>
      <c r="AA20" s="8" t="s">
        <v>49</v>
      </c>
      <c r="AB20" s="8"/>
      <c r="AC20" s="8" t="s">
        <v>458</v>
      </c>
      <c r="AD20" s="8"/>
      <c r="AE20" s="8" t="s">
        <v>49</v>
      </c>
      <c r="AF20" s="8" t="s">
        <v>456</v>
      </c>
      <c r="AG20" s="8" t="s">
        <v>49</v>
      </c>
      <c r="AH20" s="8" t="s">
        <v>356</v>
      </c>
    </row>
    <row r="21" spans="1:34" s="72" customFormat="1" ht="64.25" customHeight="1" thickBot="1">
      <c r="A21" s="179"/>
      <c r="B21" s="150"/>
      <c r="C21" s="154"/>
      <c r="D21" s="158"/>
      <c r="E21" s="162"/>
      <c r="F21" s="166"/>
      <c r="G21" s="81" t="s">
        <v>396</v>
      </c>
      <c r="H21" s="82" t="s">
        <v>424</v>
      </c>
      <c r="I21" s="8" t="s">
        <v>400</v>
      </c>
      <c r="J21" s="8" t="s">
        <v>397</v>
      </c>
      <c r="K21" s="8" t="s">
        <v>398</v>
      </c>
      <c r="L21" s="77" t="s">
        <v>484</v>
      </c>
      <c r="M21" s="8">
        <v>2</v>
      </c>
      <c r="N21" s="8">
        <v>2</v>
      </c>
      <c r="O21" s="8">
        <f t="shared" si="5"/>
        <v>4</v>
      </c>
      <c r="P21" s="8" t="str">
        <f t="shared" si="0"/>
        <v>BAJO</v>
      </c>
      <c r="Q21" s="8">
        <v>10</v>
      </c>
      <c r="R21" s="8">
        <f t="shared" si="1"/>
        <v>40</v>
      </c>
      <c r="S21" s="8" t="str">
        <f t="shared" si="2"/>
        <v>III</v>
      </c>
      <c r="T21" s="8" t="str">
        <f t="shared" si="3"/>
        <v>Aceptable</v>
      </c>
      <c r="U21" s="8">
        <f t="shared" si="4"/>
        <v>21</v>
      </c>
      <c r="V21" s="8">
        <v>3</v>
      </c>
      <c r="W21" s="8">
        <v>13</v>
      </c>
      <c r="X21" s="8">
        <v>5</v>
      </c>
      <c r="Y21" s="8" t="s">
        <v>417</v>
      </c>
      <c r="Z21" s="8" t="s">
        <v>53</v>
      </c>
      <c r="AA21" s="8" t="s">
        <v>49</v>
      </c>
      <c r="AB21" s="8"/>
      <c r="AC21" s="8" t="s">
        <v>49</v>
      </c>
      <c r="AD21" s="8"/>
      <c r="AE21" s="8" t="s">
        <v>401</v>
      </c>
      <c r="AF21" s="8" t="s">
        <v>399</v>
      </c>
      <c r="AG21" s="8" t="s">
        <v>49</v>
      </c>
      <c r="AH21" s="8" t="s">
        <v>425</v>
      </c>
    </row>
    <row r="22" spans="1:34" s="72" customFormat="1" ht="64.25" customHeight="1" thickBot="1">
      <c r="A22" s="179"/>
      <c r="B22" s="150"/>
      <c r="C22" s="154"/>
      <c r="D22" s="158"/>
      <c r="E22" s="162"/>
      <c r="F22" s="166"/>
      <c r="G22" s="81" t="s">
        <v>463</v>
      </c>
      <c r="H22" s="82" t="s">
        <v>460</v>
      </c>
      <c r="I22" s="8" t="s">
        <v>461</v>
      </c>
      <c r="J22" s="8"/>
      <c r="K22" s="8" t="s">
        <v>462</v>
      </c>
      <c r="L22" s="77" t="s">
        <v>483</v>
      </c>
      <c r="M22" s="8">
        <v>2</v>
      </c>
      <c r="N22" s="8">
        <v>2</v>
      </c>
      <c r="O22" s="8">
        <f t="shared" si="5"/>
        <v>4</v>
      </c>
      <c r="P22" s="8" t="str">
        <f t="shared" si="0"/>
        <v>BAJO</v>
      </c>
      <c r="Q22" s="8">
        <v>10</v>
      </c>
      <c r="R22" s="8">
        <f t="shared" si="1"/>
        <v>40</v>
      </c>
      <c r="S22" s="8" t="str">
        <f t="shared" si="2"/>
        <v>III</v>
      </c>
      <c r="T22" s="8" t="str">
        <f t="shared" si="3"/>
        <v>Aceptable</v>
      </c>
      <c r="U22" s="8">
        <f t="shared" si="4"/>
        <v>21</v>
      </c>
      <c r="V22" s="8">
        <v>3</v>
      </c>
      <c r="W22" s="8">
        <v>13</v>
      </c>
      <c r="X22" s="8">
        <v>5</v>
      </c>
      <c r="Y22" s="8" t="s">
        <v>461</v>
      </c>
      <c r="Z22" s="8" t="s">
        <v>53</v>
      </c>
      <c r="AA22" s="8" t="s">
        <v>49</v>
      </c>
      <c r="AB22" s="8"/>
      <c r="AC22" s="8" t="s">
        <v>49</v>
      </c>
      <c r="AD22" s="8"/>
      <c r="AE22" s="8" t="s">
        <v>464</v>
      </c>
      <c r="AF22" s="8" t="s">
        <v>465</v>
      </c>
      <c r="AG22" s="8"/>
      <c r="AH22" s="8"/>
    </row>
    <row r="23" spans="1:34" ht="51.5" customHeight="1" thickBot="1">
      <c r="A23" s="179"/>
      <c r="B23" s="151"/>
      <c r="C23" s="155"/>
      <c r="D23" s="159"/>
      <c r="E23" s="163"/>
      <c r="F23" s="167"/>
      <c r="G23" s="67" t="s">
        <v>426</v>
      </c>
      <c r="H23" s="89" t="s">
        <v>137</v>
      </c>
      <c r="I23" s="11" t="s">
        <v>134</v>
      </c>
      <c r="J23" s="12" t="s">
        <v>97</v>
      </c>
      <c r="K23" s="12" t="s">
        <v>97</v>
      </c>
      <c r="L23" s="11" t="s">
        <v>135</v>
      </c>
      <c r="M23" s="70">
        <v>2</v>
      </c>
      <c r="N23" s="12">
        <v>4</v>
      </c>
      <c r="O23" s="12">
        <v>8</v>
      </c>
      <c r="P23" s="12" t="str">
        <f t="shared" si="0"/>
        <v>MEDIO</v>
      </c>
      <c r="Q23" s="12">
        <v>25</v>
      </c>
      <c r="R23" s="12">
        <f t="shared" si="1"/>
        <v>200</v>
      </c>
      <c r="S23" s="12" t="str">
        <f t="shared" si="2"/>
        <v>II</v>
      </c>
      <c r="T23" s="12" t="str">
        <f t="shared" si="3"/>
        <v>No Aceptable</v>
      </c>
      <c r="U23" s="9">
        <f t="shared" si="4"/>
        <v>21</v>
      </c>
      <c r="V23" s="9">
        <v>3</v>
      </c>
      <c r="W23" s="9">
        <v>13</v>
      </c>
      <c r="X23" s="71">
        <v>5</v>
      </c>
      <c r="Y23" s="12" t="s">
        <v>98</v>
      </c>
      <c r="Z23" s="12" t="s">
        <v>53</v>
      </c>
      <c r="AA23" s="197" t="s">
        <v>49</v>
      </c>
      <c r="AB23" s="245"/>
      <c r="AC23" s="197" t="s">
        <v>49</v>
      </c>
      <c r="AD23" s="245"/>
      <c r="AE23" s="12" t="s">
        <v>49</v>
      </c>
      <c r="AF23" s="12" t="s">
        <v>99</v>
      </c>
      <c r="AG23" s="12" t="s">
        <v>49</v>
      </c>
      <c r="AH23" s="13" t="s">
        <v>136</v>
      </c>
    </row>
  </sheetData>
  <mergeCells count="39">
    <mergeCell ref="F8:F23"/>
    <mergeCell ref="AA23:AB23"/>
    <mergeCell ref="AC23:AD23"/>
    <mergeCell ref="A8:A23"/>
    <mergeCell ref="B8:B23"/>
    <mergeCell ref="C8:C23"/>
    <mergeCell ref="D8:D23"/>
    <mergeCell ref="E8:E23"/>
    <mergeCell ref="AH6:AH7"/>
    <mergeCell ref="L6:L7"/>
    <mergeCell ref="AA6:AB7"/>
    <mergeCell ref="AC6:AD7"/>
    <mergeCell ref="AE6:AE7"/>
    <mergeCell ref="AF6:AF7"/>
    <mergeCell ref="AG6:AG7"/>
    <mergeCell ref="U5:Z6"/>
    <mergeCell ref="AA5:AG5"/>
    <mergeCell ref="K6:K7"/>
    <mergeCell ref="B5:I5"/>
    <mergeCell ref="J5:L5"/>
    <mergeCell ref="M5:S6"/>
    <mergeCell ref="T5:T6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B1:F3"/>
    <mergeCell ref="G1:AD1"/>
    <mergeCell ref="AE1:AH3"/>
    <mergeCell ref="G2:AD3"/>
    <mergeCell ref="B4:F4"/>
    <mergeCell ref="G4:K4"/>
    <mergeCell ref="L4:AD4"/>
    <mergeCell ref="AE4:AH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4" tint="0.39997558519241921"/>
  </sheetPr>
  <dimension ref="A1:AG25"/>
  <sheetViews>
    <sheetView zoomScale="80" zoomScaleNormal="80" workbookViewId="0">
      <pane xSplit="5" ySplit="7" topLeftCell="F20" activePane="bottomRight" state="frozen"/>
      <selection pane="topRight" activeCell="G1" sqref="G1"/>
      <selection pane="bottomLeft" activeCell="A8" sqref="A8"/>
      <selection pane="bottomRight" activeCell="A27" sqref="A27:XFD29"/>
    </sheetView>
  </sheetViews>
  <sheetFormatPr baseColWidth="10" defaultRowHeight="15"/>
  <cols>
    <col min="1" max="1" width="6.33203125" customWidth="1"/>
    <col min="2" max="2" width="7.1640625" customWidth="1"/>
    <col min="3" max="3" width="36" customWidth="1"/>
    <col min="4" max="4" width="8" customWidth="1"/>
    <col min="6" max="6" width="31.6640625" customWidth="1"/>
    <col min="7" max="7" width="14.6640625" customWidth="1"/>
    <col min="8" max="8" width="37.5" customWidth="1"/>
    <col min="9" max="9" width="21" customWidth="1"/>
    <col min="10" max="10" width="16.83203125" customWidth="1"/>
    <col min="11" max="11" width="34" customWidth="1"/>
    <col min="12" max="12" width="5.6640625" customWidth="1"/>
    <col min="13" max="13" width="5.1640625" customWidth="1"/>
    <col min="14" max="14" width="6.33203125" customWidth="1"/>
    <col min="15" max="15" width="10.5" customWidth="1"/>
    <col min="16" max="16" width="5.33203125" customWidth="1"/>
    <col min="17" max="17" width="7.33203125" customWidth="1"/>
    <col min="18" max="18" width="5.6640625" customWidth="1"/>
    <col min="19" max="19" width="20.5" customWidth="1"/>
    <col min="20" max="20" width="6.6640625" customWidth="1"/>
    <col min="21" max="21" width="4.33203125" customWidth="1"/>
    <col min="22" max="22" width="4.1640625" customWidth="1"/>
    <col min="23" max="23" width="4.6640625" customWidth="1"/>
    <col min="24" max="24" width="11.5" customWidth="1"/>
    <col min="26" max="26" width="4.6640625" customWidth="1"/>
    <col min="27" max="27" width="3.33203125" customWidth="1"/>
    <col min="28" max="28" width="7" customWidth="1"/>
    <col min="29" max="29" width="7.6640625" customWidth="1"/>
    <col min="30" max="30" width="12.5" customWidth="1"/>
    <col min="31" max="31" width="22.1640625" customWidth="1"/>
    <col min="32" max="32" width="12" customWidth="1"/>
    <col min="33" max="33" width="21.1640625" customWidth="1"/>
  </cols>
  <sheetData>
    <row r="1" spans="1:33" ht="16">
      <c r="A1" s="121" t="s">
        <v>0</v>
      </c>
      <c r="B1" s="122"/>
      <c r="C1" s="122"/>
      <c r="D1" s="122"/>
      <c r="E1" s="123"/>
      <c r="F1" s="130" t="s">
        <v>1</v>
      </c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2"/>
      <c r="AD1" s="133"/>
      <c r="AE1" s="122"/>
      <c r="AF1" s="122"/>
      <c r="AG1" s="123"/>
    </row>
    <row r="2" spans="1:33">
      <c r="A2" s="124"/>
      <c r="B2" s="125"/>
      <c r="C2" s="125"/>
      <c r="D2" s="125"/>
      <c r="E2" s="126"/>
      <c r="F2" s="134" t="s">
        <v>2</v>
      </c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3"/>
      <c r="AD2" s="124"/>
      <c r="AE2" s="125"/>
      <c r="AF2" s="125"/>
      <c r="AG2" s="126"/>
    </row>
    <row r="3" spans="1:33">
      <c r="A3" s="127"/>
      <c r="B3" s="128"/>
      <c r="C3" s="128"/>
      <c r="D3" s="128"/>
      <c r="E3" s="129"/>
      <c r="F3" s="127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27"/>
      <c r="AE3" s="128"/>
      <c r="AF3" s="128"/>
      <c r="AG3" s="129"/>
    </row>
    <row r="4" spans="1:33">
      <c r="A4" s="135" t="s">
        <v>3</v>
      </c>
      <c r="B4" s="122"/>
      <c r="C4" s="122"/>
      <c r="D4" s="122"/>
      <c r="E4" s="123"/>
      <c r="F4" s="136" t="s">
        <v>4</v>
      </c>
      <c r="G4" s="122"/>
      <c r="H4" s="122"/>
      <c r="I4" s="122"/>
      <c r="J4" s="123"/>
      <c r="K4" s="135" t="s">
        <v>5</v>
      </c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37" t="s">
        <v>6</v>
      </c>
      <c r="AE4" s="122"/>
      <c r="AF4" s="122"/>
      <c r="AG4" s="123"/>
    </row>
    <row r="5" spans="1:33">
      <c r="A5" s="171" t="s">
        <v>7</v>
      </c>
      <c r="B5" s="131"/>
      <c r="C5" s="131"/>
      <c r="D5" s="131"/>
      <c r="E5" s="131"/>
      <c r="F5" s="131"/>
      <c r="G5" s="131"/>
      <c r="H5" s="131"/>
      <c r="I5" s="171" t="s">
        <v>8</v>
      </c>
      <c r="J5" s="131"/>
      <c r="K5" s="132"/>
      <c r="L5" s="172" t="s">
        <v>9</v>
      </c>
      <c r="M5" s="122"/>
      <c r="N5" s="122"/>
      <c r="O5" s="122"/>
      <c r="P5" s="122"/>
      <c r="Q5" s="122"/>
      <c r="R5" s="122"/>
      <c r="S5" s="173" t="s">
        <v>10</v>
      </c>
      <c r="T5" s="177" t="s">
        <v>11</v>
      </c>
      <c r="U5" s="122"/>
      <c r="V5" s="122"/>
      <c r="W5" s="122"/>
      <c r="X5" s="122"/>
      <c r="Y5" s="123"/>
      <c r="Z5" s="171" t="s">
        <v>12</v>
      </c>
      <c r="AA5" s="131"/>
      <c r="AB5" s="131"/>
      <c r="AC5" s="131"/>
      <c r="AD5" s="131"/>
      <c r="AE5" s="131"/>
      <c r="AF5" s="132"/>
      <c r="AG5" s="1" t="s">
        <v>13</v>
      </c>
    </row>
    <row r="6" spans="1:33">
      <c r="A6" s="218" t="s">
        <v>14</v>
      </c>
      <c r="B6" s="218" t="s">
        <v>15</v>
      </c>
      <c r="C6" s="218" t="s">
        <v>16</v>
      </c>
      <c r="D6" s="218" t="s">
        <v>17</v>
      </c>
      <c r="E6" s="218" t="s">
        <v>18</v>
      </c>
      <c r="F6" s="220" t="s">
        <v>19</v>
      </c>
      <c r="G6" s="220" t="s">
        <v>20</v>
      </c>
      <c r="H6" s="175" t="s">
        <v>21</v>
      </c>
      <c r="I6" s="169" t="s">
        <v>22</v>
      </c>
      <c r="J6" s="169" t="s">
        <v>23</v>
      </c>
      <c r="K6" s="169" t="s">
        <v>24</v>
      </c>
      <c r="L6" s="127"/>
      <c r="M6" s="128"/>
      <c r="N6" s="128"/>
      <c r="O6" s="128"/>
      <c r="P6" s="128"/>
      <c r="Q6" s="128"/>
      <c r="R6" s="128"/>
      <c r="S6" s="174"/>
      <c r="T6" s="124"/>
      <c r="U6" s="178"/>
      <c r="V6" s="178"/>
      <c r="W6" s="178"/>
      <c r="X6" s="178"/>
      <c r="Y6" s="126"/>
      <c r="Z6" s="176" t="s">
        <v>25</v>
      </c>
      <c r="AA6" s="123"/>
      <c r="AB6" s="176" t="s">
        <v>26</v>
      </c>
      <c r="AC6" s="123"/>
      <c r="AD6" s="169" t="s">
        <v>27</v>
      </c>
      <c r="AE6" s="169" t="s">
        <v>28</v>
      </c>
      <c r="AF6" s="169" t="s">
        <v>29</v>
      </c>
      <c r="AG6" s="169" t="s">
        <v>30</v>
      </c>
    </row>
    <row r="7" spans="1:33" ht="71" customHeight="1" thickBot="1">
      <c r="A7" s="219"/>
      <c r="B7" s="219"/>
      <c r="C7" s="219"/>
      <c r="D7" s="219"/>
      <c r="E7" s="219"/>
      <c r="F7" s="219"/>
      <c r="G7" s="219"/>
      <c r="H7" s="170"/>
      <c r="I7" s="170"/>
      <c r="J7" s="170"/>
      <c r="K7" s="170"/>
      <c r="L7" s="4" t="s">
        <v>31</v>
      </c>
      <c r="M7" s="4" t="s">
        <v>32</v>
      </c>
      <c r="N7" s="4" t="s">
        <v>33</v>
      </c>
      <c r="O7" s="4" t="s">
        <v>34</v>
      </c>
      <c r="P7" s="4" t="s">
        <v>35</v>
      </c>
      <c r="Q7" s="4" t="s">
        <v>36</v>
      </c>
      <c r="R7" s="4" t="s">
        <v>37</v>
      </c>
      <c r="S7" s="4" t="s">
        <v>38</v>
      </c>
      <c r="T7" s="5" t="s">
        <v>39</v>
      </c>
      <c r="U7" s="5" t="s">
        <v>40</v>
      </c>
      <c r="V7" s="5" t="s">
        <v>41</v>
      </c>
      <c r="W7" s="5" t="s">
        <v>42</v>
      </c>
      <c r="X7" s="5" t="s">
        <v>43</v>
      </c>
      <c r="Y7" s="6" t="s">
        <v>44</v>
      </c>
      <c r="Z7" s="124"/>
      <c r="AA7" s="126"/>
      <c r="AB7" s="124"/>
      <c r="AC7" s="126"/>
      <c r="AD7" s="170"/>
      <c r="AE7" s="170"/>
      <c r="AF7" s="170"/>
      <c r="AG7" s="170"/>
    </row>
    <row r="8" spans="1:33" ht="60.75" customHeight="1" thickBot="1">
      <c r="A8" s="231" t="s">
        <v>163</v>
      </c>
      <c r="B8" s="233" t="s">
        <v>144</v>
      </c>
      <c r="C8" s="237" t="s">
        <v>164</v>
      </c>
      <c r="D8" s="241" t="s">
        <v>146</v>
      </c>
      <c r="E8" s="226" t="s">
        <v>45</v>
      </c>
      <c r="F8" s="78" t="s">
        <v>186</v>
      </c>
      <c r="G8" s="83" t="s">
        <v>47</v>
      </c>
      <c r="H8" s="36" t="s">
        <v>171</v>
      </c>
      <c r="I8" s="36" t="s">
        <v>48</v>
      </c>
      <c r="J8" s="36" t="s">
        <v>49</v>
      </c>
      <c r="K8" s="36" t="s">
        <v>50</v>
      </c>
      <c r="L8" s="36">
        <v>4</v>
      </c>
      <c r="M8" s="36">
        <v>4</v>
      </c>
      <c r="N8" s="36">
        <f>L8*M8</f>
        <v>16</v>
      </c>
      <c r="O8" s="36" t="str">
        <f t="shared" ref="O8:O14" si="0">IF(N8&gt;=2,IF(N8&lt;=4,"BAJO",IF(N8&lt;=8,"MEDIO",IF(N8&lt;=20,"A","ALTO"))))</f>
        <v>A</v>
      </c>
      <c r="P8" s="36">
        <v>10</v>
      </c>
      <c r="Q8" s="36">
        <f>N8*P8</f>
        <v>160</v>
      </c>
      <c r="R8" s="36" t="str">
        <f>IF(Q8&gt;=2,IF(Q8&lt;=20,"IV",IF(Q8&lt;=120,"III",IF(Q8&lt;=500,"II","I"))))</f>
        <v>II</v>
      </c>
      <c r="S8" s="36" t="str">
        <f>IF(Q8&lt;=145,"Aceptable",IF(Q8&lt;=146,"NoAceptable","No Aceptable"))</f>
        <v>No Aceptable</v>
      </c>
      <c r="T8" s="36">
        <f>U8+V8+W8</f>
        <v>30</v>
      </c>
      <c r="U8" s="36">
        <v>3</v>
      </c>
      <c r="V8" s="36">
        <v>22</v>
      </c>
      <c r="W8" s="36">
        <v>5</v>
      </c>
      <c r="X8" s="36" t="s">
        <v>52</v>
      </c>
      <c r="Y8" s="36" t="s">
        <v>53</v>
      </c>
      <c r="Z8" s="36" t="s">
        <v>49</v>
      </c>
      <c r="AA8" s="36"/>
      <c r="AB8" s="36" t="s">
        <v>49</v>
      </c>
      <c r="AC8" s="36"/>
      <c r="AD8" s="36" t="s">
        <v>49</v>
      </c>
      <c r="AE8" s="36" t="s">
        <v>54</v>
      </c>
      <c r="AF8" s="36" t="s">
        <v>55</v>
      </c>
      <c r="AG8" s="36" t="s">
        <v>177</v>
      </c>
    </row>
    <row r="9" spans="1:33" s="72" customFormat="1" ht="60.75" customHeight="1" thickBot="1">
      <c r="A9" s="232"/>
      <c r="B9" s="234"/>
      <c r="C9" s="238"/>
      <c r="D9" s="242"/>
      <c r="E9" s="227"/>
      <c r="F9" s="81" t="s">
        <v>450</v>
      </c>
      <c r="G9" s="78" t="s">
        <v>413</v>
      </c>
      <c r="H9" s="36" t="s">
        <v>449</v>
      </c>
      <c r="I9" s="36" t="s">
        <v>405</v>
      </c>
      <c r="J9" s="36" t="s">
        <v>472</v>
      </c>
      <c r="K9" s="36" t="s">
        <v>406</v>
      </c>
      <c r="L9" s="36">
        <v>2</v>
      </c>
      <c r="M9" s="36">
        <v>3</v>
      </c>
      <c r="N9" s="36">
        <f t="shared" ref="N9:N25" si="1">L9*M9</f>
        <v>6</v>
      </c>
      <c r="O9" s="36" t="str">
        <f t="shared" si="0"/>
        <v>MEDIO</v>
      </c>
      <c r="P9" s="36">
        <v>10</v>
      </c>
      <c r="Q9" s="36">
        <f t="shared" ref="Q9:Q25" si="2">N9*P9</f>
        <v>60</v>
      </c>
      <c r="R9" s="36" t="str">
        <f t="shared" ref="R9:R25" si="3">IF(Q9&gt;=2,IF(Q9&lt;=20,"IV",IF(Q9&lt;=120,"III",IF(Q9&lt;=500,"II","I"))))</f>
        <v>III</v>
      </c>
      <c r="S9" s="36" t="str">
        <f t="shared" ref="S9:S25" si="4">IF(Q9&lt;=145,"Aceptable",IF(Q9&lt;=146,"NoAceptable","No Aceptable"))</f>
        <v>Aceptable</v>
      </c>
      <c r="T9" s="36">
        <f>V9+U9+W9</f>
        <v>30</v>
      </c>
      <c r="U9" s="36">
        <v>3</v>
      </c>
      <c r="V9" s="36">
        <v>22</v>
      </c>
      <c r="W9" s="36">
        <v>5</v>
      </c>
      <c r="X9" s="36" t="s">
        <v>429</v>
      </c>
      <c r="Y9" s="36" t="s">
        <v>53</v>
      </c>
      <c r="Z9" s="36" t="s">
        <v>49</v>
      </c>
      <c r="AA9" s="36"/>
      <c r="AB9" s="36" t="s">
        <v>49</v>
      </c>
      <c r="AC9" s="36"/>
      <c r="AD9" s="36" t="s">
        <v>473</v>
      </c>
      <c r="AE9" s="36" t="s">
        <v>430</v>
      </c>
      <c r="AF9" s="36" t="s">
        <v>55</v>
      </c>
      <c r="AG9" s="36" t="s">
        <v>356</v>
      </c>
    </row>
    <row r="10" spans="1:33" ht="78.5" customHeight="1" thickBot="1">
      <c r="A10" s="234"/>
      <c r="B10" s="234"/>
      <c r="C10" s="246"/>
      <c r="D10" s="242"/>
      <c r="E10" s="227"/>
      <c r="F10" s="86" t="s">
        <v>57</v>
      </c>
      <c r="G10" s="86" t="s">
        <v>58</v>
      </c>
      <c r="H10" s="36" t="s">
        <v>130</v>
      </c>
      <c r="I10" s="36" t="s">
        <v>382</v>
      </c>
      <c r="J10" s="36" t="s">
        <v>59</v>
      </c>
      <c r="K10" s="36" t="s">
        <v>60</v>
      </c>
      <c r="L10" s="36">
        <v>2</v>
      </c>
      <c r="M10" s="36">
        <v>2</v>
      </c>
      <c r="N10" s="36">
        <f t="shared" si="1"/>
        <v>4</v>
      </c>
      <c r="O10" s="36" t="str">
        <f t="shared" si="0"/>
        <v>BAJO</v>
      </c>
      <c r="P10" s="36">
        <v>10</v>
      </c>
      <c r="Q10" s="36">
        <f t="shared" si="2"/>
        <v>40</v>
      </c>
      <c r="R10" s="36" t="str">
        <f t="shared" si="3"/>
        <v>III</v>
      </c>
      <c r="S10" s="36" t="str">
        <f t="shared" si="4"/>
        <v>Aceptable</v>
      </c>
      <c r="T10" s="36">
        <f t="shared" ref="T10:T25" si="5">U10+V10+W10</f>
        <v>30</v>
      </c>
      <c r="U10" s="36">
        <v>3</v>
      </c>
      <c r="V10" s="36">
        <v>22</v>
      </c>
      <c r="W10" s="36">
        <v>5</v>
      </c>
      <c r="X10" s="36" t="s">
        <v>62</v>
      </c>
      <c r="Y10" s="36" t="s">
        <v>53</v>
      </c>
      <c r="Z10" s="36" t="s">
        <v>49</v>
      </c>
      <c r="AA10" s="36"/>
      <c r="AB10" s="36" t="s">
        <v>49</v>
      </c>
      <c r="AC10" s="36"/>
      <c r="AD10" s="36" t="s">
        <v>63</v>
      </c>
      <c r="AE10" s="36" t="s">
        <v>64</v>
      </c>
      <c r="AF10" s="36" t="s">
        <v>55</v>
      </c>
      <c r="AG10" s="36" t="s">
        <v>177</v>
      </c>
    </row>
    <row r="11" spans="1:33" ht="62" customHeight="1" thickBot="1">
      <c r="A11" s="219"/>
      <c r="B11" s="235"/>
      <c r="C11" s="239"/>
      <c r="D11" s="243"/>
      <c r="E11" s="219"/>
      <c r="F11" s="86" t="s">
        <v>197</v>
      </c>
      <c r="G11" s="86" t="s">
        <v>182</v>
      </c>
      <c r="H11" s="36" t="s">
        <v>198</v>
      </c>
      <c r="I11" s="36" t="s">
        <v>199</v>
      </c>
      <c r="J11" s="36" t="s">
        <v>131</v>
      </c>
      <c r="K11" s="36" t="s">
        <v>200</v>
      </c>
      <c r="L11" s="36">
        <v>2</v>
      </c>
      <c r="M11" s="36">
        <v>2</v>
      </c>
      <c r="N11" s="36">
        <f t="shared" si="1"/>
        <v>4</v>
      </c>
      <c r="O11" s="36" t="str">
        <f t="shared" si="0"/>
        <v>BAJO</v>
      </c>
      <c r="P11" s="36">
        <v>10</v>
      </c>
      <c r="Q11" s="36">
        <f t="shared" si="2"/>
        <v>40</v>
      </c>
      <c r="R11" s="36" t="str">
        <f t="shared" si="3"/>
        <v>III</v>
      </c>
      <c r="S11" s="36" t="str">
        <f t="shared" si="4"/>
        <v>Aceptable</v>
      </c>
      <c r="T11" s="36">
        <f t="shared" si="5"/>
        <v>30</v>
      </c>
      <c r="U11" s="36">
        <v>3</v>
      </c>
      <c r="V11" s="36">
        <v>22</v>
      </c>
      <c r="W11" s="36">
        <v>5</v>
      </c>
      <c r="X11" s="36" t="s">
        <v>381</v>
      </c>
      <c r="Y11" s="36" t="s">
        <v>53</v>
      </c>
      <c r="Z11" s="36" t="s">
        <v>49</v>
      </c>
      <c r="AA11" s="36"/>
      <c r="AB11" s="36" t="s">
        <v>49</v>
      </c>
      <c r="AC11" s="36"/>
      <c r="AD11" s="36" t="s">
        <v>49</v>
      </c>
      <c r="AE11" s="36" t="s">
        <v>202</v>
      </c>
      <c r="AF11" s="36" t="s">
        <v>55</v>
      </c>
      <c r="AG11" s="36" t="s">
        <v>177</v>
      </c>
    </row>
    <row r="12" spans="1:33" ht="38.5" customHeight="1" thickBot="1">
      <c r="A12" s="219"/>
      <c r="B12" s="235"/>
      <c r="C12" s="239"/>
      <c r="D12" s="243"/>
      <c r="E12" s="219"/>
      <c r="F12" s="85" t="s">
        <v>121</v>
      </c>
      <c r="G12" s="86" t="s">
        <v>70</v>
      </c>
      <c r="H12" s="36" t="s">
        <v>448</v>
      </c>
      <c r="I12" s="36" t="s">
        <v>71</v>
      </c>
      <c r="J12" s="36" t="s">
        <v>383</v>
      </c>
      <c r="K12" s="36" t="s">
        <v>477</v>
      </c>
      <c r="L12" s="36">
        <v>2</v>
      </c>
      <c r="M12" s="36">
        <v>4</v>
      </c>
      <c r="N12" s="36">
        <f t="shared" si="1"/>
        <v>8</v>
      </c>
      <c r="O12" s="36" t="str">
        <f t="shared" si="0"/>
        <v>MEDIO</v>
      </c>
      <c r="P12" s="36">
        <v>25</v>
      </c>
      <c r="Q12" s="36">
        <f t="shared" si="2"/>
        <v>200</v>
      </c>
      <c r="R12" s="36" t="str">
        <f t="shared" si="3"/>
        <v>II</v>
      </c>
      <c r="S12" s="36" t="str">
        <f t="shared" si="4"/>
        <v>No Aceptable</v>
      </c>
      <c r="T12" s="36">
        <f t="shared" si="5"/>
        <v>30</v>
      </c>
      <c r="U12" s="36">
        <v>3</v>
      </c>
      <c r="V12" s="36">
        <v>22</v>
      </c>
      <c r="W12" s="36">
        <v>5</v>
      </c>
      <c r="X12" s="36" t="s">
        <v>72</v>
      </c>
      <c r="Y12" s="36" t="s">
        <v>53</v>
      </c>
      <c r="Z12" s="36" t="s">
        <v>49</v>
      </c>
      <c r="AA12" s="36"/>
      <c r="AB12" s="36" t="s">
        <v>349</v>
      </c>
      <c r="AC12" s="36"/>
      <c r="AD12" s="36" t="s">
        <v>459</v>
      </c>
      <c r="AE12" s="36" t="s">
        <v>74</v>
      </c>
      <c r="AF12" s="36" t="s">
        <v>49</v>
      </c>
      <c r="AG12" s="36" t="s">
        <v>177</v>
      </c>
    </row>
    <row r="13" spans="1:33" ht="51.5" customHeight="1" thickBot="1">
      <c r="A13" s="219"/>
      <c r="B13" s="235"/>
      <c r="C13" s="239"/>
      <c r="D13" s="243"/>
      <c r="E13" s="219"/>
      <c r="F13" s="85" t="s">
        <v>119</v>
      </c>
      <c r="G13" s="86" t="s">
        <v>70</v>
      </c>
      <c r="H13" s="36" t="s">
        <v>122</v>
      </c>
      <c r="I13" s="36" t="s">
        <v>470</v>
      </c>
      <c r="J13" s="36" t="s">
        <v>471</v>
      </c>
      <c r="K13" s="36" t="s">
        <v>120</v>
      </c>
      <c r="L13" s="36">
        <v>2</v>
      </c>
      <c r="M13" s="36">
        <v>4</v>
      </c>
      <c r="N13" s="36">
        <v>4</v>
      </c>
      <c r="O13" s="36" t="str">
        <f t="shared" si="0"/>
        <v>BAJO</v>
      </c>
      <c r="P13" s="36">
        <v>25</v>
      </c>
      <c r="Q13" s="36">
        <f t="shared" si="2"/>
        <v>100</v>
      </c>
      <c r="R13" s="36" t="str">
        <f t="shared" si="3"/>
        <v>III</v>
      </c>
      <c r="S13" s="36" t="str">
        <f t="shared" si="4"/>
        <v>Aceptable</v>
      </c>
      <c r="T13" s="36">
        <f t="shared" si="5"/>
        <v>30</v>
      </c>
      <c r="U13" s="36">
        <v>3</v>
      </c>
      <c r="V13" s="36">
        <v>22</v>
      </c>
      <c r="W13" s="36">
        <v>5</v>
      </c>
      <c r="X13" s="36" t="s">
        <v>72</v>
      </c>
      <c r="Y13" s="36" t="s">
        <v>53</v>
      </c>
      <c r="Z13" s="36" t="s">
        <v>49</v>
      </c>
      <c r="AA13" s="36"/>
      <c r="AB13" s="36" t="s">
        <v>349</v>
      </c>
      <c r="AC13" s="36"/>
      <c r="AD13" s="36" t="s">
        <v>49</v>
      </c>
      <c r="AE13" s="36" t="s">
        <v>74</v>
      </c>
      <c r="AF13" s="36" t="s">
        <v>49</v>
      </c>
      <c r="AG13" s="36" t="s">
        <v>177</v>
      </c>
    </row>
    <row r="14" spans="1:33" ht="57.75" customHeight="1" thickBot="1">
      <c r="A14" s="219"/>
      <c r="B14" s="235"/>
      <c r="C14" s="239"/>
      <c r="D14" s="243"/>
      <c r="E14" s="219"/>
      <c r="F14" s="68" t="s">
        <v>443</v>
      </c>
      <c r="G14" s="78" t="s">
        <v>441</v>
      </c>
      <c r="H14" s="36" t="s">
        <v>444</v>
      </c>
      <c r="I14" s="36" t="s">
        <v>402</v>
      </c>
      <c r="J14" s="36" t="s">
        <v>403</v>
      </c>
      <c r="K14" s="36" t="s">
        <v>353</v>
      </c>
      <c r="L14" s="36">
        <v>2</v>
      </c>
      <c r="M14" s="36">
        <v>4</v>
      </c>
      <c r="N14" s="36">
        <v>4</v>
      </c>
      <c r="O14" s="36" t="str">
        <f t="shared" si="0"/>
        <v>BAJO</v>
      </c>
      <c r="P14" s="36">
        <v>25</v>
      </c>
      <c r="Q14" s="36">
        <f t="shared" si="2"/>
        <v>100</v>
      </c>
      <c r="R14" s="36" t="str">
        <f t="shared" si="3"/>
        <v>III</v>
      </c>
      <c r="S14" s="36" t="str">
        <f>IF(Q14&lt;=145,"Aceptable",IF(Q14&lt;=146,"NoAceptable","No Aceptable"))</f>
        <v>Aceptable</v>
      </c>
      <c r="T14" s="36">
        <f>V14+U14+W14</f>
        <v>30</v>
      </c>
      <c r="U14" s="36">
        <v>3</v>
      </c>
      <c r="V14" s="36">
        <v>22</v>
      </c>
      <c r="W14" s="36">
        <v>5</v>
      </c>
      <c r="X14" s="36" t="s">
        <v>52</v>
      </c>
      <c r="Y14" s="36" t="s">
        <v>53</v>
      </c>
      <c r="Z14" s="36" t="s">
        <v>49</v>
      </c>
      <c r="AA14" s="36"/>
      <c r="AB14" s="36" t="s">
        <v>49</v>
      </c>
      <c r="AC14" s="36"/>
      <c r="AD14" s="36" t="s">
        <v>49</v>
      </c>
      <c r="AE14" s="36" t="s">
        <v>404</v>
      </c>
      <c r="AF14" s="36" t="s">
        <v>49</v>
      </c>
      <c r="AG14" s="36" t="s">
        <v>356</v>
      </c>
    </row>
    <row r="15" spans="1:33" s="72" customFormat="1" ht="57.75" customHeight="1" thickBot="1">
      <c r="A15" s="219"/>
      <c r="B15" s="235"/>
      <c r="C15" s="239"/>
      <c r="D15" s="243"/>
      <c r="E15" s="219"/>
      <c r="F15" s="68" t="s">
        <v>142</v>
      </c>
      <c r="G15" s="78" t="s">
        <v>442</v>
      </c>
      <c r="H15" s="36" t="s">
        <v>172</v>
      </c>
      <c r="I15" s="36" t="s">
        <v>352</v>
      </c>
      <c r="J15" s="36" t="s">
        <v>466</v>
      </c>
      <c r="K15" s="36" t="s">
        <v>440</v>
      </c>
      <c r="L15" s="36">
        <v>6</v>
      </c>
      <c r="M15" s="36">
        <v>3</v>
      </c>
      <c r="N15" s="36">
        <v>4</v>
      </c>
      <c r="O15" s="36" t="str">
        <f>IF(N15&gt;=2,IF(N15&lt;=4,"BAJO",IF(N15&lt;=8,"MEDIO",IF(N15&lt;=20,"ALTO","ALTO"))))</f>
        <v>BAJO</v>
      </c>
      <c r="P15" s="36">
        <v>25</v>
      </c>
      <c r="Q15" s="36">
        <f t="shared" si="2"/>
        <v>100</v>
      </c>
      <c r="R15" s="36" t="str">
        <f t="shared" si="3"/>
        <v>III</v>
      </c>
      <c r="S15" s="36" t="str">
        <f t="shared" si="4"/>
        <v>Aceptable</v>
      </c>
      <c r="T15" s="36">
        <f>V15+U15+W15</f>
        <v>30</v>
      </c>
      <c r="U15" s="36">
        <v>3</v>
      </c>
      <c r="V15" s="36">
        <v>22</v>
      </c>
      <c r="W15" s="36">
        <v>5</v>
      </c>
      <c r="X15" s="36" t="s">
        <v>52</v>
      </c>
      <c r="Y15" s="36" t="s">
        <v>53</v>
      </c>
      <c r="Z15" s="36" t="s">
        <v>49</v>
      </c>
      <c r="AA15" s="36"/>
      <c r="AB15" s="36" t="s">
        <v>49</v>
      </c>
      <c r="AC15" s="36"/>
      <c r="AD15" s="36" t="s">
        <v>49</v>
      </c>
      <c r="AE15" s="36" t="s">
        <v>204</v>
      </c>
      <c r="AF15" s="36" t="s">
        <v>49</v>
      </c>
      <c r="AG15" s="36" t="s">
        <v>356</v>
      </c>
    </row>
    <row r="16" spans="1:33" ht="51" customHeight="1" thickBot="1">
      <c r="A16" s="219"/>
      <c r="B16" s="235"/>
      <c r="C16" s="239"/>
      <c r="D16" s="243"/>
      <c r="E16" s="219"/>
      <c r="F16" s="86" t="s">
        <v>75</v>
      </c>
      <c r="G16" s="86" t="s">
        <v>138</v>
      </c>
      <c r="H16" s="36" t="s">
        <v>175</v>
      </c>
      <c r="I16" s="36" t="s">
        <v>76</v>
      </c>
      <c r="J16" s="36" t="s">
        <v>479</v>
      </c>
      <c r="K16" s="36" t="s">
        <v>176</v>
      </c>
      <c r="L16" s="36">
        <v>2</v>
      </c>
      <c r="M16" s="36">
        <v>4</v>
      </c>
      <c r="N16" s="36">
        <v>4</v>
      </c>
      <c r="O16" s="36" t="str">
        <f t="shared" ref="O16:O24" si="6">IF(N16&gt;=2,IF(N16&lt;=4,"BAJO",IF(N16&lt;=8,"MEDIO",IF(N16&lt;=20,"ALTO","ALTO"))))</f>
        <v>BAJO</v>
      </c>
      <c r="P16" s="36">
        <v>25</v>
      </c>
      <c r="Q16" s="36">
        <f t="shared" si="2"/>
        <v>100</v>
      </c>
      <c r="R16" s="36" t="str">
        <f t="shared" si="3"/>
        <v>III</v>
      </c>
      <c r="S16" s="36" t="str">
        <f t="shared" si="4"/>
        <v>Aceptable</v>
      </c>
      <c r="T16" s="36">
        <f t="shared" si="5"/>
        <v>30</v>
      </c>
      <c r="U16" s="36">
        <v>3</v>
      </c>
      <c r="V16" s="36">
        <v>22</v>
      </c>
      <c r="W16" s="36">
        <v>5</v>
      </c>
      <c r="X16" s="36" t="s">
        <v>52</v>
      </c>
      <c r="Y16" s="36" t="s">
        <v>53</v>
      </c>
      <c r="Z16" s="36" t="s">
        <v>49</v>
      </c>
      <c r="AA16" s="36"/>
      <c r="AB16" s="36" t="s">
        <v>49</v>
      </c>
      <c r="AC16" s="36"/>
      <c r="AD16" s="36" t="s">
        <v>49</v>
      </c>
      <c r="AE16" s="36" t="s">
        <v>79</v>
      </c>
      <c r="AF16" s="36" t="s">
        <v>49</v>
      </c>
      <c r="AG16" s="36" t="s">
        <v>385</v>
      </c>
    </row>
    <row r="17" spans="1:33" ht="36.75" customHeight="1" thickBot="1">
      <c r="A17" s="219"/>
      <c r="B17" s="235"/>
      <c r="C17" s="239"/>
      <c r="D17" s="243"/>
      <c r="E17" s="219"/>
      <c r="F17" s="68" t="s">
        <v>451</v>
      </c>
      <c r="G17" s="78" t="s">
        <v>436</v>
      </c>
      <c r="H17" s="36" t="s">
        <v>452</v>
      </c>
      <c r="I17" s="36" t="s">
        <v>469</v>
      </c>
      <c r="J17" s="36" t="s">
        <v>467</v>
      </c>
      <c r="K17" s="36" t="s">
        <v>468</v>
      </c>
      <c r="L17" s="36">
        <v>2</v>
      </c>
      <c r="M17" s="36">
        <v>3</v>
      </c>
      <c r="N17" s="36">
        <f t="shared" si="1"/>
        <v>6</v>
      </c>
      <c r="O17" s="36" t="str">
        <f t="shared" si="6"/>
        <v>MEDIO</v>
      </c>
      <c r="P17" s="36">
        <v>10</v>
      </c>
      <c r="Q17" s="36">
        <f t="shared" si="2"/>
        <v>60</v>
      </c>
      <c r="R17" s="36" t="str">
        <f t="shared" si="3"/>
        <v>III</v>
      </c>
      <c r="S17" s="36" t="str">
        <f>IF(Q17&lt;=145,"Aceptable",IF(Q17&lt;=146,"NoAceptable","No Aceptable"))</f>
        <v>Aceptable</v>
      </c>
      <c r="T17" s="36">
        <f>V17+U17+W17</f>
        <v>30</v>
      </c>
      <c r="U17" s="36">
        <v>3</v>
      </c>
      <c r="V17" s="36">
        <v>22</v>
      </c>
      <c r="W17" s="36">
        <v>5</v>
      </c>
      <c r="X17" s="36" t="s">
        <v>52</v>
      </c>
      <c r="Y17" s="36" t="s">
        <v>53</v>
      </c>
      <c r="Z17" s="36" t="s">
        <v>438</v>
      </c>
      <c r="AA17" s="36"/>
      <c r="AB17" s="36" t="s">
        <v>437</v>
      </c>
      <c r="AC17" s="36"/>
      <c r="AD17" s="36" t="s">
        <v>140</v>
      </c>
      <c r="AE17" s="36" t="s">
        <v>205</v>
      </c>
      <c r="AF17" s="36" t="s">
        <v>49</v>
      </c>
      <c r="AG17" s="36" t="s">
        <v>356</v>
      </c>
    </row>
    <row r="18" spans="1:33" ht="74.5" customHeight="1" thickBot="1">
      <c r="A18" s="219"/>
      <c r="B18" s="235"/>
      <c r="C18" s="239"/>
      <c r="D18" s="243"/>
      <c r="E18" s="219"/>
      <c r="F18" s="78" t="s">
        <v>80</v>
      </c>
      <c r="G18" s="86" t="s">
        <v>81</v>
      </c>
      <c r="H18" s="36" t="s">
        <v>123</v>
      </c>
      <c r="I18" s="36" t="s">
        <v>358</v>
      </c>
      <c r="J18" s="36" t="s">
        <v>77</v>
      </c>
      <c r="K18" s="36" t="s">
        <v>83</v>
      </c>
      <c r="L18" s="36">
        <v>2</v>
      </c>
      <c r="M18" s="36">
        <v>3</v>
      </c>
      <c r="N18" s="36">
        <f t="shared" si="1"/>
        <v>6</v>
      </c>
      <c r="O18" s="36" t="str">
        <f t="shared" si="6"/>
        <v>MEDIO</v>
      </c>
      <c r="P18" s="36">
        <v>10</v>
      </c>
      <c r="Q18" s="36">
        <f t="shared" si="2"/>
        <v>60</v>
      </c>
      <c r="R18" s="36" t="str">
        <f t="shared" si="3"/>
        <v>III</v>
      </c>
      <c r="S18" s="36" t="str">
        <f t="shared" si="4"/>
        <v>Aceptable</v>
      </c>
      <c r="T18" s="36">
        <f t="shared" si="5"/>
        <v>30</v>
      </c>
      <c r="U18" s="36">
        <v>3</v>
      </c>
      <c r="V18" s="36">
        <v>22</v>
      </c>
      <c r="W18" s="36">
        <v>5</v>
      </c>
      <c r="X18" s="36" t="s">
        <v>84</v>
      </c>
      <c r="Y18" s="36" t="s">
        <v>53</v>
      </c>
      <c r="Z18" s="36" t="s">
        <v>49</v>
      </c>
      <c r="AA18" s="36"/>
      <c r="AB18" s="36" t="s">
        <v>49</v>
      </c>
      <c r="AC18" s="36"/>
      <c r="AD18" s="36" t="s">
        <v>49</v>
      </c>
      <c r="AE18" s="36" t="s">
        <v>86</v>
      </c>
      <c r="AF18" s="36" t="s">
        <v>87</v>
      </c>
      <c r="AG18" s="36" t="s">
        <v>385</v>
      </c>
    </row>
    <row r="19" spans="1:33" ht="73.5" customHeight="1" thickBot="1">
      <c r="A19" s="219"/>
      <c r="B19" s="235"/>
      <c r="C19" s="239"/>
      <c r="D19" s="243"/>
      <c r="E19" s="219"/>
      <c r="F19" s="86" t="s">
        <v>124</v>
      </c>
      <c r="G19" s="86" t="s">
        <v>81</v>
      </c>
      <c r="H19" s="36" t="s">
        <v>125</v>
      </c>
      <c r="I19" s="36" t="s">
        <v>384</v>
      </c>
      <c r="J19" s="36" t="s">
        <v>379</v>
      </c>
      <c r="K19" s="36" t="s">
        <v>83</v>
      </c>
      <c r="L19" s="36">
        <v>6</v>
      </c>
      <c r="M19" s="36">
        <v>3</v>
      </c>
      <c r="N19" s="36">
        <v>4</v>
      </c>
      <c r="O19" s="36" t="str">
        <f t="shared" si="6"/>
        <v>BAJO</v>
      </c>
      <c r="P19" s="36">
        <v>25</v>
      </c>
      <c r="Q19" s="36">
        <f t="shared" si="2"/>
        <v>100</v>
      </c>
      <c r="R19" s="36" t="str">
        <f t="shared" si="3"/>
        <v>III</v>
      </c>
      <c r="S19" s="36" t="str">
        <f t="shared" si="4"/>
        <v>Aceptable</v>
      </c>
      <c r="T19" s="36">
        <f t="shared" si="5"/>
        <v>30</v>
      </c>
      <c r="U19" s="36">
        <v>3</v>
      </c>
      <c r="V19" s="36">
        <v>22</v>
      </c>
      <c r="W19" s="36">
        <v>5</v>
      </c>
      <c r="X19" s="36" t="s">
        <v>84</v>
      </c>
      <c r="Y19" s="36" t="s">
        <v>53</v>
      </c>
      <c r="Z19" s="36" t="s">
        <v>49</v>
      </c>
      <c r="AA19" s="36"/>
      <c r="AB19" s="36" t="s">
        <v>49</v>
      </c>
      <c r="AC19" s="36"/>
      <c r="AD19" s="36" t="s">
        <v>49</v>
      </c>
      <c r="AE19" s="36" t="s">
        <v>387</v>
      </c>
      <c r="AF19" s="36" t="s">
        <v>129</v>
      </c>
      <c r="AG19" s="36" t="s">
        <v>69</v>
      </c>
    </row>
    <row r="20" spans="1:33" ht="62.25" customHeight="1" thickBot="1">
      <c r="A20" s="219"/>
      <c r="B20" s="235"/>
      <c r="C20" s="239"/>
      <c r="D20" s="243"/>
      <c r="E20" s="219"/>
      <c r="F20" s="85" t="s">
        <v>132</v>
      </c>
      <c r="G20" s="86" t="s">
        <v>89</v>
      </c>
      <c r="H20" s="36" t="s">
        <v>133</v>
      </c>
      <c r="I20" s="36" t="s">
        <v>90</v>
      </c>
      <c r="J20" s="36" t="s">
        <v>91</v>
      </c>
      <c r="K20" s="36" t="s">
        <v>92</v>
      </c>
      <c r="L20" s="36">
        <v>2</v>
      </c>
      <c r="M20" s="36">
        <v>2</v>
      </c>
      <c r="N20" s="36">
        <f t="shared" si="1"/>
        <v>4</v>
      </c>
      <c r="O20" s="36" t="str">
        <f t="shared" si="6"/>
        <v>BAJO</v>
      </c>
      <c r="P20" s="36">
        <v>10</v>
      </c>
      <c r="Q20" s="36">
        <f t="shared" si="2"/>
        <v>40</v>
      </c>
      <c r="R20" s="36" t="str">
        <f>IF(Q20&gt;=2,IF(Q20&lt;=20,"IV",IF(Q20&lt;=120,"III",IF(Q20&lt;=500,"II","I"))))</f>
        <v>III</v>
      </c>
      <c r="S20" s="36" t="str">
        <f>IF(Q20&lt;=145,"Aceptable",IF(Q20&lt;=146,"NoAceptable","No Aceptable"))</f>
        <v>Aceptable</v>
      </c>
      <c r="T20" s="36">
        <f t="shared" si="5"/>
        <v>30</v>
      </c>
      <c r="U20" s="36">
        <v>3</v>
      </c>
      <c r="V20" s="36">
        <v>22</v>
      </c>
      <c r="W20" s="36">
        <v>5</v>
      </c>
      <c r="X20" s="36" t="s">
        <v>84</v>
      </c>
      <c r="Y20" s="36" t="s">
        <v>53</v>
      </c>
      <c r="Z20" s="36" t="s">
        <v>49</v>
      </c>
      <c r="AA20" s="36"/>
      <c r="AB20" s="36" t="s">
        <v>93</v>
      </c>
      <c r="AC20" s="36"/>
      <c r="AD20" s="36" t="s">
        <v>49</v>
      </c>
      <c r="AE20" s="36" t="s">
        <v>94</v>
      </c>
      <c r="AF20" s="36" t="s">
        <v>95</v>
      </c>
      <c r="AG20" s="36" t="s">
        <v>385</v>
      </c>
    </row>
    <row r="21" spans="1:33" s="72" customFormat="1" ht="62.25" customHeight="1" thickBot="1">
      <c r="A21" s="219"/>
      <c r="B21" s="235"/>
      <c r="C21" s="239"/>
      <c r="D21" s="243"/>
      <c r="E21" s="219"/>
      <c r="F21" s="81" t="s">
        <v>421</v>
      </c>
      <c r="G21" s="82" t="s">
        <v>367</v>
      </c>
      <c r="H21" s="36" t="s">
        <v>410</v>
      </c>
      <c r="I21" s="36" t="s">
        <v>418</v>
      </c>
      <c r="J21" s="36" t="s">
        <v>411</v>
      </c>
      <c r="K21" s="77" t="s">
        <v>482</v>
      </c>
      <c r="L21" s="36">
        <v>2</v>
      </c>
      <c r="M21" s="36">
        <v>2</v>
      </c>
      <c r="N21" s="36">
        <v>2</v>
      </c>
      <c r="O21" s="36" t="str">
        <f t="shared" si="6"/>
        <v>BAJO</v>
      </c>
      <c r="P21" s="36">
        <v>25</v>
      </c>
      <c r="Q21" s="36">
        <f t="shared" si="2"/>
        <v>50</v>
      </c>
      <c r="R21" s="36" t="str">
        <f>IF(Q21&gt;=2,IF(Q21&lt;=20,"IV",IF(Q21&lt;=120,"III",IF(Q21&lt;=500,"II","I"))))</f>
        <v>III</v>
      </c>
      <c r="S21" s="36" t="str">
        <f t="shared" si="4"/>
        <v>Aceptable</v>
      </c>
      <c r="T21" s="36">
        <f>V21+U21+W21</f>
        <v>30</v>
      </c>
      <c r="U21" s="36">
        <v>3</v>
      </c>
      <c r="V21" s="36">
        <v>22</v>
      </c>
      <c r="W21" s="36">
        <v>5</v>
      </c>
      <c r="X21" s="36" t="s">
        <v>416</v>
      </c>
      <c r="Y21" s="36" t="s">
        <v>53</v>
      </c>
      <c r="Z21" s="36" t="s">
        <v>49</v>
      </c>
      <c r="AA21" s="36"/>
      <c r="AB21" s="36" t="s">
        <v>422</v>
      </c>
      <c r="AC21" s="36"/>
      <c r="AD21" s="36" t="s">
        <v>49</v>
      </c>
      <c r="AE21" s="36" t="s">
        <v>423</v>
      </c>
      <c r="AF21" s="36" t="s">
        <v>49</v>
      </c>
      <c r="AG21" s="36" t="s">
        <v>356</v>
      </c>
    </row>
    <row r="22" spans="1:33" s="72" customFormat="1" ht="62.25" customHeight="1" thickBot="1">
      <c r="A22" s="219"/>
      <c r="B22" s="235"/>
      <c r="C22" s="239"/>
      <c r="D22" s="243"/>
      <c r="E22" s="219"/>
      <c r="F22" s="81" t="s">
        <v>453</v>
      </c>
      <c r="G22" s="82" t="s">
        <v>424</v>
      </c>
      <c r="H22" s="36" t="s">
        <v>457</v>
      </c>
      <c r="I22" s="36"/>
      <c r="J22" s="36" t="s">
        <v>454</v>
      </c>
      <c r="K22" s="77" t="s">
        <v>485</v>
      </c>
      <c r="L22" s="36">
        <v>2</v>
      </c>
      <c r="M22" s="36">
        <v>2</v>
      </c>
      <c r="N22" s="36">
        <f t="shared" si="1"/>
        <v>4</v>
      </c>
      <c r="O22" s="36" t="str">
        <f t="shared" si="6"/>
        <v>BAJO</v>
      </c>
      <c r="P22" s="36">
        <v>10</v>
      </c>
      <c r="Q22" s="36">
        <f t="shared" si="2"/>
        <v>40</v>
      </c>
      <c r="R22" s="36" t="str">
        <f>IF(Q22&gt;=2,IF(Q22&lt;=20,"IV",IF(Q22&lt;=120,"III",IF(Q22&lt;=500,"II","I"))))</f>
        <v>III</v>
      </c>
      <c r="S22" s="36" t="str">
        <f t="shared" si="4"/>
        <v>Aceptable</v>
      </c>
      <c r="T22" s="36">
        <f>V22+U22+W22</f>
        <v>30</v>
      </c>
      <c r="U22" s="36">
        <v>3</v>
      </c>
      <c r="V22" s="36">
        <v>22</v>
      </c>
      <c r="W22" s="36">
        <v>5</v>
      </c>
      <c r="X22" s="36" t="s">
        <v>455</v>
      </c>
      <c r="Y22" s="36" t="s">
        <v>53</v>
      </c>
      <c r="Z22" s="36" t="s">
        <v>49</v>
      </c>
      <c r="AA22" s="36"/>
      <c r="AB22" s="36" t="s">
        <v>458</v>
      </c>
      <c r="AC22" s="36"/>
      <c r="AD22" s="36" t="s">
        <v>49</v>
      </c>
      <c r="AE22" s="36" t="s">
        <v>456</v>
      </c>
      <c r="AF22" s="36" t="s">
        <v>49</v>
      </c>
      <c r="AG22" s="36" t="s">
        <v>356</v>
      </c>
    </row>
    <row r="23" spans="1:33" s="72" customFormat="1" ht="62.25" customHeight="1" thickBot="1">
      <c r="A23" s="219"/>
      <c r="B23" s="235"/>
      <c r="C23" s="239"/>
      <c r="D23" s="243"/>
      <c r="E23" s="219"/>
      <c r="F23" s="81" t="s">
        <v>396</v>
      </c>
      <c r="G23" s="82" t="s">
        <v>424</v>
      </c>
      <c r="H23" s="36" t="s">
        <v>400</v>
      </c>
      <c r="I23" s="36" t="s">
        <v>397</v>
      </c>
      <c r="J23" s="36" t="s">
        <v>398</v>
      </c>
      <c r="K23" s="77" t="s">
        <v>484</v>
      </c>
      <c r="L23" s="36">
        <v>2</v>
      </c>
      <c r="M23" s="36">
        <v>2</v>
      </c>
      <c r="N23" s="36">
        <v>2</v>
      </c>
      <c r="O23" s="36" t="str">
        <f t="shared" si="6"/>
        <v>BAJO</v>
      </c>
      <c r="P23" s="36">
        <v>60</v>
      </c>
      <c r="Q23" s="36">
        <f>N23*P23</f>
        <v>120</v>
      </c>
      <c r="R23" s="36" t="str">
        <f>IF(Q23&gt;=2,IF(Q23&lt;=20,"IV",IF(Q23&lt;=120,"III",IF(Q23&lt;=500,"II","I"))))</f>
        <v>III</v>
      </c>
      <c r="S23" s="36" t="str">
        <f t="shared" si="4"/>
        <v>Aceptable</v>
      </c>
      <c r="T23" s="36">
        <f>V23+U23+W23</f>
        <v>30</v>
      </c>
      <c r="U23" s="36">
        <v>3</v>
      </c>
      <c r="V23" s="36">
        <v>22</v>
      </c>
      <c r="W23" s="36">
        <v>5</v>
      </c>
      <c r="X23" s="36" t="s">
        <v>417</v>
      </c>
      <c r="Y23" s="36" t="s">
        <v>53</v>
      </c>
      <c r="Z23" s="36" t="s">
        <v>49</v>
      </c>
      <c r="AA23" s="36"/>
      <c r="AB23" s="36" t="s">
        <v>49</v>
      </c>
      <c r="AC23" s="36"/>
      <c r="AD23" s="36" t="s">
        <v>401</v>
      </c>
      <c r="AE23" s="36" t="s">
        <v>399</v>
      </c>
      <c r="AF23" s="36" t="s">
        <v>49</v>
      </c>
      <c r="AG23" s="36" t="s">
        <v>425</v>
      </c>
    </row>
    <row r="24" spans="1:33" s="72" customFormat="1" ht="62.25" customHeight="1" thickBot="1">
      <c r="A24" s="219"/>
      <c r="B24" s="235"/>
      <c r="C24" s="239"/>
      <c r="D24" s="243"/>
      <c r="E24" s="219"/>
      <c r="F24" s="81" t="s">
        <v>463</v>
      </c>
      <c r="G24" s="82" t="s">
        <v>460</v>
      </c>
      <c r="H24" s="36" t="s">
        <v>461</v>
      </c>
      <c r="I24" s="36"/>
      <c r="J24" s="36" t="s">
        <v>462</v>
      </c>
      <c r="K24" s="77" t="s">
        <v>483</v>
      </c>
      <c r="L24" s="36">
        <v>2</v>
      </c>
      <c r="M24" s="36">
        <v>2</v>
      </c>
      <c r="N24" s="36">
        <v>2</v>
      </c>
      <c r="O24" s="36" t="str">
        <f t="shared" si="6"/>
        <v>BAJO</v>
      </c>
      <c r="P24" s="36">
        <v>60</v>
      </c>
      <c r="Q24" s="36">
        <f>N24*P24</f>
        <v>120</v>
      </c>
      <c r="R24" s="36" t="str">
        <f>IF(Q24&gt;=2,IF(Q24&lt;=20,"IV",IF(Q24&lt;=120,"III",IF(Q24&lt;=500,"II","I"))))</f>
        <v>III</v>
      </c>
      <c r="S24" s="36" t="str">
        <f t="shared" si="4"/>
        <v>Aceptable</v>
      </c>
      <c r="T24" s="36">
        <f>V24+U24+W24</f>
        <v>30</v>
      </c>
      <c r="U24" s="36">
        <v>3</v>
      </c>
      <c r="V24" s="36">
        <v>22</v>
      </c>
      <c r="W24" s="36">
        <v>5</v>
      </c>
      <c r="X24" s="36" t="s">
        <v>461</v>
      </c>
      <c r="Y24" s="36" t="s">
        <v>53</v>
      </c>
      <c r="Z24" s="36" t="s">
        <v>49</v>
      </c>
      <c r="AA24" s="36"/>
      <c r="AB24" s="36" t="s">
        <v>49</v>
      </c>
      <c r="AC24" s="36"/>
      <c r="AD24" s="36" t="s">
        <v>464</v>
      </c>
      <c r="AE24" s="36" t="s">
        <v>465</v>
      </c>
      <c r="AF24" s="36"/>
      <c r="AG24" s="36"/>
    </row>
    <row r="25" spans="1:33" ht="53.5" customHeight="1" thickBot="1">
      <c r="A25" s="219"/>
      <c r="B25" s="235"/>
      <c r="C25" s="239"/>
      <c r="D25" s="243"/>
      <c r="E25" s="219"/>
      <c r="F25" s="67" t="s">
        <v>426</v>
      </c>
      <c r="G25" s="67" t="s">
        <v>369</v>
      </c>
      <c r="H25" s="36" t="s">
        <v>134</v>
      </c>
      <c r="I25" s="36" t="s">
        <v>380</v>
      </c>
      <c r="J25" s="36" t="s">
        <v>380</v>
      </c>
      <c r="K25" s="36" t="s">
        <v>135</v>
      </c>
      <c r="L25" s="36">
        <v>2</v>
      </c>
      <c r="M25" s="36">
        <v>4</v>
      </c>
      <c r="N25" s="36">
        <f t="shared" si="1"/>
        <v>8</v>
      </c>
      <c r="O25" s="36" t="str">
        <f>IF(N25&gt;=2,IF(N25&lt;=4,"BAJO",IF(N25&lt;=8,"MEDIO",IF(N25&lt;=20,"A","ALTO"))))</f>
        <v>MEDIO</v>
      </c>
      <c r="P25" s="36">
        <v>25</v>
      </c>
      <c r="Q25" s="36">
        <f t="shared" si="2"/>
        <v>200</v>
      </c>
      <c r="R25" s="36" t="str">
        <f t="shared" si="3"/>
        <v>II</v>
      </c>
      <c r="S25" s="36" t="str">
        <f t="shared" si="4"/>
        <v>No Aceptable</v>
      </c>
      <c r="T25" s="36">
        <f t="shared" si="5"/>
        <v>30</v>
      </c>
      <c r="U25" s="36">
        <v>3</v>
      </c>
      <c r="V25" s="36">
        <v>22</v>
      </c>
      <c r="W25" s="36">
        <v>5</v>
      </c>
      <c r="X25" s="36" t="s">
        <v>98</v>
      </c>
      <c r="Y25" s="36" t="s">
        <v>53</v>
      </c>
      <c r="Z25" s="36" t="s">
        <v>49</v>
      </c>
      <c r="AA25" s="36"/>
      <c r="AB25" s="36" t="s">
        <v>49</v>
      </c>
      <c r="AC25" s="36"/>
      <c r="AD25" s="36" t="s">
        <v>49</v>
      </c>
      <c r="AE25" s="36" t="s">
        <v>99</v>
      </c>
      <c r="AF25" s="36" t="s">
        <v>49</v>
      </c>
      <c r="AG25" s="36" t="s">
        <v>136</v>
      </c>
    </row>
  </sheetData>
  <mergeCells count="36">
    <mergeCell ref="A8:A25"/>
    <mergeCell ref="B8:B25"/>
    <mergeCell ref="C8:C25"/>
    <mergeCell ref="D8:D25"/>
    <mergeCell ref="E8:E25"/>
    <mergeCell ref="AG6:AG7"/>
    <mergeCell ref="K6:K7"/>
    <mergeCell ref="Z6:AA7"/>
    <mergeCell ref="AB6:AC7"/>
    <mergeCell ref="AD6:AD7"/>
    <mergeCell ref="AE6:AE7"/>
    <mergeCell ref="AF6:AF7"/>
    <mergeCell ref="T5:Y6"/>
    <mergeCell ref="Z5:AF5"/>
    <mergeCell ref="J6:J7"/>
    <mergeCell ref="A5:H5"/>
    <mergeCell ref="I5:K5"/>
    <mergeCell ref="L5:R6"/>
    <mergeCell ref="S5:S6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A1:E3"/>
    <mergeCell ref="F1:AC1"/>
    <mergeCell ref="AD1:AG3"/>
    <mergeCell ref="F2:AC3"/>
    <mergeCell ref="A4:E4"/>
    <mergeCell ref="F4:J4"/>
    <mergeCell ref="K4:AC4"/>
    <mergeCell ref="AD4:AG4"/>
  </mergeCells>
  <dataValidations count="1">
    <dataValidation type="list" allowBlank="1" showInputMessage="1" showErrorMessage="1" errorTitle="RECUERDE!" error="Unicamente subclasificación permitida" promptTitle="ESCRIBA:" prompt="Subclasificación del peligro" sqref="F15" xr:uid="{00000000-0002-0000-0900-000000000000}">
      <formula1>subclasificacionespermitidas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4" tint="0.39997558519241921"/>
  </sheetPr>
  <dimension ref="A1:AH25"/>
  <sheetViews>
    <sheetView zoomScale="90" zoomScaleNormal="90" workbookViewId="0">
      <pane xSplit="6" ySplit="7" topLeftCell="H23" activePane="bottomRight" state="frozen"/>
      <selection pane="topRight" activeCell="G1" sqref="G1"/>
      <selection pane="bottomLeft" activeCell="A8" sqref="A8"/>
      <selection pane="bottomRight" activeCell="A27" sqref="A27:XFD29"/>
    </sheetView>
  </sheetViews>
  <sheetFormatPr baseColWidth="10" defaultRowHeight="15"/>
  <cols>
    <col min="1" max="1" width="4.5" customWidth="1"/>
    <col min="2" max="2" width="6.33203125" customWidth="1"/>
    <col min="3" max="3" width="7.1640625" customWidth="1"/>
    <col min="4" max="4" width="36" customWidth="1"/>
    <col min="5" max="5" width="8" customWidth="1"/>
    <col min="7" max="7" width="31.6640625" customWidth="1"/>
    <col min="8" max="8" width="14.6640625" customWidth="1"/>
    <col min="9" max="9" width="37.5" customWidth="1"/>
    <col min="10" max="10" width="21" customWidth="1"/>
    <col min="11" max="11" width="16.83203125" customWidth="1"/>
    <col min="12" max="12" width="34" customWidth="1"/>
    <col min="13" max="13" width="5.6640625" customWidth="1"/>
    <col min="14" max="14" width="5.1640625" customWidth="1"/>
    <col min="15" max="15" width="6.33203125" customWidth="1"/>
    <col min="16" max="16" width="10.5" customWidth="1"/>
    <col min="17" max="17" width="5.33203125" customWidth="1"/>
    <col min="18" max="18" width="7.33203125" customWidth="1"/>
    <col min="19" max="19" width="5.6640625" customWidth="1"/>
    <col min="20" max="20" width="20.5" customWidth="1"/>
    <col min="21" max="21" width="6.6640625" customWidth="1"/>
    <col min="22" max="22" width="4.33203125" customWidth="1"/>
    <col min="23" max="23" width="4.1640625" customWidth="1"/>
    <col min="24" max="24" width="4.6640625" customWidth="1"/>
    <col min="25" max="25" width="11.5" customWidth="1"/>
    <col min="27" max="27" width="4.6640625" customWidth="1"/>
    <col min="28" max="28" width="3.33203125" customWidth="1"/>
    <col min="29" max="29" width="7" customWidth="1"/>
    <col min="30" max="30" width="7.6640625" customWidth="1"/>
    <col min="31" max="31" width="12.5" customWidth="1"/>
    <col min="32" max="32" width="22.1640625" customWidth="1"/>
    <col min="33" max="33" width="12" customWidth="1"/>
    <col min="34" max="34" width="21.1640625" customWidth="1"/>
  </cols>
  <sheetData>
    <row r="1" spans="1:34" ht="16">
      <c r="B1" s="121" t="s">
        <v>0</v>
      </c>
      <c r="C1" s="122"/>
      <c r="D1" s="122"/>
      <c r="E1" s="122"/>
      <c r="F1" s="123"/>
      <c r="G1" s="130" t="s">
        <v>1</v>
      </c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2"/>
      <c r="AE1" s="133"/>
      <c r="AF1" s="122"/>
      <c r="AG1" s="122"/>
      <c r="AH1" s="123"/>
    </row>
    <row r="2" spans="1:34">
      <c r="B2" s="124"/>
      <c r="C2" s="125"/>
      <c r="D2" s="125"/>
      <c r="E2" s="125"/>
      <c r="F2" s="126"/>
      <c r="G2" s="134" t="s">
        <v>2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3"/>
      <c r="AE2" s="124"/>
      <c r="AF2" s="125"/>
      <c r="AG2" s="125"/>
      <c r="AH2" s="126"/>
    </row>
    <row r="3" spans="1:34">
      <c r="B3" s="127"/>
      <c r="C3" s="128"/>
      <c r="D3" s="128"/>
      <c r="E3" s="128"/>
      <c r="F3" s="129"/>
      <c r="G3" s="127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9"/>
      <c r="AE3" s="127"/>
      <c r="AF3" s="128"/>
      <c r="AG3" s="128"/>
      <c r="AH3" s="129"/>
    </row>
    <row r="4" spans="1:34">
      <c r="B4" s="135" t="s">
        <v>3</v>
      </c>
      <c r="C4" s="122"/>
      <c r="D4" s="122"/>
      <c r="E4" s="122"/>
      <c r="F4" s="123"/>
      <c r="G4" s="136" t="s">
        <v>4</v>
      </c>
      <c r="H4" s="122"/>
      <c r="I4" s="122"/>
      <c r="J4" s="122"/>
      <c r="K4" s="123"/>
      <c r="L4" s="135" t="s">
        <v>5</v>
      </c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37" t="s">
        <v>6</v>
      </c>
      <c r="AF4" s="122"/>
      <c r="AG4" s="122"/>
      <c r="AH4" s="123"/>
    </row>
    <row r="5" spans="1:34">
      <c r="B5" s="171" t="s">
        <v>7</v>
      </c>
      <c r="C5" s="131"/>
      <c r="D5" s="131"/>
      <c r="E5" s="131"/>
      <c r="F5" s="131"/>
      <c r="G5" s="131"/>
      <c r="H5" s="131"/>
      <c r="I5" s="131"/>
      <c r="J5" s="171" t="s">
        <v>8</v>
      </c>
      <c r="K5" s="131"/>
      <c r="L5" s="132"/>
      <c r="M5" s="172" t="s">
        <v>9</v>
      </c>
      <c r="N5" s="122"/>
      <c r="O5" s="122"/>
      <c r="P5" s="122"/>
      <c r="Q5" s="122"/>
      <c r="R5" s="122"/>
      <c r="S5" s="122"/>
      <c r="T5" s="173" t="s">
        <v>10</v>
      </c>
      <c r="U5" s="177" t="s">
        <v>11</v>
      </c>
      <c r="V5" s="122"/>
      <c r="W5" s="122"/>
      <c r="X5" s="122"/>
      <c r="Y5" s="122"/>
      <c r="Z5" s="123"/>
      <c r="AA5" s="171" t="s">
        <v>12</v>
      </c>
      <c r="AB5" s="131"/>
      <c r="AC5" s="131"/>
      <c r="AD5" s="131"/>
      <c r="AE5" s="131"/>
      <c r="AF5" s="131"/>
      <c r="AG5" s="132"/>
      <c r="AH5" s="1" t="s">
        <v>13</v>
      </c>
    </row>
    <row r="6" spans="1:34">
      <c r="B6" s="218" t="s">
        <v>14</v>
      </c>
      <c r="C6" s="218" t="s">
        <v>15</v>
      </c>
      <c r="D6" s="218" t="s">
        <v>16</v>
      </c>
      <c r="E6" s="218" t="s">
        <v>17</v>
      </c>
      <c r="F6" s="218" t="s">
        <v>18</v>
      </c>
      <c r="G6" s="220" t="s">
        <v>19</v>
      </c>
      <c r="H6" s="220" t="s">
        <v>20</v>
      </c>
      <c r="I6" s="175" t="s">
        <v>21</v>
      </c>
      <c r="J6" s="169" t="s">
        <v>22</v>
      </c>
      <c r="K6" s="169" t="s">
        <v>23</v>
      </c>
      <c r="L6" s="169" t="s">
        <v>24</v>
      </c>
      <c r="M6" s="127"/>
      <c r="N6" s="128"/>
      <c r="O6" s="128"/>
      <c r="P6" s="128"/>
      <c r="Q6" s="128"/>
      <c r="R6" s="128"/>
      <c r="S6" s="128"/>
      <c r="T6" s="174"/>
      <c r="U6" s="124"/>
      <c r="V6" s="178"/>
      <c r="W6" s="178"/>
      <c r="X6" s="178"/>
      <c r="Y6" s="178"/>
      <c r="Z6" s="126"/>
      <c r="AA6" s="176" t="s">
        <v>25</v>
      </c>
      <c r="AB6" s="123"/>
      <c r="AC6" s="176" t="s">
        <v>26</v>
      </c>
      <c r="AD6" s="123"/>
      <c r="AE6" s="169" t="s">
        <v>27</v>
      </c>
      <c r="AF6" s="169" t="s">
        <v>28</v>
      </c>
      <c r="AG6" s="169" t="s">
        <v>29</v>
      </c>
      <c r="AH6" s="169" t="s">
        <v>30</v>
      </c>
    </row>
    <row r="7" spans="1:34" ht="71" customHeight="1" thickBot="1">
      <c r="B7" s="219"/>
      <c r="C7" s="219"/>
      <c r="D7" s="219"/>
      <c r="E7" s="219"/>
      <c r="F7" s="219"/>
      <c r="G7" s="219"/>
      <c r="H7" s="219"/>
      <c r="I7" s="170"/>
      <c r="J7" s="170"/>
      <c r="K7" s="170"/>
      <c r="L7" s="170"/>
      <c r="M7" s="4" t="s">
        <v>31</v>
      </c>
      <c r="N7" s="4" t="s">
        <v>32</v>
      </c>
      <c r="O7" s="4" t="s">
        <v>33</v>
      </c>
      <c r="P7" s="4" t="s">
        <v>34</v>
      </c>
      <c r="Q7" s="4" t="s">
        <v>35</v>
      </c>
      <c r="R7" s="4" t="s">
        <v>36</v>
      </c>
      <c r="S7" s="4" t="s">
        <v>37</v>
      </c>
      <c r="T7" s="4" t="s">
        <v>38</v>
      </c>
      <c r="U7" s="5" t="s">
        <v>39</v>
      </c>
      <c r="V7" s="5" t="s">
        <v>40</v>
      </c>
      <c r="W7" s="5" t="s">
        <v>41</v>
      </c>
      <c r="X7" s="5" t="s">
        <v>42</v>
      </c>
      <c r="Y7" s="5" t="s">
        <v>43</v>
      </c>
      <c r="Z7" s="6" t="s">
        <v>44</v>
      </c>
      <c r="AA7" s="124"/>
      <c r="AB7" s="126"/>
      <c r="AC7" s="124"/>
      <c r="AD7" s="126"/>
      <c r="AE7" s="170"/>
      <c r="AF7" s="170"/>
      <c r="AG7" s="170"/>
      <c r="AH7" s="170"/>
    </row>
    <row r="8" spans="1:34" ht="60.75" customHeight="1" thickBot="1">
      <c r="A8" s="230">
        <v>8</v>
      </c>
      <c r="B8" s="231" t="s">
        <v>159</v>
      </c>
      <c r="C8" s="233" t="s">
        <v>144</v>
      </c>
      <c r="D8" s="237" t="s">
        <v>160</v>
      </c>
      <c r="E8" s="241" t="s">
        <v>146</v>
      </c>
      <c r="F8" s="226" t="s">
        <v>45</v>
      </c>
      <c r="G8" s="83" t="s">
        <v>332</v>
      </c>
      <c r="H8" s="83" t="s">
        <v>47</v>
      </c>
      <c r="I8" s="36" t="s">
        <v>171</v>
      </c>
      <c r="J8" s="36" t="s">
        <v>48</v>
      </c>
      <c r="K8" s="36" t="s">
        <v>49</v>
      </c>
      <c r="L8" s="36" t="s">
        <v>50</v>
      </c>
      <c r="M8" s="36">
        <v>2</v>
      </c>
      <c r="N8" s="36">
        <v>3</v>
      </c>
      <c r="O8" s="36">
        <f>M8*N8</f>
        <v>6</v>
      </c>
      <c r="P8" s="36" t="str">
        <f t="shared" ref="P8:P14" si="0">IF(O8&gt;=2,IF(O8&lt;=4,"BAJO",IF(O8&lt;=8,"MEDIO",IF(O8&lt;=20,"A","ALTO"))))</f>
        <v>MEDIO</v>
      </c>
      <c r="Q8" s="36">
        <v>10</v>
      </c>
      <c r="R8" s="36">
        <f>O8*Q8</f>
        <v>60</v>
      </c>
      <c r="S8" s="36" t="str">
        <f>IF(R8&gt;=2,IF(R8&lt;=20,"IV",IF(R8&lt;=120,"III",IF(R8&lt;=500,"II","I"))))</f>
        <v>III</v>
      </c>
      <c r="T8" s="36" t="str">
        <f>IF(R8&lt;=145,"Aceptable",IF(R8&lt;=146,"NoAceptable","No Aceptable"))</f>
        <v>Aceptable</v>
      </c>
      <c r="U8" s="36">
        <f>V8+W8+X8</f>
        <v>29</v>
      </c>
      <c r="V8" s="36">
        <v>3</v>
      </c>
      <c r="W8" s="36">
        <v>21</v>
      </c>
      <c r="X8" s="36">
        <v>5</v>
      </c>
      <c r="Y8" s="36" t="s">
        <v>52</v>
      </c>
      <c r="Z8" s="36" t="s">
        <v>53</v>
      </c>
      <c r="AA8" s="36" t="s">
        <v>49</v>
      </c>
      <c r="AB8" s="36"/>
      <c r="AC8" s="36" t="s">
        <v>49</v>
      </c>
      <c r="AD8" s="36"/>
      <c r="AE8" s="36" t="s">
        <v>49</v>
      </c>
      <c r="AF8" s="36" t="s">
        <v>54</v>
      </c>
      <c r="AG8" s="36" t="s">
        <v>55</v>
      </c>
      <c r="AH8" s="36" t="s">
        <v>177</v>
      </c>
    </row>
    <row r="9" spans="1:34" s="72" customFormat="1" ht="60.75" customHeight="1" thickBot="1">
      <c r="A9" s="230"/>
      <c r="B9" s="232"/>
      <c r="C9" s="234"/>
      <c r="D9" s="238"/>
      <c r="E9" s="242"/>
      <c r="F9" s="227"/>
      <c r="G9" s="81" t="s">
        <v>450</v>
      </c>
      <c r="H9" s="78" t="s">
        <v>413</v>
      </c>
      <c r="I9" s="36" t="s">
        <v>449</v>
      </c>
      <c r="J9" s="36" t="s">
        <v>405</v>
      </c>
      <c r="K9" s="36" t="s">
        <v>472</v>
      </c>
      <c r="L9" s="36" t="s">
        <v>406</v>
      </c>
      <c r="M9" s="36">
        <v>2</v>
      </c>
      <c r="N9" s="36">
        <v>3</v>
      </c>
      <c r="O9" s="36">
        <f t="shared" ref="O9:O25" si="1">M9*N9</f>
        <v>6</v>
      </c>
      <c r="P9" s="36" t="str">
        <f t="shared" si="0"/>
        <v>MEDIO</v>
      </c>
      <c r="Q9" s="36">
        <v>10</v>
      </c>
      <c r="R9" s="36">
        <f t="shared" ref="R9:R25" si="2">O9*Q9</f>
        <v>60</v>
      </c>
      <c r="S9" s="36" t="str">
        <f t="shared" ref="S9:S25" si="3">IF(R9&gt;=2,IF(R9&lt;=20,"IV",IF(R9&lt;=120,"III",IF(R9&lt;=500,"II","I"))))</f>
        <v>III</v>
      </c>
      <c r="T9" s="36" t="str">
        <f t="shared" ref="T9:T25" si="4">IF(R9&lt;=145,"Aceptable",IF(R9&lt;=146,"NoAceptable","No Aceptable"))</f>
        <v>Aceptable</v>
      </c>
      <c r="U9" s="36">
        <f t="shared" ref="U9:U25" si="5">V9+W9+X9</f>
        <v>24</v>
      </c>
      <c r="V9" s="36">
        <v>3</v>
      </c>
      <c r="W9" s="36">
        <v>21</v>
      </c>
      <c r="X9" s="36"/>
      <c r="Y9" s="36" t="s">
        <v>429</v>
      </c>
      <c r="Z9" s="36"/>
      <c r="AA9" s="36" t="s">
        <v>49</v>
      </c>
      <c r="AB9" s="36"/>
      <c r="AC9" s="36" t="s">
        <v>49</v>
      </c>
      <c r="AD9" s="36"/>
      <c r="AE9" s="36" t="s">
        <v>473</v>
      </c>
      <c r="AF9" s="36" t="s">
        <v>430</v>
      </c>
      <c r="AG9" s="36" t="s">
        <v>55</v>
      </c>
      <c r="AH9" s="36" t="s">
        <v>356</v>
      </c>
    </row>
    <row r="10" spans="1:34" ht="59.25" customHeight="1" thickBot="1">
      <c r="A10" s="230"/>
      <c r="B10" s="234"/>
      <c r="C10" s="234"/>
      <c r="D10" s="246"/>
      <c r="E10" s="242"/>
      <c r="F10" s="227"/>
      <c r="G10" s="86" t="s">
        <v>57</v>
      </c>
      <c r="H10" s="86" t="s">
        <v>58</v>
      </c>
      <c r="I10" s="36" t="s">
        <v>130</v>
      </c>
      <c r="J10" s="36" t="s">
        <v>382</v>
      </c>
      <c r="K10" s="36" t="s">
        <v>59</v>
      </c>
      <c r="L10" s="36" t="s">
        <v>60</v>
      </c>
      <c r="M10" s="36">
        <v>2</v>
      </c>
      <c r="N10" s="36">
        <v>2</v>
      </c>
      <c r="O10" s="36">
        <f t="shared" si="1"/>
        <v>4</v>
      </c>
      <c r="P10" s="36" t="str">
        <f t="shared" si="0"/>
        <v>BAJO</v>
      </c>
      <c r="Q10" s="36">
        <v>10</v>
      </c>
      <c r="R10" s="36">
        <f t="shared" si="2"/>
        <v>40</v>
      </c>
      <c r="S10" s="36" t="str">
        <f t="shared" si="3"/>
        <v>III</v>
      </c>
      <c r="T10" s="36" t="str">
        <f t="shared" si="4"/>
        <v>Aceptable</v>
      </c>
      <c r="U10" s="36">
        <f t="shared" si="5"/>
        <v>29</v>
      </c>
      <c r="V10" s="36">
        <v>3</v>
      </c>
      <c r="W10" s="36">
        <v>21</v>
      </c>
      <c r="X10" s="36">
        <v>5</v>
      </c>
      <c r="Y10" s="36" t="s">
        <v>62</v>
      </c>
      <c r="Z10" s="36" t="s">
        <v>53</v>
      </c>
      <c r="AA10" s="36" t="s">
        <v>49</v>
      </c>
      <c r="AB10" s="36"/>
      <c r="AC10" s="36" t="s">
        <v>49</v>
      </c>
      <c r="AD10" s="36"/>
      <c r="AE10" s="36" t="s">
        <v>63</v>
      </c>
      <c r="AF10" s="36" t="s">
        <v>64</v>
      </c>
      <c r="AG10" s="36" t="s">
        <v>55</v>
      </c>
      <c r="AH10" s="36" t="s">
        <v>177</v>
      </c>
    </row>
    <row r="11" spans="1:34" ht="62" customHeight="1" thickBot="1">
      <c r="A11" s="230"/>
      <c r="B11" s="219"/>
      <c r="C11" s="235"/>
      <c r="D11" s="239"/>
      <c r="E11" s="243"/>
      <c r="F11" s="219"/>
      <c r="G11" s="78" t="s">
        <v>415</v>
      </c>
      <c r="H11" s="78" t="s">
        <v>414</v>
      </c>
      <c r="I11" s="36" t="s">
        <v>198</v>
      </c>
      <c r="J11" s="36" t="s">
        <v>199</v>
      </c>
      <c r="K11" s="36" t="s">
        <v>131</v>
      </c>
      <c r="L11" s="36" t="s">
        <v>200</v>
      </c>
      <c r="M11" s="36">
        <v>2</v>
      </c>
      <c r="N11" s="36">
        <v>2</v>
      </c>
      <c r="O11" s="36">
        <f t="shared" si="1"/>
        <v>4</v>
      </c>
      <c r="P11" s="36" t="str">
        <f t="shared" si="0"/>
        <v>BAJO</v>
      </c>
      <c r="Q11" s="36">
        <v>10</v>
      </c>
      <c r="R11" s="36">
        <f t="shared" si="2"/>
        <v>40</v>
      </c>
      <c r="S11" s="36" t="str">
        <f t="shared" si="3"/>
        <v>III</v>
      </c>
      <c r="T11" s="36" t="str">
        <f t="shared" si="4"/>
        <v>Aceptable</v>
      </c>
      <c r="U11" s="36">
        <f t="shared" si="5"/>
        <v>29</v>
      </c>
      <c r="V11" s="36">
        <v>3</v>
      </c>
      <c r="W11" s="36">
        <v>21</v>
      </c>
      <c r="X11" s="36">
        <v>5</v>
      </c>
      <c r="Y11" s="36" t="s">
        <v>381</v>
      </c>
      <c r="Z11" s="36" t="s">
        <v>53</v>
      </c>
      <c r="AA11" s="36" t="s">
        <v>49</v>
      </c>
      <c r="AB11" s="36"/>
      <c r="AC11" s="36" t="s">
        <v>49</v>
      </c>
      <c r="AD11" s="36"/>
      <c r="AE11" s="36" t="s">
        <v>49</v>
      </c>
      <c r="AF11" s="36" t="s">
        <v>202</v>
      </c>
      <c r="AG11" s="36" t="s">
        <v>55</v>
      </c>
      <c r="AH11" s="36" t="s">
        <v>177</v>
      </c>
    </row>
    <row r="12" spans="1:34" ht="48" customHeight="1" thickBot="1">
      <c r="A12" s="230"/>
      <c r="B12" s="219"/>
      <c r="C12" s="235"/>
      <c r="D12" s="239"/>
      <c r="E12" s="243"/>
      <c r="F12" s="219"/>
      <c r="G12" s="85" t="s">
        <v>121</v>
      </c>
      <c r="H12" s="86" t="s">
        <v>70</v>
      </c>
      <c r="I12" s="36" t="s">
        <v>448</v>
      </c>
      <c r="J12" s="36" t="s">
        <v>71</v>
      </c>
      <c r="K12" s="36" t="s">
        <v>383</v>
      </c>
      <c r="L12" s="36" t="s">
        <v>477</v>
      </c>
      <c r="M12" s="36">
        <v>2</v>
      </c>
      <c r="N12" s="36">
        <v>4</v>
      </c>
      <c r="O12" s="36">
        <v>8</v>
      </c>
      <c r="P12" s="36" t="str">
        <f t="shared" si="0"/>
        <v>MEDIO</v>
      </c>
      <c r="Q12" s="36">
        <v>25</v>
      </c>
      <c r="R12" s="36">
        <f t="shared" si="2"/>
        <v>200</v>
      </c>
      <c r="S12" s="36" t="str">
        <f t="shared" si="3"/>
        <v>II</v>
      </c>
      <c r="T12" s="36" t="str">
        <f t="shared" si="4"/>
        <v>No Aceptable</v>
      </c>
      <c r="U12" s="36">
        <f t="shared" si="5"/>
        <v>29</v>
      </c>
      <c r="V12" s="36">
        <v>3</v>
      </c>
      <c r="W12" s="36">
        <v>21</v>
      </c>
      <c r="X12" s="36">
        <v>5</v>
      </c>
      <c r="Y12" s="36" t="s">
        <v>72</v>
      </c>
      <c r="Z12" s="36" t="s">
        <v>53</v>
      </c>
      <c r="AA12" s="36" t="s">
        <v>49</v>
      </c>
      <c r="AB12" s="36"/>
      <c r="AC12" s="36" t="s">
        <v>349</v>
      </c>
      <c r="AD12" s="36"/>
      <c r="AE12" s="36" t="s">
        <v>459</v>
      </c>
      <c r="AF12" s="36" t="s">
        <v>74</v>
      </c>
      <c r="AG12" s="36" t="s">
        <v>49</v>
      </c>
      <c r="AH12" s="36" t="s">
        <v>177</v>
      </c>
    </row>
    <row r="13" spans="1:34" ht="64.5" customHeight="1" thickBot="1">
      <c r="A13" s="230"/>
      <c r="B13" s="219"/>
      <c r="C13" s="235"/>
      <c r="D13" s="239"/>
      <c r="E13" s="243"/>
      <c r="F13" s="219"/>
      <c r="G13" s="85" t="s">
        <v>119</v>
      </c>
      <c r="H13" s="86" t="s">
        <v>70</v>
      </c>
      <c r="I13" s="36" t="s">
        <v>122</v>
      </c>
      <c r="J13" s="36" t="s">
        <v>470</v>
      </c>
      <c r="K13" s="36" t="s">
        <v>471</v>
      </c>
      <c r="L13" s="36" t="s">
        <v>120</v>
      </c>
      <c r="M13" s="36">
        <v>2</v>
      </c>
      <c r="N13" s="36">
        <v>4</v>
      </c>
      <c r="O13" s="36">
        <f t="shared" si="1"/>
        <v>8</v>
      </c>
      <c r="P13" s="36" t="str">
        <f t="shared" si="0"/>
        <v>MEDIO</v>
      </c>
      <c r="Q13" s="36">
        <v>25</v>
      </c>
      <c r="R13" s="36">
        <f t="shared" si="2"/>
        <v>200</v>
      </c>
      <c r="S13" s="36" t="str">
        <f t="shared" si="3"/>
        <v>II</v>
      </c>
      <c r="T13" s="36" t="str">
        <f t="shared" si="4"/>
        <v>No Aceptable</v>
      </c>
      <c r="U13" s="36">
        <f t="shared" si="5"/>
        <v>29</v>
      </c>
      <c r="V13" s="36">
        <v>3</v>
      </c>
      <c r="W13" s="36">
        <v>21</v>
      </c>
      <c r="X13" s="36">
        <v>5</v>
      </c>
      <c r="Y13" s="36" t="s">
        <v>72</v>
      </c>
      <c r="Z13" s="36" t="s">
        <v>53</v>
      </c>
      <c r="AA13" s="36" t="s">
        <v>49</v>
      </c>
      <c r="AB13" s="36"/>
      <c r="AC13" s="36" t="s">
        <v>349</v>
      </c>
      <c r="AD13" s="36"/>
      <c r="AE13" s="36" t="s">
        <v>49</v>
      </c>
      <c r="AF13" s="36" t="s">
        <v>74</v>
      </c>
      <c r="AG13" s="36" t="s">
        <v>49</v>
      </c>
      <c r="AH13" s="36" t="s">
        <v>177</v>
      </c>
    </row>
    <row r="14" spans="1:34" s="72" customFormat="1" ht="64.5" customHeight="1" thickBot="1">
      <c r="A14" s="230"/>
      <c r="B14" s="219"/>
      <c r="C14" s="235"/>
      <c r="D14" s="239"/>
      <c r="E14" s="243"/>
      <c r="F14" s="219"/>
      <c r="G14" s="68" t="s">
        <v>142</v>
      </c>
      <c r="H14" s="78" t="s">
        <v>442</v>
      </c>
      <c r="I14" s="36" t="s">
        <v>172</v>
      </c>
      <c r="J14" s="36" t="s">
        <v>352</v>
      </c>
      <c r="K14" s="36" t="s">
        <v>466</v>
      </c>
      <c r="L14" s="36" t="s">
        <v>440</v>
      </c>
      <c r="M14" s="36">
        <v>2</v>
      </c>
      <c r="N14" s="36">
        <v>4</v>
      </c>
      <c r="O14" s="36">
        <v>4</v>
      </c>
      <c r="P14" s="36" t="str">
        <f t="shared" si="0"/>
        <v>BAJO</v>
      </c>
      <c r="Q14" s="36">
        <v>25</v>
      </c>
      <c r="R14" s="36">
        <f t="shared" si="2"/>
        <v>100</v>
      </c>
      <c r="S14" s="36" t="str">
        <f t="shared" si="3"/>
        <v>III</v>
      </c>
      <c r="T14" s="36" t="str">
        <f>IF(R14&lt;=145,"Aceptable",IF(R14&lt;=146,"NoAceptable","No Aceptable"))</f>
        <v>Aceptable</v>
      </c>
      <c r="U14" s="36">
        <f t="shared" si="5"/>
        <v>29</v>
      </c>
      <c r="V14" s="36">
        <v>3</v>
      </c>
      <c r="W14" s="36">
        <v>21</v>
      </c>
      <c r="X14" s="36">
        <v>5</v>
      </c>
      <c r="Y14" s="36" t="s">
        <v>52</v>
      </c>
      <c r="Z14" s="36" t="s">
        <v>53</v>
      </c>
      <c r="AA14" s="36" t="s">
        <v>49</v>
      </c>
      <c r="AB14" s="36"/>
      <c r="AC14" s="36" t="s">
        <v>49</v>
      </c>
      <c r="AD14" s="36"/>
      <c r="AE14" s="36" t="s">
        <v>49</v>
      </c>
      <c r="AF14" s="36" t="s">
        <v>204</v>
      </c>
      <c r="AG14" s="36" t="s">
        <v>49</v>
      </c>
      <c r="AH14" s="36" t="s">
        <v>356</v>
      </c>
    </row>
    <row r="15" spans="1:34" ht="38.25" customHeight="1" thickBot="1">
      <c r="A15" s="230"/>
      <c r="B15" s="219"/>
      <c r="C15" s="235"/>
      <c r="D15" s="239"/>
      <c r="E15" s="243"/>
      <c r="F15" s="219"/>
      <c r="G15" s="68" t="s">
        <v>443</v>
      </c>
      <c r="H15" s="78" t="s">
        <v>441</v>
      </c>
      <c r="I15" s="36" t="s">
        <v>357</v>
      </c>
      <c r="J15" s="36" t="s">
        <v>402</v>
      </c>
      <c r="K15" s="36" t="s">
        <v>403</v>
      </c>
      <c r="L15" s="36" t="s">
        <v>353</v>
      </c>
      <c r="M15" s="36">
        <v>4</v>
      </c>
      <c r="N15" s="36">
        <v>3</v>
      </c>
      <c r="O15" s="36">
        <v>4</v>
      </c>
      <c r="P15" s="36" t="str">
        <f>IF(O15&gt;=2,IF(O15&lt;=4,"BAJO",IF(O15&lt;=8,"MEDIO",IF(O15&lt;=20,"ALTO","ALTO"))))</f>
        <v>BAJO</v>
      </c>
      <c r="Q15" s="36">
        <v>25</v>
      </c>
      <c r="R15" s="36">
        <f t="shared" si="2"/>
        <v>100</v>
      </c>
      <c r="S15" s="36" t="str">
        <f t="shared" si="3"/>
        <v>III</v>
      </c>
      <c r="T15" s="36" t="str">
        <f t="shared" si="4"/>
        <v>Aceptable</v>
      </c>
      <c r="U15" s="36">
        <f t="shared" si="5"/>
        <v>29</v>
      </c>
      <c r="V15" s="36">
        <v>3</v>
      </c>
      <c r="W15" s="36">
        <v>21</v>
      </c>
      <c r="X15" s="36">
        <v>5</v>
      </c>
      <c r="Y15" s="36" t="s">
        <v>72</v>
      </c>
      <c r="Z15" s="36" t="s">
        <v>53</v>
      </c>
      <c r="AA15" s="36" t="s">
        <v>49</v>
      </c>
      <c r="AB15" s="36"/>
      <c r="AC15" s="36" t="s">
        <v>49</v>
      </c>
      <c r="AD15" s="36"/>
      <c r="AE15" s="36" t="s">
        <v>49</v>
      </c>
      <c r="AF15" s="36" t="s">
        <v>404</v>
      </c>
      <c r="AG15" s="36" t="s">
        <v>49</v>
      </c>
      <c r="AH15" s="36" t="s">
        <v>177</v>
      </c>
    </row>
    <row r="16" spans="1:34" ht="45" customHeight="1" thickBot="1">
      <c r="A16" s="230"/>
      <c r="B16" s="219"/>
      <c r="C16" s="235"/>
      <c r="D16" s="239"/>
      <c r="E16" s="243"/>
      <c r="F16" s="219"/>
      <c r="G16" s="86" t="s">
        <v>75</v>
      </c>
      <c r="H16" s="86" t="s">
        <v>138</v>
      </c>
      <c r="I16" s="36" t="s">
        <v>175</v>
      </c>
      <c r="J16" s="36" t="s">
        <v>76</v>
      </c>
      <c r="K16" s="36" t="s">
        <v>479</v>
      </c>
      <c r="L16" s="36" t="s">
        <v>176</v>
      </c>
      <c r="M16" s="36">
        <v>2</v>
      </c>
      <c r="N16" s="36">
        <v>4</v>
      </c>
      <c r="O16" s="36">
        <v>4</v>
      </c>
      <c r="P16" s="36" t="str">
        <f t="shared" ref="P16:P24" si="6">IF(O16&gt;=2,IF(O16&lt;=4,"BAJO",IF(O16&lt;=8,"MEDIO",IF(O16&lt;=20,"ALTO","ALTO"))))</f>
        <v>BAJO</v>
      </c>
      <c r="Q16" s="36">
        <v>25</v>
      </c>
      <c r="R16" s="36">
        <f t="shared" si="2"/>
        <v>100</v>
      </c>
      <c r="S16" s="36" t="str">
        <f t="shared" si="3"/>
        <v>III</v>
      </c>
      <c r="T16" s="36" t="str">
        <f t="shared" si="4"/>
        <v>Aceptable</v>
      </c>
      <c r="U16" s="36">
        <f t="shared" si="5"/>
        <v>29</v>
      </c>
      <c r="V16" s="36">
        <v>3</v>
      </c>
      <c r="W16" s="36">
        <v>21</v>
      </c>
      <c r="X16" s="36">
        <v>5</v>
      </c>
      <c r="Y16" s="36" t="s">
        <v>52</v>
      </c>
      <c r="Z16" s="36" t="s">
        <v>53</v>
      </c>
      <c r="AA16" s="36" t="s">
        <v>49</v>
      </c>
      <c r="AB16" s="36"/>
      <c r="AC16" s="36" t="s">
        <v>49</v>
      </c>
      <c r="AD16" s="36"/>
      <c r="AE16" s="36" t="s">
        <v>49</v>
      </c>
      <c r="AF16" s="36" t="s">
        <v>79</v>
      </c>
      <c r="AG16" s="36" t="s">
        <v>49</v>
      </c>
      <c r="AH16" s="36" t="s">
        <v>385</v>
      </c>
    </row>
    <row r="17" spans="1:34" ht="36.75" customHeight="1" thickBot="1">
      <c r="A17" s="230"/>
      <c r="B17" s="219"/>
      <c r="C17" s="235"/>
      <c r="D17" s="239"/>
      <c r="E17" s="243"/>
      <c r="F17" s="219"/>
      <c r="G17" s="68" t="s">
        <v>451</v>
      </c>
      <c r="H17" s="78" t="s">
        <v>436</v>
      </c>
      <c r="I17" s="36" t="s">
        <v>452</v>
      </c>
      <c r="J17" s="36" t="s">
        <v>469</v>
      </c>
      <c r="K17" s="36" t="s">
        <v>467</v>
      </c>
      <c r="L17" s="36" t="s">
        <v>468</v>
      </c>
      <c r="M17" s="36">
        <v>2</v>
      </c>
      <c r="N17" s="36">
        <v>3</v>
      </c>
      <c r="O17" s="36">
        <f t="shared" si="1"/>
        <v>6</v>
      </c>
      <c r="P17" s="36" t="str">
        <f t="shared" si="6"/>
        <v>MEDIO</v>
      </c>
      <c r="Q17" s="36">
        <v>10</v>
      </c>
      <c r="R17" s="36">
        <f t="shared" si="2"/>
        <v>60</v>
      </c>
      <c r="S17" s="36" t="str">
        <f t="shared" si="3"/>
        <v>III</v>
      </c>
      <c r="T17" s="36" t="str">
        <f>IF(R17&lt;=145,"Aceptable",IF(R17&lt;=146,"NoAceptable","No Aceptable"))</f>
        <v>Aceptable</v>
      </c>
      <c r="U17" s="36">
        <f t="shared" si="5"/>
        <v>29</v>
      </c>
      <c r="V17" s="36">
        <v>3</v>
      </c>
      <c r="W17" s="36">
        <v>21</v>
      </c>
      <c r="X17" s="36">
        <v>5</v>
      </c>
      <c r="Y17" s="36" t="s">
        <v>52</v>
      </c>
      <c r="Z17" s="36" t="s">
        <v>53</v>
      </c>
      <c r="AA17" s="36" t="s">
        <v>49</v>
      </c>
      <c r="AB17" s="36"/>
      <c r="AC17" s="36" t="s">
        <v>49</v>
      </c>
      <c r="AD17" s="36"/>
      <c r="AE17" s="36" t="s">
        <v>49</v>
      </c>
      <c r="AF17" s="36" t="s">
        <v>386</v>
      </c>
      <c r="AG17" s="36" t="s">
        <v>49</v>
      </c>
      <c r="AH17" s="36" t="s">
        <v>385</v>
      </c>
    </row>
    <row r="18" spans="1:34" ht="77.25" customHeight="1" thickBot="1">
      <c r="A18" s="230"/>
      <c r="B18" s="219"/>
      <c r="C18" s="235"/>
      <c r="D18" s="239"/>
      <c r="E18" s="243"/>
      <c r="F18" s="219"/>
      <c r="G18" s="86" t="s">
        <v>80</v>
      </c>
      <c r="H18" s="86" t="s">
        <v>81</v>
      </c>
      <c r="I18" s="36" t="s">
        <v>123</v>
      </c>
      <c r="J18" s="36" t="s">
        <v>358</v>
      </c>
      <c r="K18" s="36" t="s">
        <v>77</v>
      </c>
      <c r="L18" s="36" t="s">
        <v>83</v>
      </c>
      <c r="M18" s="36">
        <v>2</v>
      </c>
      <c r="N18" s="36">
        <v>3</v>
      </c>
      <c r="O18" s="36">
        <f t="shared" si="1"/>
        <v>6</v>
      </c>
      <c r="P18" s="36" t="str">
        <f t="shared" si="6"/>
        <v>MEDIO</v>
      </c>
      <c r="Q18" s="36">
        <v>10</v>
      </c>
      <c r="R18" s="36">
        <f t="shared" si="2"/>
        <v>60</v>
      </c>
      <c r="S18" s="36" t="str">
        <f t="shared" si="3"/>
        <v>III</v>
      </c>
      <c r="T18" s="36" t="str">
        <f t="shared" si="4"/>
        <v>Aceptable</v>
      </c>
      <c r="U18" s="36">
        <f t="shared" si="5"/>
        <v>29</v>
      </c>
      <c r="V18" s="36">
        <v>3</v>
      </c>
      <c r="W18" s="36">
        <v>21</v>
      </c>
      <c r="X18" s="36">
        <v>5</v>
      </c>
      <c r="Y18" s="36" t="s">
        <v>84</v>
      </c>
      <c r="Z18" s="36" t="s">
        <v>53</v>
      </c>
      <c r="AA18" s="36" t="s">
        <v>49</v>
      </c>
      <c r="AB18" s="36"/>
      <c r="AC18" s="36" t="s">
        <v>49</v>
      </c>
      <c r="AD18" s="36"/>
      <c r="AE18" s="36" t="s">
        <v>49</v>
      </c>
      <c r="AF18" s="36" t="s">
        <v>86</v>
      </c>
      <c r="AG18" s="36" t="s">
        <v>87</v>
      </c>
      <c r="AH18" s="36" t="s">
        <v>385</v>
      </c>
    </row>
    <row r="19" spans="1:34" ht="51" customHeight="1" thickBot="1">
      <c r="A19" s="230"/>
      <c r="B19" s="219"/>
      <c r="C19" s="235"/>
      <c r="D19" s="239"/>
      <c r="E19" s="243"/>
      <c r="F19" s="219"/>
      <c r="G19" s="86" t="s">
        <v>124</v>
      </c>
      <c r="H19" s="86" t="s">
        <v>81</v>
      </c>
      <c r="I19" s="36" t="s">
        <v>125</v>
      </c>
      <c r="J19" s="36" t="s">
        <v>384</v>
      </c>
      <c r="K19" s="36" t="s">
        <v>379</v>
      </c>
      <c r="L19" s="36" t="s">
        <v>83</v>
      </c>
      <c r="M19" s="36">
        <v>4</v>
      </c>
      <c r="N19" s="36">
        <v>3</v>
      </c>
      <c r="O19" s="36">
        <v>4</v>
      </c>
      <c r="P19" s="36" t="str">
        <f t="shared" si="6"/>
        <v>BAJO</v>
      </c>
      <c r="Q19" s="36">
        <v>25</v>
      </c>
      <c r="R19" s="36">
        <f t="shared" si="2"/>
        <v>100</v>
      </c>
      <c r="S19" s="36" t="str">
        <f t="shared" si="3"/>
        <v>III</v>
      </c>
      <c r="T19" s="36" t="str">
        <f t="shared" si="4"/>
        <v>Aceptable</v>
      </c>
      <c r="U19" s="36">
        <f t="shared" si="5"/>
        <v>29</v>
      </c>
      <c r="V19" s="36">
        <v>3</v>
      </c>
      <c r="W19" s="36">
        <v>21</v>
      </c>
      <c r="X19" s="36">
        <v>5</v>
      </c>
      <c r="Y19" s="36" t="s">
        <v>84</v>
      </c>
      <c r="Z19" s="36" t="s">
        <v>53</v>
      </c>
      <c r="AA19" s="36" t="s">
        <v>49</v>
      </c>
      <c r="AB19" s="36"/>
      <c r="AC19" s="36" t="s">
        <v>49</v>
      </c>
      <c r="AD19" s="36"/>
      <c r="AE19" s="36" t="s">
        <v>49</v>
      </c>
      <c r="AF19" s="36" t="s">
        <v>387</v>
      </c>
      <c r="AG19" s="36" t="s">
        <v>129</v>
      </c>
      <c r="AH19" s="36" t="s">
        <v>69</v>
      </c>
    </row>
    <row r="20" spans="1:34" ht="54" customHeight="1" thickBot="1">
      <c r="A20" s="230"/>
      <c r="B20" s="219"/>
      <c r="C20" s="235"/>
      <c r="D20" s="239"/>
      <c r="E20" s="243"/>
      <c r="F20" s="219"/>
      <c r="G20" s="85" t="s">
        <v>132</v>
      </c>
      <c r="H20" s="86" t="s">
        <v>89</v>
      </c>
      <c r="I20" s="36" t="s">
        <v>133</v>
      </c>
      <c r="J20" s="36" t="s">
        <v>90</v>
      </c>
      <c r="K20" s="36" t="s">
        <v>91</v>
      </c>
      <c r="L20" s="36" t="s">
        <v>92</v>
      </c>
      <c r="M20" s="36">
        <v>2</v>
      </c>
      <c r="N20" s="36">
        <v>2</v>
      </c>
      <c r="O20" s="36">
        <f t="shared" si="1"/>
        <v>4</v>
      </c>
      <c r="P20" s="36" t="str">
        <f t="shared" si="6"/>
        <v>BAJO</v>
      </c>
      <c r="Q20" s="36">
        <v>10</v>
      </c>
      <c r="R20" s="36">
        <f t="shared" si="2"/>
        <v>40</v>
      </c>
      <c r="S20" s="36" t="str">
        <f>IF(R20&gt;=2,IF(R20&lt;=20,"IV",IF(R20&lt;=120,"III",IF(R20&lt;=500,"II","I"))))</f>
        <v>III</v>
      </c>
      <c r="T20" s="36" t="str">
        <f>IF(R20&lt;=145,"Aceptable",IF(R20&lt;=146,"NoAceptable","No Aceptable"))</f>
        <v>Aceptable</v>
      </c>
      <c r="U20" s="36">
        <f t="shared" si="5"/>
        <v>29</v>
      </c>
      <c r="V20" s="36">
        <v>3</v>
      </c>
      <c r="W20" s="36">
        <v>21</v>
      </c>
      <c r="X20" s="36">
        <v>5</v>
      </c>
      <c r="Y20" s="36" t="s">
        <v>84</v>
      </c>
      <c r="Z20" s="36" t="s">
        <v>53</v>
      </c>
      <c r="AA20" s="36" t="s">
        <v>49</v>
      </c>
      <c r="AB20" s="36"/>
      <c r="AC20" s="36" t="s">
        <v>93</v>
      </c>
      <c r="AD20" s="36"/>
      <c r="AE20" s="36" t="s">
        <v>49</v>
      </c>
      <c r="AF20" s="36" t="s">
        <v>447</v>
      </c>
      <c r="AG20" s="36" t="s">
        <v>95</v>
      </c>
      <c r="AH20" s="36" t="s">
        <v>385</v>
      </c>
    </row>
    <row r="21" spans="1:34" s="72" customFormat="1" ht="54" customHeight="1" thickBot="1">
      <c r="A21" s="230"/>
      <c r="B21" s="219"/>
      <c r="C21" s="235"/>
      <c r="D21" s="239"/>
      <c r="E21" s="243"/>
      <c r="F21" s="219"/>
      <c r="G21" s="81" t="s">
        <v>421</v>
      </c>
      <c r="H21" s="82" t="s">
        <v>367</v>
      </c>
      <c r="I21" s="36" t="s">
        <v>410</v>
      </c>
      <c r="J21" s="36" t="s">
        <v>418</v>
      </c>
      <c r="K21" s="36" t="s">
        <v>411</v>
      </c>
      <c r="L21" s="77" t="s">
        <v>482</v>
      </c>
      <c r="M21" s="36">
        <v>2</v>
      </c>
      <c r="N21" s="36">
        <v>2</v>
      </c>
      <c r="O21" s="36">
        <v>2</v>
      </c>
      <c r="P21" s="36" t="str">
        <f t="shared" si="6"/>
        <v>BAJO</v>
      </c>
      <c r="Q21" s="36">
        <v>25</v>
      </c>
      <c r="R21" s="36">
        <f t="shared" si="2"/>
        <v>50</v>
      </c>
      <c r="S21" s="36" t="str">
        <f>IF(R21&gt;=2,IF(R21&lt;=20,"IV",IF(R21&lt;=120,"III",IF(R21&lt;=500,"II","I"))))</f>
        <v>III</v>
      </c>
      <c r="T21" s="36" t="str">
        <f t="shared" si="4"/>
        <v>Aceptable</v>
      </c>
      <c r="U21" s="36">
        <f t="shared" si="5"/>
        <v>29</v>
      </c>
      <c r="V21" s="36">
        <v>3</v>
      </c>
      <c r="W21" s="36">
        <v>21</v>
      </c>
      <c r="X21" s="36">
        <v>5</v>
      </c>
      <c r="Y21" s="36" t="s">
        <v>416</v>
      </c>
      <c r="Z21" s="36" t="s">
        <v>53</v>
      </c>
      <c r="AA21" s="36" t="s">
        <v>49</v>
      </c>
      <c r="AB21" s="36"/>
      <c r="AC21" s="36" t="s">
        <v>422</v>
      </c>
      <c r="AD21" s="36"/>
      <c r="AE21" s="36" t="s">
        <v>49</v>
      </c>
      <c r="AF21" s="36" t="s">
        <v>423</v>
      </c>
      <c r="AG21" s="36" t="s">
        <v>49</v>
      </c>
      <c r="AH21" s="36" t="s">
        <v>356</v>
      </c>
    </row>
    <row r="22" spans="1:34" s="72" customFormat="1" ht="54" customHeight="1" thickBot="1">
      <c r="A22" s="230"/>
      <c r="B22" s="219"/>
      <c r="C22" s="235"/>
      <c r="D22" s="239"/>
      <c r="E22" s="243"/>
      <c r="F22" s="219"/>
      <c r="G22" s="81" t="s">
        <v>453</v>
      </c>
      <c r="H22" s="82" t="s">
        <v>424</v>
      </c>
      <c r="I22" s="36" t="s">
        <v>457</v>
      </c>
      <c r="J22" s="36"/>
      <c r="K22" s="36" t="s">
        <v>454</v>
      </c>
      <c r="L22" s="77" t="s">
        <v>485</v>
      </c>
      <c r="M22" s="36">
        <v>2</v>
      </c>
      <c r="N22" s="36">
        <v>2</v>
      </c>
      <c r="O22" s="36">
        <f t="shared" si="1"/>
        <v>4</v>
      </c>
      <c r="P22" s="36" t="str">
        <f t="shared" si="6"/>
        <v>BAJO</v>
      </c>
      <c r="Q22" s="36">
        <v>10</v>
      </c>
      <c r="R22" s="36">
        <f t="shared" si="2"/>
        <v>40</v>
      </c>
      <c r="S22" s="36" t="str">
        <f>IF(R22&gt;=2,IF(R22&lt;=20,"IV",IF(R22&lt;=120,"III",IF(R22&lt;=500,"II","I"))))</f>
        <v>III</v>
      </c>
      <c r="T22" s="36" t="str">
        <f t="shared" si="4"/>
        <v>Aceptable</v>
      </c>
      <c r="U22" s="36">
        <f t="shared" si="5"/>
        <v>29</v>
      </c>
      <c r="V22" s="36">
        <v>3</v>
      </c>
      <c r="W22" s="36">
        <v>21</v>
      </c>
      <c r="X22" s="36">
        <v>5</v>
      </c>
      <c r="Y22" s="36" t="s">
        <v>455</v>
      </c>
      <c r="Z22" s="36" t="s">
        <v>53</v>
      </c>
      <c r="AA22" s="36" t="s">
        <v>49</v>
      </c>
      <c r="AB22" s="36"/>
      <c r="AC22" s="36" t="s">
        <v>458</v>
      </c>
      <c r="AD22" s="36"/>
      <c r="AE22" s="36" t="s">
        <v>49</v>
      </c>
      <c r="AF22" s="36" t="s">
        <v>456</v>
      </c>
      <c r="AG22" s="36" t="s">
        <v>49</v>
      </c>
      <c r="AH22" s="36" t="s">
        <v>356</v>
      </c>
    </row>
    <row r="23" spans="1:34" s="72" customFormat="1" ht="54" customHeight="1" thickBot="1">
      <c r="A23" s="230"/>
      <c r="B23" s="219"/>
      <c r="C23" s="235"/>
      <c r="D23" s="239"/>
      <c r="E23" s="243"/>
      <c r="F23" s="219"/>
      <c r="G23" s="81" t="s">
        <v>396</v>
      </c>
      <c r="H23" s="82" t="s">
        <v>424</v>
      </c>
      <c r="I23" s="36" t="s">
        <v>400</v>
      </c>
      <c r="J23" s="36" t="s">
        <v>397</v>
      </c>
      <c r="K23" s="36" t="s">
        <v>398</v>
      </c>
      <c r="L23" s="77" t="s">
        <v>484</v>
      </c>
      <c r="M23" s="36">
        <v>2</v>
      </c>
      <c r="N23" s="36">
        <v>2</v>
      </c>
      <c r="O23" s="36">
        <v>2</v>
      </c>
      <c r="P23" s="36" t="str">
        <f t="shared" si="6"/>
        <v>BAJO</v>
      </c>
      <c r="Q23" s="36">
        <v>60</v>
      </c>
      <c r="R23" s="36">
        <f>O23*Q23</f>
        <v>120</v>
      </c>
      <c r="S23" s="36" t="str">
        <f>IF(R23&gt;=2,IF(R23&lt;=20,"IV",IF(R23&lt;=120,"III",IF(R23&lt;=500,"II","I"))))</f>
        <v>III</v>
      </c>
      <c r="T23" s="36" t="str">
        <f t="shared" si="4"/>
        <v>Aceptable</v>
      </c>
      <c r="U23" s="36">
        <f t="shared" si="5"/>
        <v>29</v>
      </c>
      <c r="V23" s="36">
        <v>3</v>
      </c>
      <c r="W23" s="36">
        <v>21</v>
      </c>
      <c r="X23" s="36">
        <v>5</v>
      </c>
      <c r="Y23" s="36" t="s">
        <v>417</v>
      </c>
      <c r="Z23" s="36" t="s">
        <v>53</v>
      </c>
      <c r="AA23" s="36" t="s">
        <v>49</v>
      </c>
      <c r="AB23" s="36"/>
      <c r="AC23" s="36" t="s">
        <v>49</v>
      </c>
      <c r="AD23" s="36"/>
      <c r="AE23" s="36" t="s">
        <v>401</v>
      </c>
      <c r="AF23" s="36" t="s">
        <v>399</v>
      </c>
      <c r="AG23" s="36" t="s">
        <v>49</v>
      </c>
      <c r="AH23" s="36" t="s">
        <v>425</v>
      </c>
    </row>
    <row r="24" spans="1:34" s="72" customFormat="1" ht="54" customHeight="1" thickBot="1">
      <c r="A24" s="230"/>
      <c r="B24" s="219"/>
      <c r="C24" s="235"/>
      <c r="D24" s="239"/>
      <c r="E24" s="243"/>
      <c r="F24" s="219"/>
      <c r="G24" s="81" t="s">
        <v>463</v>
      </c>
      <c r="H24" s="82" t="s">
        <v>460</v>
      </c>
      <c r="I24" s="36" t="s">
        <v>461</v>
      </c>
      <c r="J24" s="36"/>
      <c r="K24" s="36" t="s">
        <v>462</v>
      </c>
      <c r="L24" s="77" t="s">
        <v>483</v>
      </c>
      <c r="M24" s="36">
        <v>2</v>
      </c>
      <c r="N24" s="36">
        <v>2</v>
      </c>
      <c r="O24" s="36">
        <v>2</v>
      </c>
      <c r="P24" s="36" t="str">
        <f t="shared" si="6"/>
        <v>BAJO</v>
      </c>
      <c r="Q24" s="36">
        <v>60</v>
      </c>
      <c r="R24" s="36">
        <f>O24*Q24</f>
        <v>120</v>
      </c>
      <c r="S24" s="36" t="str">
        <f>IF(R24&gt;=2,IF(R24&lt;=20,"IV",IF(R24&lt;=120,"III",IF(R24&lt;=500,"II","I"))))</f>
        <v>III</v>
      </c>
      <c r="T24" s="36" t="str">
        <f t="shared" si="4"/>
        <v>Aceptable</v>
      </c>
      <c r="U24" s="36">
        <f t="shared" si="5"/>
        <v>29</v>
      </c>
      <c r="V24" s="36">
        <v>3</v>
      </c>
      <c r="W24" s="36">
        <v>21</v>
      </c>
      <c r="X24" s="36">
        <v>5</v>
      </c>
      <c r="Y24" s="36" t="s">
        <v>461</v>
      </c>
      <c r="Z24" s="36" t="s">
        <v>53</v>
      </c>
      <c r="AA24" s="36" t="s">
        <v>49</v>
      </c>
      <c r="AB24" s="36"/>
      <c r="AC24" s="36" t="s">
        <v>49</v>
      </c>
      <c r="AD24" s="36"/>
      <c r="AE24" s="36" t="s">
        <v>464</v>
      </c>
      <c r="AF24" s="36" t="s">
        <v>465</v>
      </c>
      <c r="AG24" s="36"/>
      <c r="AH24" s="36"/>
    </row>
    <row r="25" spans="1:34" ht="53.5" customHeight="1" thickBot="1">
      <c r="A25" s="230"/>
      <c r="B25" s="219"/>
      <c r="C25" s="235"/>
      <c r="D25" s="239"/>
      <c r="E25" s="243"/>
      <c r="F25" s="219"/>
      <c r="G25" s="67" t="s">
        <v>426</v>
      </c>
      <c r="H25" s="89" t="s">
        <v>137</v>
      </c>
      <c r="I25" s="36" t="s">
        <v>134</v>
      </c>
      <c r="J25" s="36" t="s">
        <v>380</v>
      </c>
      <c r="K25" s="36" t="s">
        <v>380</v>
      </c>
      <c r="L25" s="36" t="s">
        <v>135</v>
      </c>
      <c r="M25" s="36">
        <v>2</v>
      </c>
      <c r="N25" s="36">
        <v>4</v>
      </c>
      <c r="O25" s="36">
        <f t="shared" si="1"/>
        <v>8</v>
      </c>
      <c r="P25" s="36" t="str">
        <f>IF(O25&gt;=2,IF(O25&lt;=4,"BAJO",IF(O25&lt;=8,"MEDIO",IF(O25&lt;=20,"A","ALTO"))))</f>
        <v>MEDIO</v>
      </c>
      <c r="Q25" s="36">
        <v>25</v>
      </c>
      <c r="R25" s="36">
        <f t="shared" si="2"/>
        <v>200</v>
      </c>
      <c r="S25" s="36" t="str">
        <f t="shared" si="3"/>
        <v>II</v>
      </c>
      <c r="T25" s="36" t="str">
        <f t="shared" si="4"/>
        <v>No Aceptable</v>
      </c>
      <c r="U25" s="36">
        <f t="shared" si="5"/>
        <v>29</v>
      </c>
      <c r="V25" s="36">
        <v>3</v>
      </c>
      <c r="W25" s="36">
        <v>21</v>
      </c>
      <c r="X25" s="36">
        <v>5</v>
      </c>
      <c r="Y25" s="36" t="s">
        <v>98</v>
      </c>
      <c r="Z25" s="36" t="s">
        <v>53</v>
      </c>
      <c r="AA25" s="36" t="s">
        <v>49</v>
      </c>
      <c r="AB25" s="36"/>
      <c r="AC25" s="36" t="s">
        <v>49</v>
      </c>
      <c r="AD25" s="36"/>
      <c r="AE25" s="36" t="s">
        <v>49</v>
      </c>
      <c r="AF25" s="36" t="s">
        <v>99</v>
      </c>
      <c r="AG25" s="36" t="s">
        <v>49</v>
      </c>
      <c r="AH25" s="36" t="s">
        <v>136</v>
      </c>
    </row>
  </sheetData>
  <mergeCells count="37">
    <mergeCell ref="A8:A25"/>
    <mergeCell ref="B8:B25"/>
    <mergeCell ref="C8:C25"/>
    <mergeCell ref="D8:D25"/>
    <mergeCell ref="E8:E25"/>
    <mergeCell ref="AH6:AH7"/>
    <mergeCell ref="L6:L7"/>
    <mergeCell ref="AA6:AB7"/>
    <mergeCell ref="AC6:AD7"/>
    <mergeCell ref="AE6:AE7"/>
    <mergeCell ref="AF6:AF7"/>
    <mergeCell ref="AG6:AG7"/>
    <mergeCell ref="F8:F25"/>
    <mergeCell ref="F6:F7"/>
    <mergeCell ref="G6:G7"/>
    <mergeCell ref="H6:H7"/>
    <mergeCell ref="I6:I7"/>
    <mergeCell ref="AA5:AG5"/>
    <mergeCell ref="B6:B7"/>
    <mergeCell ref="C6:C7"/>
    <mergeCell ref="D6:D7"/>
    <mergeCell ref="E6:E7"/>
    <mergeCell ref="B5:I5"/>
    <mergeCell ref="J5:L5"/>
    <mergeCell ref="M5:S6"/>
    <mergeCell ref="T5:T6"/>
    <mergeCell ref="U5:Z6"/>
    <mergeCell ref="J6:J7"/>
    <mergeCell ref="K6:K7"/>
    <mergeCell ref="B1:F3"/>
    <mergeCell ref="G1:AD1"/>
    <mergeCell ref="AE1:AH3"/>
    <mergeCell ref="G2:AD3"/>
    <mergeCell ref="B4:F4"/>
    <mergeCell ref="G4:K4"/>
    <mergeCell ref="L4:AD4"/>
    <mergeCell ref="AE4:AH4"/>
  </mergeCells>
  <dataValidations count="1">
    <dataValidation type="list" allowBlank="1" showInputMessage="1" showErrorMessage="1" errorTitle="RECUERDE!" error="Unicamente subclasificación permitida" promptTitle="ESCRIBA:" prompt="Subclasificación del peligro" sqref="G14" xr:uid="{00000000-0002-0000-0800-000000000000}">
      <formula1>subclasificacionespermitidas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</sheetPr>
  <dimension ref="A1:AG26"/>
  <sheetViews>
    <sheetView zoomScaleNormal="100" workbookViewId="0">
      <pane xSplit="5" ySplit="7" topLeftCell="H23" activePane="bottomRight" state="frozen"/>
      <selection pane="topRight" activeCell="G1" sqref="G1"/>
      <selection pane="bottomLeft" activeCell="A8" sqref="A8"/>
      <selection pane="bottomRight" activeCell="A27" sqref="A27:XFD29"/>
    </sheetView>
  </sheetViews>
  <sheetFormatPr baseColWidth="10" defaultRowHeight="15"/>
  <cols>
    <col min="1" max="1" width="6.33203125" customWidth="1"/>
    <col min="2" max="2" width="7.1640625" customWidth="1"/>
    <col min="3" max="3" width="36" customWidth="1"/>
    <col min="4" max="4" width="8" customWidth="1"/>
    <col min="6" max="6" width="31.6640625" customWidth="1"/>
    <col min="7" max="7" width="14.6640625" customWidth="1"/>
    <col min="8" max="8" width="37.5" customWidth="1"/>
    <col min="9" max="9" width="21" customWidth="1"/>
    <col min="10" max="10" width="16.83203125" customWidth="1"/>
    <col min="11" max="11" width="34" customWidth="1"/>
    <col min="12" max="12" width="5.6640625" customWidth="1"/>
    <col min="13" max="13" width="5.1640625" customWidth="1"/>
    <col min="14" max="14" width="6.33203125" customWidth="1"/>
    <col min="15" max="15" width="10.5" customWidth="1"/>
    <col min="16" max="16" width="5.33203125" customWidth="1"/>
    <col min="17" max="17" width="7.33203125" customWidth="1"/>
    <col min="18" max="18" width="5.6640625" customWidth="1"/>
    <col min="19" max="19" width="20.5" customWidth="1"/>
    <col min="20" max="20" width="6.6640625" customWidth="1"/>
    <col min="21" max="21" width="4.33203125" customWidth="1"/>
    <col min="22" max="22" width="4.1640625" customWidth="1"/>
    <col min="23" max="23" width="4.6640625" customWidth="1"/>
    <col min="24" max="24" width="11.5" customWidth="1"/>
    <col min="26" max="26" width="4.6640625" customWidth="1"/>
    <col min="27" max="27" width="3.33203125" customWidth="1"/>
    <col min="28" max="28" width="7" customWidth="1"/>
    <col min="29" max="29" width="7.6640625" customWidth="1"/>
    <col min="30" max="30" width="33.5" customWidth="1"/>
    <col min="31" max="31" width="22.1640625" customWidth="1"/>
    <col min="32" max="32" width="12" customWidth="1"/>
    <col min="33" max="33" width="21.1640625" customWidth="1"/>
  </cols>
  <sheetData>
    <row r="1" spans="1:33" ht="16">
      <c r="A1" s="121" t="s">
        <v>0</v>
      </c>
      <c r="B1" s="122"/>
      <c r="C1" s="122"/>
      <c r="D1" s="122"/>
      <c r="E1" s="123"/>
      <c r="F1" s="130" t="s">
        <v>1</v>
      </c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2"/>
      <c r="AD1" s="133"/>
      <c r="AE1" s="122"/>
      <c r="AF1" s="122"/>
      <c r="AG1" s="123"/>
    </row>
    <row r="2" spans="1:33">
      <c r="A2" s="124"/>
      <c r="B2" s="125"/>
      <c r="C2" s="125"/>
      <c r="D2" s="125"/>
      <c r="E2" s="126"/>
      <c r="F2" s="134" t="s">
        <v>2</v>
      </c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3"/>
      <c r="AD2" s="124"/>
      <c r="AE2" s="125"/>
      <c r="AF2" s="125"/>
      <c r="AG2" s="126"/>
    </row>
    <row r="3" spans="1:33">
      <c r="A3" s="127"/>
      <c r="B3" s="128"/>
      <c r="C3" s="128"/>
      <c r="D3" s="128"/>
      <c r="E3" s="129"/>
      <c r="F3" s="127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27"/>
      <c r="AE3" s="128"/>
      <c r="AF3" s="128"/>
      <c r="AG3" s="129"/>
    </row>
    <row r="4" spans="1:33">
      <c r="A4" s="135" t="s">
        <v>3</v>
      </c>
      <c r="B4" s="122"/>
      <c r="C4" s="122"/>
      <c r="D4" s="122"/>
      <c r="E4" s="123"/>
      <c r="F4" s="136" t="s">
        <v>4</v>
      </c>
      <c r="G4" s="122"/>
      <c r="H4" s="122"/>
      <c r="I4" s="122"/>
      <c r="J4" s="123"/>
      <c r="K4" s="135" t="s">
        <v>5</v>
      </c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37" t="s">
        <v>6</v>
      </c>
      <c r="AE4" s="122"/>
      <c r="AF4" s="122"/>
      <c r="AG4" s="123"/>
    </row>
    <row r="5" spans="1:33">
      <c r="A5" s="171" t="s">
        <v>7</v>
      </c>
      <c r="B5" s="131"/>
      <c r="C5" s="131"/>
      <c r="D5" s="131"/>
      <c r="E5" s="131"/>
      <c r="F5" s="131"/>
      <c r="G5" s="131"/>
      <c r="H5" s="131"/>
      <c r="I5" s="171" t="s">
        <v>8</v>
      </c>
      <c r="J5" s="131"/>
      <c r="K5" s="132"/>
      <c r="L5" s="172" t="s">
        <v>9</v>
      </c>
      <c r="M5" s="122"/>
      <c r="N5" s="122"/>
      <c r="O5" s="122"/>
      <c r="P5" s="122"/>
      <c r="Q5" s="122"/>
      <c r="R5" s="122"/>
      <c r="S5" s="173" t="s">
        <v>10</v>
      </c>
      <c r="T5" s="177" t="s">
        <v>11</v>
      </c>
      <c r="U5" s="122"/>
      <c r="V5" s="122"/>
      <c r="W5" s="122"/>
      <c r="X5" s="122"/>
      <c r="Y5" s="123"/>
      <c r="Z5" s="171" t="s">
        <v>12</v>
      </c>
      <c r="AA5" s="131"/>
      <c r="AB5" s="131"/>
      <c r="AC5" s="131"/>
      <c r="AD5" s="131"/>
      <c r="AE5" s="131"/>
      <c r="AF5" s="132"/>
      <c r="AG5" s="1" t="s">
        <v>13</v>
      </c>
    </row>
    <row r="6" spans="1:33">
      <c r="A6" s="218" t="s">
        <v>14</v>
      </c>
      <c r="B6" s="218" t="s">
        <v>15</v>
      </c>
      <c r="C6" s="218" t="s">
        <v>16</v>
      </c>
      <c r="D6" s="218" t="s">
        <v>17</v>
      </c>
      <c r="E6" s="218" t="s">
        <v>18</v>
      </c>
      <c r="F6" s="220" t="s">
        <v>19</v>
      </c>
      <c r="G6" s="220" t="s">
        <v>20</v>
      </c>
      <c r="H6" s="175" t="s">
        <v>21</v>
      </c>
      <c r="I6" s="169" t="s">
        <v>22</v>
      </c>
      <c r="J6" s="169" t="s">
        <v>23</v>
      </c>
      <c r="K6" s="169" t="s">
        <v>24</v>
      </c>
      <c r="L6" s="127"/>
      <c r="M6" s="128"/>
      <c r="N6" s="128"/>
      <c r="O6" s="128"/>
      <c r="P6" s="128"/>
      <c r="Q6" s="128"/>
      <c r="R6" s="128"/>
      <c r="S6" s="174"/>
      <c r="T6" s="124"/>
      <c r="U6" s="178"/>
      <c r="V6" s="178"/>
      <c r="W6" s="178"/>
      <c r="X6" s="178"/>
      <c r="Y6" s="126"/>
      <c r="Z6" s="176" t="s">
        <v>25</v>
      </c>
      <c r="AA6" s="123"/>
      <c r="AB6" s="176" t="s">
        <v>26</v>
      </c>
      <c r="AC6" s="123"/>
      <c r="AD6" s="169" t="s">
        <v>27</v>
      </c>
      <c r="AE6" s="169" t="s">
        <v>28</v>
      </c>
      <c r="AF6" s="169" t="s">
        <v>29</v>
      </c>
      <c r="AG6" s="169" t="s">
        <v>30</v>
      </c>
    </row>
    <row r="7" spans="1:33" ht="71" customHeight="1" thickBot="1">
      <c r="A7" s="219"/>
      <c r="B7" s="219"/>
      <c r="C7" s="219"/>
      <c r="D7" s="219"/>
      <c r="E7" s="219"/>
      <c r="F7" s="219"/>
      <c r="G7" s="219"/>
      <c r="H7" s="170"/>
      <c r="I7" s="170"/>
      <c r="J7" s="170"/>
      <c r="K7" s="170"/>
      <c r="L7" s="4" t="s">
        <v>31</v>
      </c>
      <c r="M7" s="4" t="s">
        <v>32</v>
      </c>
      <c r="N7" s="4" t="s">
        <v>33</v>
      </c>
      <c r="O7" s="4" t="s">
        <v>34</v>
      </c>
      <c r="P7" s="4" t="s">
        <v>35</v>
      </c>
      <c r="Q7" s="4" t="s">
        <v>36</v>
      </c>
      <c r="R7" s="4" t="s">
        <v>37</v>
      </c>
      <c r="S7" s="4" t="s">
        <v>38</v>
      </c>
      <c r="T7" s="5" t="s">
        <v>39</v>
      </c>
      <c r="U7" s="5" t="s">
        <v>40</v>
      </c>
      <c r="V7" s="5" t="s">
        <v>41</v>
      </c>
      <c r="W7" s="5" t="s">
        <v>42</v>
      </c>
      <c r="X7" s="5" t="s">
        <v>43</v>
      </c>
      <c r="Y7" s="6" t="s">
        <v>44</v>
      </c>
      <c r="Z7" s="124"/>
      <c r="AA7" s="126"/>
      <c r="AB7" s="124"/>
      <c r="AC7" s="126"/>
      <c r="AD7" s="170"/>
      <c r="AE7" s="170"/>
      <c r="AF7" s="170"/>
      <c r="AG7" s="170"/>
    </row>
    <row r="8" spans="1:33" ht="60.75" customHeight="1" thickBot="1">
      <c r="A8" s="232" t="s">
        <v>147</v>
      </c>
      <c r="B8" s="234" t="s">
        <v>144</v>
      </c>
      <c r="C8" s="238" t="s">
        <v>148</v>
      </c>
      <c r="D8" s="242" t="s">
        <v>146</v>
      </c>
      <c r="E8" s="227" t="s">
        <v>45</v>
      </c>
      <c r="F8" s="84" t="s">
        <v>419</v>
      </c>
      <c r="G8" s="84" t="s">
        <v>407</v>
      </c>
      <c r="H8" s="79" t="s">
        <v>335</v>
      </c>
      <c r="I8" s="79" t="s">
        <v>48</v>
      </c>
      <c r="J8" s="79" t="s">
        <v>49</v>
      </c>
      <c r="K8" s="79" t="s">
        <v>341</v>
      </c>
      <c r="L8" s="79">
        <v>2</v>
      </c>
      <c r="M8" s="79">
        <v>3</v>
      </c>
      <c r="N8" s="79">
        <f>L8*M8</f>
        <v>6</v>
      </c>
      <c r="O8" s="79" t="str">
        <f t="shared" ref="O8:O14" si="0">IF(N8&gt;=2,IF(N8&lt;=4,"BAJO",IF(N8&lt;=8,"MEDIO",IF(N8&lt;=20,"A","ALTO"))))</f>
        <v>MEDIO</v>
      </c>
      <c r="P8" s="79">
        <v>10</v>
      </c>
      <c r="Q8" s="79">
        <f>N8*P8</f>
        <v>60</v>
      </c>
      <c r="R8" s="79" t="str">
        <f>IF(Q8&gt;=2,IF(Q8&lt;=20,"IV",IF(Q8&lt;=120,"III",IF(Q8&lt;=500,"II","I"))))</f>
        <v>III</v>
      </c>
      <c r="S8" s="79" t="str">
        <f>IF(Q8&lt;=145,"Aceptable",IF(Q8&lt;=146,"NoAceptable","No Aceptable"))</f>
        <v>Aceptable</v>
      </c>
      <c r="T8" s="79">
        <f>U8+V8+W8</f>
        <v>49</v>
      </c>
      <c r="U8" s="79">
        <v>4</v>
      </c>
      <c r="V8" s="79">
        <v>25</v>
      </c>
      <c r="W8" s="79">
        <v>20</v>
      </c>
      <c r="X8" s="79" t="s">
        <v>194</v>
      </c>
      <c r="Y8" s="79" t="s">
        <v>53</v>
      </c>
      <c r="Z8" s="79" t="s">
        <v>49</v>
      </c>
      <c r="AA8" s="79"/>
      <c r="AB8" s="79" t="s">
        <v>49</v>
      </c>
      <c r="AC8" s="79"/>
      <c r="AD8" s="79" t="s">
        <v>49</v>
      </c>
      <c r="AE8" s="79" t="s">
        <v>54</v>
      </c>
      <c r="AF8" s="79" t="s">
        <v>55</v>
      </c>
      <c r="AG8" s="79" t="s">
        <v>177</v>
      </c>
    </row>
    <row r="9" spans="1:33" ht="47.25" customHeight="1" thickBot="1">
      <c r="A9" s="234"/>
      <c r="B9" s="234"/>
      <c r="C9" s="246"/>
      <c r="D9" s="242"/>
      <c r="E9" s="227"/>
      <c r="F9" s="81" t="s">
        <v>450</v>
      </c>
      <c r="G9" s="78" t="s">
        <v>182</v>
      </c>
      <c r="H9" s="79" t="s">
        <v>449</v>
      </c>
      <c r="I9" s="79" t="s">
        <v>405</v>
      </c>
      <c r="J9" s="79" t="s">
        <v>472</v>
      </c>
      <c r="K9" s="79" t="s">
        <v>191</v>
      </c>
      <c r="L9" s="79">
        <v>2</v>
      </c>
      <c r="M9" s="79">
        <v>3</v>
      </c>
      <c r="N9" s="79">
        <f t="shared" ref="N9:N25" si="1">L9*M9</f>
        <v>6</v>
      </c>
      <c r="O9" s="79" t="str">
        <f t="shared" si="0"/>
        <v>MEDIO</v>
      </c>
      <c r="P9" s="79">
        <v>10</v>
      </c>
      <c r="Q9" s="79">
        <f t="shared" ref="Q9:Q25" si="2">N9*P9</f>
        <v>60</v>
      </c>
      <c r="R9" s="79" t="str">
        <f t="shared" ref="R9:R25" si="3">IF(Q9&gt;=2,IF(Q9&lt;=20,"IV",IF(Q9&lt;=120,"III",IF(Q9&lt;=500,"II","I"))))</f>
        <v>III</v>
      </c>
      <c r="S9" s="79" t="str">
        <f t="shared" ref="S9:S25" si="4">IF(Q9&lt;=145,"Aceptable",IF(Q9&lt;=146,"NoAceptable","No Aceptable"))</f>
        <v>Aceptable</v>
      </c>
      <c r="T9" s="79">
        <f t="shared" ref="T9:T25" si="5">U9+V9+W9</f>
        <v>49</v>
      </c>
      <c r="U9" s="79">
        <v>4</v>
      </c>
      <c r="V9" s="79">
        <v>25</v>
      </c>
      <c r="W9" s="79">
        <v>20</v>
      </c>
      <c r="X9" s="79" t="s">
        <v>429</v>
      </c>
      <c r="Y9" s="79" t="s">
        <v>53</v>
      </c>
      <c r="Z9" s="79" t="s">
        <v>49</v>
      </c>
      <c r="AA9" s="79"/>
      <c r="AB9" s="79" t="s">
        <v>49</v>
      </c>
      <c r="AC9" s="79"/>
      <c r="AD9" s="79" t="s">
        <v>473</v>
      </c>
      <c r="AE9" s="79" t="s">
        <v>430</v>
      </c>
      <c r="AF9" s="79" t="s">
        <v>55</v>
      </c>
      <c r="AG9" s="79" t="s">
        <v>177</v>
      </c>
    </row>
    <row r="10" spans="1:33" ht="62" customHeight="1" thickBot="1">
      <c r="A10" s="219"/>
      <c r="B10" s="235"/>
      <c r="C10" s="239"/>
      <c r="D10" s="243"/>
      <c r="E10" s="219"/>
      <c r="F10" s="78" t="s">
        <v>57</v>
      </c>
      <c r="G10" s="78" t="s">
        <v>182</v>
      </c>
      <c r="H10" s="79" t="s">
        <v>130</v>
      </c>
      <c r="I10" s="79" t="s">
        <v>343</v>
      </c>
      <c r="J10" s="79" t="s">
        <v>342</v>
      </c>
      <c r="K10" s="79" t="s">
        <v>191</v>
      </c>
      <c r="L10" s="79">
        <v>2</v>
      </c>
      <c r="M10" s="79">
        <v>2</v>
      </c>
      <c r="N10" s="79">
        <f t="shared" si="1"/>
        <v>4</v>
      </c>
      <c r="O10" s="79" t="str">
        <f t="shared" si="0"/>
        <v>BAJO</v>
      </c>
      <c r="P10" s="79">
        <v>10</v>
      </c>
      <c r="Q10" s="79">
        <f t="shared" si="2"/>
        <v>40</v>
      </c>
      <c r="R10" s="79" t="str">
        <f t="shared" si="3"/>
        <v>III</v>
      </c>
      <c r="S10" s="79" t="str">
        <f t="shared" si="4"/>
        <v>Aceptable</v>
      </c>
      <c r="T10" s="79">
        <f t="shared" si="5"/>
        <v>49</v>
      </c>
      <c r="U10" s="79">
        <v>4</v>
      </c>
      <c r="V10" s="79">
        <v>25</v>
      </c>
      <c r="W10" s="79">
        <v>20</v>
      </c>
      <c r="X10" s="79" t="s">
        <v>62</v>
      </c>
      <c r="Y10" s="79" t="s">
        <v>53</v>
      </c>
      <c r="Z10" s="79" t="s">
        <v>49</v>
      </c>
      <c r="AA10" s="79"/>
      <c r="AB10" s="79" t="s">
        <v>49</v>
      </c>
      <c r="AC10" s="79"/>
      <c r="AD10" s="79" t="s">
        <v>63</v>
      </c>
      <c r="AE10" s="79" t="s">
        <v>64</v>
      </c>
      <c r="AF10" s="79" t="s">
        <v>55</v>
      </c>
      <c r="AG10" s="79" t="s">
        <v>177</v>
      </c>
    </row>
    <row r="11" spans="1:33" ht="56.25" customHeight="1" thickBot="1">
      <c r="A11" s="219"/>
      <c r="B11" s="235"/>
      <c r="C11" s="239"/>
      <c r="D11" s="243"/>
      <c r="E11" s="219"/>
      <c r="F11" s="86" t="s">
        <v>344</v>
      </c>
      <c r="G11" s="86" t="s">
        <v>182</v>
      </c>
      <c r="H11" s="79" t="s">
        <v>198</v>
      </c>
      <c r="I11" s="79" t="s">
        <v>336</v>
      </c>
      <c r="J11" s="79" t="s">
        <v>337</v>
      </c>
      <c r="K11" s="79" t="s">
        <v>345</v>
      </c>
      <c r="L11" s="79">
        <v>2</v>
      </c>
      <c r="M11" s="79">
        <v>4</v>
      </c>
      <c r="N11" s="79">
        <f t="shared" si="1"/>
        <v>8</v>
      </c>
      <c r="O11" s="79" t="str">
        <f t="shared" si="0"/>
        <v>MEDIO</v>
      </c>
      <c r="P11" s="79">
        <v>10</v>
      </c>
      <c r="Q11" s="79">
        <f t="shared" si="2"/>
        <v>80</v>
      </c>
      <c r="R11" s="79" t="str">
        <f t="shared" si="3"/>
        <v>III</v>
      </c>
      <c r="S11" s="79" t="str">
        <f t="shared" si="4"/>
        <v>Aceptable</v>
      </c>
      <c r="T11" s="79">
        <f t="shared" si="5"/>
        <v>49</v>
      </c>
      <c r="U11" s="79">
        <v>4</v>
      </c>
      <c r="V11" s="79">
        <v>25</v>
      </c>
      <c r="W11" s="79">
        <v>20</v>
      </c>
      <c r="X11" s="79" t="s">
        <v>338</v>
      </c>
      <c r="Y11" s="79" t="s">
        <v>53</v>
      </c>
      <c r="Z11" s="79" t="s">
        <v>49</v>
      </c>
      <c r="AA11" s="79"/>
      <c r="AB11" s="79" t="s">
        <v>49</v>
      </c>
      <c r="AC11" s="79"/>
      <c r="AD11" s="79" t="s">
        <v>346</v>
      </c>
      <c r="AE11" s="79" t="s">
        <v>202</v>
      </c>
      <c r="AF11" s="79" t="s">
        <v>55</v>
      </c>
      <c r="AG11" s="79" t="s">
        <v>177</v>
      </c>
    </row>
    <row r="12" spans="1:33" ht="51.5" customHeight="1" thickBot="1">
      <c r="A12" s="219"/>
      <c r="B12" s="235"/>
      <c r="C12" s="239"/>
      <c r="D12" s="243"/>
      <c r="E12" s="219"/>
      <c r="F12" s="85" t="s">
        <v>121</v>
      </c>
      <c r="G12" s="78" t="s">
        <v>347</v>
      </c>
      <c r="H12" s="79" t="s">
        <v>448</v>
      </c>
      <c r="I12" s="79" t="s">
        <v>71</v>
      </c>
      <c r="J12" s="79" t="s">
        <v>203</v>
      </c>
      <c r="K12" s="79" t="s">
        <v>477</v>
      </c>
      <c r="L12" s="79">
        <v>2</v>
      </c>
      <c r="M12" s="79">
        <v>4</v>
      </c>
      <c r="N12" s="79">
        <v>4</v>
      </c>
      <c r="O12" s="79" t="str">
        <f t="shared" si="0"/>
        <v>BAJO</v>
      </c>
      <c r="P12" s="79">
        <v>25</v>
      </c>
      <c r="Q12" s="79">
        <f t="shared" si="2"/>
        <v>100</v>
      </c>
      <c r="R12" s="79" t="str">
        <f t="shared" si="3"/>
        <v>III</v>
      </c>
      <c r="S12" s="79" t="str">
        <f t="shared" si="4"/>
        <v>Aceptable</v>
      </c>
      <c r="T12" s="79">
        <f t="shared" si="5"/>
        <v>49</v>
      </c>
      <c r="U12" s="79">
        <v>4</v>
      </c>
      <c r="V12" s="79">
        <v>25</v>
      </c>
      <c r="W12" s="79">
        <v>20</v>
      </c>
      <c r="X12" s="79" t="s">
        <v>348</v>
      </c>
      <c r="Y12" s="79" t="s">
        <v>53</v>
      </c>
      <c r="Z12" s="79" t="s">
        <v>49</v>
      </c>
      <c r="AA12" s="79"/>
      <c r="AB12" s="79" t="s">
        <v>349</v>
      </c>
      <c r="AC12" s="79"/>
      <c r="AD12" s="79" t="s">
        <v>459</v>
      </c>
      <c r="AE12" s="79" t="s">
        <v>74</v>
      </c>
      <c r="AF12" s="79" t="s">
        <v>49</v>
      </c>
      <c r="AG12" s="79" t="s">
        <v>177</v>
      </c>
    </row>
    <row r="13" spans="1:33" ht="57.75" customHeight="1" thickBot="1">
      <c r="A13" s="219"/>
      <c r="B13" s="235"/>
      <c r="C13" s="239"/>
      <c r="D13" s="243"/>
      <c r="E13" s="219"/>
      <c r="F13" s="85" t="s">
        <v>350</v>
      </c>
      <c r="G13" s="78" t="s">
        <v>347</v>
      </c>
      <c r="H13" s="79" t="s">
        <v>351</v>
      </c>
      <c r="I13" s="79" t="s">
        <v>470</v>
      </c>
      <c r="J13" s="79" t="s">
        <v>471</v>
      </c>
      <c r="K13" s="79" t="s">
        <v>120</v>
      </c>
      <c r="L13" s="79">
        <v>2</v>
      </c>
      <c r="M13" s="79">
        <v>4</v>
      </c>
      <c r="N13" s="79">
        <f t="shared" si="1"/>
        <v>8</v>
      </c>
      <c r="O13" s="79" t="str">
        <f t="shared" si="0"/>
        <v>MEDIO</v>
      </c>
      <c r="P13" s="79">
        <v>25</v>
      </c>
      <c r="Q13" s="79">
        <f t="shared" si="2"/>
        <v>200</v>
      </c>
      <c r="R13" s="79" t="str">
        <f t="shared" si="3"/>
        <v>II</v>
      </c>
      <c r="S13" s="79" t="str">
        <f t="shared" si="4"/>
        <v>No Aceptable</v>
      </c>
      <c r="T13" s="79">
        <f t="shared" si="5"/>
        <v>49</v>
      </c>
      <c r="U13" s="79">
        <v>4</v>
      </c>
      <c r="V13" s="79">
        <v>25</v>
      </c>
      <c r="W13" s="79">
        <v>20</v>
      </c>
      <c r="X13" s="79" t="s">
        <v>348</v>
      </c>
      <c r="Y13" s="79" t="s">
        <v>53</v>
      </c>
      <c r="Z13" s="79" t="s">
        <v>49</v>
      </c>
      <c r="AA13" s="79"/>
      <c r="AB13" s="79" t="s">
        <v>349</v>
      </c>
      <c r="AC13" s="79"/>
      <c r="AD13" s="79" t="s">
        <v>49</v>
      </c>
      <c r="AE13" s="79" t="s">
        <v>74</v>
      </c>
      <c r="AF13" s="79" t="s">
        <v>49</v>
      </c>
      <c r="AG13" s="79" t="s">
        <v>177</v>
      </c>
    </row>
    <row r="14" spans="1:33" ht="51" customHeight="1" thickBot="1">
      <c r="A14" s="219"/>
      <c r="B14" s="235"/>
      <c r="C14" s="239"/>
      <c r="D14" s="243"/>
      <c r="E14" s="219"/>
      <c r="F14" s="90" t="s">
        <v>142</v>
      </c>
      <c r="G14" s="86" t="s">
        <v>190</v>
      </c>
      <c r="H14" s="79" t="s">
        <v>172</v>
      </c>
      <c r="I14" s="79" t="s">
        <v>352</v>
      </c>
      <c r="J14" s="79" t="s">
        <v>174</v>
      </c>
      <c r="K14" s="79" t="s">
        <v>141</v>
      </c>
      <c r="L14" s="79">
        <v>2</v>
      </c>
      <c r="M14" s="79">
        <v>4</v>
      </c>
      <c r="N14" s="79">
        <v>4</v>
      </c>
      <c r="O14" s="79" t="str">
        <f t="shared" si="0"/>
        <v>BAJO</v>
      </c>
      <c r="P14" s="79">
        <v>25</v>
      </c>
      <c r="Q14" s="79">
        <f t="shared" si="2"/>
        <v>100</v>
      </c>
      <c r="R14" s="79" t="str">
        <f t="shared" si="3"/>
        <v>III</v>
      </c>
      <c r="S14" s="79" t="str">
        <f t="shared" si="4"/>
        <v>Aceptable</v>
      </c>
      <c r="T14" s="79">
        <f t="shared" si="5"/>
        <v>49</v>
      </c>
      <c r="U14" s="79">
        <v>4</v>
      </c>
      <c r="V14" s="79">
        <v>25</v>
      </c>
      <c r="W14" s="79">
        <v>20</v>
      </c>
      <c r="X14" s="79" t="s">
        <v>52</v>
      </c>
      <c r="Y14" s="79" t="s">
        <v>53</v>
      </c>
      <c r="Z14" s="79" t="s">
        <v>49</v>
      </c>
      <c r="AA14" s="79"/>
      <c r="AB14" s="79" t="s">
        <v>49</v>
      </c>
      <c r="AC14" s="79"/>
      <c r="AD14" s="79" t="s">
        <v>49</v>
      </c>
      <c r="AE14" s="79" t="s">
        <v>204</v>
      </c>
      <c r="AF14" s="79" t="s">
        <v>49</v>
      </c>
      <c r="AG14" s="79" t="s">
        <v>177</v>
      </c>
    </row>
    <row r="15" spans="1:33" s="72" customFormat="1" ht="36.75" customHeight="1" thickBot="1">
      <c r="A15" s="219"/>
      <c r="B15" s="235"/>
      <c r="C15" s="239"/>
      <c r="D15" s="243"/>
      <c r="E15" s="219"/>
      <c r="F15" s="78" t="s">
        <v>75</v>
      </c>
      <c r="G15" s="78" t="s">
        <v>412</v>
      </c>
      <c r="H15" s="79" t="s">
        <v>435</v>
      </c>
      <c r="I15" s="79" t="s">
        <v>76</v>
      </c>
      <c r="J15" s="79" t="s">
        <v>479</v>
      </c>
      <c r="K15" s="79" t="s">
        <v>179</v>
      </c>
      <c r="L15" s="79">
        <v>2</v>
      </c>
      <c r="M15" s="79">
        <v>4</v>
      </c>
      <c r="N15" s="79">
        <v>4</v>
      </c>
      <c r="O15" s="79" t="str">
        <f>IF(N15&gt;=2,IF(N15&lt;=4,"BAJO",IF(N15&lt;=8,"MEDIO",IF(N15&lt;=20,"ALTO","ALTO"))))</f>
        <v>BAJO</v>
      </c>
      <c r="P15" s="79">
        <v>25</v>
      </c>
      <c r="Q15" s="79">
        <f t="shared" si="2"/>
        <v>100</v>
      </c>
      <c r="R15" s="79" t="str">
        <f t="shared" si="3"/>
        <v>III</v>
      </c>
      <c r="S15" s="79" t="str">
        <f t="shared" si="4"/>
        <v>Aceptable</v>
      </c>
      <c r="T15" s="79">
        <f>V15+U15+W15</f>
        <v>49</v>
      </c>
      <c r="U15" s="79">
        <v>4</v>
      </c>
      <c r="V15" s="79">
        <v>25</v>
      </c>
      <c r="W15" s="79">
        <v>20</v>
      </c>
      <c r="X15" s="79" t="s">
        <v>52</v>
      </c>
      <c r="Y15" s="79" t="s">
        <v>53</v>
      </c>
      <c r="Z15" s="79" t="s">
        <v>49</v>
      </c>
      <c r="AA15" s="79"/>
      <c r="AB15" s="79" t="s">
        <v>49</v>
      </c>
      <c r="AC15" s="79"/>
      <c r="AD15" s="79" t="s">
        <v>49</v>
      </c>
      <c r="AE15" s="79" t="s">
        <v>79</v>
      </c>
      <c r="AF15" s="79" t="s">
        <v>49</v>
      </c>
      <c r="AG15" s="79" t="s">
        <v>356</v>
      </c>
    </row>
    <row r="16" spans="1:33" ht="42" customHeight="1" thickBot="1">
      <c r="A16" s="219"/>
      <c r="B16" s="235"/>
      <c r="C16" s="239"/>
      <c r="D16" s="243"/>
      <c r="E16" s="219"/>
      <c r="F16" s="68" t="s">
        <v>451</v>
      </c>
      <c r="G16" s="86" t="s">
        <v>190</v>
      </c>
      <c r="H16" s="79" t="s">
        <v>452</v>
      </c>
      <c r="I16" s="79" t="s">
        <v>469</v>
      </c>
      <c r="J16" s="79" t="s">
        <v>467</v>
      </c>
      <c r="K16" s="79" t="s">
        <v>468</v>
      </c>
      <c r="L16" s="79">
        <v>2</v>
      </c>
      <c r="M16" s="79">
        <v>4</v>
      </c>
      <c r="N16" s="79">
        <f t="shared" si="1"/>
        <v>8</v>
      </c>
      <c r="O16" s="79" t="str">
        <f t="shared" ref="O16:O24" si="6">IF(N16&gt;=2,IF(N16&lt;=4,"BAJO",IF(N16&lt;=8,"MEDIO",IF(N16&lt;=20,"ALTO","ALTO"))))</f>
        <v>MEDIO</v>
      </c>
      <c r="P16" s="79">
        <v>25</v>
      </c>
      <c r="Q16" s="79">
        <f t="shared" si="2"/>
        <v>200</v>
      </c>
      <c r="R16" s="79" t="str">
        <f t="shared" si="3"/>
        <v>II</v>
      </c>
      <c r="S16" s="79" t="str">
        <f t="shared" si="4"/>
        <v>No Aceptable</v>
      </c>
      <c r="T16" s="79">
        <f t="shared" si="5"/>
        <v>49</v>
      </c>
      <c r="U16" s="79">
        <v>4</v>
      </c>
      <c r="V16" s="79">
        <v>25</v>
      </c>
      <c r="W16" s="79">
        <v>20</v>
      </c>
      <c r="X16" s="79" t="s">
        <v>354</v>
      </c>
      <c r="Y16" s="79" t="s">
        <v>53</v>
      </c>
      <c r="Z16" s="79" t="s">
        <v>49</v>
      </c>
      <c r="AA16" s="79"/>
      <c r="AB16" s="79" t="s">
        <v>49</v>
      </c>
      <c r="AC16" s="79"/>
      <c r="AD16" s="79" t="s">
        <v>355</v>
      </c>
      <c r="AE16" s="79" t="s">
        <v>205</v>
      </c>
      <c r="AF16" s="79" t="s">
        <v>49</v>
      </c>
      <c r="AG16" s="79" t="s">
        <v>356</v>
      </c>
    </row>
    <row r="17" spans="1:33" ht="73.5" customHeight="1" thickBot="1">
      <c r="A17" s="219"/>
      <c r="B17" s="235"/>
      <c r="C17" s="239"/>
      <c r="D17" s="243"/>
      <c r="E17" s="219"/>
      <c r="F17" s="68" t="s">
        <v>443</v>
      </c>
      <c r="G17" s="86" t="s">
        <v>190</v>
      </c>
      <c r="H17" s="79" t="s">
        <v>357</v>
      </c>
      <c r="I17" s="79" t="s">
        <v>402</v>
      </c>
      <c r="J17" s="79" t="s">
        <v>403</v>
      </c>
      <c r="K17" s="79" t="s">
        <v>353</v>
      </c>
      <c r="L17" s="79">
        <v>2</v>
      </c>
      <c r="M17" s="79">
        <v>3</v>
      </c>
      <c r="N17" s="79">
        <v>4</v>
      </c>
      <c r="O17" s="79" t="str">
        <f t="shared" si="6"/>
        <v>BAJO</v>
      </c>
      <c r="P17" s="79">
        <v>10</v>
      </c>
      <c r="Q17" s="79">
        <f t="shared" si="2"/>
        <v>40</v>
      </c>
      <c r="R17" s="79" t="str">
        <f t="shared" si="3"/>
        <v>III</v>
      </c>
      <c r="S17" s="79" t="str">
        <f t="shared" si="4"/>
        <v>Aceptable</v>
      </c>
      <c r="T17" s="79">
        <f t="shared" si="5"/>
        <v>49</v>
      </c>
      <c r="U17" s="79">
        <v>4</v>
      </c>
      <c r="V17" s="79">
        <v>25</v>
      </c>
      <c r="W17" s="79">
        <v>20</v>
      </c>
      <c r="X17" s="79" t="s">
        <v>52</v>
      </c>
      <c r="Y17" s="79" t="s">
        <v>53</v>
      </c>
      <c r="Z17" s="79" t="s">
        <v>49</v>
      </c>
      <c r="AA17" s="79"/>
      <c r="AB17" s="79" t="s">
        <v>49</v>
      </c>
      <c r="AC17" s="79"/>
      <c r="AD17" s="79" t="s">
        <v>49</v>
      </c>
      <c r="AE17" s="79" t="s">
        <v>404</v>
      </c>
      <c r="AF17" s="79" t="s">
        <v>49</v>
      </c>
      <c r="AG17" s="79" t="s">
        <v>177</v>
      </c>
    </row>
    <row r="18" spans="1:33" ht="62.25" customHeight="1" thickBot="1">
      <c r="A18" s="219"/>
      <c r="B18" s="235"/>
      <c r="C18" s="239"/>
      <c r="D18" s="243"/>
      <c r="E18" s="219"/>
      <c r="F18" s="78" t="s">
        <v>359</v>
      </c>
      <c r="G18" s="78" t="s">
        <v>184</v>
      </c>
      <c r="H18" s="79" t="s">
        <v>123</v>
      </c>
      <c r="I18" s="79" t="s">
        <v>49</v>
      </c>
      <c r="J18" s="79" t="s">
        <v>82</v>
      </c>
      <c r="K18" s="79" t="s">
        <v>83</v>
      </c>
      <c r="L18" s="79">
        <v>2</v>
      </c>
      <c r="M18" s="79">
        <v>3</v>
      </c>
      <c r="N18" s="79">
        <f t="shared" si="1"/>
        <v>6</v>
      </c>
      <c r="O18" s="79" t="str">
        <f t="shared" si="6"/>
        <v>MEDIO</v>
      </c>
      <c r="P18" s="79">
        <v>10</v>
      </c>
      <c r="Q18" s="79">
        <f t="shared" si="2"/>
        <v>60</v>
      </c>
      <c r="R18" s="79" t="str">
        <f t="shared" si="3"/>
        <v>III</v>
      </c>
      <c r="S18" s="79" t="str">
        <f t="shared" si="4"/>
        <v>Aceptable</v>
      </c>
      <c r="T18" s="79">
        <f t="shared" si="5"/>
        <v>49</v>
      </c>
      <c r="U18" s="79">
        <v>4</v>
      </c>
      <c r="V18" s="79">
        <v>25</v>
      </c>
      <c r="W18" s="79">
        <v>20</v>
      </c>
      <c r="X18" s="79" t="s">
        <v>207</v>
      </c>
      <c r="Y18" s="79" t="s">
        <v>53</v>
      </c>
      <c r="Z18" s="79" t="s">
        <v>49</v>
      </c>
      <c r="AA18" s="79"/>
      <c r="AB18" s="79" t="s">
        <v>49</v>
      </c>
      <c r="AC18" s="79"/>
      <c r="AD18" s="79" t="s">
        <v>49</v>
      </c>
      <c r="AE18" s="79" t="s">
        <v>86</v>
      </c>
      <c r="AF18" s="79" t="s">
        <v>87</v>
      </c>
      <c r="AG18" s="79" t="s">
        <v>177</v>
      </c>
    </row>
    <row r="19" spans="1:33" ht="53.5" customHeight="1" thickBot="1">
      <c r="A19" s="219"/>
      <c r="B19" s="235"/>
      <c r="C19" s="239"/>
      <c r="D19" s="243"/>
      <c r="E19" s="219"/>
      <c r="F19" s="86" t="s">
        <v>360</v>
      </c>
      <c r="G19" s="78" t="s">
        <v>184</v>
      </c>
      <c r="H19" s="79" t="s">
        <v>361</v>
      </c>
      <c r="I19" s="79" t="s">
        <v>362</v>
      </c>
      <c r="J19" s="79" t="s">
        <v>174</v>
      </c>
      <c r="K19" s="79" t="s">
        <v>363</v>
      </c>
      <c r="L19" s="79">
        <v>4</v>
      </c>
      <c r="M19" s="79">
        <v>3</v>
      </c>
      <c r="N19" s="79">
        <v>4</v>
      </c>
      <c r="O19" s="79" t="str">
        <f t="shared" si="6"/>
        <v>BAJO</v>
      </c>
      <c r="P19" s="79">
        <v>25</v>
      </c>
      <c r="Q19" s="79">
        <f t="shared" si="2"/>
        <v>100</v>
      </c>
      <c r="R19" s="79" t="str">
        <f t="shared" si="3"/>
        <v>III</v>
      </c>
      <c r="S19" s="79" t="str">
        <f t="shared" si="4"/>
        <v>Aceptable</v>
      </c>
      <c r="T19" s="79">
        <f t="shared" si="5"/>
        <v>49</v>
      </c>
      <c r="U19" s="79">
        <v>4</v>
      </c>
      <c r="V19" s="79">
        <v>25</v>
      </c>
      <c r="W19" s="79">
        <v>20</v>
      </c>
      <c r="X19" s="79" t="s">
        <v>84</v>
      </c>
      <c r="Y19" s="79" t="s">
        <v>53</v>
      </c>
      <c r="Z19" s="79" t="s">
        <v>364</v>
      </c>
      <c r="AA19" s="79"/>
      <c r="AB19" s="79" t="s">
        <v>49</v>
      </c>
      <c r="AC19" s="79"/>
      <c r="AD19" s="79" t="s">
        <v>49</v>
      </c>
      <c r="AE19" s="79" t="s">
        <v>128</v>
      </c>
      <c r="AF19" s="79" t="s">
        <v>365</v>
      </c>
      <c r="AG19" s="79" t="s">
        <v>177</v>
      </c>
    </row>
    <row r="20" spans="1:33" ht="53.5" customHeight="1" thickBot="1">
      <c r="A20" s="219"/>
      <c r="B20" s="235"/>
      <c r="C20" s="239"/>
      <c r="D20" s="243"/>
      <c r="E20" s="219"/>
      <c r="F20" s="88" t="s">
        <v>366</v>
      </c>
      <c r="G20" s="78" t="s">
        <v>367</v>
      </c>
      <c r="H20" s="79" t="s">
        <v>368</v>
      </c>
      <c r="I20" s="79" t="s">
        <v>90</v>
      </c>
      <c r="J20" s="79" t="s">
        <v>91</v>
      </c>
      <c r="K20" s="79" t="s">
        <v>92</v>
      </c>
      <c r="L20" s="79">
        <v>2</v>
      </c>
      <c r="M20" s="79">
        <v>2</v>
      </c>
      <c r="N20" s="79">
        <f t="shared" si="1"/>
        <v>4</v>
      </c>
      <c r="O20" s="79" t="str">
        <f t="shared" si="6"/>
        <v>BAJO</v>
      </c>
      <c r="P20" s="79">
        <v>10</v>
      </c>
      <c r="Q20" s="79">
        <f t="shared" si="2"/>
        <v>40</v>
      </c>
      <c r="R20" s="79" t="str">
        <f t="shared" si="3"/>
        <v>III</v>
      </c>
      <c r="S20" s="79" t="str">
        <f t="shared" si="4"/>
        <v>Aceptable</v>
      </c>
      <c r="T20" s="79">
        <f t="shared" si="5"/>
        <v>49</v>
      </c>
      <c r="U20" s="79">
        <v>4</v>
      </c>
      <c r="V20" s="79">
        <v>25</v>
      </c>
      <c r="W20" s="79">
        <v>20</v>
      </c>
      <c r="X20" s="79" t="s">
        <v>84</v>
      </c>
      <c r="Y20" s="79" t="s">
        <v>53</v>
      </c>
      <c r="Z20" s="79" t="s">
        <v>49</v>
      </c>
      <c r="AA20" s="79"/>
      <c r="AB20" s="79" t="s">
        <v>93</v>
      </c>
      <c r="AC20" s="79"/>
      <c r="AD20" s="79" t="s">
        <v>49</v>
      </c>
      <c r="AE20" s="79" t="s">
        <v>94</v>
      </c>
      <c r="AF20" s="79" t="s">
        <v>95</v>
      </c>
      <c r="AG20" s="79" t="s">
        <v>177</v>
      </c>
    </row>
    <row r="21" spans="1:33" s="72" customFormat="1" ht="77" customHeight="1" thickBot="1">
      <c r="A21" s="219"/>
      <c r="B21" s="235"/>
      <c r="C21" s="239"/>
      <c r="D21" s="243"/>
      <c r="E21" s="219"/>
      <c r="F21" s="81" t="s">
        <v>421</v>
      </c>
      <c r="G21" s="82" t="s">
        <v>367</v>
      </c>
      <c r="H21" s="79" t="s">
        <v>410</v>
      </c>
      <c r="I21" s="79" t="s">
        <v>418</v>
      </c>
      <c r="J21" s="79" t="s">
        <v>411</v>
      </c>
      <c r="K21" s="77" t="s">
        <v>482</v>
      </c>
      <c r="L21" s="79">
        <v>2</v>
      </c>
      <c r="M21" s="79">
        <v>2</v>
      </c>
      <c r="N21" s="79">
        <v>2</v>
      </c>
      <c r="O21" s="79" t="str">
        <f t="shared" si="6"/>
        <v>BAJO</v>
      </c>
      <c r="P21" s="79">
        <v>25</v>
      </c>
      <c r="Q21" s="79">
        <f t="shared" si="2"/>
        <v>50</v>
      </c>
      <c r="R21" s="79" t="str">
        <f>IF(Q21&gt;=2,IF(Q21&lt;=20,"IV",IF(Q21&lt;=120,"III",IF(Q21&lt;=500,"II","I"))))</f>
        <v>III</v>
      </c>
      <c r="S21" s="79" t="str">
        <f t="shared" si="4"/>
        <v>Aceptable</v>
      </c>
      <c r="T21" s="79">
        <f t="shared" si="5"/>
        <v>49</v>
      </c>
      <c r="U21" s="79">
        <v>4</v>
      </c>
      <c r="V21" s="79">
        <v>25</v>
      </c>
      <c r="W21" s="79">
        <v>20</v>
      </c>
      <c r="X21" s="79" t="s">
        <v>416</v>
      </c>
      <c r="Y21" s="79" t="s">
        <v>53</v>
      </c>
      <c r="Z21" s="79" t="s">
        <v>49</v>
      </c>
      <c r="AA21" s="79"/>
      <c r="AB21" s="79" t="s">
        <v>422</v>
      </c>
      <c r="AC21" s="79"/>
      <c r="AD21" s="79" t="s">
        <v>49</v>
      </c>
      <c r="AE21" s="79" t="s">
        <v>423</v>
      </c>
      <c r="AF21" s="79" t="s">
        <v>49</v>
      </c>
      <c r="AG21" s="79" t="s">
        <v>356</v>
      </c>
    </row>
    <row r="22" spans="1:33" s="72" customFormat="1" ht="77" customHeight="1" thickBot="1">
      <c r="A22" s="219"/>
      <c r="B22" s="235"/>
      <c r="C22" s="239"/>
      <c r="D22" s="243"/>
      <c r="E22" s="219"/>
      <c r="F22" s="81" t="s">
        <v>453</v>
      </c>
      <c r="G22" s="82" t="s">
        <v>424</v>
      </c>
      <c r="H22" s="79" t="s">
        <v>457</v>
      </c>
      <c r="I22" s="79"/>
      <c r="J22" s="79" t="s">
        <v>454</v>
      </c>
      <c r="K22" s="77" t="s">
        <v>485</v>
      </c>
      <c r="L22" s="79">
        <v>2</v>
      </c>
      <c r="M22" s="79">
        <v>2</v>
      </c>
      <c r="N22" s="79">
        <f t="shared" si="1"/>
        <v>4</v>
      </c>
      <c r="O22" s="79" t="str">
        <f t="shared" si="6"/>
        <v>BAJO</v>
      </c>
      <c r="P22" s="79">
        <v>10</v>
      </c>
      <c r="Q22" s="79">
        <f t="shared" si="2"/>
        <v>40</v>
      </c>
      <c r="R22" s="79" t="str">
        <f>IF(Q22&gt;=2,IF(Q22&lt;=20,"IV",IF(Q22&lt;=120,"III",IF(Q22&lt;=500,"II","I"))))</f>
        <v>III</v>
      </c>
      <c r="S22" s="79" t="str">
        <f t="shared" si="4"/>
        <v>Aceptable</v>
      </c>
      <c r="T22" s="79">
        <f t="shared" si="5"/>
        <v>49</v>
      </c>
      <c r="U22" s="79">
        <v>4</v>
      </c>
      <c r="V22" s="79">
        <v>25</v>
      </c>
      <c r="W22" s="79">
        <v>20</v>
      </c>
      <c r="X22" s="79" t="s">
        <v>455</v>
      </c>
      <c r="Y22" s="79" t="s">
        <v>53</v>
      </c>
      <c r="Z22" s="79" t="s">
        <v>49</v>
      </c>
      <c r="AA22" s="79"/>
      <c r="AB22" s="79" t="s">
        <v>458</v>
      </c>
      <c r="AC22" s="79"/>
      <c r="AD22" s="79" t="s">
        <v>49</v>
      </c>
      <c r="AE22" s="79" t="s">
        <v>456</v>
      </c>
      <c r="AF22" s="79" t="s">
        <v>49</v>
      </c>
      <c r="AG22" s="79" t="s">
        <v>356</v>
      </c>
    </row>
    <row r="23" spans="1:33" s="72" customFormat="1" ht="64.25" customHeight="1" thickBot="1">
      <c r="A23" s="219"/>
      <c r="B23" s="235"/>
      <c r="C23" s="239"/>
      <c r="D23" s="243"/>
      <c r="E23" s="219"/>
      <c r="F23" s="81" t="s">
        <v>396</v>
      </c>
      <c r="G23" s="82" t="s">
        <v>424</v>
      </c>
      <c r="H23" s="79" t="s">
        <v>400</v>
      </c>
      <c r="I23" s="79" t="s">
        <v>397</v>
      </c>
      <c r="J23" s="79" t="s">
        <v>398</v>
      </c>
      <c r="K23" s="77" t="s">
        <v>484</v>
      </c>
      <c r="L23" s="79">
        <v>2</v>
      </c>
      <c r="M23" s="79">
        <v>2</v>
      </c>
      <c r="N23" s="79">
        <v>2</v>
      </c>
      <c r="O23" s="79" t="str">
        <f t="shared" si="6"/>
        <v>BAJO</v>
      </c>
      <c r="P23" s="79">
        <v>60</v>
      </c>
      <c r="Q23" s="79">
        <f>N23*P23</f>
        <v>120</v>
      </c>
      <c r="R23" s="79" t="str">
        <f>IF(Q23&gt;=2,IF(Q23&lt;=20,"IV",IF(Q23&lt;=120,"III",IF(Q23&lt;=500,"II","I"))))</f>
        <v>III</v>
      </c>
      <c r="S23" s="79" t="str">
        <f t="shared" si="4"/>
        <v>Aceptable</v>
      </c>
      <c r="T23" s="79">
        <f t="shared" si="5"/>
        <v>49</v>
      </c>
      <c r="U23" s="79">
        <v>4</v>
      </c>
      <c r="V23" s="79">
        <v>25</v>
      </c>
      <c r="W23" s="79">
        <v>20</v>
      </c>
      <c r="X23" s="79" t="s">
        <v>417</v>
      </c>
      <c r="Y23" s="79" t="s">
        <v>53</v>
      </c>
      <c r="Z23" s="79" t="s">
        <v>49</v>
      </c>
      <c r="AA23" s="79"/>
      <c r="AB23" s="79" t="s">
        <v>49</v>
      </c>
      <c r="AC23" s="79"/>
      <c r="AD23" s="79" t="s">
        <v>401</v>
      </c>
      <c r="AE23" s="79" t="s">
        <v>399</v>
      </c>
      <c r="AF23" s="79" t="s">
        <v>49</v>
      </c>
      <c r="AG23" s="79" t="s">
        <v>425</v>
      </c>
    </row>
    <row r="24" spans="1:33" s="72" customFormat="1" ht="64.25" customHeight="1" thickBot="1">
      <c r="A24" s="219"/>
      <c r="B24" s="235"/>
      <c r="C24" s="239"/>
      <c r="D24" s="243"/>
      <c r="E24" s="219"/>
      <c r="F24" s="81" t="s">
        <v>463</v>
      </c>
      <c r="G24" s="82" t="s">
        <v>460</v>
      </c>
      <c r="H24" s="79" t="s">
        <v>461</v>
      </c>
      <c r="I24" s="79"/>
      <c r="J24" s="79" t="s">
        <v>462</v>
      </c>
      <c r="K24" s="77" t="s">
        <v>483</v>
      </c>
      <c r="L24" s="79">
        <v>2</v>
      </c>
      <c r="M24" s="79">
        <v>2</v>
      </c>
      <c r="N24" s="79">
        <v>2</v>
      </c>
      <c r="O24" s="79" t="str">
        <f t="shared" si="6"/>
        <v>BAJO</v>
      </c>
      <c r="P24" s="79">
        <v>60</v>
      </c>
      <c r="Q24" s="79">
        <f>N24*P24</f>
        <v>120</v>
      </c>
      <c r="R24" s="79" t="str">
        <f>IF(Q24&gt;=2,IF(Q24&lt;=20,"IV",IF(Q24&lt;=120,"III",IF(Q24&lt;=500,"II","I"))))</f>
        <v>III</v>
      </c>
      <c r="S24" s="79" t="str">
        <f t="shared" si="4"/>
        <v>Aceptable</v>
      </c>
      <c r="T24" s="79">
        <f t="shared" si="5"/>
        <v>49</v>
      </c>
      <c r="U24" s="79">
        <v>4</v>
      </c>
      <c r="V24" s="79">
        <v>25</v>
      </c>
      <c r="W24" s="79">
        <v>20</v>
      </c>
      <c r="X24" s="79" t="s">
        <v>461</v>
      </c>
      <c r="Y24" s="79" t="s">
        <v>53</v>
      </c>
      <c r="Z24" s="79" t="s">
        <v>49</v>
      </c>
      <c r="AA24" s="79"/>
      <c r="AB24" s="79" t="s">
        <v>49</v>
      </c>
      <c r="AC24" s="79"/>
      <c r="AD24" s="79" t="s">
        <v>464</v>
      </c>
      <c r="AE24" s="79" t="s">
        <v>465</v>
      </c>
      <c r="AF24" s="79"/>
      <c r="AG24" s="79"/>
    </row>
    <row r="25" spans="1:33" ht="51.5" customHeight="1" thickBot="1">
      <c r="A25" s="229"/>
      <c r="B25" s="236"/>
      <c r="C25" s="240"/>
      <c r="D25" s="244"/>
      <c r="E25" s="229"/>
      <c r="F25" s="67" t="s">
        <v>426</v>
      </c>
      <c r="G25" s="89" t="s">
        <v>369</v>
      </c>
      <c r="H25" s="79" t="s">
        <v>339</v>
      </c>
      <c r="I25" s="79" t="s">
        <v>49</v>
      </c>
      <c r="J25" s="79" t="s">
        <v>49</v>
      </c>
      <c r="K25" s="79" t="s">
        <v>340</v>
      </c>
      <c r="L25" s="79">
        <v>2</v>
      </c>
      <c r="M25" s="79">
        <v>4</v>
      </c>
      <c r="N25" s="79">
        <f t="shared" si="1"/>
        <v>8</v>
      </c>
      <c r="O25" s="79" t="str">
        <f>IF(N25&gt;=2,IF(N25&lt;=4,"BAJO",IF(N25&lt;=8,"MEDIO",IF(N25&lt;=20,"A","ALTO"))))</f>
        <v>MEDIO</v>
      </c>
      <c r="P25" s="79">
        <v>25</v>
      </c>
      <c r="Q25" s="79">
        <f t="shared" si="2"/>
        <v>200</v>
      </c>
      <c r="R25" s="79" t="str">
        <f t="shared" si="3"/>
        <v>II</v>
      </c>
      <c r="S25" s="79" t="str">
        <f t="shared" si="4"/>
        <v>No Aceptable</v>
      </c>
      <c r="T25" s="79">
        <f t="shared" si="5"/>
        <v>49</v>
      </c>
      <c r="U25" s="79">
        <v>4</v>
      </c>
      <c r="V25" s="79">
        <v>25</v>
      </c>
      <c r="W25" s="79">
        <v>20</v>
      </c>
      <c r="X25" s="79" t="s">
        <v>98</v>
      </c>
      <c r="Y25" s="79" t="s">
        <v>53</v>
      </c>
      <c r="Z25" s="79" t="s">
        <v>49</v>
      </c>
      <c r="AA25" s="79"/>
      <c r="AB25" s="79" t="s">
        <v>49</v>
      </c>
      <c r="AC25" s="79"/>
      <c r="AD25" s="79" t="s">
        <v>49</v>
      </c>
      <c r="AE25" s="79" t="s">
        <v>213</v>
      </c>
      <c r="AF25" s="79" t="s">
        <v>49</v>
      </c>
      <c r="AG25" s="79" t="s">
        <v>136</v>
      </c>
    </row>
    <row r="26" spans="1:3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3"/>
      <c r="Z26" s="2"/>
      <c r="AA26" s="2"/>
      <c r="AB26" s="2"/>
      <c r="AC26" s="2"/>
      <c r="AD26" s="2"/>
      <c r="AE26" s="2"/>
      <c r="AF26" s="2"/>
      <c r="AG26" s="2"/>
    </row>
  </sheetData>
  <mergeCells count="36">
    <mergeCell ref="A8:A25"/>
    <mergeCell ref="B8:B25"/>
    <mergeCell ref="C8:C25"/>
    <mergeCell ref="D8:D25"/>
    <mergeCell ref="E8:E25"/>
    <mergeCell ref="AG6:AG7"/>
    <mergeCell ref="K6:K7"/>
    <mergeCell ref="Z6:AA7"/>
    <mergeCell ref="AB6:AC7"/>
    <mergeCell ref="AD6:AD7"/>
    <mergeCell ref="AE6:AE7"/>
    <mergeCell ref="AF6:AF7"/>
    <mergeCell ref="T5:Y6"/>
    <mergeCell ref="Z5:AF5"/>
    <mergeCell ref="J6:J7"/>
    <mergeCell ref="A5:H5"/>
    <mergeCell ref="I5:K5"/>
    <mergeCell ref="L5:R6"/>
    <mergeCell ref="S5:S6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A1:E3"/>
    <mergeCell ref="F1:AC1"/>
    <mergeCell ref="AD1:AG3"/>
    <mergeCell ref="F2:AC3"/>
    <mergeCell ref="A4:E4"/>
    <mergeCell ref="F4:J4"/>
    <mergeCell ref="K4:AC4"/>
    <mergeCell ref="AD4:AG4"/>
  </mergeCells>
  <dataValidations count="1">
    <dataValidation type="list" allowBlank="1" showInputMessage="1" showErrorMessage="1" errorTitle="RECUERDE!" error="Unicamente subclasificación permitida" promptTitle="ESCRIBA:" prompt="Subclasificación del peligro" sqref="F14" xr:uid="{00000000-0002-0000-0400-000000000000}">
      <formula1>subclasificacionespermitidas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4" tint="0.39997558519241921"/>
  </sheetPr>
  <dimension ref="A1:AG26"/>
  <sheetViews>
    <sheetView zoomScale="90" zoomScaleNormal="90" workbookViewId="0">
      <pane xSplit="5" ySplit="7" topLeftCell="G23" activePane="bottomRight" state="frozen"/>
      <selection pane="topRight" activeCell="G1" sqref="G1"/>
      <selection pane="bottomLeft" activeCell="A8" sqref="A8"/>
      <selection pane="bottomRight" activeCell="A27" sqref="A27:XFD29"/>
    </sheetView>
  </sheetViews>
  <sheetFormatPr baseColWidth="10" defaultRowHeight="15"/>
  <cols>
    <col min="1" max="1" width="6.33203125" customWidth="1"/>
    <col min="2" max="2" width="7.1640625" customWidth="1"/>
    <col min="3" max="3" width="36" customWidth="1"/>
    <col min="4" max="4" width="8" customWidth="1"/>
    <col min="6" max="6" width="31.6640625" customWidth="1"/>
    <col min="7" max="7" width="14.6640625" customWidth="1"/>
    <col min="8" max="8" width="37.5" customWidth="1"/>
    <col min="9" max="9" width="21" customWidth="1"/>
    <col min="10" max="10" width="20.5" customWidth="1"/>
    <col min="11" max="11" width="34" customWidth="1"/>
    <col min="12" max="12" width="5.6640625" customWidth="1"/>
    <col min="13" max="13" width="5.1640625" customWidth="1"/>
    <col min="14" max="14" width="6.33203125" customWidth="1"/>
    <col min="15" max="15" width="10.5" customWidth="1"/>
    <col min="16" max="16" width="5.33203125" customWidth="1"/>
    <col min="17" max="17" width="7.33203125" customWidth="1"/>
    <col min="18" max="18" width="5.6640625" customWidth="1"/>
    <col min="19" max="19" width="20.5" customWidth="1"/>
    <col min="20" max="20" width="6.6640625" customWidth="1"/>
    <col min="21" max="21" width="4.33203125" customWidth="1"/>
    <col min="22" max="22" width="4.1640625" customWidth="1"/>
    <col min="23" max="23" width="4.6640625" customWidth="1"/>
    <col min="24" max="24" width="11.5" customWidth="1"/>
    <col min="26" max="26" width="5.83203125" customWidth="1"/>
    <col min="27" max="27" width="3.33203125" customWidth="1"/>
    <col min="28" max="28" width="7" customWidth="1"/>
    <col min="29" max="29" width="7.6640625" customWidth="1"/>
    <col min="30" max="30" width="12.5" customWidth="1"/>
    <col min="31" max="31" width="22.1640625" customWidth="1"/>
    <col min="32" max="32" width="12" customWidth="1"/>
    <col min="33" max="33" width="21.1640625" customWidth="1"/>
  </cols>
  <sheetData>
    <row r="1" spans="1:33" ht="16">
      <c r="A1" s="121" t="s">
        <v>0</v>
      </c>
      <c r="B1" s="122"/>
      <c r="C1" s="122"/>
      <c r="D1" s="122"/>
      <c r="E1" s="123"/>
      <c r="F1" s="130" t="s">
        <v>1</v>
      </c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2"/>
      <c r="AD1" s="133"/>
      <c r="AE1" s="122"/>
      <c r="AF1" s="122"/>
      <c r="AG1" s="123"/>
    </row>
    <row r="2" spans="1:33">
      <c r="A2" s="124"/>
      <c r="B2" s="125"/>
      <c r="C2" s="125"/>
      <c r="D2" s="125"/>
      <c r="E2" s="126"/>
      <c r="F2" s="134" t="s">
        <v>2</v>
      </c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3"/>
      <c r="AD2" s="124"/>
      <c r="AE2" s="125"/>
      <c r="AF2" s="125"/>
      <c r="AG2" s="126"/>
    </row>
    <row r="3" spans="1:33">
      <c r="A3" s="127"/>
      <c r="B3" s="128"/>
      <c r="C3" s="128"/>
      <c r="D3" s="128"/>
      <c r="E3" s="129"/>
      <c r="F3" s="127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27"/>
      <c r="AE3" s="128"/>
      <c r="AF3" s="128"/>
      <c r="AG3" s="129"/>
    </row>
    <row r="4" spans="1:33">
      <c r="A4" s="135" t="s">
        <v>3</v>
      </c>
      <c r="B4" s="122"/>
      <c r="C4" s="122"/>
      <c r="D4" s="122"/>
      <c r="E4" s="123"/>
      <c r="F4" s="136" t="s">
        <v>4</v>
      </c>
      <c r="G4" s="122"/>
      <c r="H4" s="122"/>
      <c r="I4" s="122"/>
      <c r="J4" s="123"/>
      <c r="K4" s="135" t="s">
        <v>5</v>
      </c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37" t="s">
        <v>6</v>
      </c>
      <c r="AE4" s="122"/>
      <c r="AF4" s="122"/>
      <c r="AG4" s="123"/>
    </row>
    <row r="5" spans="1:33">
      <c r="A5" s="171" t="s">
        <v>7</v>
      </c>
      <c r="B5" s="131"/>
      <c r="C5" s="131"/>
      <c r="D5" s="131"/>
      <c r="E5" s="131"/>
      <c r="F5" s="131"/>
      <c r="G5" s="131"/>
      <c r="H5" s="131"/>
      <c r="I5" s="171" t="s">
        <v>8</v>
      </c>
      <c r="J5" s="131"/>
      <c r="K5" s="132"/>
      <c r="L5" s="172" t="s">
        <v>9</v>
      </c>
      <c r="M5" s="122"/>
      <c r="N5" s="122"/>
      <c r="O5" s="122"/>
      <c r="P5" s="122"/>
      <c r="Q5" s="122"/>
      <c r="R5" s="122"/>
      <c r="S5" s="173" t="s">
        <v>10</v>
      </c>
      <c r="T5" s="177" t="s">
        <v>11</v>
      </c>
      <c r="U5" s="122"/>
      <c r="V5" s="122"/>
      <c r="W5" s="122"/>
      <c r="X5" s="122"/>
      <c r="Y5" s="123"/>
      <c r="Z5" s="171" t="s">
        <v>12</v>
      </c>
      <c r="AA5" s="131"/>
      <c r="AB5" s="131"/>
      <c r="AC5" s="131"/>
      <c r="AD5" s="131"/>
      <c r="AE5" s="131"/>
      <c r="AF5" s="132"/>
      <c r="AG5" s="1" t="s">
        <v>13</v>
      </c>
    </row>
    <row r="6" spans="1:33">
      <c r="A6" s="218" t="s">
        <v>14</v>
      </c>
      <c r="B6" s="218" t="s">
        <v>15</v>
      </c>
      <c r="C6" s="218" t="s">
        <v>16</v>
      </c>
      <c r="D6" s="218" t="s">
        <v>17</v>
      </c>
      <c r="E6" s="218" t="s">
        <v>18</v>
      </c>
      <c r="F6" s="220" t="s">
        <v>19</v>
      </c>
      <c r="G6" s="220" t="s">
        <v>20</v>
      </c>
      <c r="H6" s="175" t="s">
        <v>21</v>
      </c>
      <c r="I6" s="169" t="s">
        <v>22</v>
      </c>
      <c r="J6" s="169" t="s">
        <v>23</v>
      </c>
      <c r="K6" s="169" t="s">
        <v>24</v>
      </c>
      <c r="L6" s="127"/>
      <c r="M6" s="128"/>
      <c r="N6" s="128"/>
      <c r="O6" s="128"/>
      <c r="P6" s="128"/>
      <c r="Q6" s="128"/>
      <c r="R6" s="128"/>
      <c r="S6" s="174"/>
      <c r="T6" s="124"/>
      <c r="U6" s="178"/>
      <c r="V6" s="178"/>
      <c r="W6" s="178"/>
      <c r="X6" s="178"/>
      <c r="Y6" s="126"/>
      <c r="Z6" s="176" t="s">
        <v>25</v>
      </c>
      <c r="AA6" s="123"/>
      <c r="AB6" s="176" t="s">
        <v>26</v>
      </c>
      <c r="AC6" s="123"/>
      <c r="AD6" s="169" t="s">
        <v>27</v>
      </c>
      <c r="AE6" s="169" t="s">
        <v>28</v>
      </c>
      <c r="AF6" s="169" t="s">
        <v>29</v>
      </c>
      <c r="AG6" s="169" t="s">
        <v>30</v>
      </c>
    </row>
    <row r="7" spans="1:33" ht="71" customHeight="1" thickBot="1">
      <c r="A7" s="219"/>
      <c r="B7" s="219"/>
      <c r="C7" s="219"/>
      <c r="D7" s="219"/>
      <c r="E7" s="219"/>
      <c r="F7" s="219"/>
      <c r="G7" s="219"/>
      <c r="H7" s="170"/>
      <c r="I7" s="170"/>
      <c r="J7" s="170"/>
      <c r="K7" s="170"/>
      <c r="L7" s="4" t="s">
        <v>31</v>
      </c>
      <c r="M7" s="4" t="s">
        <v>32</v>
      </c>
      <c r="N7" s="4" t="s">
        <v>33</v>
      </c>
      <c r="O7" s="4" t="s">
        <v>34</v>
      </c>
      <c r="P7" s="4" t="s">
        <v>35</v>
      </c>
      <c r="Q7" s="4" t="s">
        <v>36</v>
      </c>
      <c r="R7" s="4" t="s">
        <v>37</v>
      </c>
      <c r="S7" s="4" t="s">
        <v>38</v>
      </c>
      <c r="T7" s="5" t="s">
        <v>39</v>
      </c>
      <c r="U7" s="5" t="s">
        <v>40</v>
      </c>
      <c r="V7" s="5" t="s">
        <v>41</v>
      </c>
      <c r="W7" s="5" t="s">
        <v>42</v>
      </c>
      <c r="X7" s="5" t="s">
        <v>43</v>
      </c>
      <c r="Y7" s="6" t="s">
        <v>44</v>
      </c>
      <c r="Z7" s="124"/>
      <c r="AA7" s="126"/>
      <c r="AB7" s="124"/>
      <c r="AC7" s="126"/>
      <c r="AD7" s="170"/>
      <c r="AE7" s="170"/>
      <c r="AF7" s="170"/>
      <c r="AG7" s="170"/>
    </row>
    <row r="8" spans="1:33" ht="60.75" customHeight="1" thickBot="1">
      <c r="A8" s="222" t="s">
        <v>150</v>
      </c>
      <c r="B8" s="223" t="s">
        <v>144</v>
      </c>
      <c r="C8" s="224" t="s">
        <v>149</v>
      </c>
      <c r="D8" s="225" t="s">
        <v>146</v>
      </c>
      <c r="E8" s="221" t="s">
        <v>45</v>
      </c>
      <c r="F8" s="84" t="s">
        <v>186</v>
      </c>
      <c r="G8" s="84" t="s">
        <v>181</v>
      </c>
      <c r="H8" s="79" t="s">
        <v>393</v>
      </c>
      <c r="I8" s="79" t="s">
        <v>48</v>
      </c>
      <c r="J8" s="79" t="s">
        <v>49</v>
      </c>
      <c r="K8" s="79" t="s">
        <v>188</v>
      </c>
      <c r="L8" s="79">
        <v>2</v>
      </c>
      <c r="M8" s="79">
        <v>3</v>
      </c>
      <c r="N8" s="79">
        <f>L8*M8</f>
        <v>6</v>
      </c>
      <c r="O8" s="79" t="str">
        <f t="shared" ref="O8:O14" si="0">IF(N8&gt;=2,IF(N8&lt;=4,"BAJO",IF(N8&lt;=8,"MEDIO",IF(N8&lt;=20,"A","ALTO"))))</f>
        <v>MEDIO</v>
      </c>
      <c r="P8" s="79">
        <v>10</v>
      </c>
      <c r="Q8" s="79">
        <f>N8*P8</f>
        <v>60</v>
      </c>
      <c r="R8" s="79" t="str">
        <f>IF(Q8&gt;=2,IF(Q8&lt;=20,"IV",IF(Q8&lt;=120,"III",IF(Q8&lt;=500,"II","I"))))</f>
        <v>III</v>
      </c>
      <c r="S8" s="79" t="str">
        <f>IF(Q8&lt;=145,"Aceptable",IF(Q8&lt;=146,"NoAceptable","No Aceptable"))</f>
        <v>Aceptable</v>
      </c>
      <c r="T8" s="79">
        <f>U8+V8+W8</f>
        <v>36</v>
      </c>
      <c r="U8" s="79">
        <v>9</v>
      </c>
      <c r="V8" s="79">
        <v>22</v>
      </c>
      <c r="W8" s="79">
        <v>5</v>
      </c>
      <c r="X8" s="79" t="s">
        <v>194</v>
      </c>
      <c r="Y8" s="79" t="s">
        <v>53</v>
      </c>
      <c r="Z8" s="79" t="s">
        <v>49</v>
      </c>
      <c r="AA8" s="79"/>
      <c r="AB8" s="79" t="s">
        <v>49</v>
      </c>
      <c r="AC8" s="79"/>
      <c r="AD8" s="79" t="s">
        <v>49</v>
      </c>
      <c r="AE8" s="79" t="s">
        <v>54</v>
      </c>
      <c r="AF8" s="79" t="s">
        <v>55</v>
      </c>
      <c r="AG8" s="79" t="s">
        <v>177</v>
      </c>
    </row>
    <row r="9" spans="1:33" ht="81.75" customHeight="1" thickBot="1">
      <c r="A9" s="148"/>
      <c r="B9" s="152"/>
      <c r="C9" s="156"/>
      <c r="D9" s="160"/>
      <c r="E9" s="164"/>
      <c r="F9" s="91" t="s">
        <v>196</v>
      </c>
      <c r="G9" s="78" t="s">
        <v>413</v>
      </c>
      <c r="H9" s="79" t="s">
        <v>449</v>
      </c>
      <c r="I9" s="79" t="s">
        <v>405</v>
      </c>
      <c r="J9" s="79" t="s">
        <v>472</v>
      </c>
      <c r="K9" s="79" t="s">
        <v>191</v>
      </c>
      <c r="L9" s="79">
        <v>2</v>
      </c>
      <c r="M9" s="79">
        <v>3</v>
      </c>
      <c r="N9" s="79">
        <f t="shared" ref="N9:N25" si="1">L9*M9</f>
        <v>6</v>
      </c>
      <c r="O9" s="79" t="str">
        <f t="shared" si="0"/>
        <v>MEDIO</v>
      </c>
      <c r="P9" s="79">
        <v>10</v>
      </c>
      <c r="Q9" s="79">
        <f t="shared" ref="Q9:Q25" si="2">N9*P9</f>
        <v>60</v>
      </c>
      <c r="R9" s="79" t="str">
        <f t="shared" ref="R9:R25" si="3">IF(Q9&gt;=2,IF(Q9&lt;=20,"IV",IF(Q9&lt;=120,"III",IF(Q9&lt;=500,"II","I"))))</f>
        <v>III</v>
      </c>
      <c r="S9" s="79" t="str">
        <f t="shared" ref="S9:S25" si="4">IF(Q9&lt;=145,"Aceptable",IF(Q9&lt;=146,"NoAceptable","No Aceptable"))</f>
        <v>Aceptable</v>
      </c>
      <c r="T9" s="79">
        <f t="shared" ref="T9:T25" si="5">U9+V9+W9</f>
        <v>36</v>
      </c>
      <c r="U9" s="79">
        <v>9</v>
      </c>
      <c r="V9" s="79">
        <v>22</v>
      </c>
      <c r="W9" s="79">
        <v>5</v>
      </c>
      <c r="X9" s="79" t="s">
        <v>429</v>
      </c>
      <c r="Y9" s="79" t="s">
        <v>53</v>
      </c>
      <c r="Z9" s="79" t="s">
        <v>49</v>
      </c>
      <c r="AA9" s="79"/>
      <c r="AB9" s="79" t="s">
        <v>49</v>
      </c>
      <c r="AC9" s="79"/>
      <c r="AD9" s="79" t="s">
        <v>473</v>
      </c>
      <c r="AE9" s="79" t="s">
        <v>474</v>
      </c>
      <c r="AF9" s="79" t="s">
        <v>55</v>
      </c>
      <c r="AG9" s="79" t="s">
        <v>177</v>
      </c>
    </row>
    <row r="10" spans="1:33" ht="62" customHeight="1" thickBot="1">
      <c r="A10" s="149"/>
      <c r="B10" s="153"/>
      <c r="C10" s="157"/>
      <c r="D10" s="161"/>
      <c r="E10" s="165"/>
      <c r="F10" s="78" t="s">
        <v>57</v>
      </c>
      <c r="G10" s="78" t="s">
        <v>182</v>
      </c>
      <c r="H10" s="79" t="s">
        <v>130</v>
      </c>
      <c r="I10" s="79" t="s">
        <v>192</v>
      </c>
      <c r="J10" s="79" t="s">
        <v>193</v>
      </c>
      <c r="K10" s="79" t="s">
        <v>191</v>
      </c>
      <c r="L10" s="79">
        <v>2</v>
      </c>
      <c r="M10" s="79">
        <v>2</v>
      </c>
      <c r="N10" s="79">
        <f t="shared" si="1"/>
        <v>4</v>
      </c>
      <c r="O10" s="79" t="str">
        <f t="shared" si="0"/>
        <v>BAJO</v>
      </c>
      <c r="P10" s="79">
        <v>10</v>
      </c>
      <c r="Q10" s="79">
        <f t="shared" si="2"/>
        <v>40</v>
      </c>
      <c r="R10" s="79" t="str">
        <f t="shared" si="3"/>
        <v>III</v>
      </c>
      <c r="S10" s="79" t="str">
        <f t="shared" si="4"/>
        <v>Aceptable</v>
      </c>
      <c r="T10" s="79">
        <f t="shared" si="5"/>
        <v>36</v>
      </c>
      <c r="U10" s="79">
        <v>9</v>
      </c>
      <c r="V10" s="79">
        <v>22</v>
      </c>
      <c r="W10" s="79">
        <v>5</v>
      </c>
      <c r="X10" s="79" t="s">
        <v>62</v>
      </c>
      <c r="Y10" s="79" t="s">
        <v>53</v>
      </c>
      <c r="Z10" s="79" t="s">
        <v>49</v>
      </c>
      <c r="AA10" s="79"/>
      <c r="AB10" s="79" t="s">
        <v>49</v>
      </c>
      <c r="AC10" s="79"/>
      <c r="AD10" s="79" t="s">
        <v>63</v>
      </c>
      <c r="AE10" s="79" t="s">
        <v>64</v>
      </c>
      <c r="AF10" s="79" t="s">
        <v>55</v>
      </c>
      <c r="AG10" s="79" t="s">
        <v>177</v>
      </c>
    </row>
    <row r="11" spans="1:33" ht="38.5" customHeight="1" thickBot="1">
      <c r="A11" s="149"/>
      <c r="B11" s="153"/>
      <c r="C11" s="157"/>
      <c r="D11" s="161"/>
      <c r="E11" s="165"/>
      <c r="F11" s="78" t="s">
        <v>415</v>
      </c>
      <c r="G11" s="78" t="s">
        <v>480</v>
      </c>
      <c r="H11" s="79" t="s">
        <v>198</v>
      </c>
      <c r="I11" s="79" t="s">
        <v>199</v>
      </c>
      <c r="J11" s="79" t="s">
        <v>131</v>
      </c>
      <c r="K11" s="79" t="s">
        <v>200</v>
      </c>
      <c r="L11" s="79">
        <v>2</v>
      </c>
      <c r="M11" s="79">
        <v>2</v>
      </c>
      <c r="N11" s="79">
        <f t="shared" si="1"/>
        <v>4</v>
      </c>
      <c r="O11" s="79" t="str">
        <f t="shared" si="0"/>
        <v>BAJO</v>
      </c>
      <c r="P11" s="79">
        <v>10</v>
      </c>
      <c r="Q11" s="79">
        <f t="shared" si="2"/>
        <v>40</v>
      </c>
      <c r="R11" s="79" t="str">
        <f t="shared" si="3"/>
        <v>III</v>
      </c>
      <c r="S11" s="79" t="str">
        <f t="shared" si="4"/>
        <v>Aceptable</v>
      </c>
      <c r="T11" s="79">
        <f t="shared" si="5"/>
        <v>36</v>
      </c>
      <c r="U11" s="79">
        <v>9</v>
      </c>
      <c r="V11" s="79">
        <v>22</v>
      </c>
      <c r="W11" s="79">
        <v>5</v>
      </c>
      <c r="X11" s="79" t="s">
        <v>201</v>
      </c>
      <c r="Y11" s="79" t="s">
        <v>53</v>
      </c>
      <c r="Z11" s="79" t="s">
        <v>49</v>
      </c>
      <c r="AA11" s="79"/>
      <c r="AB11" s="79" t="s">
        <v>49</v>
      </c>
      <c r="AC11" s="79"/>
      <c r="AD11" s="79" t="s">
        <v>49</v>
      </c>
      <c r="AE11" s="79" t="s">
        <v>202</v>
      </c>
      <c r="AF11" s="79" t="s">
        <v>55</v>
      </c>
      <c r="AG11" s="79" t="s">
        <v>177</v>
      </c>
    </row>
    <row r="12" spans="1:33" ht="82.5" customHeight="1" thickBot="1">
      <c r="A12" s="149"/>
      <c r="B12" s="153"/>
      <c r="C12" s="157"/>
      <c r="D12" s="161"/>
      <c r="E12" s="165"/>
      <c r="F12" s="92" t="s">
        <v>121</v>
      </c>
      <c r="G12" s="78" t="s">
        <v>183</v>
      </c>
      <c r="H12" s="79" t="s">
        <v>475</v>
      </c>
      <c r="I12" s="79" t="s">
        <v>71</v>
      </c>
      <c r="J12" s="79" t="s">
        <v>203</v>
      </c>
      <c r="K12" s="79" t="s">
        <v>476</v>
      </c>
      <c r="L12" s="79">
        <v>2</v>
      </c>
      <c r="M12" s="79">
        <v>4</v>
      </c>
      <c r="N12" s="79">
        <v>4</v>
      </c>
      <c r="O12" s="79" t="str">
        <f t="shared" si="0"/>
        <v>BAJO</v>
      </c>
      <c r="P12" s="79">
        <v>25</v>
      </c>
      <c r="Q12" s="79">
        <f t="shared" si="2"/>
        <v>100</v>
      </c>
      <c r="R12" s="79" t="str">
        <f t="shared" si="3"/>
        <v>III</v>
      </c>
      <c r="S12" s="79" t="str">
        <f t="shared" si="4"/>
        <v>Aceptable</v>
      </c>
      <c r="T12" s="79">
        <f t="shared" si="5"/>
        <v>36</v>
      </c>
      <c r="U12" s="79">
        <v>9</v>
      </c>
      <c r="V12" s="79">
        <v>22</v>
      </c>
      <c r="W12" s="79">
        <v>5</v>
      </c>
      <c r="X12" s="79" t="s">
        <v>72</v>
      </c>
      <c r="Y12" s="79" t="s">
        <v>53</v>
      </c>
      <c r="Z12" s="79" t="s">
        <v>49</v>
      </c>
      <c r="AA12" s="79"/>
      <c r="AB12" s="79" t="s">
        <v>73</v>
      </c>
      <c r="AC12" s="79"/>
      <c r="AD12" s="79" t="s">
        <v>459</v>
      </c>
      <c r="AE12" s="79" t="s">
        <v>74</v>
      </c>
      <c r="AF12" s="79" t="s">
        <v>49</v>
      </c>
      <c r="AG12" s="79" t="s">
        <v>177</v>
      </c>
    </row>
    <row r="13" spans="1:33" ht="57.75" customHeight="1" thickBot="1">
      <c r="A13" s="149"/>
      <c r="B13" s="153"/>
      <c r="C13" s="157"/>
      <c r="D13" s="161"/>
      <c r="E13" s="165"/>
      <c r="F13" s="92" t="s">
        <v>119</v>
      </c>
      <c r="G13" s="78" t="s">
        <v>183</v>
      </c>
      <c r="H13" s="79" t="s">
        <v>122</v>
      </c>
      <c r="I13" s="79" t="s">
        <v>470</v>
      </c>
      <c r="J13" s="79" t="s">
        <v>471</v>
      </c>
      <c r="K13" s="79" t="s">
        <v>120</v>
      </c>
      <c r="L13" s="79">
        <v>2</v>
      </c>
      <c r="M13" s="79">
        <v>4</v>
      </c>
      <c r="N13" s="79">
        <v>4</v>
      </c>
      <c r="O13" s="79" t="str">
        <f t="shared" si="0"/>
        <v>BAJO</v>
      </c>
      <c r="P13" s="79">
        <v>25</v>
      </c>
      <c r="Q13" s="79">
        <f t="shared" si="2"/>
        <v>100</v>
      </c>
      <c r="R13" s="79" t="str">
        <f t="shared" si="3"/>
        <v>III</v>
      </c>
      <c r="S13" s="79" t="str">
        <f t="shared" si="4"/>
        <v>Aceptable</v>
      </c>
      <c r="T13" s="79">
        <f t="shared" si="5"/>
        <v>36</v>
      </c>
      <c r="U13" s="79">
        <v>9</v>
      </c>
      <c r="V13" s="79">
        <v>22</v>
      </c>
      <c r="W13" s="79">
        <v>5</v>
      </c>
      <c r="X13" s="79" t="s">
        <v>72</v>
      </c>
      <c r="Y13" s="79" t="s">
        <v>53</v>
      </c>
      <c r="Z13" s="79" t="s">
        <v>49</v>
      </c>
      <c r="AA13" s="79"/>
      <c r="AB13" s="79" t="s">
        <v>73</v>
      </c>
      <c r="AC13" s="79"/>
      <c r="AD13" s="79" t="s">
        <v>49</v>
      </c>
      <c r="AE13" s="79" t="s">
        <v>74</v>
      </c>
      <c r="AF13" s="79" t="s">
        <v>49</v>
      </c>
      <c r="AG13" s="79" t="s">
        <v>177</v>
      </c>
    </row>
    <row r="14" spans="1:33" ht="51" customHeight="1" thickBot="1">
      <c r="A14" s="149"/>
      <c r="B14" s="153"/>
      <c r="C14" s="157"/>
      <c r="D14" s="161"/>
      <c r="E14" s="165"/>
      <c r="F14" s="90" t="s">
        <v>142</v>
      </c>
      <c r="G14" s="86" t="s">
        <v>190</v>
      </c>
      <c r="H14" s="79" t="s">
        <v>172</v>
      </c>
      <c r="I14" s="79" t="s">
        <v>173</v>
      </c>
      <c r="J14" s="79" t="s">
        <v>478</v>
      </c>
      <c r="K14" s="79" t="s">
        <v>141</v>
      </c>
      <c r="L14" s="79">
        <v>2</v>
      </c>
      <c r="M14" s="79">
        <v>4</v>
      </c>
      <c r="N14" s="79">
        <v>4</v>
      </c>
      <c r="O14" s="79" t="str">
        <f t="shared" si="0"/>
        <v>BAJO</v>
      </c>
      <c r="P14" s="79">
        <v>25</v>
      </c>
      <c r="Q14" s="79">
        <f t="shared" si="2"/>
        <v>100</v>
      </c>
      <c r="R14" s="79" t="str">
        <f t="shared" si="3"/>
        <v>III</v>
      </c>
      <c r="S14" s="79" t="str">
        <f t="shared" si="4"/>
        <v>Aceptable</v>
      </c>
      <c r="T14" s="79">
        <f t="shared" si="5"/>
        <v>36</v>
      </c>
      <c r="U14" s="79">
        <v>9</v>
      </c>
      <c r="V14" s="79">
        <v>22</v>
      </c>
      <c r="W14" s="79">
        <v>5</v>
      </c>
      <c r="X14" s="79" t="s">
        <v>52</v>
      </c>
      <c r="Y14" s="79" t="s">
        <v>53</v>
      </c>
      <c r="Z14" s="79" t="s">
        <v>49</v>
      </c>
      <c r="AA14" s="79"/>
      <c r="AB14" s="79" t="s">
        <v>49</v>
      </c>
      <c r="AC14" s="79"/>
      <c r="AD14" s="79" t="s">
        <v>49</v>
      </c>
      <c r="AE14" s="79" t="s">
        <v>204</v>
      </c>
      <c r="AF14" s="79" t="s">
        <v>49</v>
      </c>
      <c r="AG14" s="79" t="s">
        <v>177</v>
      </c>
    </row>
    <row r="15" spans="1:33" ht="36.75" customHeight="1" thickBot="1">
      <c r="A15" s="149"/>
      <c r="B15" s="153"/>
      <c r="C15" s="157"/>
      <c r="D15" s="161"/>
      <c r="E15" s="165"/>
      <c r="F15" s="78" t="s">
        <v>75</v>
      </c>
      <c r="G15" s="86" t="s">
        <v>190</v>
      </c>
      <c r="H15" s="79" t="s">
        <v>175</v>
      </c>
      <c r="I15" s="79" t="s">
        <v>76</v>
      </c>
      <c r="J15" s="79" t="s">
        <v>479</v>
      </c>
      <c r="K15" s="79" t="s">
        <v>179</v>
      </c>
      <c r="L15" s="79">
        <v>6</v>
      </c>
      <c r="M15" s="79">
        <v>3</v>
      </c>
      <c r="N15" s="79">
        <v>4</v>
      </c>
      <c r="O15" s="79" t="str">
        <f>IF(N15&gt;=2,IF(N15&lt;=4,"BAJO",IF(N15&lt;=8,"MEDIO",IF(N15&lt;=20,"ALTO","ALTO"))))</f>
        <v>BAJO</v>
      </c>
      <c r="P15" s="79">
        <v>25</v>
      </c>
      <c r="Q15" s="79">
        <f t="shared" si="2"/>
        <v>100</v>
      </c>
      <c r="R15" s="79" t="str">
        <f t="shared" si="3"/>
        <v>III</v>
      </c>
      <c r="S15" s="79" t="str">
        <f t="shared" si="4"/>
        <v>Aceptable</v>
      </c>
      <c r="T15" s="79">
        <f t="shared" si="5"/>
        <v>36</v>
      </c>
      <c r="U15" s="79">
        <v>9</v>
      </c>
      <c r="V15" s="79">
        <v>22</v>
      </c>
      <c r="W15" s="79">
        <v>5</v>
      </c>
      <c r="X15" s="79" t="s">
        <v>52</v>
      </c>
      <c r="Y15" s="79" t="s">
        <v>53</v>
      </c>
      <c r="Z15" s="79" t="s">
        <v>49</v>
      </c>
      <c r="AA15" s="79"/>
      <c r="AB15" s="79" t="s">
        <v>49</v>
      </c>
      <c r="AC15" s="79"/>
      <c r="AD15" s="79" t="s">
        <v>49</v>
      </c>
      <c r="AE15" s="79" t="s">
        <v>79</v>
      </c>
      <c r="AF15" s="79" t="s">
        <v>49</v>
      </c>
      <c r="AG15" s="79" t="s">
        <v>177</v>
      </c>
    </row>
    <row r="16" spans="1:33" ht="45.75" customHeight="1" thickBot="1">
      <c r="A16" s="149"/>
      <c r="B16" s="153"/>
      <c r="C16" s="157"/>
      <c r="D16" s="161"/>
      <c r="E16" s="165"/>
      <c r="F16" s="68" t="s">
        <v>451</v>
      </c>
      <c r="G16" s="78" t="s">
        <v>436</v>
      </c>
      <c r="H16" s="79" t="s">
        <v>452</v>
      </c>
      <c r="I16" s="79" t="s">
        <v>469</v>
      </c>
      <c r="J16" s="79" t="s">
        <v>467</v>
      </c>
      <c r="K16" s="79" t="s">
        <v>468</v>
      </c>
      <c r="L16" s="79">
        <v>2</v>
      </c>
      <c r="M16" s="79">
        <v>3</v>
      </c>
      <c r="N16" s="79">
        <f t="shared" si="1"/>
        <v>6</v>
      </c>
      <c r="O16" s="79" t="str">
        <f t="shared" ref="O16:O24" si="6">IF(N16&gt;=2,IF(N16&lt;=4,"BAJO",IF(N16&lt;=8,"MEDIO",IF(N16&lt;=20,"ALTO","ALTO"))))</f>
        <v>MEDIO</v>
      </c>
      <c r="P16" s="79">
        <v>10</v>
      </c>
      <c r="Q16" s="79">
        <f t="shared" si="2"/>
        <v>60</v>
      </c>
      <c r="R16" s="79" t="str">
        <f t="shared" si="3"/>
        <v>III</v>
      </c>
      <c r="S16" s="79" t="str">
        <f t="shared" si="4"/>
        <v>Aceptable</v>
      </c>
      <c r="T16" s="79">
        <f t="shared" si="5"/>
        <v>36</v>
      </c>
      <c r="U16" s="79">
        <v>9</v>
      </c>
      <c r="V16" s="79">
        <v>22</v>
      </c>
      <c r="W16" s="79">
        <v>5</v>
      </c>
      <c r="X16" s="79" t="s">
        <v>52</v>
      </c>
      <c r="Y16" s="79" t="s">
        <v>53</v>
      </c>
      <c r="Z16" s="79" t="s">
        <v>49</v>
      </c>
      <c r="AA16" s="79"/>
      <c r="AB16" s="79" t="s">
        <v>49</v>
      </c>
      <c r="AC16" s="79"/>
      <c r="AD16" s="79" t="s">
        <v>49</v>
      </c>
      <c r="AE16" s="79" t="s">
        <v>206</v>
      </c>
      <c r="AF16" s="79" t="s">
        <v>49</v>
      </c>
      <c r="AG16" s="79" t="s">
        <v>177</v>
      </c>
    </row>
    <row r="17" spans="1:33" s="72" customFormat="1" ht="74" customHeight="1" thickBot="1">
      <c r="A17" s="149"/>
      <c r="B17" s="153"/>
      <c r="C17" s="157"/>
      <c r="D17" s="161"/>
      <c r="E17" s="165"/>
      <c r="F17" s="68" t="s">
        <v>443</v>
      </c>
      <c r="G17" s="78" t="s">
        <v>441</v>
      </c>
      <c r="H17" s="79" t="s">
        <v>444</v>
      </c>
      <c r="I17" s="79" t="s">
        <v>402</v>
      </c>
      <c r="J17" s="79" t="s">
        <v>403</v>
      </c>
      <c r="K17" s="79" t="s">
        <v>353</v>
      </c>
      <c r="L17" s="79">
        <v>2</v>
      </c>
      <c r="M17" s="79">
        <v>3</v>
      </c>
      <c r="N17" s="79">
        <f t="shared" si="1"/>
        <v>6</v>
      </c>
      <c r="O17" s="79" t="str">
        <f t="shared" si="6"/>
        <v>MEDIO</v>
      </c>
      <c r="P17" s="79">
        <v>10</v>
      </c>
      <c r="Q17" s="79">
        <f t="shared" si="2"/>
        <v>60</v>
      </c>
      <c r="R17" s="79" t="str">
        <f t="shared" si="3"/>
        <v>III</v>
      </c>
      <c r="S17" s="79" t="str">
        <f>IF(Q17&lt;=145,"Aceptable",IF(Q17&lt;=146,"NoAceptable","No Aceptable"))</f>
        <v>Aceptable</v>
      </c>
      <c r="T17" s="79">
        <f>V17+U17+W17</f>
        <v>36</v>
      </c>
      <c r="U17" s="79">
        <v>9</v>
      </c>
      <c r="V17" s="79">
        <v>22</v>
      </c>
      <c r="W17" s="79">
        <v>5</v>
      </c>
      <c r="X17" s="79" t="s">
        <v>52</v>
      </c>
      <c r="Y17" s="79" t="s">
        <v>53</v>
      </c>
      <c r="Z17" s="79" t="s">
        <v>49</v>
      </c>
      <c r="AA17" s="79"/>
      <c r="AB17" s="79" t="s">
        <v>49</v>
      </c>
      <c r="AC17" s="79"/>
      <c r="AD17" s="79" t="s">
        <v>49</v>
      </c>
      <c r="AE17" s="79" t="s">
        <v>404</v>
      </c>
      <c r="AF17" s="79" t="s">
        <v>49</v>
      </c>
      <c r="AG17" s="79" t="s">
        <v>356</v>
      </c>
    </row>
    <row r="18" spans="1:33" ht="62.25" customHeight="1" thickBot="1">
      <c r="A18" s="149"/>
      <c r="B18" s="153"/>
      <c r="C18" s="157"/>
      <c r="D18" s="161"/>
      <c r="E18" s="165"/>
      <c r="F18" s="78" t="s">
        <v>80</v>
      </c>
      <c r="G18" s="78" t="s">
        <v>184</v>
      </c>
      <c r="H18" s="79" t="s">
        <v>123</v>
      </c>
      <c r="I18" s="79" t="s">
        <v>49</v>
      </c>
      <c r="J18" s="79" t="s">
        <v>333</v>
      </c>
      <c r="K18" s="79" t="s">
        <v>83</v>
      </c>
      <c r="L18" s="79">
        <v>2</v>
      </c>
      <c r="M18" s="79">
        <v>3</v>
      </c>
      <c r="N18" s="79">
        <f t="shared" si="1"/>
        <v>6</v>
      </c>
      <c r="O18" s="79" t="str">
        <f t="shared" si="6"/>
        <v>MEDIO</v>
      </c>
      <c r="P18" s="79">
        <v>10</v>
      </c>
      <c r="Q18" s="79">
        <f t="shared" si="2"/>
        <v>60</v>
      </c>
      <c r="R18" s="79" t="str">
        <f t="shared" si="3"/>
        <v>III</v>
      </c>
      <c r="S18" s="79" t="str">
        <f t="shared" si="4"/>
        <v>Aceptable</v>
      </c>
      <c r="T18" s="79">
        <f t="shared" si="5"/>
        <v>36</v>
      </c>
      <c r="U18" s="79">
        <v>9</v>
      </c>
      <c r="V18" s="79">
        <v>22</v>
      </c>
      <c r="W18" s="79">
        <v>5</v>
      </c>
      <c r="X18" s="79" t="s">
        <v>207</v>
      </c>
      <c r="Y18" s="79" t="s">
        <v>53</v>
      </c>
      <c r="Z18" s="79" t="s">
        <v>49</v>
      </c>
      <c r="AA18" s="79"/>
      <c r="AB18" s="79" t="s">
        <v>49</v>
      </c>
      <c r="AC18" s="79"/>
      <c r="AD18" s="79" t="s">
        <v>49</v>
      </c>
      <c r="AE18" s="79" t="s">
        <v>86</v>
      </c>
      <c r="AF18" s="79" t="s">
        <v>87</v>
      </c>
      <c r="AG18" s="79" t="s">
        <v>177</v>
      </c>
    </row>
    <row r="19" spans="1:33" ht="53.5" customHeight="1" thickBot="1">
      <c r="A19" s="149"/>
      <c r="B19" s="153"/>
      <c r="C19" s="157"/>
      <c r="D19" s="161"/>
      <c r="E19" s="165"/>
      <c r="F19" s="86" t="s">
        <v>334</v>
      </c>
      <c r="G19" s="78" t="s">
        <v>184</v>
      </c>
      <c r="H19" s="79" t="s">
        <v>125</v>
      </c>
      <c r="I19" s="79" t="s">
        <v>208</v>
      </c>
      <c r="J19" s="79" t="s">
        <v>174</v>
      </c>
      <c r="K19" s="79" t="s">
        <v>209</v>
      </c>
      <c r="L19" s="79">
        <v>6</v>
      </c>
      <c r="M19" s="79">
        <v>3</v>
      </c>
      <c r="N19" s="79">
        <v>4</v>
      </c>
      <c r="O19" s="79" t="str">
        <f t="shared" si="6"/>
        <v>BAJO</v>
      </c>
      <c r="P19" s="79">
        <v>25</v>
      </c>
      <c r="Q19" s="79">
        <f t="shared" si="2"/>
        <v>100</v>
      </c>
      <c r="R19" s="79" t="str">
        <f t="shared" si="3"/>
        <v>III</v>
      </c>
      <c r="S19" s="79" t="str">
        <f t="shared" si="4"/>
        <v>Aceptable</v>
      </c>
      <c r="T19" s="79">
        <f t="shared" si="5"/>
        <v>36</v>
      </c>
      <c r="U19" s="79">
        <v>9</v>
      </c>
      <c r="V19" s="79">
        <v>22</v>
      </c>
      <c r="W19" s="79">
        <v>5</v>
      </c>
      <c r="X19" s="79" t="s">
        <v>84</v>
      </c>
      <c r="Y19" s="79" t="s">
        <v>53</v>
      </c>
      <c r="Z19" s="79" t="s">
        <v>210</v>
      </c>
      <c r="AA19" s="79"/>
      <c r="AB19" s="79" t="s">
        <v>49</v>
      </c>
      <c r="AC19" s="79"/>
      <c r="AD19" s="79" t="s">
        <v>49</v>
      </c>
      <c r="AE19" s="79" t="s">
        <v>128</v>
      </c>
      <c r="AF19" s="79" t="s">
        <v>211</v>
      </c>
      <c r="AG19" s="79" t="s">
        <v>177</v>
      </c>
    </row>
    <row r="20" spans="1:33" ht="51.5" customHeight="1" thickBot="1">
      <c r="A20" s="149"/>
      <c r="B20" s="153"/>
      <c r="C20" s="157"/>
      <c r="D20" s="161"/>
      <c r="E20" s="165"/>
      <c r="F20" s="20" t="s">
        <v>180</v>
      </c>
      <c r="G20" s="78" t="s">
        <v>185</v>
      </c>
      <c r="H20" s="79" t="s">
        <v>133</v>
      </c>
      <c r="I20" s="79" t="s">
        <v>90</v>
      </c>
      <c r="J20" s="79" t="s">
        <v>91</v>
      </c>
      <c r="K20" s="79" t="s">
        <v>92</v>
      </c>
      <c r="L20" s="79">
        <v>4</v>
      </c>
      <c r="M20" s="79">
        <v>4</v>
      </c>
      <c r="N20" s="79">
        <v>8</v>
      </c>
      <c r="O20" s="79" t="str">
        <f t="shared" si="6"/>
        <v>MEDIO</v>
      </c>
      <c r="P20" s="79">
        <v>10</v>
      </c>
      <c r="Q20" s="79">
        <f t="shared" si="2"/>
        <v>80</v>
      </c>
      <c r="R20" s="79" t="str">
        <f t="shared" si="3"/>
        <v>III</v>
      </c>
      <c r="S20" s="79" t="str">
        <f t="shared" si="4"/>
        <v>Aceptable</v>
      </c>
      <c r="T20" s="79">
        <f t="shared" si="5"/>
        <v>36</v>
      </c>
      <c r="U20" s="79">
        <v>9</v>
      </c>
      <c r="V20" s="79">
        <v>22</v>
      </c>
      <c r="W20" s="79">
        <v>5</v>
      </c>
      <c r="X20" s="79" t="s">
        <v>84</v>
      </c>
      <c r="Y20" s="79" t="s">
        <v>53</v>
      </c>
      <c r="Z20" s="79" t="s">
        <v>49</v>
      </c>
      <c r="AA20" s="79"/>
      <c r="AB20" s="79" t="s">
        <v>93</v>
      </c>
      <c r="AC20" s="79"/>
      <c r="AD20" s="79" t="s">
        <v>49</v>
      </c>
      <c r="AE20" s="79" t="s">
        <v>94</v>
      </c>
      <c r="AF20" s="79" t="s">
        <v>95</v>
      </c>
      <c r="AG20" s="79" t="s">
        <v>177</v>
      </c>
    </row>
    <row r="21" spans="1:33" s="72" customFormat="1" ht="77" customHeight="1" thickBot="1">
      <c r="A21" s="150"/>
      <c r="B21" s="154"/>
      <c r="C21" s="158"/>
      <c r="D21" s="162"/>
      <c r="E21" s="166"/>
      <c r="F21" s="81" t="s">
        <v>421</v>
      </c>
      <c r="G21" s="82" t="s">
        <v>367</v>
      </c>
      <c r="H21" s="79" t="s">
        <v>410</v>
      </c>
      <c r="I21" s="79" t="s">
        <v>418</v>
      </c>
      <c r="J21" s="79" t="s">
        <v>411</v>
      </c>
      <c r="K21" s="77" t="s">
        <v>482</v>
      </c>
      <c r="L21" s="79">
        <v>2</v>
      </c>
      <c r="M21" s="79">
        <v>2</v>
      </c>
      <c r="N21" s="79">
        <v>2</v>
      </c>
      <c r="O21" s="79" t="str">
        <f t="shared" si="6"/>
        <v>BAJO</v>
      </c>
      <c r="P21" s="79">
        <v>25</v>
      </c>
      <c r="Q21" s="79">
        <f t="shared" si="2"/>
        <v>50</v>
      </c>
      <c r="R21" s="79" t="str">
        <f>IF(Q21&gt;=2,IF(Q21&lt;=20,"IV",IF(Q21&lt;=120,"III",IF(Q21&lt;=500,"II","I"))))</f>
        <v>III</v>
      </c>
      <c r="S21" s="79" t="str">
        <f t="shared" si="4"/>
        <v>Aceptable</v>
      </c>
      <c r="T21" s="79">
        <f>V21+U21+W21</f>
        <v>36</v>
      </c>
      <c r="U21" s="79">
        <v>9</v>
      </c>
      <c r="V21" s="79">
        <v>22</v>
      </c>
      <c r="W21" s="79">
        <v>5</v>
      </c>
      <c r="X21" s="79" t="s">
        <v>416</v>
      </c>
      <c r="Y21" s="79" t="s">
        <v>53</v>
      </c>
      <c r="Z21" s="79" t="s">
        <v>49</v>
      </c>
      <c r="AA21" s="79"/>
      <c r="AB21" s="79" t="s">
        <v>422</v>
      </c>
      <c r="AC21" s="79"/>
      <c r="AD21" s="79" t="s">
        <v>49</v>
      </c>
      <c r="AE21" s="79" t="s">
        <v>423</v>
      </c>
      <c r="AF21" s="79" t="s">
        <v>49</v>
      </c>
      <c r="AG21" s="79" t="s">
        <v>356</v>
      </c>
    </row>
    <row r="22" spans="1:33" s="72" customFormat="1" ht="77" customHeight="1" thickBot="1">
      <c r="A22" s="150"/>
      <c r="B22" s="154"/>
      <c r="C22" s="158"/>
      <c r="D22" s="162"/>
      <c r="E22" s="166"/>
      <c r="F22" s="81" t="s">
        <v>453</v>
      </c>
      <c r="G22" s="82" t="s">
        <v>424</v>
      </c>
      <c r="H22" s="79" t="s">
        <v>457</v>
      </c>
      <c r="I22" s="79"/>
      <c r="J22" s="79" t="s">
        <v>454</v>
      </c>
      <c r="K22" s="77" t="s">
        <v>485</v>
      </c>
      <c r="L22" s="79">
        <v>2</v>
      </c>
      <c r="M22" s="79">
        <v>2</v>
      </c>
      <c r="N22" s="79">
        <f t="shared" si="1"/>
        <v>4</v>
      </c>
      <c r="O22" s="79" t="str">
        <f t="shared" si="6"/>
        <v>BAJO</v>
      </c>
      <c r="P22" s="79">
        <v>10</v>
      </c>
      <c r="Q22" s="79">
        <f t="shared" si="2"/>
        <v>40</v>
      </c>
      <c r="R22" s="79" t="str">
        <f>IF(Q22&gt;=2,IF(Q22&lt;=20,"IV",IF(Q22&lt;=120,"III",IF(Q22&lt;=500,"II","I"))))</f>
        <v>III</v>
      </c>
      <c r="S22" s="79" t="str">
        <f t="shared" si="4"/>
        <v>Aceptable</v>
      </c>
      <c r="T22" s="79">
        <f>V22+U22+W22</f>
        <v>36</v>
      </c>
      <c r="U22" s="79">
        <v>9</v>
      </c>
      <c r="V22" s="79">
        <v>22</v>
      </c>
      <c r="W22" s="79">
        <v>5</v>
      </c>
      <c r="X22" s="79" t="s">
        <v>455</v>
      </c>
      <c r="Y22" s="79" t="s">
        <v>53</v>
      </c>
      <c r="Z22" s="79" t="s">
        <v>49</v>
      </c>
      <c r="AA22" s="79"/>
      <c r="AB22" s="79" t="s">
        <v>458</v>
      </c>
      <c r="AC22" s="79"/>
      <c r="AD22" s="79" t="s">
        <v>49</v>
      </c>
      <c r="AE22" s="79" t="s">
        <v>456</v>
      </c>
      <c r="AF22" s="79" t="s">
        <v>49</v>
      </c>
      <c r="AG22" s="79" t="s">
        <v>356</v>
      </c>
    </row>
    <row r="23" spans="1:33" s="72" customFormat="1" ht="64.25" customHeight="1" thickBot="1">
      <c r="A23" s="150"/>
      <c r="B23" s="154"/>
      <c r="C23" s="158"/>
      <c r="D23" s="162"/>
      <c r="E23" s="166"/>
      <c r="F23" s="81" t="s">
        <v>396</v>
      </c>
      <c r="G23" s="82" t="s">
        <v>424</v>
      </c>
      <c r="H23" s="79" t="s">
        <v>400</v>
      </c>
      <c r="I23" s="79" t="s">
        <v>397</v>
      </c>
      <c r="J23" s="79" t="s">
        <v>398</v>
      </c>
      <c r="K23" s="77" t="s">
        <v>484</v>
      </c>
      <c r="L23" s="79">
        <v>2</v>
      </c>
      <c r="M23" s="79">
        <v>2</v>
      </c>
      <c r="N23" s="79">
        <v>2</v>
      </c>
      <c r="O23" s="79" t="str">
        <f t="shared" si="6"/>
        <v>BAJO</v>
      </c>
      <c r="P23" s="79">
        <v>60</v>
      </c>
      <c r="Q23" s="79">
        <f>N23*P23</f>
        <v>120</v>
      </c>
      <c r="R23" s="79" t="str">
        <f>IF(Q23&gt;=2,IF(Q23&lt;=20,"IV",IF(Q23&lt;=120,"III",IF(Q23&lt;=500,"II","I"))))</f>
        <v>III</v>
      </c>
      <c r="S23" s="79" t="str">
        <f t="shared" si="4"/>
        <v>Aceptable</v>
      </c>
      <c r="T23" s="79">
        <f>V23+U23+W23</f>
        <v>36</v>
      </c>
      <c r="U23" s="79">
        <v>9</v>
      </c>
      <c r="V23" s="79">
        <v>22</v>
      </c>
      <c r="W23" s="79">
        <v>5</v>
      </c>
      <c r="X23" s="79" t="s">
        <v>417</v>
      </c>
      <c r="Y23" s="79" t="s">
        <v>53</v>
      </c>
      <c r="Z23" s="79" t="s">
        <v>49</v>
      </c>
      <c r="AA23" s="79"/>
      <c r="AB23" s="79" t="s">
        <v>49</v>
      </c>
      <c r="AC23" s="79"/>
      <c r="AD23" s="79" t="s">
        <v>401</v>
      </c>
      <c r="AE23" s="79" t="s">
        <v>399</v>
      </c>
      <c r="AF23" s="79" t="s">
        <v>49</v>
      </c>
      <c r="AG23" s="79" t="s">
        <v>425</v>
      </c>
    </row>
    <row r="24" spans="1:33" s="72" customFormat="1" ht="64.25" customHeight="1" thickBot="1">
      <c r="A24" s="150"/>
      <c r="B24" s="154"/>
      <c r="C24" s="158"/>
      <c r="D24" s="162"/>
      <c r="E24" s="166"/>
      <c r="F24" s="81" t="s">
        <v>463</v>
      </c>
      <c r="G24" s="82" t="s">
        <v>460</v>
      </c>
      <c r="H24" s="79" t="s">
        <v>461</v>
      </c>
      <c r="I24" s="79"/>
      <c r="J24" s="79" t="s">
        <v>462</v>
      </c>
      <c r="K24" s="77" t="s">
        <v>483</v>
      </c>
      <c r="L24" s="79">
        <v>2</v>
      </c>
      <c r="M24" s="79">
        <v>2</v>
      </c>
      <c r="N24" s="79">
        <v>2</v>
      </c>
      <c r="O24" s="79" t="str">
        <f t="shared" si="6"/>
        <v>BAJO</v>
      </c>
      <c r="P24" s="79">
        <v>60</v>
      </c>
      <c r="Q24" s="79">
        <f>N24*P24</f>
        <v>120</v>
      </c>
      <c r="R24" s="79" t="str">
        <f>IF(Q24&gt;=2,IF(Q24&lt;=20,"IV",IF(Q24&lt;=120,"III",IF(Q24&lt;=500,"II","I"))))</f>
        <v>III</v>
      </c>
      <c r="S24" s="79" t="str">
        <f t="shared" si="4"/>
        <v>Aceptable</v>
      </c>
      <c r="T24" s="79">
        <f>V24+U24+W24</f>
        <v>36</v>
      </c>
      <c r="U24" s="79">
        <v>9</v>
      </c>
      <c r="V24" s="79">
        <v>22</v>
      </c>
      <c r="W24" s="79">
        <v>5</v>
      </c>
      <c r="X24" s="79" t="s">
        <v>461</v>
      </c>
      <c r="Y24" s="79" t="s">
        <v>53</v>
      </c>
      <c r="Z24" s="79" t="s">
        <v>49</v>
      </c>
      <c r="AA24" s="79"/>
      <c r="AB24" s="79" t="s">
        <v>49</v>
      </c>
      <c r="AC24" s="79"/>
      <c r="AD24" s="79" t="s">
        <v>464</v>
      </c>
      <c r="AE24" s="79" t="s">
        <v>465</v>
      </c>
      <c r="AF24" s="79"/>
      <c r="AG24" s="79"/>
    </row>
    <row r="25" spans="1:33" ht="51.5" customHeight="1" thickBot="1">
      <c r="A25" s="151"/>
      <c r="B25" s="155"/>
      <c r="C25" s="159"/>
      <c r="D25" s="163"/>
      <c r="E25" s="167"/>
      <c r="F25" s="67" t="s">
        <v>426</v>
      </c>
      <c r="G25" s="89" t="s">
        <v>189</v>
      </c>
      <c r="H25" s="79" t="s">
        <v>212</v>
      </c>
      <c r="I25" s="79" t="s">
        <v>49</v>
      </c>
      <c r="J25" s="79" t="s">
        <v>49</v>
      </c>
      <c r="K25" s="79" t="s">
        <v>135</v>
      </c>
      <c r="L25" s="79">
        <v>2</v>
      </c>
      <c r="M25" s="79">
        <v>4</v>
      </c>
      <c r="N25" s="79">
        <f t="shared" si="1"/>
        <v>8</v>
      </c>
      <c r="O25" s="79" t="str">
        <f>IF(N25&gt;=2,IF(N25&lt;=4,"BAJO",IF(N25&lt;=8,"MEDIO",IF(N25&lt;=20,"A","ALTO"))))</f>
        <v>MEDIO</v>
      </c>
      <c r="P25" s="79">
        <v>25</v>
      </c>
      <c r="Q25" s="79">
        <f t="shared" si="2"/>
        <v>200</v>
      </c>
      <c r="R25" s="79" t="str">
        <f t="shared" si="3"/>
        <v>II</v>
      </c>
      <c r="S25" s="79" t="str">
        <f t="shared" si="4"/>
        <v>No Aceptable</v>
      </c>
      <c r="T25" s="79">
        <f t="shared" si="5"/>
        <v>36</v>
      </c>
      <c r="U25" s="79">
        <v>9</v>
      </c>
      <c r="V25" s="79">
        <v>22</v>
      </c>
      <c r="W25" s="79">
        <v>5</v>
      </c>
      <c r="X25" s="79" t="s">
        <v>98</v>
      </c>
      <c r="Y25" s="79" t="s">
        <v>53</v>
      </c>
      <c r="Z25" s="79" t="s">
        <v>49</v>
      </c>
      <c r="AA25" s="79"/>
      <c r="AB25" s="79" t="s">
        <v>49</v>
      </c>
      <c r="AC25" s="79"/>
      <c r="AD25" s="79" t="s">
        <v>49</v>
      </c>
      <c r="AE25" s="79" t="s">
        <v>213</v>
      </c>
      <c r="AF25" s="79" t="s">
        <v>49</v>
      </c>
      <c r="AG25" s="79" t="s">
        <v>136</v>
      </c>
    </row>
    <row r="26" spans="1:33" ht="30.75" customHeight="1"/>
  </sheetData>
  <mergeCells count="36">
    <mergeCell ref="A8:A25"/>
    <mergeCell ref="B8:B25"/>
    <mergeCell ref="C8:C25"/>
    <mergeCell ref="D8:D25"/>
    <mergeCell ref="E8:E25"/>
    <mergeCell ref="AG6:AG7"/>
    <mergeCell ref="K6:K7"/>
    <mergeCell ref="Z6:AA7"/>
    <mergeCell ref="AB6:AC7"/>
    <mergeCell ref="AD6:AD7"/>
    <mergeCell ref="AE6:AE7"/>
    <mergeCell ref="AF6:AF7"/>
    <mergeCell ref="T5:Y6"/>
    <mergeCell ref="Z5:AF5"/>
    <mergeCell ref="J6:J7"/>
    <mergeCell ref="A5:H5"/>
    <mergeCell ref="I5:K5"/>
    <mergeCell ref="L5:R6"/>
    <mergeCell ref="S5:S6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A1:E3"/>
    <mergeCell ref="F1:AC1"/>
    <mergeCell ref="AD1:AG3"/>
    <mergeCell ref="F2:AC3"/>
    <mergeCell ref="A4:E4"/>
    <mergeCell ref="F4:J4"/>
    <mergeCell ref="K4:AC4"/>
    <mergeCell ref="AD4:AG4"/>
  </mergeCells>
  <dataValidations count="1">
    <dataValidation type="list" allowBlank="1" showInputMessage="1" showErrorMessage="1" errorTitle="RECUERDE!" error="Unicamente subclasificación permitida" promptTitle="ESCRIBA:" prompt="Subclasificación del peligro" sqref="F14" xr:uid="{00000000-0002-0000-0300-000000000000}">
      <formula1>subclasificacionespermitidas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theme="4" tint="0.39997558519241921"/>
  </sheetPr>
  <dimension ref="A1:AH25"/>
  <sheetViews>
    <sheetView zoomScale="90" zoomScaleNormal="90" workbookViewId="0">
      <pane xSplit="6" ySplit="7" topLeftCell="H23" activePane="bottomRight" state="frozen"/>
      <selection pane="topRight" activeCell="G1" sqref="G1"/>
      <selection pane="bottomLeft" activeCell="A8" sqref="A8"/>
      <selection pane="bottomRight" activeCell="A27" sqref="A27:XFD29"/>
    </sheetView>
  </sheetViews>
  <sheetFormatPr baseColWidth="10" defaultRowHeight="15"/>
  <cols>
    <col min="1" max="1" width="4.5" customWidth="1"/>
    <col min="2" max="2" width="6.33203125" customWidth="1"/>
    <col min="3" max="3" width="7.1640625" customWidth="1"/>
    <col min="4" max="4" width="36" customWidth="1"/>
    <col min="5" max="5" width="8" customWidth="1"/>
    <col min="7" max="7" width="31.6640625" customWidth="1"/>
    <col min="8" max="8" width="14.6640625" customWidth="1"/>
    <col min="9" max="9" width="37.5" customWidth="1"/>
    <col min="10" max="10" width="21" customWidth="1"/>
    <col min="11" max="11" width="16.83203125" customWidth="1"/>
    <col min="12" max="12" width="34" customWidth="1"/>
    <col min="13" max="13" width="5.6640625" customWidth="1"/>
    <col min="14" max="14" width="5.1640625" customWidth="1"/>
    <col min="15" max="15" width="6.33203125" customWidth="1"/>
    <col min="16" max="16" width="10.5" customWidth="1"/>
    <col min="17" max="17" width="5.33203125" customWidth="1"/>
    <col min="18" max="18" width="7.33203125" customWidth="1"/>
    <col min="19" max="19" width="5.6640625" customWidth="1"/>
    <col min="20" max="20" width="20.5" customWidth="1"/>
    <col min="21" max="21" width="6.6640625" customWidth="1"/>
    <col min="22" max="22" width="4.33203125" customWidth="1"/>
    <col min="23" max="23" width="4.1640625" customWidth="1"/>
    <col min="24" max="24" width="4.6640625" customWidth="1"/>
    <col min="25" max="25" width="11.5" customWidth="1"/>
    <col min="27" max="27" width="4.6640625" customWidth="1"/>
    <col min="28" max="28" width="3.33203125" customWidth="1"/>
    <col min="29" max="29" width="7" customWidth="1"/>
    <col min="30" max="30" width="7.6640625" customWidth="1"/>
    <col min="31" max="31" width="12.5" customWidth="1"/>
    <col min="32" max="32" width="22.1640625" customWidth="1"/>
    <col min="33" max="33" width="12" customWidth="1"/>
    <col min="34" max="34" width="21.1640625" customWidth="1"/>
  </cols>
  <sheetData>
    <row r="1" spans="1:34" ht="16">
      <c r="B1" s="121" t="s">
        <v>0</v>
      </c>
      <c r="C1" s="122"/>
      <c r="D1" s="122"/>
      <c r="E1" s="122"/>
      <c r="F1" s="123"/>
      <c r="G1" s="130" t="s">
        <v>1</v>
      </c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1"/>
      <c r="AD1" s="132"/>
      <c r="AE1" s="133"/>
      <c r="AF1" s="122"/>
      <c r="AG1" s="122"/>
      <c r="AH1" s="123"/>
    </row>
    <row r="2" spans="1:34">
      <c r="B2" s="124"/>
      <c r="C2" s="125"/>
      <c r="D2" s="125"/>
      <c r="E2" s="125"/>
      <c r="F2" s="126"/>
      <c r="G2" s="134" t="s">
        <v>2</v>
      </c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3"/>
      <c r="AE2" s="124"/>
      <c r="AF2" s="125"/>
      <c r="AG2" s="125"/>
      <c r="AH2" s="126"/>
    </row>
    <row r="3" spans="1:34">
      <c r="B3" s="127"/>
      <c r="C3" s="128"/>
      <c r="D3" s="128"/>
      <c r="E3" s="128"/>
      <c r="F3" s="129"/>
      <c r="G3" s="127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9"/>
      <c r="AE3" s="127"/>
      <c r="AF3" s="128"/>
      <c r="AG3" s="128"/>
      <c r="AH3" s="129"/>
    </row>
    <row r="4" spans="1:34">
      <c r="B4" s="135" t="s">
        <v>3</v>
      </c>
      <c r="C4" s="122"/>
      <c r="D4" s="122"/>
      <c r="E4" s="122"/>
      <c r="F4" s="123"/>
      <c r="G4" s="136" t="s">
        <v>4</v>
      </c>
      <c r="H4" s="122"/>
      <c r="I4" s="122"/>
      <c r="J4" s="122"/>
      <c r="K4" s="123"/>
      <c r="L4" s="135" t="s">
        <v>5</v>
      </c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22"/>
      <c r="AE4" s="137" t="s">
        <v>6</v>
      </c>
      <c r="AF4" s="122"/>
      <c r="AG4" s="122"/>
      <c r="AH4" s="123"/>
    </row>
    <row r="5" spans="1:34">
      <c r="B5" s="171" t="s">
        <v>7</v>
      </c>
      <c r="C5" s="131"/>
      <c r="D5" s="131"/>
      <c r="E5" s="131"/>
      <c r="F5" s="131"/>
      <c r="G5" s="131"/>
      <c r="H5" s="131"/>
      <c r="I5" s="131"/>
      <c r="J5" s="171" t="s">
        <v>8</v>
      </c>
      <c r="K5" s="131"/>
      <c r="L5" s="132"/>
      <c r="M5" s="172" t="s">
        <v>9</v>
      </c>
      <c r="N5" s="122"/>
      <c r="O5" s="122"/>
      <c r="P5" s="122"/>
      <c r="Q5" s="122"/>
      <c r="R5" s="122"/>
      <c r="S5" s="122"/>
      <c r="T5" s="173" t="s">
        <v>10</v>
      </c>
      <c r="U5" s="177" t="s">
        <v>11</v>
      </c>
      <c r="V5" s="122"/>
      <c r="W5" s="122"/>
      <c r="X5" s="122"/>
      <c r="Y5" s="122"/>
      <c r="Z5" s="123"/>
      <c r="AA5" s="171" t="s">
        <v>12</v>
      </c>
      <c r="AB5" s="131"/>
      <c r="AC5" s="131"/>
      <c r="AD5" s="131"/>
      <c r="AE5" s="131"/>
      <c r="AF5" s="131"/>
      <c r="AG5" s="132"/>
      <c r="AH5" s="1" t="s">
        <v>13</v>
      </c>
    </row>
    <row r="6" spans="1:34">
      <c r="B6" s="218" t="s">
        <v>14</v>
      </c>
      <c r="C6" s="218" t="s">
        <v>15</v>
      </c>
      <c r="D6" s="218" t="s">
        <v>16</v>
      </c>
      <c r="E6" s="218" t="s">
        <v>17</v>
      </c>
      <c r="F6" s="218" t="s">
        <v>18</v>
      </c>
      <c r="G6" s="220" t="s">
        <v>19</v>
      </c>
      <c r="H6" s="220" t="s">
        <v>20</v>
      </c>
      <c r="I6" s="175" t="s">
        <v>21</v>
      </c>
      <c r="J6" s="169" t="s">
        <v>22</v>
      </c>
      <c r="K6" s="169" t="s">
        <v>23</v>
      </c>
      <c r="L6" s="169" t="s">
        <v>24</v>
      </c>
      <c r="M6" s="127"/>
      <c r="N6" s="128"/>
      <c r="O6" s="128"/>
      <c r="P6" s="128"/>
      <c r="Q6" s="128"/>
      <c r="R6" s="128"/>
      <c r="S6" s="128"/>
      <c r="T6" s="174"/>
      <c r="U6" s="124"/>
      <c r="V6" s="178"/>
      <c r="W6" s="178"/>
      <c r="X6" s="178"/>
      <c r="Y6" s="178"/>
      <c r="Z6" s="126"/>
      <c r="AA6" s="176" t="s">
        <v>25</v>
      </c>
      <c r="AB6" s="123"/>
      <c r="AC6" s="176" t="s">
        <v>26</v>
      </c>
      <c r="AD6" s="123"/>
      <c r="AE6" s="169" t="s">
        <v>27</v>
      </c>
      <c r="AF6" s="169" t="s">
        <v>28</v>
      </c>
      <c r="AG6" s="169" t="s">
        <v>29</v>
      </c>
      <c r="AH6" s="169" t="s">
        <v>30</v>
      </c>
    </row>
    <row r="7" spans="1:34" ht="71" customHeight="1">
      <c r="B7" s="219"/>
      <c r="C7" s="219"/>
      <c r="D7" s="219"/>
      <c r="E7" s="219"/>
      <c r="F7" s="219"/>
      <c r="G7" s="219"/>
      <c r="H7" s="219"/>
      <c r="I7" s="170"/>
      <c r="J7" s="170"/>
      <c r="K7" s="170"/>
      <c r="L7" s="170"/>
      <c r="M7" s="4" t="s">
        <v>31</v>
      </c>
      <c r="N7" s="4" t="s">
        <v>32</v>
      </c>
      <c r="O7" s="4" t="s">
        <v>33</v>
      </c>
      <c r="P7" s="4" t="s">
        <v>34</v>
      </c>
      <c r="Q7" s="4" t="s">
        <v>35</v>
      </c>
      <c r="R7" s="4" t="s">
        <v>36</v>
      </c>
      <c r="S7" s="4" t="s">
        <v>37</v>
      </c>
      <c r="T7" s="4" t="s">
        <v>38</v>
      </c>
      <c r="U7" s="5" t="s">
        <v>39</v>
      </c>
      <c r="V7" s="5" t="s">
        <v>40</v>
      </c>
      <c r="W7" s="5" t="s">
        <v>41</v>
      </c>
      <c r="X7" s="5" t="s">
        <v>42</v>
      </c>
      <c r="Y7" s="5" t="s">
        <v>43</v>
      </c>
      <c r="Z7" s="6" t="s">
        <v>44</v>
      </c>
      <c r="AA7" s="124"/>
      <c r="AB7" s="126"/>
      <c r="AC7" s="124"/>
      <c r="AD7" s="126"/>
      <c r="AE7" s="170"/>
      <c r="AF7" s="170"/>
      <c r="AG7" s="170"/>
      <c r="AH7" s="170"/>
    </row>
    <row r="8" spans="1:34" ht="60.75" customHeight="1">
      <c r="A8" s="230">
        <v>9</v>
      </c>
      <c r="B8" s="231" t="s">
        <v>161</v>
      </c>
      <c r="C8" s="233" t="s">
        <v>144</v>
      </c>
      <c r="D8" s="237" t="s">
        <v>162</v>
      </c>
      <c r="E8" s="241" t="s">
        <v>146</v>
      </c>
      <c r="F8" s="226" t="s">
        <v>45</v>
      </c>
      <c r="G8" s="78" t="s">
        <v>186</v>
      </c>
      <c r="H8" s="78" t="s">
        <v>181</v>
      </c>
      <c r="I8" s="77" t="s">
        <v>428</v>
      </c>
      <c r="J8" s="77" t="s">
        <v>48</v>
      </c>
      <c r="K8" s="77" t="s">
        <v>49</v>
      </c>
      <c r="L8" s="77" t="s">
        <v>341</v>
      </c>
      <c r="M8" s="77">
        <v>2</v>
      </c>
      <c r="N8" s="77">
        <v>3</v>
      </c>
      <c r="O8" s="77">
        <f>M8*N8</f>
        <v>6</v>
      </c>
      <c r="P8" s="77" t="str">
        <f t="shared" ref="P8:P14" si="0">IF(O8&gt;=2,IF(O8&lt;=4,"BAJO",IF(O8&lt;=8,"MEDIO",IF(O8&lt;=20,"A","ALTO"))))</f>
        <v>MEDIO</v>
      </c>
      <c r="Q8" s="77">
        <v>10</v>
      </c>
      <c r="R8" s="77">
        <f>O8*Q8</f>
        <v>60</v>
      </c>
      <c r="S8" s="77" t="str">
        <f>IF(R8&gt;=2,IF(R8&lt;=20,"IV",IF(R8&lt;=120,"III",IF(R8&lt;=500,"II","I"))))</f>
        <v>III</v>
      </c>
      <c r="T8" s="77" t="str">
        <f>IF(R8&lt;=145,"Aceptable",IF(R8&lt;=146,"NoAceptable","No Aceptable"))</f>
        <v>Aceptable</v>
      </c>
      <c r="U8" s="77">
        <f>W8+V8+X8</f>
        <v>36</v>
      </c>
      <c r="V8" s="77">
        <v>3</v>
      </c>
      <c r="W8" s="77">
        <v>28</v>
      </c>
      <c r="X8" s="77">
        <v>5</v>
      </c>
      <c r="Y8" s="77" t="s">
        <v>194</v>
      </c>
      <c r="Z8" s="77" t="s">
        <v>53</v>
      </c>
      <c r="AA8" s="77" t="s">
        <v>49</v>
      </c>
      <c r="AB8" s="77"/>
      <c r="AC8" s="77" t="s">
        <v>49</v>
      </c>
      <c r="AD8" s="77"/>
      <c r="AE8" s="77" t="s">
        <v>49</v>
      </c>
      <c r="AF8" s="77" t="s">
        <v>54</v>
      </c>
      <c r="AG8" s="77" t="s">
        <v>55</v>
      </c>
      <c r="AH8" s="77" t="s">
        <v>356</v>
      </c>
    </row>
    <row r="9" spans="1:34" ht="63" customHeight="1">
      <c r="A9" s="230"/>
      <c r="B9" s="234"/>
      <c r="C9" s="234"/>
      <c r="D9" s="246"/>
      <c r="E9" s="242"/>
      <c r="F9" s="227"/>
      <c r="G9" s="81" t="s">
        <v>450</v>
      </c>
      <c r="H9" s="78" t="s">
        <v>413</v>
      </c>
      <c r="I9" s="77" t="s">
        <v>449</v>
      </c>
      <c r="J9" s="77" t="s">
        <v>405</v>
      </c>
      <c r="K9" s="77" t="s">
        <v>472</v>
      </c>
      <c r="L9" s="77" t="s">
        <v>406</v>
      </c>
      <c r="M9" s="77">
        <v>2</v>
      </c>
      <c r="N9" s="77">
        <v>3</v>
      </c>
      <c r="O9" s="77">
        <f t="shared" ref="O9:O25" si="1">M9*N9</f>
        <v>6</v>
      </c>
      <c r="P9" s="77" t="str">
        <f t="shared" si="0"/>
        <v>MEDIO</v>
      </c>
      <c r="Q9" s="77">
        <v>10</v>
      </c>
      <c r="R9" s="77">
        <f t="shared" ref="R9:R25" si="2">O9*Q9</f>
        <v>60</v>
      </c>
      <c r="S9" s="77" t="str">
        <f t="shared" ref="S9:S25" si="3">IF(R9&gt;=2,IF(R9&lt;=20,"IV",IF(R9&lt;=120,"III",IF(R9&lt;=500,"II","I"))))</f>
        <v>III</v>
      </c>
      <c r="T9" s="77" t="str">
        <f t="shared" ref="T9:T25" si="4">IF(R9&lt;=145,"Aceptable",IF(R9&lt;=146,"NoAceptable","No Aceptable"))</f>
        <v>Aceptable</v>
      </c>
      <c r="U9" s="77">
        <f t="shared" ref="U9:U25" si="5">W9+V9+X9</f>
        <v>36</v>
      </c>
      <c r="V9" s="77">
        <v>3</v>
      </c>
      <c r="W9" s="97">
        <v>28</v>
      </c>
      <c r="X9" s="77">
        <v>5</v>
      </c>
      <c r="Y9" s="77" t="s">
        <v>429</v>
      </c>
      <c r="Z9" s="77" t="s">
        <v>53</v>
      </c>
      <c r="AA9" s="77" t="s">
        <v>49</v>
      </c>
      <c r="AB9" s="77"/>
      <c r="AC9" s="77" t="s">
        <v>49</v>
      </c>
      <c r="AD9" s="77"/>
      <c r="AE9" s="77" t="s">
        <v>473</v>
      </c>
      <c r="AF9" s="77" t="s">
        <v>430</v>
      </c>
      <c r="AG9" s="77" t="s">
        <v>55</v>
      </c>
      <c r="AH9" s="77" t="s">
        <v>356</v>
      </c>
    </row>
    <row r="10" spans="1:34" ht="62" customHeight="1">
      <c r="A10" s="230"/>
      <c r="B10" s="219"/>
      <c r="C10" s="235"/>
      <c r="D10" s="239"/>
      <c r="E10" s="243"/>
      <c r="F10" s="219"/>
      <c r="G10" s="78" t="s">
        <v>445</v>
      </c>
      <c r="H10" s="78" t="s">
        <v>182</v>
      </c>
      <c r="I10" s="77" t="s">
        <v>130</v>
      </c>
      <c r="J10" s="77" t="s">
        <v>343</v>
      </c>
      <c r="K10" s="77" t="s">
        <v>342</v>
      </c>
      <c r="L10" s="77" t="s">
        <v>191</v>
      </c>
      <c r="M10" s="77">
        <v>2</v>
      </c>
      <c r="N10" s="77">
        <v>2</v>
      </c>
      <c r="O10" s="77">
        <f t="shared" si="1"/>
        <v>4</v>
      </c>
      <c r="P10" s="77" t="str">
        <f t="shared" si="0"/>
        <v>BAJO</v>
      </c>
      <c r="Q10" s="77">
        <v>10</v>
      </c>
      <c r="R10" s="77">
        <f t="shared" si="2"/>
        <v>40</v>
      </c>
      <c r="S10" s="77" t="str">
        <f t="shared" si="3"/>
        <v>III</v>
      </c>
      <c r="T10" s="77" t="str">
        <f t="shared" si="4"/>
        <v>Aceptable</v>
      </c>
      <c r="U10" s="77">
        <f t="shared" si="5"/>
        <v>36</v>
      </c>
      <c r="V10" s="77">
        <v>3</v>
      </c>
      <c r="W10" s="97">
        <v>28</v>
      </c>
      <c r="X10" s="77">
        <v>5</v>
      </c>
      <c r="Y10" s="77" t="s">
        <v>62</v>
      </c>
      <c r="Z10" s="77" t="s">
        <v>53</v>
      </c>
      <c r="AA10" s="77" t="s">
        <v>49</v>
      </c>
      <c r="AB10" s="77"/>
      <c r="AC10" s="77" t="s">
        <v>49</v>
      </c>
      <c r="AD10" s="77"/>
      <c r="AE10" s="77" t="s">
        <v>63</v>
      </c>
      <c r="AF10" s="77" t="s">
        <v>394</v>
      </c>
      <c r="AG10" s="77" t="s">
        <v>55</v>
      </c>
      <c r="AH10" s="77" t="s">
        <v>356</v>
      </c>
    </row>
    <row r="11" spans="1:34" ht="38.5" customHeight="1">
      <c r="A11" s="230"/>
      <c r="B11" s="219"/>
      <c r="C11" s="235"/>
      <c r="D11" s="239"/>
      <c r="E11" s="243"/>
      <c r="F11" s="219"/>
      <c r="G11" s="78" t="s">
        <v>415</v>
      </c>
      <c r="H11" s="78" t="s">
        <v>414</v>
      </c>
      <c r="I11" s="77" t="s">
        <v>198</v>
      </c>
      <c r="J11" s="77" t="s">
        <v>431</v>
      </c>
      <c r="K11" s="77" t="s">
        <v>432</v>
      </c>
      <c r="L11" s="77" t="s">
        <v>200</v>
      </c>
      <c r="M11" s="77">
        <v>2</v>
      </c>
      <c r="N11" s="77">
        <v>2</v>
      </c>
      <c r="O11" s="77">
        <f t="shared" si="1"/>
        <v>4</v>
      </c>
      <c r="P11" s="77" t="str">
        <f t="shared" si="0"/>
        <v>BAJO</v>
      </c>
      <c r="Q11" s="77">
        <v>10</v>
      </c>
      <c r="R11" s="77">
        <f t="shared" si="2"/>
        <v>40</v>
      </c>
      <c r="S11" s="77" t="str">
        <f t="shared" si="3"/>
        <v>III</v>
      </c>
      <c r="T11" s="77" t="str">
        <f t="shared" si="4"/>
        <v>Aceptable</v>
      </c>
      <c r="U11" s="77">
        <f t="shared" si="5"/>
        <v>36</v>
      </c>
      <c r="V11" s="77">
        <v>3</v>
      </c>
      <c r="W11" s="97">
        <v>28</v>
      </c>
      <c r="X11" s="77">
        <v>5</v>
      </c>
      <c r="Y11" s="77" t="s">
        <v>201</v>
      </c>
      <c r="Z11" s="77" t="s">
        <v>53</v>
      </c>
      <c r="AA11" s="77" t="s">
        <v>49</v>
      </c>
      <c r="AB11" s="77"/>
      <c r="AC11" s="77" t="s">
        <v>49</v>
      </c>
      <c r="AD11" s="77"/>
      <c r="AE11" s="77" t="s">
        <v>49</v>
      </c>
      <c r="AF11" s="77" t="s">
        <v>202</v>
      </c>
      <c r="AG11" s="77" t="s">
        <v>55</v>
      </c>
      <c r="AH11" s="77" t="s">
        <v>356</v>
      </c>
    </row>
    <row r="12" spans="1:34" ht="51.5" customHeight="1">
      <c r="A12" s="230"/>
      <c r="B12" s="219"/>
      <c r="C12" s="235"/>
      <c r="D12" s="239"/>
      <c r="E12" s="243"/>
      <c r="F12" s="219"/>
      <c r="G12" s="69" t="s">
        <v>121</v>
      </c>
      <c r="H12" s="78" t="s">
        <v>347</v>
      </c>
      <c r="I12" s="77" t="s">
        <v>448</v>
      </c>
      <c r="J12" s="77" t="s">
        <v>71</v>
      </c>
      <c r="K12" s="77" t="s">
        <v>203</v>
      </c>
      <c r="L12" s="77" t="s">
        <v>477</v>
      </c>
      <c r="M12" s="77">
        <v>2</v>
      </c>
      <c r="N12" s="77">
        <v>4</v>
      </c>
      <c r="O12" s="77">
        <v>4</v>
      </c>
      <c r="P12" s="77" t="str">
        <f t="shared" si="0"/>
        <v>BAJO</v>
      </c>
      <c r="Q12" s="77">
        <v>25</v>
      </c>
      <c r="R12" s="77">
        <f t="shared" si="2"/>
        <v>100</v>
      </c>
      <c r="S12" s="77" t="str">
        <f t="shared" si="3"/>
        <v>III</v>
      </c>
      <c r="T12" s="77" t="str">
        <f t="shared" si="4"/>
        <v>Aceptable</v>
      </c>
      <c r="U12" s="77">
        <f t="shared" si="5"/>
        <v>36</v>
      </c>
      <c r="V12" s="77">
        <v>3</v>
      </c>
      <c r="W12" s="97">
        <v>28</v>
      </c>
      <c r="X12" s="77">
        <v>5</v>
      </c>
      <c r="Y12" s="77" t="s">
        <v>348</v>
      </c>
      <c r="Z12" s="77" t="s">
        <v>53</v>
      </c>
      <c r="AA12" s="77" t="s">
        <v>49</v>
      </c>
      <c r="AB12" s="77"/>
      <c r="AC12" s="77" t="s">
        <v>349</v>
      </c>
      <c r="AD12" s="77"/>
      <c r="AE12" s="77" t="s">
        <v>459</v>
      </c>
      <c r="AF12" s="77" t="s">
        <v>74</v>
      </c>
      <c r="AG12" s="77" t="s">
        <v>49</v>
      </c>
      <c r="AH12" s="77" t="s">
        <v>356</v>
      </c>
    </row>
    <row r="13" spans="1:34" ht="57.75" customHeight="1">
      <c r="A13" s="230"/>
      <c r="B13" s="219"/>
      <c r="C13" s="235"/>
      <c r="D13" s="239"/>
      <c r="E13" s="243"/>
      <c r="F13" s="219"/>
      <c r="G13" s="69" t="s">
        <v>350</v>
      </c>
      <c r="H13" s="78" t="s">
        <v>433</v>
      </c>
      <c r="I13" s="77" t="s">
        <v>434</v>
      </c>
      <c r="J13" s="77" t="s">
        <v>470</v>
      </c>
      <c r="K13" s="77" t="s">
        <v>471</v>
      </c>
      <c r="L13" s="77" t="s">
        <v>439</v>
      </c>
      <c r="M13" s="77">
        <v>2</v>
      </c>
      <c r="N13" s="77">
        <v>4</v>
      </c>
      <c r="O13" s="77">
        <v>4</v>
      </c>
      <c r="P13" s="77" t="str">
        <f t="shared" si="0"/>
        <v>BAJO</v>
      </c>
      <c r="Q13" s="77">
        <v>25</v>
      </c>
      <c r="R13" s="77">
        <f t="shared" si="2"/>
        <v>100</v>
      </c>
      <c r="S13" s="77" t="str">
        <f t="shared" si="3"/>
        <v>III</v>
      </c>
      <c r="T13" s="77" t="str">
        <f t="shared" si="4"/>
        <v>Aceptable</v>
      </c>
      <c r="U13" s="77">
        <f t="shared" si="5"/>
        <v>36</v>
      </c>
      <c r="V13" s="77">
        <v>3</v>
      </c>
      <c r="W13" s="97">
        <v>28</v>
      </c>
      <c r="X13" s="77">
        <v>5</v>
      </c>
      <c r="Y13" s="77" t="s">
        <v>348</v>
      </c>
      <c r="Z13" s="77" t="s">
        <v>53</v>
      </c>
      <c r="AA13" s="77" t="s">
        <v>49</v>
      </c>
      <c r="AB13" s="77"/>
      <c r="AC13" s="77" t="s">
        <v>349</v>
      </c>
      <c r="AD13" s="77"/>
      <c r="AE13" s="77" t="s">
        <v>49</v>
      </c>
      <c r="AF13" s="77" t="s">
        <v>74</v>
      </c>
      <c r="AG13" s="77" t="s">
        <v>49</v>
      </c>
      <c r="AH13" s="77" t="s">
        <v>356</v>
      </c>
    </row>
    <row r="14" spans="1:34" ht="51" customHeight="1">
      <c r="A14" s="230"/>
      <c r="B14" s="219"/>
      <c r="C14" s="235"/>
      <c r="D14" s="239"/>
      <c r="E14" s="243"/>
      <c r="F14" s="219"/>
      <c r="G14" s="68" t="s">
        <v>142</v>
      </c>
      <c r="H14" s="78" t="s">
        <v>442</v>
      </c>
      <c r="I14" s="77" t="s">
        <v>172</v>
      </c>
      <c r="J14" s="77" t="s">
        <v>352</v>
      </c>
      <c r="K14" s="77" t="s">
        <v>466</v>
      </c>
      <c r="L14" s="77" t="s">
        <v>440</v>
      </c>
      <c r="M14" s="77">
        <v>2</v>
      </c>
      <c r="N14" s="77">
        <v>4</v>
      </c>
      <c r="O14" s="77">
        <v>4</v>
      </c>
      <c r="P14" s="77" t="str">
        <f t="shared" si="0"/>
        <v>BAJO</v>
      </c>
      <c r="Q14" s="77">
        <v>25</v>
      </c>
      <c r="R14" s="77">
        <f t="shared" si="2"/>
        <v>100</v>
      </c>
      <c r="S14" s="77" t="str">
        <f t="shared" si="3"/>
        <v>III</v>
      </c>
      <c r="T14" s="77" t="str">
        <f>IF(R14&lt;=145,"Aceptable",IF(R14&lt;=146,"NoAceptable","No Aceptable"))</f>
        <v>Aceptable</v>
      </c>
      <c r="U14" s="77">
        <f t="shared" si="5"/>
        <v>36</v>
      </c>
      <c r="V14" s="77">
        <v>3</v>
      </c>
      <c r="W14" s="97">
        <v>28</v>
      </c>
      <c r="X14" s="77">
        <v>5</v>
      </c>
      <c r="Y14" s="77" t="s">
        <v>52</v>
      </c>
      <c r="Z14" s="77" t="s">
        <v>53</v>
      </c>
      <c r="AA14" s="77" t="s">
        <v>49</v>
      </c>
      <c r="AB14" s="77"/>
      <c r="AC14" s="77" t="s">
        <v>49</v>
      </c>
      <c r="AD14" s="77"/>
      <c r="AE14" s="77" t="s">
        <v>49</v>
      </c>
      <c r="AF14" s="77" t="s">
        <v>204</v>
      </c>
      <c r="AG14" s="77" t="s">
        <v>49</v>
      </c>
      <c r="AH14" s="77" t="s">
        <v>356</v>
      </c>
    </row>
    <row r="15" spans="1:34" ht="36.75" customHeight="1">
      <c r="A15" s="230"/>
      <c r="B15" s="219"/>
      <c r="C15" s="235"/>
      <c r="D15" s="239"/>
      <c r="E15" s="243"/>
      <c r="F15" s="219"/>
      <c r="G15" s="78" t="s">
        <v>75</v>
      </c>
      <c r="H15" s="78" t="s">
        <v>412</v>
      </c>
      <c r="I15" s="77" t="s">
        <v>435</v>
      </c>
      <c r="J15" s="77" t="s">
        <v>76</v>
      </c>
      <c r="K15" s="77" t="s">
        <v>479</v>
      </c>
      <c r="L15" s="77" t="s">
        <v>179</v>
      </c>
      <c r="M15" s="77">
        <v>4</v>
      </c>
      <c r="N15" s="77">
        <v>3</v>
      </c>
      <c r="O15" s="77">
        <v>4</v>
      </c>
      <c r="P15" s="77" t="str">
        <f>IF(O15&gt;=2,IF(O15&lt;=4,"BAJO",IF(O15&lt;=8,"MEDIO",IF(O15&lt;=20,"ALTO","ALTO"))))</f>
        <v>BAJO</v>
      </c>
      <c r="Q15" s="77">
        <v>25</v>
      </c>
      <c r="R15" s="77">
        <f t="shared" si="2"/>
        <v>100</v>
      </c>
      <c r="S15" s="77" t="str">
        <f t="shared" si="3"/>
        <v>III</v>
      </c>
      <c r="T15" s="77" t="str">
        <f t="shared" si="4"/>
        <v>Aceptable</v>
      </c>
      <c r="U15" s="77">
        <f t="shared" si="5"/>
        <v>36</v>
      </c>
      <c r="V15" s="77">
        <v>3</v>
      </c>
      <c r="W15" s="97">
        <v>28</v>
      </c>
      <c r="X15" s="77">
        <v>5</v>
      </c>
      <c r="Y15" s="77" t="s">
        <v>52</v>
      </c>
      <c r="Z15" s="77" t="s">
        <v>53</v>
      </c>
      <c r="AA15" s="77" t="s">
        <v>49</v>
      </c>
      <c r="AB15" s="77"/>
      <c r="AC15" s="77" t="s">
        <v>49</v>
      </c>
      <c r="AD15" s="77"/>
      <c r="AE15" s="77" t="s">
        <v>49</v>
      </c>
      <c r="AF15" s="77" t="s">
        <v>79</v>
      </c>
      <c r="AG15" s="77" t="s">
        <v>49</v>
      </c>
      <c r="AH15" s="77" t="s">
        <v>356</v>
      </c>
    </row>
    <row r="16" spans="1:34" ht="42" customHeight="1">
      <c r="A16" s="230"/>
      <c r="B16" s="219"/>
      <c r="C16" s="235"/>
      <c r="D16" s="239"/>
      <c r="E16" s="243"/>
      <c r="F16" s="219"/>
      <c r="G16" s="68" t="s">
        <v>451</v>
      </c>
      <c r="H16" s="78" t="s">
        <v>436</v>
      </c>
      <c r="I16" s="77" t="s">
        <v>452</v>
      </c>
      <c r="J16" s="77" t="s">
        <v>469</v>
      </c>
      <c r="K16" s="77" t="s">
        <v>467</v>
      </c>
      <c r="L16" s="77" t="s">
        <v>468</v>
      </c>
      <c r="M16" s="77">
        <v>2</v>
      </c>
      <c r="N16" s="77">
        <v>4</v>
      </c>
      <c r="O16" s="77">
        <v>4</v>
      </c>
      <c r="P16" s="77" t="str">
        <f t="shared" ref="P16:P24" si="6">IF(O16&gt;=2,IF(O16&lt;=4,"BAJO",IF(O16&lt;=8,"MEDIO",IF(O16&lt;=20,"ALTO","ALTO"))))</f>
        <v>BAJO</v>
      </c>
      <c r="Q16" s="77">
        <v>25</v>
      </c>
      <c r="R16" s="77">
        <f t="shared" si="2"/>
        <v>100</v>
      </c>
      <c r="S16" s="77" t="str">
        <f t="shared" si="3"/>
        <v>III</v>
      </c>
      <c r="T16" s="77" t="str">
        <f t="shared" si="4"/>
        <v>Aceptable</v>
      </c>
      <c r="U16" s="77">
        <f t="shared" si="5"/>
        <v>36</v>
      </c>
      <c r="V16" s="77">
        <v>3</v>
      </c>
      <c r="W16" s="97">
        <v>28</v>
      </c>
      <c r="X16" s="77">
        <v>5</v>
      </c>
      <c r="Y16" s="77" t="s">
        <v>52</v>
      </c>
      <c r="Z16" s="77" t="s">
        <v>53</v>
      </c>
      <c r="AA16" s="77" t="s">
        <v>438</v>
      </c>
      <c r="AB16" s="77"/>
      <c r="AC16" s="77" t="s">
        <v>437</v>
      </c>
      <c r="AD16" s="77"/>
      <c r="AE16" s="77" t="s">
        <v>140</v>
      </c>
      <c r="AF16" s="77" t="s">
        <v>205</v>
      </c>
      <c r="AG16" s="77" t="s">
        <v>49</v>
      </c>
      <c r="AH16" s="77" t="s">
        <v>356</v>
      </c>
    </row>
    <row r="17" spans="1:34" ht="73.5" customHeight="1">
      <c r="A17" s="230"/>
      <c r="B17" s="219"/>
      <c r="C17" s="235"/>
      <c r="D17" s="239"/>
      <c r="E17" s="243"/>
      <c r="F17" s="219"/>
      <c r="G17" s="68" t="s">
        <v>443</v>
      </c>
      <c r="H17" s="78" t="s">
        <v>441</v>
      </c>
      <c r="I17" s="77" t="s">
        <v>444</v>
      </c>
      <c r="J17" s="77" t="s">
        <v>402</v>
      </c>
      <c r="K17" s="77" t="s">
        <v>403</v>
      </c>
      <c r="L17" s="77" t="s">
        <v>353</v>
      </c>
      <c r="M17" s="77">
        <v>2</v>
      </c>
      <c r="N17" s="77">
        <v>3</v>
      </c>
      <c r="O17" s="77">
        <f t="shared" si="1"/>
        <v>6</v>
      </c>
      <c r="P17" s="77" t="str">
        <f t="shared" si="6"/>
        <v>MEDIO</v>
      </c>
      <c r="Q17" s="77">
        <v>10</v>
      </c>
      <c r="R17" s="77">
        <f t="shared" si="2"/>
        <v>60</v>
      </c>
      <c r="S17" s="77" t="str">
        <f t="shared" si="3"/>
        <v>III</v>
      </c>
      <c r="T17" s="77" t="str">
        <f>IF(R17&lt;=145,"Aceptable",IF(R17&lt;=146,"NoAceptable","No Aceptable"))</f>
        <v>Aceptable</v>
      </c>
      <c r="U17" s="77">
        <f t="shared" si="5"/>
        <v>36</v>
      </c>
      <c r="V17" s="77">
        <v>3</v>
      </c>
      <c r="W17" s="97">
        <v>28</v>
      </c>
      <c r="X17" s="77">
        <v>5</v>
      </c>
      <c r="Y17" s="77" t="s">
        <v>52</v>
      </c>
      <c r="Z17" s="77" t="s">
        <v>53</v>
      </c>
      <c r="AA17" s="77" t="s">
        <v>49</v>
      </c>
      <c r="AB17" s="77"/>
      <c r="AC17" s="77" t="s">
        <v>49</v>
      </c>
      <c r="AD17" s="77"/>
      <c r="AE17" s="77" t="s">
        <v>49</v>
      </c>
      <c r="AF17" s="77" t="s">
        <v>404</v>
      </c>
      <c r="AG17" s="77" t="s">
        <v>49</v>
      </c>
      <c r="AH17" s="77" t="s">
        <v>356</v>
      </c>
    </row>
    <row r="18" spans="1:34" ht="62.25" customHeight="1">
      <c r="A18" s="230"/>
      <c r="B18" s="219"/>
      <c r="C18" s="235"/>
      <c r="D18" s="239"/>
      <c r="E18" s="243"/>
      <c r="F18" s="219"/>
      <c r="G18" s="78" t="s">
        <v>359</v>
      </c>
      <c r="H18" s="78" t="s">
        <v>184</v>
      </c>
      <c r="I18" s="77" t="s">
        <v>123</v>
      </c>
      <c r="J18" s="77" t="s">
        <v>49</v>
      </c>
      <c r="K18" s="77" t="s">
        <v>82</v>
      </c>
      <c r="L18" s="77" t="s">
        <v>83</v>
      </c>
      <c r="M18" s="77">
        <v>2</v>
      </c>
      <c r="N18" s="77">
        <v>3</v>
      </c>
      <c r="O18" s="77">
        <f t="shared" si="1"/>
        <v>6</v>
      </c>
      <c r="P18" s="77" t="str">
        <f t="shared" si="6"/>
        <v>MEDIO</v>
      </c>
      <c r="Q18" s="77">
        <v>10</v>
      </c>
      <c r="R18" s="77">
        <f t="shared" si="2"/>
        <v>60</v>
      </c>
      <c r="S18" s="77" t="str">
        <f t="shared" si="3"/>
        <v>III</v>
      </c>
      <c r="T18" s="77" t="str">
        <f t="shared" si="4"/>
        <v>Aceptable</v>
      </c>
      <c r="U18" s="77">
        <f t="shared" si="5"/>
        <v>36</v>
      </c>
      <c r="V18" s="77">
        <v>3</v>
      </c>
      <c r="W18" s="97">
        <v>28</v>
      </c>
      <c r="X18" s="77">
        <v>5</v>
      </c>
      <c r="Y18" s="77" t="s">
        <v>207</v>
      </c>
      <c r="Z18" s="77" t="s">
        <v>53</v>
      </c>
      <c r="AA18" s="77" t="s">
        <v>49</v>
      </c>
      <c r="AB18" s="77"/>
      <c r="AC18" s="77" t="s">
        <v>49</v>
      </c>
      <c r="AD18" s="77"/>
      <c r="AE18" s="77" t="s">
        <v>49</v>
      </c>
      <c r="AF18" s="77" t="s">
        <v>86</v>
      </c>
      <c r="AG18" s="77" t="s">
        <v>87</v>
      </c>
      <c r="AH18" s="77" t="s">
        <v>356</v>
      </c>
    </row>
    <row r="19" spans="1:34" s="73" customFormat="1" ht="62.25" customHeight="1">
      <c r="A19" s="230"/>
      <c r="B19" s="219"/>
      <c r="C19" s="235"/>
      <c r="D19" s="239"/>
      <c r="E19" s="243"/>
      <c r="F19" s="219"/>
      <c r="G19" s="78" t="s">
        <v>360</v>
      </c>
      <c r="H19" s="78" t="s">
        <v>184</v>
      </c>
      <c r="I19" s="77" t="s">
        <v>361</v>
      </c>
      <c r="J19" s="77" t="s">
        <v>362</v>
      </c>
      <c r="K19" s="77" t="s">
        <v>174</v>
      </c>
      <c r="L19" s="77" t="s">
        <v>363</v>
      </c>
      <c r="M19" s="77">
        <v>4</v>
      </c>
      <c r="N19" s="77">
        <v>3</v>
      </c>
      <c r="O19" s="77">
        <v>4</v>
      </c>
      <c r="P19" s="77" t="str">
        <f t="shared" si="6"/>
        <v>BAJO</v>
      </c>
      <c r="Q19" s="77">
        <v>25</v>
      </c>
      <c r="R19" s="77">
        <f t="shared" si="2"/>
        <v>100</v>
      </c>
      <c r="S19" s="77" t="str">
        <f t="shared" si="3"/>
        <v>III</v>
      </c>
      <c r="T19" s="77" t="str">
        <f t="shared" si="4"/>
        <v>Aceptable</v>
      </c>
      <c r="U19" s="77">
        <f t="shared" si="5"/>
        <v>36</v>
      </c>
      <c r="V19" s="77">
        <v>3</v>
      </c>
      <c r="W19" s="97">
        <v>28</v>
      </c>
      <c r="X19" s="77">
        <v>5</v>
      </c>
      <c r="Y19" s="77" t="s">
        <v>84</v>
      </c>
      <c r="Z19" s="77" t="s">
        <v>53</v>
      </c>
      <c r="AA19" s="77" t="s">
        <v>364</v>
      </c>
      <c r="AB19" s="77"/>
      <c r="AC19" s="77" t="s">
        <v>49</v>
      </c>
      <c r="AD19" s="77"/>
      <c r="AE19" s="77" t="s">
        <v>49</v>
      </c>
      <c r="AF19" s="77" t="s">
        <v>128</v>
      </c>
      <c r="AG19" s="77" t="s">
        <v>365</v>
      </c>
      <c r="AH19" s="77" t="s">
        <v>356</v>
      </c>
    </row>
    <row r="20" spans="1:34" s="73" customFormat="1" ht="62.25" customHeight="1">
      <c r="A20" s="230"/>
      <c r="B20" s="219"/>
      <c r="C20" s="235"/>
      <c r="D20" s="239"/>
      <c r="E20" s="243"/>
      <c r="F20" s="219"/>
      <c r="G20" s="20" t="s">
        <v>366</v>
      </c>
      <c r="H20" s="78" t="s">
        <v>367</v>
      </c>
      <c r="I20" s="77" t="s">
        <v>420</v>
      </c>
      <c r="J20" s="77" t="s">
        <v>90</v>
      </c>
      <c r="K20" s="77" t="s">
        <v>91</v>
      </c>
      <c r="L20" s="77" t="s">
        <v>446</v>
      </c>
      <c r="M20" s="77">
        <v>2</v>
      </c>
      <c r="N20" s="77">
        <v>2</v>
      </c>
      <c r="O20" s="77">
        <f t="shared" si="1"/>
        <v>4</v>
      </c>
      <c r="P20" s="77" t="str">
        <f t="shared" si="6"/>
        <v>BAJO</v>
      </c>
      <c r="Q20" s="77">
        <v>10</v>
      </c>
      <c r="R20" s="77">
        <f t="shared" si="2"/>
        <v>40</v>
      </c>
      <c r="S20" s="77" t="str">
        <f>IF(R20&gt;=2,IF(R20&lt;=20,"IV",IF(R20&lt;=120,"III",IF(R20&lt;=500,"II","I"))))</f>
        <v>III</v>
      </c>
      <c r="T20" s="77" t="str">
        <f>IF(R20&lt;=145,"Aceptable",IF(R20&lt;=146,"NoAceptable","No Aceptable"))</f>
        <v>Aceptable</v>
      </c>
      <c r="U20" s="77">
        <f t="shared" si="5"/>
        <v>36</v>
      </c>
      <c r="V20" s="77">
        <v>3</v>
      </c>
      <c r="W20" s="97">
        <v>28</v>
      </c>
      <c r="X20" s="77">
        <v>5</v>
      </c>
      <c r="Y20" s="77" t="s">
        <v>84</v>
      </c>
      <c r="Z20" s="77" t="s">
        <v>53</v>
      </c>
      <c r="AA20" s="77" t="s">
        <v>49</v>
      </c>
      <c r="AB20" s="77"/>
      <c r="AC20" s="77" t="s">
        <v>93</v>
      </c>
      <c r="AD20" s="77"/>
      <c r="AE20" s="77" t="s">
        <v>49</v>
      </c>
      <c r="AF20" s="77" t="s">
        <v>447</v>
      </c>
      <c r="AG20" s="77" t="s">
        <v>95</v>
      </c>
      <c r="AH20" s="77" t="s">
        <v>356</v>
      </c>
    </row>
    <row r="21" spans="1:34" s="73" customFormat="1" ht="62.25" customHeight="1">
      <c r="A21" s="230"/>
      <c r="B21" s="219"/>
      <c r="C21" s="235"/>
      <c r="D21" s="239"/>
      <c r="E21" s="243"/>
      <c r="F21" s="219"/>
      <c r="G21" s="81" t="s">
        <v>421</v>
      </c>
      <c r="H21" s="82" t="s">
        <v>367</v>
      </c>
      <c r="I21" s="77" t="s">
        <v>410</v>
      </c>
      <c r="J21" s="77" t="s">
        <v>418</v>
      </c>
      <c r="K21" s="77" t="s">
        <v>411</v>
      </c>
      <c r="L21" s="77" t="s">
        <v>482</v>
      </c>
      <c r="M21" s="77">
        <v>2</v>
      </c>
      <c r="N21" s="77">
        <v>2</v>
      </c>
      <c r="O21" s="77">
        <v>2</v>
      </c>
      <c r="P21" s="77" t="str">
        <f t="shared" si="6"/>
        <v>BAJO</v>
      </c>
      <c r="Q21" s="77">
        <v>25</v>
      </c>
      <c r="R21" s="77">
        <f t="shared" si="2"/>
        <v>50</v>
      </c>
      <c r="S21" s="77" t="str">
        <f>IF(R21&gt;=2,IF(R21&lt;=20,"IV",IF(R21&lt;=120,"III",IF(R21&lt;=500,"II","I"))))</f>
        <v>III</v>
      </c>
      <c r="T21" s="77" t="str">
        <f t="shared" si="4"/>
        <v>Aceptable</v>
      </c>
      <c r="U21" s="77">
        <f t="shared" si="5"/>
        <v>36</v>
      </c>
      <c r="V21" s="77">
        <v>3</v>
      </c>
      <c r="W21" s="97">
        <v>28</v>
      </c>
      <c r="X21" s="77">
        <v>5</v>
      </c>
      <c r="Y21" s="77" t="s">
        <v>416</v>
      </c>
      <c r="Z21" s="77" t="s">
        <v>53</v>
      </c>
      <c r="AA21" s="77" t="s">
        <v>49</v>
      </c>
      <c r="AB21" s="77"/>
      <c r="AC21" s="77" t="s">
        <v>422</v>
      </c>
      <c r="AD21" s="77"/>
      <c r="AE21" s="77" t="s">
        <v>49</v>
      </c>
      <c r="AF21" s="77" t="s">
        <v>423</v>
      </c>
      <c r="AG21" s="77" t="s">
        <v>49</v>
      </c>
      <c r="AH21" s="77" t="s">
        <v>356</v>
      </c>
    </row>
    <row r="22" spans="1:34" s="73" customFormat="1" ht="62.25" customHeight="1">
      <c r="A22" s="230"/>
      <c r="B22" s="219"/>
      <c r="C22" s="235"/>
      <c r="D22" s="239"/>
      <c r="E22" s="243"/>
      <c r="F22" s="219"/>
      <c r="G22" s="81" t="s">
        <v>453</v>
      </c>
      <c r="H22" s="82" t="s">
        <v>424</v>
      </c>
      <c r="I22" s="77" t="s">
        <v>457</v>
      </c>
      <c r="J22" s="77"/>
      <c r="K22" s="77" t="s">
        <v>454</v>
      </c>
      <c r="L22" s="77" t="s">
        <v>485</v>
      </c>
      <c r="M22" s="77">
        <v>2</v>
      </c>
      <c r="N22" s="77">
        <v>2</v>
      </c>
      <c r="O22" s="77">
        <f t="shared" si="1"/>
        <v>4</v>
      </c>
      <c r="P22" s="77" t="str">
        <f t="shared" si="6"/>
        <v>BAJO</v>
      </c>
      <c r="Q22" s="77">
        <v>10</v>
      </c>
      <c r="R22" s="77">
        <f t="shared" si="2"/>
        <v>40</v>
      </c>
      <c r="S22" s="77" t="str">
        <f>IF(R22&gt;=2,IF(R22&lt;=20,"IV",IF(R22&lt;=120,"III",IF(R22&lt;=500,"II","I"))))</f>
        <v>III</v>
      </c>
      <c r="T22" s="77" t="str">
        <f t="shared" si="4"/>
        <v>Aceptable</v>
      </c>
      <c r="U22" s="77">
        <f>W22+V22+X22</f>
        <v>36</v>
      </c>
      <c r="V22" s="77">
        <v>3</v>
      </c>
      <c r="W22" s="97">
        <v>28</v>
      </c>
      <c r="X22" s="77">
        <v>5</v>
      </c>
      <c r="Y22" s="77" t="s">
        <v>455</v>
      </c>
      <c r="Z22" s="77" t="s">
        <v>53</v>
      </c>
      <c r="AA22" s="77" t="s">
        <v>49</v>
      </c>
      <c r="AB22" s="77"/>
      <c r="AC22" s="77" t="s">
        <v>458</v>
      </c>
      <c r="AD22" s="77"/>
      <c r="AE22" s="77" t="s">
        <v>49</v>
      </c>
      <c r="AF22" s="77" t="s">
        <v>456</v>
      </c>
      <c r="AG22" s="77" t="s">
        <v>49</v>
      </c>
      <c r="AH22" s="77" t="s">
        <v>356</v>
      </c>
    </row>
    <row r="23" spans="1:34" s="73" customFormat="1" ht="62.25" customHeight="1">
      <c r="A23" s="230"/>
      <c r="B23" s="219"/>
      <c r="C23" s="235"/>
      <c r="D23" s="239"/>
      <c r="E23" s="243"/>
      <c r="F23" s="219"/>
      <c r="G23" s="81" t="s">
        <v>396</v>
      </c>
      <c r="H23" s="82" t="s">
        <v>424</v>
      </c>
      <c r="I23" s="77" t="s">
        <v>400</v>
      </c>
      <c r="J23" s="77" t="s">
        <v>397</v>
      </c>
      <c r="K23" s="77" t="s">
        <v>398</v>
      </c>
      <c r="L23" s="77" t="s">
        <v>484</v>
      </c>
      <c r="M23" s="77">
        <v>2</v>
      </c>
      <c r="N23" s="77">
        <v>2</v>
      </c>
      <c r="O23" s="77">
        <v>2</v>
      </c>
      <c r="P23" s="77" t="str">
        <f t="shared" si="6"/>
        <v>BAJO</v>
      </c>
      <c r="Q23" s="77">
        <v>60</v>
      </c>
      <c r="R23" s="77">
        <f>O23*Q23</f>
        <v>120</v>
      </c>
      <c r="S23" s="77" t="str">
        <f>IF(R23&gt;=2,IF(R23&lt;=20,"IV",IF(R23&lt;=120,"III",IF(R23&lt;=500,"II","I"))))</f>
        <v>III</v>
      </c>
      <c r="T23" s="77" t="str">
        <f t="shared" si="4"/>
        <v>Aceptable</v>
      </c>
      <c r="U23" s="77">
        <f t="shared" si="5"/>
        <v>36</v>
      </c>
      <c r="V23" s="77">
        <v>3</v>
      </c>
      <c r="W23" s="97">
        <v>28</v>
      </c>
      <c r="X23" s="77">
        <v>5</v>
      </c>
      <c r="Y23" s="77" t="s">
        <v>417</v>
      </c>
      <c r="Z23" s="77" t="s">
        <v>53</v>
      </c>
      <c r="AA23" s="77" t="s">
        <v>49</v>
      </c>
      <c r="AB23" s="77"/>
      <c r="AC23" s="77" t="s">
        <v>49</v>
      </c>
      <c r="AD23" s="77"/>
      <c r="AE23" s="77" t="s">
        <v>401</v>
      </c>
      <c r="AF23" s="77" t="s">
        <v>399</v>
      </c>
      <c r="AG23" s="77" t="s">
        <v>49</v>
      </c>
      <c r="AH23" s="77" t="s">
        <v>425</v>
      </c>
    </row>
    <row r="24" spans="1:34" s="73" customFormat="1" ht="62.25" customHeight="1">
      <c r="A24" s="230"/>
      <c r="B24" s="219"/>
      <c r="C24" s="235"/>
      <c r="D24" s="239"/>
      <c r="E24" s="243"/>
      <c r="F24" s="219"/>
      <c r="G24" s="81" t="s">
        <v>463</v>
      </c>
      <c r="H24" s="82" t="s">
        <v>460</v>
      </c>
      <c r="I24" s="77" t="s">
        <v>461</v>
      </c>
      <c r="J24" s="77"/>
      <c r="K24" s="77" t="s">
        <v>462</v>
      </c>
      <c r="L24" s="77" t="s">
        <v>483</v>
      </c>
      <c r="M24" s="77">
        <v>2</v>
      </c>
      <c r="N24" s="77">
        <v>2</v>
      </c>
      <c r="O24" s="77">
        <v>2</v>
      </c>
      <c r="P24" s="77" t="str">
        <f t="shared" si="6"/>
        <v>BAJO</v>
      </c>
      <c r="Q24" s="77">
        <v>60</v>
      </c>
      <c r="R24" s="77">
        <f>O24*Q24</f>
        <v>120</v>
      </c>
      <c r="S24" s="77" t="str">
        <f>IF(R24&gt;=2,IF(R24&lt;=20,"IV",IF(R24&lt;=120,"III",IF(R24&lt;=500,"II","I"))))</f>
        <v>III</v>
      </c>
      <c r="T24" s="77" t="str">
        <f t="shared" si="4"/>
        <v>Aceptable</v>
      </c>
      <c r="U24" s="77">
        <f t="shared" si="5"/>
        <v>36</v>
      </c>
      <c r="V24" s="77">
        <v>3</v>
      </c>
      <c r="W24" s="97">
        <v>28</v>
      </c>
      <c r="X24" s="77">
        <v>5</v>
      </c>
      <c r="Y24" s="77" t="s">
        <v>461</v>
      </c>
      <c r="Z24" s="77" t="s">
        <v>53</v>
      </c>
      <c r="AA24" s="77" t="s">
        <v>49</v>
      </c>
      <c r="AB24" s="77"/>
      <c r="AC24" s="77" t="s">
        <v>49</v>
      </c>
      <c r="AD24" s="77"/>
      <c r="AE24" s="77" t="s">
        <v>464</v>
      </c>
      <c r="AF24" s="77" t="s">
        <v>465</v>
      </c>
      <c r="AG24" s="77"/>
      <c r="AH24" s="77"/>
    </row>
    <row r="25" spans="1:34" ht="53.5" customHeight="1" thickBot="1">
      <c r="A25" s="230"/>
      <c r="B25" s="219"/>
      <c r="C25" s="235"/>
      <c r="D25" s="239"/>
      <c r="E25" s="243"/>
      <c r="F25" s="219"/>
      <c r="G25" s="67" t="s">
        <v>426</v>
      </c>
      <c r="H25" s="67" t="s">
        <v>369</v>
      </c>
      <c r="I25" s="77" t="s">
        <v>427</v>
      </c>
      <c r="J25" s="77" t="s">
        <v>49</v>
      </c>
      <c r="K25" s="77" t="s">
        <v>49</v>
      </c>
      <c r="L25" s="77" t="s">
        <v>340</v>
      </c>
      <c r="M25" s="77">
        <v>2</v>
      </c>
      <c r="N25" s="77">
        <v>4</v>
      </c>
      <c r="O25" s="77">
        <f t="shared" si="1"/>
        <v>8</v>
      </c>
      <c r="P25" s="77" t="str">
        <f>IF(O25&gt;=2,IF(O25&lt;=4,"BAJO",IF(O25&lt;=8,"MEDIO",IF(O25&lt;=20,"A","ALTO"))))</f>
        <v>MEDIO</v>
      </c>
      <c r="Q25" s="77">
        <v>25</v>
      </c>
      <c r="R25" s="77">
        <f t="shared" si="2"/>
        <v>200</v>
      </c>
      <c r="S25" s="77" t="str">
        <f t="shared" si="3"/>
        <v>II</v>
      </c>
      <c r="T25" s="77" t="str">
        <f t="shared" si="4"/>
        <v>No Aceptable</v>
      </c>
      <c r="U25" s="77">
        <f t="shared" si="5"/>
        <v>36</v>
      </c>
      <c r="V25" s="77">
        <v>3</v>
      </c>
      <c r="W25" s="97">
        <v>28</v>
      </c>
      <c r="X25" s="77">
        <v>5</v>
      </c>
      <c r="Y25" s="77" t="s">
        <v>98</v>
      </c>
      <c r="Z25" s="77" t="s">
        <v>53</v>
      </c>
      <c r="AA25" s="77" t="s">
        <v>49</v>
      </c>
      <c r="AB25" s="77"/>
      <c r="AC25" s="77" t="s">
        <v>49</v>
      </c>
      <c r="AD25" s="77"/>
      <c r="AE25" s="77" t="s">
        <v>49</v>
      </c>
      <c r="AF25" s="77" t="s">
        <v>213</v>
      </c>
      <c r="AG25" s="77" t="s">
        <v>49</v>
      </c>
      <c r="AH25" s="77" t="s">
        <v>136</v>
      </c>
    </row>
  </sheetData>
  <autoFilter ref="G6:H25" xr:uid="{00000000-0009-0000-0000-00000C000000}"/>
  <mergeCells count="37">
    <mergeCell ref="A8:A25"/>
    <mergeCell ref="B8:B25"/>
    <mergeCell ref="C8:C25"/>
    <mergeCell ref="D8:D25"/>
    <mergeCell ref="E8:E25"/>
    <mergeCell ref="AH6:AH7"/>
    <mergeCell ref="L6:L7"/>
    <mergeCell ref="AA6:AB7"/>
    <mergeCell ref="AC6:AD7"/>
    <mergeCell ref="AE6:AE7"/>
    <mergeCell ref="AF6:AF7"/>
    <mergeCell ref="AG6:AG7"/>
    <mergeCell ref="F8:F25"/>
    <mergeCell ref="F6:F7"/>
    <mergeCell ref="G6:G7"/>
    <mergeCell ref="H6:H7"/>
    <mergeCell ref="I6:I7"/>
    <mergeCell ref="AA5:AG5"/>
    <mergeCell ref="B6:B7"/>
    <mergeCell ref="C6:C7"/>
    <mergeCell ref="D6:D7"/>
    <mergeCell ref="E6:E7"/>
    <mergeCell ref="B5:I5"/>
    <mergeCell ref="J5:L5"/>
    <mergeCell ref="M5:S6"/>
    <mergeCell ref="T5:T6"/>
    <mergeCell ref="U5:Z6"/>
    <mergeCell ref="J6:J7"/>
    <mergeCell ref="K6:K7"/>
    <mergeCell ref="B1:F3"/>
    <mergeCell ref="G1:AD1"/>
    <mergeCell ref="AE1:AH3"/>
    <mergeCell ref="G2:AD3"/>
    <mergeCell ref="B4:F4"/>
    <mergeCell ref="G4:K4"/>
    <mergeCell ref="L4:AD4"/>
    <mergeCell ref="AE4:AH4"/>
  </mergeCells>
  <dataValidations count="1">
    <dataValidation type="list" allowBlank="1" showInputMessage="1" showErrorMessage="1" errorTitle="RECUERDE!" error="Unicamente subclasificación permitida" promptTitle="ESCRIBA:" prompt="Subclasificación del peligro" sqref="G14" xr:uid="{7863A82A-9200-4892-87C8-01EA30E1A543}">
      <formula1>subclasificacionespermitidas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theme="4" tint="0.39997558519241921"/>
  </sheetPr>
  <dimension ref="A1:AG25"/>
  <sheetViews>
    <sheetView zoomScale="85" zoomScaleNormal="85" workbookViewId="0">
      <pane xSplit="5" ySplit="7" topLeftCell="K25" activePane="bottomRight" state="frozen"/>
      <selection pane="topRight" activeCell="G1" sqref="G1"/>
      <selection pane="bottomLeft" activeCell="A8" sqref="A8"/>
      <selection pane="bottomRight" activeCell="AB53" sqref="AB53"/>
    </sheetView>
  </sheetViews>
  <sheetFormatPr baseColWidth="10" defaultRowHeight="15"/>
  <cols>
    <col min="1" max="1" width="6.33203125" customWidth="1"/>
    <col min="2" max="2" width="7.1640625" customWidth="1"/>
    <col min="3" max="3" width="36" customWidth="1"/>
    <col min="4" max="4" width="8" customWidth="1"/>
    <col min="6" max="6" width="31.6640625" customWidth="1"/>
    <col min="7" max="7" width="14.6640625" customWidth="1"/>
    <col min="8" max="8" width="37.5" customWidth="1"/>
    <col min="9" max="9" width="21" customWidth="1"/>
    <col min="10" max="10" width="16.83203125" customWidth="1"/>
    <col min="11" max="11" width="34" customWidth="1"/>
    <col min="12" max="12" width="5.6640625" customWidth="1"/>
    <col min="13" max="13" width="5.1640625" customWidth="1"/>
    <col min="14" max="14" width="6.33203125" customWidth="1"/>
    <col min="15" max="15" width="10.5" customWidth="1"/>
    <col min="16" max="16" width="5.33203125" customWidth="1"/>
    <col min="17" max="17" width="7.33203125" customWidth="1"/>
    <col min="18" max="18" width="5.6640625" customWidth="1"/>
    <col min="19" max="19" width="20.5" customWidth="1"/>
    <col min="20" max="20" width="6.6640625" customWidth="1"/>
    <col min="21" max="21" width="4.33203125" customWidth="1"/>
    <col min="22" max="22" width="4.1640625" customWidth="1"/>
    <col min="23" max="23" width="4.6640625" customWidth="1"/>
    <col min="24" max="24" width="11.5" customWidth="1"/>
    <col min="26" max="26" width="4.6640625" customWidth="1"/>
    <col min="27" max="27" width="3.33203125" customWidth="1"/>
    <col min="28" max="28" width="7" customWidth="1"/>
    <col min="29" max="29" width="7.6640625" customWidth="1"/>
    <col min="30" max="30" width="12.5" customWidth="1"/>
    <col min="31" max="31" width="22.1640625" customWidth="1"/>
    <col min="32" max="32" width="12" customWidth="1"/>
    <col min="33" max="33" width="21.1640625" customWidth="1"/>
  </cols>
  <sheetData>
    <row r="1" spans="1:33" ht="16">
      <c r="A1" s="121" t="s">
        <v>0</v>
      </c>
      <c r="B1" s="122"/>
      <c r="C1" s="122"/>
      <c r="D1" s="122"/>
      <c r="E1" s="123"/>
      <c r="F1" s="130" t="s">
        <v>1</v>
      </c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2"/>
      <c r="AD1" s="133"/>
      <c r="AE1" s="122"/>
      <c r="AF1" s="122"/>
      <c r="AG1" s="123"/>
    </row>
    <row r="2" spans="1:33">
      <c r="A2" s="124"/>
      <c r="B2" s="125"/>
      <c r="C2" s="125"/>
      <c r="D2" s="125"/>
      <c r="E2" s="126"/>
      <c r="F2" s="134" t="s">
        <v>2</v>
      </c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3"/>
      <c r="AD2" s="124"/>
      <c r="AE2" s="125"/>
      <c r="AF2" s="125"/>
      <c r="AG2" s="126"/>
    </row>
    <row r="3" spans="1:33">
      <c r="A3" s="127"/>
      <c r="B3" s="128"/>
      <c r="C3" s="128"/>
      <c r="D3" s="128"/>
      <c r="E3" s="129"/>
      <c r="F3" s="127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27"/>
      <c r="AE3" s="128"/>
      <c r="AF3" s="128"/>
      <c r="AG3" s="129"/>
    </row>
    <row r="4" spans="1:33">
      <c r="A4" s="135" t="s">
        <v>3</v>
      </c>
      <c r="B4" s="122"/>
      <c r="C4" s="122"/>
      <c r="D4" s="122"/>
      <c r="E4" s="123"/>
      <c r="F4" s="136" t="s">
        <v>4</v>
      </c>
      <c r="G4" s="122"/>
      <c r="H4" s="122"/>
      <c r="I4" s="122"/>
      <c r="J4" s="123"/>
      <c r="K4" s="135" t="s">
        <v>5</v>
      </c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37" t="s">
        <v>6</v>
      </c>
      <c r="AE4" s="122"/>
      <c r="AF4" s="122"/>
      <c r="AG4" s="123"/>
    </row>
    <row r="5" spans="1:33">
      <c r="A5" s="171" t="s">
        <v>7</v>
      </c>
      <c r="B5" s="131"/>
      <c r="C5" s="131"/>
      <c r="D5" s="131"/>
      <c r="E5" s="131"/>
      <c r="F5" s="131"/>
      <c r="G5" s="131"/>
      <c r="H5" s="131"/>
      <c r="I5" s="171" t="s">
        <v>8</v>
      </c>
      <c r="J5" s="131"/>
      <c r="K5" s="132"/>
      <c r="L5" s="172" t="s">
        <v>9</v>
      </c>
      <c r="M5" s="122"/>
      <c r="N5" s="122"/>
      <c r="O5" s="122"/>
      <c r="P5" s="122"/>
      <c r="Q5" s="122"/>
      <c r="R5" s="122"/>
      <c r="S5" s="173" t="s">
        <v>10</v>
      </c>
      <c r="T5" s="177" t="s">
        <v>11</v>
      </c>
      <c r="U5" s="122"/>
      <c r="V5" s="122"/>
      <c r="W5" s="122"/>
      <c r="X5" s="122"/>
      <c r="Y5" s="123"/>
      <c r="Z5" s="171" t="s">
        <v>12</v>
      </c>
      <c r="AA5" s="131"/>
      <c r="AB5" s="131"/>
      <c r="AC5" s="131"/>
      <c r="AD5" s="131"/>
      <c r="AE5" s="131"/>
      <c r="AF5" s="132"/>
      <c r="AG5" s="1" t="s">
        <v>13</v>
      </c>
    </row>
    <row r="6" spans="1:33">
      <c r="A6" s="218" t="s">
        <v>14</v>
      </c>
      <c r="B6" s="218" t="s">
        <v>15</v>
      </c>
      <c r="C6" s="218" t="s">
        <v>16</v>
      </c>
      <c r="D6" s="218" t="s">
        <v>17</v>
      </c>
      <c r="E6" s="218" t="s">
        <v>18</v>
      </c>
      <c r="F6" s="220" t="s">
        <v>19</v>
      </c>
      <c r="G6" s="220" t="s">
        <v>20</v>
      </c>
      <c r="H6" s="175" t="s">
        <v>21</v>
      </c>
      <c r="I6" s="169" t="s">
        <v>22</v>
      </c>
      <c r="J6" s="169" t="s">
        <v>23</v>
      </c>
      <c r="K6" s="169" t="s">
        <v>24</v>
      </c>
      <c r="L6" s="127"/>
      <c r="M6" s="128"/>
      <c r="N6" s="128"/>
      <c r="O6" s="128"/>
      <c r="P6" s="128"/>
      <c r="Q6" s="128"/>
      <c r="R6" s="128"/>
      <c r="S6" s="174"/>
      <c r="T6" s="124"/>
      <c r="U6" s="178"/>
      <c r="V6" s="178"/>
      <c r="W6" s="178"/>
      <c r="X6" s="178"/>
      <c r="Y6" s="126"/>
      <c r="Z6" s="176" t="s">
        <v>25</v>
      </c>
      <c r="AA6" s="123"/>
      <c r="AB6" s="176" t="s">
        <v>26</v>
      </c>
      <c r="AC6" s="123"/>
      <c r="AD6" s="169" t="s">
        <v>27</v>
      </c>
      <c r="AE6" s="169" t="s">
        <v>28</v>
      </c>
      <c r="AF6" s="169" t="s">
        <v>29</v>
      </c>
      <c r="AG6" s="169" t="s">
        <v>30</v>
      </c>
    </row>
    <row r="7" spans="1:33" ht="71" customHeight="1">
      <c r="A7" s="219"/>
      <c r="B7" s="219"/>
      <c r="C7" s="219"/>
      <c r="D7" s="219"/>
      <c r="E7" s="219"/>
      <c r="F7" s="219"/>
      <c r="G7" s="219"/>
      <c r="H7" s="170"/>
      <c r="I7" s="170"/>
      <c r="J7" s="170"/>
      <c r="K7" s="170"/>
      <c r="L7" s="4" t="s">
        <v>31</v>
      </c>
      <c r="M7" s="4" t="s">
        <v>32</v>
      </c>
      <c r="N7" s="4" t="s">
        <v>33</v>
      </c>
      <c r="O7" s="4" t="s">
        <v>34</v>
      </c>
      <c r="P7" s="4" t="s">
        <v>35</v>
      </c>
      <c r="Q7" s="4" t="s">
        <v>36</v>
      </c>
      <c r="R7" s="4" t="s">
        <v>37</v>
      </c>
      <c r="S7" s="4" t="s">
        <v>38</v>
      </c>
      <c r="T7" s="5" t="s">
        <v>39</v>
      </c>
      <c r="U7" s="5" t="s">
        <v>40</v>
      </c>
      <c r="V7" s="5" t="s">
        <v>41</v>
      </c>
      <c r="W7" s="5" t="s">
        <v>42</v>
      </c>
      <c r="X7" s="5" t="s">
        <v>43</v>
      </c>
      <c r="Y7" s="6" t="s">
        <v>44</v>
      </c>
      <c r="Z7" s="124"/>
      <c r="AA7" s="126"/>
      <c r="AB7" s="124"/>
      <c r="AC7" s="126"/>
      <c r="AD7" s="170"/>
      <c r="AE7" s="170"/>
      <c r="AF7" s="170"/>
      <c r="AG7" s="170"/>
    </row>
    <row r="8" spans="1:33" ht="60.75" customHeight="1">
      <c r="A8" s="231" t="s">
        <v>166</v>
      </c>
      <c r="B8" s="233" t="s">
        <v>144</v>
      </c>
      <c r="C8" s="237" t="s">
        <v>165</v>
      </c>
      <c r="D8" s="241" t="s">
        <v>146</v>
      </c>
      <c r="E8" s="226" t="s">
        <v>45</v>
      </c>
      <c r="F8" s="78" t="s">
        <v>186</v>
      </c>
      <c r="G8" s="78" t="s">
        <v>181</v>
      </c>
      <c r="H8" s="77" t="s">
        <v>428</v>
      </c>
      <c r="I8" s="77" t="s">
        <v>48</v>
      </c>
      <c r="J8" s="77" t="s">
        <v>49</v>
      </c>
      <c r="K8" s="77" t="s">
        <v>341</v>
      </c>
      <c r="L8" s="77">
        <v>2</v>
      </c>
      <c r="M8" s="77">
        <v>3</v>
      </c>
      <c r="N8" s="77">
        <f>L8*M8</f>
        <v>6</v>
      </c>
      <c r="O8" s="77" t="str">
        <f t="shared" ref="O8:O14" si="0">IF(N8&gt;=2,IF(N8&lt;=4,"BAJO",IF(N8&lt;=8,"MEDIO",IF(N8&lt;=20,"A","ALTO"))))</f>
        <v>MEDIO</v>
      </c>
      <c r="P8" s="77">
        <v>10</v>
      </c>
      <c r="Q8" s="77">
        <f>N8*P8</f>
        <v>60</v>
      </c>
      <c r="R8" s="77" t="str">
        <f>IF(Q8&gt;=2,IF(Q8&lt;=20,"IV",IF(Q8&lt;=120,"III",IF(Q8&lt;=500,"II","I"))))</f>
        <v>III</v>
      </c>
      <c r="S8" s="77" t="str">
        <f>IF(Q8&lt;=145,"Aceptable",IF(Q8&lt;=146,"NoAceptable","No Aceptable"))</f>
        <v>Aceptable</v>
      </c>
      <c r="T8" s="77">
        <f>V8+U8+W8</f>
        <v>89</v>
      </c>
      <c r="U8" s="77">
        <v>3</v>
      </c>
      <c r="V8" s="77">
        <v>81</v>
      </c>
      <c r="W8" s="77">
        <v>5</v>
      </c>
      <c r="X8" s="77" t="s">
        <v>194</v>
      </c>
      <c r="Y8" s="77" t="s">
        <v>53</v>
      </c>
      <c r="Z8" s="77" t="s">
        <v>49</v>
      </c>
      <c r="AA8" s="77"/>
      <c r="AB8" s="77" t="s">
        <v>49</v>
      </c>
      <c r="AC8" s="77"/>
      <c r="AD8" s="77" t="s">
        <v>49</v>
      </c>
      <c r="AE8" s="77" t="s">
        <v>54</v>
      </c>
      <c r="AF8" s="77" t="s">
        <v>55</v>
      </c>
      <c r="AG8" s="77" t="s">
        <v>356</v>
      </c>
    </row>
    <row r="9" spans="1:33" ht="35" customHeight="1">
      <c r="A9" s="234"/>
      <c r="B9" s="234"/>
      <c r="C9" s="246"/>
      <c r="D9" s="242"/>
      <c r="E9" s="227"/>
      <c r="F9" s="81" t="s">
        <v>450</v>
      </c>
      <c r="G9" s="78" t="s">
        <v>413</v>
      </c>
      <c r="H9" s="77" t="s">
        <v>449</v>
      </c>
      <c r="I9" s="77" t="s">
        <v>405</v>
      </c>
      <c r="J9" s="77" t="s">
        <v>472</v>
      </c>
      <c r="K9" s="77" t="s">
        <v>406</v>
      </c>
      <c r="L9" s="77">
        <v>2</v>
      </c>
      <c r="M9" s="77">
        <v>3</v>
      </c>
      <c r="N9" s="77">
        <f t="shared" ref="N9:N25" si="1">L9*M9</f>
        <v>6</v>
      </c>
      <c r="O9" s="77" t="str">
        <f t="shared" si="0"/>
        <v>MEDIO</v>
      </c>
      <c r="P9" s="77">
        <v>10</v>
      </c>
      <c r="Q9" s="77">
        <f t="shared" ref="Q9:Q25" si="2">N9*P9</f>
        <v>60</v>
      </c>
      <c r="R9" s="77" t="str">
        <f t="shared" ref="R9:R25" si="3">IF(Q9&gt;=2,IF(Q9&lt;=20,"IV",IF(Q9&lt;=120,"III",IF(Q9&lt;=500,"II","I"))))</f>
        <v>III</v>
      </c>
      <c r="S9" s="77" t="str">
        <f t="shared" ref="S9:S25" si="4">IF(Q9&lt;=145,"Aceptable",IF(Q9&lt;=146,"NoAceptable","No Aceptable"))</f>
        <v>Aceptable</v>
      </c>
      <c r="T9" s="77">
        <f t="shared" ref="T9:T25" si="5">V9+U9+W9</f>
        <v>89</v>
      </c>
      <c r="U9" s="77">
        <v>3</v>
      </c>
      <c r="V9" s="77">
        <v>81</v>
      </c>
      <c r="W9" s="77">
        <v>5</v>
      </c>
      <c r="X9" s="77" t="s">
        <v>429</v>
      </c>
      <c r="Y9" s="77" t="s">
        <v>53</v>
      </c>
      <c r="Z9" s="77" t="s">
        <v>49</v>
      </c>
      <c r="AA9" s="77"/>
      <c r="AB9" s="77" t="s">
        <v>49</v>
      </c>
      <c r="AC9" s="77"/>
      <c r="AD9" s="77" t="s">
        <v>473</v>
      </c>
      <c r="AE9" s="77" t="s">
        <v>430</v>
      </c>
      <c r="AF9" s="77" t="s">
        <v>55</v>
      </c>
      <c r="AG9" s="77" t="s">
        <v>356</v>
      </c>
    </row>
    <row r="10" spans="1:33" ht="62" customHeight="1">
      <c r="A10" s="219"/>
      <c r="B10" s="235"/>
      <c r="C10" s="239"/>
      <c r="D10" s="243"/>
      <c r="E10" s="219"/>
      <c r="F10" s="78" t="s">
        <v>445</v>
      </c>
      <c r="G10" s="78" t="s">
        <v>182</v>
      </c>
      <c r="H10" s="77" t="s">
        <v>130</v>
      </c>
      <c r="I10" s="77" t="s">
        <v>343</v>
      </c>
      <c r="J10" s="77" t="s">
        <v>342</v>
      </c>
      <c r="K10" s="77" t="s">
        <v>191</v>
      </c>
      <c r="L10" s="77">
        <v>2</v>
      </c>
      <c r="M10" s="77">
        <v>2</v>
      </c>
      <c r="N10" s="77">
        <f t="shared" si="1"/>
        <v>4</v>
      </c>
      <c r="O10" s="77" t="str">
        <f t="shared" si="0"/>
        <v>BAJO</v>
      </c>
      <c r="P10" s="77">
        <v>10</v>
      </c>
      <c r="Q10" s="77">
        <f t="shared" si="2"/>
        <v>40</v>
      </c>
      <c r="R10" s="77" t="str">
        <f t="shared" si="3"/>
        <v>III</v>
      </c>
      <c r="S10" s="77" t="str">
        <f t="shared" si="4"/>
        <v>Aceptable</v>
      </c>
      <c r="T10" s="77">
        <f t="shared" si="5"/>
        <v>89</v>
      </c>
      <c r="U10" s="77">
        <v>3</v>
      </c>
      <c r="V10" s="77">
        <v>81</v>
      </c>
      <c r="W10" s="77">
        <v>5</v>
      </c>
      <c r="X10" s="77" t="s">
        <v>62</v>
      </c>
      <c r="Y10" s="77" t="s">
        <v>53</v>
      </c>
      <c r="Z10" s="77" t="s">
        <v>49</v>
      </c>
      <c r="AA10" s="77"/>
      <c r="AB10" s="77" t="s">
        <v>49</v>
      </c>
      <c r="AC10" s="77"/>
      <c r="AD10" s="77" t="s">
        <v>63</v>
      </c>
      <c r="AE10" s="77" t="s">
        <v>394</v>
      </c>
      <c r="AF10" s="77" t="s">
        <v>55</v>
      </c>
      <c r="AG10" s="77" t="s">
        <v>356</v>
      </c>
    </row>
    <row r="11" spans="1:33" ht="38.5" customHeight="1">
      <c r="A11" s="219"/>
      <c r="B11" s="235"/>
      <c r="C11" s="239"/>
      <c r="D11" s="243"/>
      <c r="E11" s="219"/>
      <c r="F11" s="78" t="s">
        <v>415</v>
      </c>
      <c r="G11" s="78" t="s">
        <v>414</v>
      </c>
      <c r="H11" s="77" t="s">
        <v>198</v>
      </c>
      <c r="I11" s="77" t="s">
        <v>431</v>
      </c>
      <c r="J11" s="77" t="s">
        <v>432</v>
      </c>
      <c r="K11" s="77" t="s">
        <v>200</v>
      </c>
      <c r="L11" s="77">
        <v>2</v>
      </c>
      <c r="M11" s="77">
        <v>2</v>
      </c>
      <c r="N11" s="77">
        <f t="shared" si="1"/>
        <v>4</v>
      </c>
      <c r="O11" s="77" t="str">
        <f t="shared" si="0"/>
        <v>BAJO</v>
      </c>
      <c r="P11" s="77">
        <v>10</v>
      </c>
      <c r="Q11" s="77">
        <f t="shared" si="2"/>
        <v>40</v>
      </c>
      <c r="R11" s="77" t="str">
        <f t="shared" si="3"/>
        <v>III</v>
      </c>
      <c r="S11" s="77" t="str">
        <f t="shared" si="4"/>
        <v>Aceptable</v>
      </c>
      <c r="T11" s="77">
        <f t="shared" si="5"/>
        <v>89</v>
      </c>
      <c r="U11" s="77">
        <v>3</v>
      </c>
      <c r="V11" s="77">
        <v>81</v>
      </c>
      <c r="W11" s="77">
        <v>5</v>
      </c>
      <c r="X11" s="77" t="s">
        <v>201</v>
      </c>
      <c r="Y11" s="77" t="s">
        <v>53</v>
      </c>
      <c r="Z11" s="77" t="s">
        <v>49</v>
      </c>
      <c r="AA11" s="77"/>
      <c r="AB11" s="77" t="s">
        <v>49</v>
      </c>
      <c r="AC11" s="77"/>
      <c r="AD11" s="77" t="s">
        <v>49</v>
      </c>
      <c r="AE11" s="77" t="s">
        <v>202</v>
      </c>
      <c r="AF11" s="77" t="s">
        <v>55</v>
      </c>
      <c r="AG11" s="77" t="s">
        <v>356</v>
      </c>
    </row>
    <row r="12" spans="1:33" ht="51.5" customHeight="1">
      <c r="A12" s="219"/>
      <c r="B12" s="235"/>
      <c r="C12" s="239"/>
      <c r="D12" s="243"/>
      <c r="E12" s="219"/>
      <c r="F12" s="69" t="s">
        <v>121</v>
      </c>
      <c r="G12" s="78" t="s">
        <v>347</v>
      </c>
      <c r="H12" s="77" t="s">
        <v>448</v>
      </c>
      <c r="I12" s="77" t="s">
        <v>71</v>
      </c>
      <c r="J12" s="77" t="s">
        <v>203</v>
      </c>
      <c r="K12" s="77" t="s">
        <v>477</v>
      </c>
      <c r="L12" s="77">
        <v>2</v>
      </c>
      <c r="M12" s="77">
        <v>4</v>
      </c>
      <c r="N12" s="77">
        <v>4</v>
      </c>
      <c r="O12" s="77" t="str">
        <f t="shared" si="0"/>
        <v>BAJO</v>
      </c>
      <c r="P12" s="77">
        <v>25</v>
      </c>
      <c r="Q12" s="77">
        <f t="shared" si="2"/>
        <v>100</v>
      </c>
      <c r="R12" s="77" t="str">
        <f t="shared" si="3"/>
        <v>III</v>
      </c>
      <c r="S12" s="77" t="str">
        <f t="shared" si="4"/>
        <v>Aceptable</v>
      </c>
      <c r="T12" s="77">
        <f t="shared" si="5"/>
        <v>89</v>
      </c>
      <c r="U12" s="77">
        <v>3</v>
      </c>
      <c r="V12" s="77">
        <v>81</v>
      </c>
      <c r="W12" s="77">
        <v>5</v>
      </c>
      <c r="X12" s="77" t="s">
        <v>348</v>
      </c>
      <c r="Y12" s="77" t="s">
        <v>53</v>
      </c>
      <c r="Z12" s="77" t="s">
        <v>49</v>
      </c>
      <c r="AA12" s="77"/>
      <c r="AB12" s="77" t="s">
        <v>349</v>
      </c>
      <c r="AC12" s="77"/>
      <c r="AD12" s="77" t="s">
        <v>459</v>
      </c>
      <c r="AE12" s="77" t="s">
        <v>74</v>
      </c>
      <c r="AF12" s="77" t="s">
        <v>49</v>
      </c>
      <c r="AG12" s="77" t="s">
        <v>356</v>
      </c>
    </row>
    <row r="13" spans="1:33" ht="57.75" customHeight="1">
      <c r="A13" s="219"/>
      <c r="B13" s="235"/>
      <c r="C13" s="239"/>
      <c r="D13" s="243"/>
      <c r="E13" s="219"/>
      <c r="F13" s="69" t="s">
        <v>350</v>
      </c>
      <c r="G13" s="78" t="s">
        <v>433</v>
      </c>
      <c r="H13" s="77" t="s">
        <v>434</v>
      </c>
      <c r="I13" s="77" t="s">
        <v>470</v>
      </c>
      <c r="J13" s="77" t="s">
        <v>471</v>
      </c>
      <c r="K13" s="77" t="s">
        <v>439</v>
      </c>
      <c r="L13" s="77">
        <v>2</v>
      </c>
      <c r="M13" s="77">
        <v>4</v>
      </c>
      <c r="N13" s="77">
        <v>4</v>
      </c>
      <c r="O13" s="77" t="str">
        <f t="shared" si="0"/>
        <v>BAJO</v>
      </c>
      <c r="P13" s="77">
        <v>25</v>
      </c>
      <c r="Q13" s="77">
        <f t="shared" si="2"/>
        <v>100</v>
      </c>
      <c r="R13" s="77" t="str">
        <f t="shared" si="3"/>
        <v>III</v>
      </c>
      <c r="S13" s="77" t="str">
        <f t="shared" si="4"/>
        <v>Aceptable</v>
      </c>
      <c r="T13" s="77">
        <f t="shared" si="5"/>
        <v>89</v>
      </c>
      <c r="U13" s="77">
        <v>3</v>
      </c>
      <c r="V13" s="77">
        <v>81</v>
      </c>
      <c r="W13" s="77">
        <v>5</v>
      </c>
      <c r="X13" s="77" t="s">
        <v>348</v>
      </c>
      <c r="Y13" s="77" t="s">
        <v>53</v>
      </c>
      <c r="Z13" s="77" t="s">
        <v>49</v>
      </c>
      <c r="AA13" s="77"/>
      <c r="AB13" s="77" t="s">
        <v>349</v>
      </c>
      <c r="AC13" s="77"/>
      <c r="AD13" s="77" t="s">
        <v>49</v>
      </c>
      <c r="AE13" s="77" t="s">
        <v>74</v>
      </c>
      <c r="AF13" s="77" t="s">
        <v>49</v>
      </c>
      <c r="AG13" s="77" t="s">
        <v>356</v>
      </c>
    </row>
    <row r="14" spans="1:33" ht="51" customHeight="1">
      <c r="A14" s="219"/>
      <c r="B14" s="235"/>
      <c r="C14" s="239"/>
      <c r="D14" s="243"/>
      <c r="E14" s="219"/>
      <c r="F14" s="68" t="s">
        <v>142</v>
      </c>
      <c r="G14" s="78" t="s">
        <v>442</v>
      </c>
      <c r="H14" s="77" t="s">
        <v>172</v>
      </c>
      <c r="I14" s="77" t="s">
        <v>352</v>
      </c>
      <c r="J14" s="77" t="s">
        <v>466</v>
      </c>
      <c r="K14" s="77" t="s">
        <v>440</v>
      </c>
      <c r="L14" s="77">
        <v>2</v>
      </c>
      <c r="M14" s="77">
        <v>4</v>
      </c>
      <c r="N14" s="77">
        <v>4</v>
      </c>
      <c r="O14" s="77" t="str">
        <f t="shared" si="0"/>
        <v>BAJO</v>
      </c>
      <c r="P14" s="77">
        <v>25</v>
      </c>
      <c r="Q14" s="77">
        <f t="shared" si="2"/>
        <v>100</v>
      </c>
      <c r="R14" s="77" t="str">
        <f t="shared" si="3"/>
        <v>III</v>
      </c>
      <c r="S14" s="77" t="str">
        <f>IF(Q14&lt;=145,"Aceptable",IF(Q14&lt;=146,"NoAceptable","No Aceptable"))</f>
        <v>Aceptable</v>
      </c>
      <c r="T14" s="77">
        <f t="shared" si="5"/>
        <v>89</v>
      </c>
      <c r="U14" s="77">
        <v>3</v>
      </c>
      <c r="V14" s="77">
        <v>81</v>
      </c>
      <c r="W14" s="77">
        <v>5</v>
      </c>
      <c r="X14" s="77" t="s">
        <v>52</v>
      </c>
      <c r="Y14" s="77" t="s">
        <v>53</v>
      </c>
      <c r="Z14" s="77" t="s">
        <v>49</v>
      </c>
      <c r="AA14" s="77"/>
      <c r="AB14" s="77" t="s">
        <v>49</v>
      </c>
      <c r="AC14" s="77"/>
      <c r="AD14" s="77" t="s">
        <v>49</v>
      </c>
      <c r="AE14" s="77" t="s">
        <v>204</v>
      </c>
      <c r="AF14" s="77" t="s">
        <v>49</v>
      </c>
      <c r="AG14" s="77" t="s">
        <v>356</v>
      </c>
    </row>
    <row r="15" spans="1:33" ht="36.75" customHeight="1">
      <c r="A15" s="219"/>
      <c r="B15" s="235"/>
      <c r="C15" s="239"/>
      <c r="D15" s="243"/>
      <c r="E15" s="219"/>
      <c r="F15" s="78" t="s">
        <v>75</v>
      </c>
      <c r="G15" s="78" t="s">
        <v>412</v>
      </c>
      <c r="H15" s="77" t="s">
        <v>435</v>
      </c>
      <c r="I15" s="77" t="s">
        <v>76</v>
      </c>
      <c r="J15" s="77" t="s">
        <v>479</v>
      </c>
      <c r="K15" s="77" t="s">
        <v>179</v>
      </c>
      <c r="L15" s="77">
        <v>6</v>
      </c>
      <c r="M15" s="77">
        <v>3</v>
      </c>
      <c r="N15" s="77">
        <v>4</v>
      </c>
      <c r="O15" s="77" t="str">
        <f>IF(N15&gt;=2,IF(N15&lt;=4,"BAJO",IF(N15&lt;=8,"MEDIO",IF(N15&lt;=20,"ALTO","ALTO"))))</f>
        <v>BAJO</v>
      </c>
      <c r="P15" s="77">
        <v>25</v>
      </c>
      <c r="Q15" s="77">
        <f t="shared" si="2"/>
        <v>100</v>
      </c>
      <c r="R15" s="77" t="str">
        <f t="shared" si="3"/>
        <v>III</v>
      </c>
      <c r="S15" s="77" t="str">
        <f t="shared" si="4"/>
        <v>Aceptable</v>
      </c>
      <c r="T15" s="77">
        <f t="shared" si="5"/>
        <v>89</v>
      </c>
      <c r="U15" s="77">
        <v>3</v>
      </c>
      <c r="V15" s="77">
        <v>81</v>
      </c>
      <c r="W15" s="77">
        <v>5</v>
      </c>
      <c r="X15" s="77" t="s">
        <v>52</v>
      </c>
      <c r="Y15" s="77" t="s">
        <v>53</v>
      </c>
      <c r="Z15" s="77" t="s">
        <v>49</v>
      </c>
      <c r="AA15" s="77"/>
      <c r="AB15" s="77" t="s">
        <v>49</v>
      </c>
      <c r="AC15" s="77"/>
      <c r="AD15" s="77" t="s">
        <v>49</v>
      </c>
      <c r="AE15" s="77" t="s">
        <v>79</v>
      </c>
      <c r="AF15" s="77" t="s">
        <v>49</v>
      </c>
      <c r="AG15" s="77" t="s">
        <v>356</v>
      </c>
    </row>
    <row r="16" spans="1:33" ht="42" customHeight="1">
      <c r="A16" s="219"/>
      <c r="B16" s="235"/>
      <c r="C16" s="239"/>
      <c r="D16" s="243"/>
      <c r="E16" s="219"/>
      <c r="F16" s="68" t="s">
        <v>451</v>
      </c>
      <c r="G16" s="78" t="s">
        <v>436</v>
      </c>
      <c r="H16" s="77" t="s">
        <v>452</v>
      </c>
      <c r="I16" s="77" t="s">
        <v>469</v>
      </c>
      <c r="J16" s="77" t="s">
        <v>467</v>
      </c>
      <c r="K16" s="77" t="s">
        <v>468</v>
      </c>
      <c r="L16" s="77">
        <v>2</v>
      </c>
      <c r="M16" s="77">
        <v>4</v>
      </c>
      <c r="N16" s="77">
        <v>4</v>
      </c>
      <c r="O16" s="77" t="str">
        <f t="shared" ref="O16:O24" si="6">IF(N16&gt;=2,IF(N16&lt;=4,"BAJO",IF(N16&lt;=8,"MEDIO",IF(N16&lt;=20,"ALTO","ALTO"))))</f>
        <v>BAJO</v>
      </c>
      <c r="P16" s="77">
        <v>25</v>
      </c>
      <c r="Q16" s="77">
        <f t="shared" si="2"/>
        <v>100</v>
      </c>
      <c r="R16" s="77" t="str">
        <f t="shared" si="3"/>
        <v>III</v>
      </c>
      <c r="S16" s="77" t="str">
        <f t="shared" si="4"/>
        <v>Aceptable</v>
      </c>
      <c r="T16" s="77">
        <f t="shared" si="5"/>
        <v>89</v>
      </c>
      <c r="U16" s="77">
        <v>3</v>
      </c>
      <c r="V16" s="77">
        <v>81</v>
      </c>
      <c r="W16" s="77">
        <v>5</v>
      </c>
      <c r="X16" s="77" t="s">
        <v>52</v>
      </c>
      <c r="Y16" s="77" t="s">
        <v>53</v>
      </c>
      <c r="Z16" s="77" t="s">
        <v>438</v>
      </c>
      <c r="AA16" s="77"/>
      <c r="AB16" s="77" t="s">
        <v>437</v>
      </c>
      <c r="AC16" s="77"/>
      <c r="AD16" s="77" t="s">
        <v>140</v>
      </c>
      <c r="AE16" s="77" t="s">
        <v>205</v>
      </c>
      <c r="AF16" s="77" t="s">
        <v>49</v>
      </c>
      <c r="AG16" s="77" t="s">
        <v>356</v>
      </c>
    </row>
    <row r="17" spans="1:33" ht="73.5" customHeight="1">
      <c r="A17" s="219"/>
      <c r="B17" s="235"/>
      <c r="C17" s="239"/>
      <c r="D17" s="243"/>
      <c r="E17" s="219"/>
      <c r="F17" s="68" t="s">
        <v>443</v>
      </c>
      <c r="G17" s="78" t="s">
        <v>441</v>
      </c>
      <c r="H17" s="77" t="s">
        <v>444</v>
      </c>
      <c r="I17" s="77" t="s">
        <v>402</v>
      </c>
      <c r="J17" s="77" t="s">
        <v>403</v>
      </c>
      <c r="K17" s="77" t="s">
        <v>353</v>
      </c>
      <c r="L17" s="77">
        <v>2</v>
      </c>
      <c r="M17" s="77">
        <v>3</v>
      </c>
      <c r="N17" s="77">
        <f t="shared" si="1"/>
        <v>6</v>
      </c>
      <c r="O17" s="77" t="str">
        <f t="shared" si="6"/>
        <v>MEDIO</v>
      </c>
      <c r="P17" s="77">
        <v>10</v>
      </c>
      <c r="Q17" s="77">
        <f t="shared" si="2"/>
        <v>60</v>
      </c>
      <c r="R17" s="77" t="str">
        <f t="shared" si="3"/>
        <v>III</v>
      </c>
      <c r="S17" s="77" t="str">
        <f>IF(Q17&lt;=145,"Aceptable",IF(Q17&lt;=146,"NoAceptable","No Aceptable"))</f>
        <v>Aceptable</v>
      </c>
      <c r="T17" s="77">
        <f t="shared" si="5"/>
        <v>89</v>
      </c>
      <c r="U17" s="77">
        <v>3</v>
      </c>
      <c r="V17" s="77">
        <v>81</v>
      </c>
      <c r="W17" s="77">
        <v>5</v>
      </c>
      <c r="X17" s="77" t="s">
        <v>52</v>
      </c>
      <c r="Y17" s="77" t="s">
        <v>53</v>
      </c>
      <c r="Z17" s="77" t="s">
        <v>49</v>
      </c>
      <c r="AA17" s="77"/>
      <c r="AB17" s="77" t="s">
        <v>49</v>
      </c>
      <c r="AC17" s="77"/>
      <c r="AD17" s="77" t="s">
        <v>49</v>
      </c>
      <c r="AE17" s="77" t="s">
        <v>404</v>
      </c>
      <c r="AF17" s="77" t="s">
        <v>49</v>
      </c>
      <c r="AG17" s="77" t="s">
        <v>356</v>
      </c>
    </row>
    <row r="18" spans="1:33" s="73" customFormat="1" ht="73.5" customHeight="1">
      <c r="A18" s="219"/>
      <c r="B18" s="235"/>
      <c r="C18" s="239"/>
      <c r="D18" s="243"/>
      <c r="E18" s="219"/>
      <c r="F18" s="78" t="s">
        <v>359</v>
      </c>
      <c r="G18" s="78" t="s">
        <v>184</v>
      </c>
      <c r="H18" s="77" t="s">
        <v>123</v>
      </c>
      <c r="I18" s="77" t="s">
        <v>49</v>
      </c>
      <c r="J18" s="77" t="s">
        <v>82</v>
      </c>
      <c r="K18" s="77" t="s">
        <v>83</v>
      </c>
      <c r="L18" s="77">
        <v>2</v>
      </c>
      <c r="M18" s="77">
        <v>3</v>
      </c>
      <c r="N18" s="77">
        <f t="shared" si="1"/>
        <v>6</v>
      </c>
      <c r="O18" s="77" t="str">
        <f t="shared" si="6"/>
        <v>MEDIO</v>
      </c>
      <c r="P18" s="77">
        <v>10</v>
      </c>
      <c r="Q18" s="77">
        <f t="shared" si="2"/>
        <v>60</v>
      </c>
      <c r="R18" s="77" t="str">
        <f t="shared" si="3"/>
        <v>III</v>
      </c>
      <c r="S18" s="77" t="str">
        <f t="shared" si="4"/>
        <v>Aceptable</v>
      </c>
      <c r="T18" s="77">
        <f t="shared" si="5"/>
        <v>89</v>
      </c>
      <c r="U18" s="77">
        <v>3</v>
      </c>
      <c r="V18" s="77">
        <v>81</v>
      </c>
      <c r="W18" s="77">
        <v>5</v>
      </c>
      <c r="X18" s="77" t="s">
        <v>207</v>
      </c>
      <c r="Y18" s="77" t="s">
        <v>53</v>
      </c>
      <c r="Z18" s="77" t="s">
        <v>49</v>
      </c>
      <c r="AA18" s="77"/>
      <c r="AB18" s="77" t="s">
        <v>49</v>
      </c>
      <c r="AC18" s="77"/>
      <c r="AD18" s="77" t="s">
        <v>49</v>
      </c>
      <c r="AE18" s="77" t="s">
        <v>86</v>
      </c>
      <c r="AF18" s="77" t="s">
        <v>87</v>
      </c>
      <c r="AG18" s="77" t="s">
        <v>356</v>
      </c>
    </row>
    <row r="19" spans="1:33" s="73" customFormat="1" ht="73.5" customHeight="1">
      <c r="A19" s="219"/>
      <c r="B19" s="235"/>
      <c r="C19" s="239"/>
      <c r="D19" s="243"/>
      <c r="E19" s="219"/>
      <c r="F19" s="78" t="s">
        <v>360</v>
      </c>
      <c r="G19" s="78" t="s">
        <v>184</v>
      </c>
      <c r="H19" s="77" t="s">
        <v>361</v>
      </c>
      <c r="I19" s="77" t="s">
        <v>362</v>
      </c>
      <c r="J19" s="77" t="s">
        <v>174</v>
      </c>
      <c r="K19" s="77" t="s">
        <v>363</v>
      </c>
      <c r="L19" s="77">
        <v>4</v>
      </c>
      <c r="M19" s="77">
        <v>3</v>
      </c>
      <c r="N19" s="77">
        <v>4</v>
      </c>
      <c r="O19" s="77" t="str">
        <f t="shared" si="6"/>
        <v>BAJO</v>
      </c>
      <c r="P19" s="77">
        <v>25</v>
      </c>
      <c r="Q19" s="77">
        <f t="shared" si="2"/>
        <v>100</v>
      </c>
      <c r="R19" s="77" t="str">
        <f t="shared" si="3"/>
        <v>III</v>
      </c>
      <c r="S19" s="77" t="str">
        <f t="shared" si="4"/>
        <v>Aceptable</v>
      </c>
      <c r="T19" s="77">
        <f t="shared" si="5"/>
        <v>89</v>
      </c>
      <c r="U19" s="77">
        <v>3</v>
      </c>
      <c r="V19" s="77">
        <v>81</v>
      </c>
      <c r="W19" s="77">
        <v>5</v>
      </c>
      <c r="X19" s="77" t="s">
        <v>84</v>
      </c>
      <c r="Y19" s="77" t="s">
        <v>53</v>
      </c>
      <c r="Z19" s="77" t="s">
        <v>364</v>
      </c>
      <c r="AA19" s="77"/>
      <c r="AB19" s="77" t="s">
        <v>49</v>
      </c>
      <c r="AC19" s="77"/>
      <c r="AD19" s="77" t="s">
        <v>49</v>
      </c>
      <c r="AE19" s="77" t="s">
        <v>128</v>
      </c>
      <c r="AF19" s="77" t="s">
        <v>365</v>
      </c>
      <c r="AG19" s="77" t="s">
        <v>356</v>
      </c>
    </row>
    <row r="20" spans="1:33" s="73" customFormat="1" ht="73.5" customHeight="1">
      <c r="A20" s="219"/>
      <c r="B20" s="235"/>
      <c r="C20" s="239"/>
      <c r="D20" s="243"/>
      <c r="E20" s="219"/>
      <c r="F20" s="20" t="s">
        <v>366</v>
      </c>
      <c r="G20" s="78" t="s">
        <v>367</v>
      </c>
      <c r="H20" s="77" t="s">
        <v>420</v>
      </c>
      <c r="I20" s="77" t="s">
        <v>90</v>
      </c>
      <c r="J20" s="77" t="s">
        <v>91</v>
      </c>
      <c r="K20" s="77" t="s">
        <v>446</v>
      </c>
      <c r="L20" s="77">
        <v>2</v>
      </c>
      <c r="M20" s="77">
        <v>2</v>
      </c>
      <c r="N20" s="77">
        <f t="shared" si="1"/>
        <v>4</v>
      </c>
      <c r="O20" s="77" t="str">
        <f t="shared" si="6"/>
        <v>BAJO</v>
      </c>
      <c r="P20" s="77">
        <v>10</v>
      </c>
      <c r="Q20" s="77">
        <f t="shared" si="2"/>
        <v>40</v>
      </c>
      <c r="R20" s="77" t="str">
        <f>IF(Q20&gt;=2,IF(Q20&lt;=20,"IV",IF(Q20&lt;=120,"III",IF(Q20&lt;=500,"II","I"))))</f>
        <v>III</v>
      </c>
      <c r="S20" s="77" t="str">
        <f>IF(Q20&lt;=145,"Aceptable",IF(Q20&lt;=146,"NoAceptable","No Aceptable"))</f>
        <v>Aceptable</v>
      </c>
      <c r="T20" s="77">
        <f t="shared" si="5"/>
        <v>89</v>
      </c>
      <c r="U20" s="77">
        <v>3</v>
      </c>
      <c r="V20" s="77">
        <v>81</v>
      </c>
      <c r="W20" s="77">
        <v>5</v>
      </c>
      <c r="X20" s="77" t="s">
        <v>84</v>
      </c>
      <c r="Y20" s="77" t="s">
        <v>53</v>
      </c>
      <c r="Z20" s="77" t="s">
        <v>49</v>
      </c>
      <c r="AA20" s="77"/>
      <c r="AB20" s="77" t="s">
        <v>93</v>
      </c>
      <c r="AC20" s="77"/>
      <c r="AD20" s="77" t="s">
        <v>49</v>
      </c>
      <c r="AE20" s="77" t="s">
        <v>447</v>
      </c>
      <c r="AF20" s="77" t="s">
        <v>95</v>
      </c>
      <c r="AG20" s="77" t="s">
        <v>356</v>
      </c>
    </row>
    <row r="21" spans="1:33" s="73" customFormat="1" ht="73.5" customHeight="1">
      <c r="A21" s="219"/>
      <c r="B21" s="235"/>
      <c r="C21" s="239"/>
      <c r="D21" s="243"/>
      <c r="E21" s="219"/>
      <c r="F21" s="81" t="s">
        <v>421</v>
      </c>
      <c r="G21" s="82" t="s">
        <v>367</v>
      </c>
      <c r="H21" s="77" t="s">
        <v>410</v>
      </c>
      <c r="I21" s="77" t="s">
        <v>418</v>
      </c>
      <c r="J21" s="77" t="s">
        <v>411</v>
      </c>
      <c r="K21" s="77" t="s">
        <v>482</v>
      </c>
      <c r="L21" s="77">
        <v>2</v>
      </c>
      <c r="M21" s="77">
        <v>2</v>
      </c>
      <c r="N21" s="77">
        <v>2</v>
      </c>
      <c r="O21" s="77" t="str">
        <f t="shared" si="6"/>
        <v>BAJO</v>
      </c>
      <c r="P21" s="77">
        <v>25</v>
      </c>
      <c r="Q21" s="77">
        <f t="shared" si="2"/>
        <v>50</v>
      </c>
      <c r="R21" s="77" t="str">
        <f>IF(Q21&gt;=2,IF(Q21&lt;=20,"IV",IF(Q21&lt;=120,"III",IF(Q21&lt;=500,"II","I"))))</f>
        <v>III</v>
      </c>
      <c r="S21" s="77" t="str">
        <f t="shared" si="4"/>
        <v>Aceptable</v>
      </c>
      <c r="T21" s="77">
        <f t="shared" si="5"/>
        <v>89</v>
      </c>
      <c r="U21" s="77">
        <v>3</v>
      </c>
      <c r="V21" s="77">
        <v>81</v>
      </c>
      <c r="W21" s="77">
        <v>5</v>
      </c>
      <c r="X21" s="77" t="s">
        <v>416</v>
      </c>
      <c r="Y21" s="77" t="s">
        <v>53</v>
      </c>
      <c r="Z21" s="77" t="s">
        <v>49</v>
      </c>
      <c r="AA21" s="77"/>
      <c r="AB21" s="77" t="s">
        <v>422</v>
      </c>
      <c r="AC21" s="77"/>
      <c r="AD21" s="77" t="s">
        <v>49</v>
      </c>
      <c r="AE21" s="77" t="s">
        <v>423</v>
      </c>
      <c r="AF21" s="77" t="s">
        <v>49</v>
      </c>
      <c r="AG21" s="77" t="s">
        <v>356</v>
      </c>
    </row>
    <row r="22" spans="1:33" s="73" customFormat="1" ht="73.5" customHeight="1">
      <c r="A22" s="219"/>
      <c r="B22" s="235"/>
      <c r="C22" s="239"/>
      <c r="D22" s="243"/>
      <c r="E22" s="219"/>
      <c r="F22" s="81" t="s">
        <v>453</v>
      </c>
      <c r="G22" s="82" t="s">
        <v>424</v>
      </c>
      <c r="H22" s="77" t="s">
        <v>457</v>
      </c>
      <c r="I22" s="77"/>
      <c r="J22" s="77" t="s">
        <v>454</v>
      </c>
      <c r="K22" s="77" t="s">
        <v>485</v>
      </c>
      <c r="L22" s="77">
        <v>2</v>
      </c>
      <c r="M22" s="77">
        <v>2</v>
      </c>
      <c r="N22" s="77">
        <f t="shared" si="1"/>
        <v>4</v>
      </c>
      <c r="O22" s="77" t="str">
        <f t="shared" si="6"/>
        <v>BAJO</v>
      </c>
      <c r="P22" s="77">
        <v>10</v>
      </c>
      <c r="Q22" s="77">
        <f t="shared" si="2"/>
        <v>40</v>
      </c>
      <c r="R22" s="77" t="str">
        <f>IF(Q22&gt;=2,IF(Q22&lt;=20,"IV",IF(Q22&lt;=120,"III",IF(Q22&lt;=500,"II","I"))))</f>
        <v>III</v>
      </c>
      <c r="S22" s="77" t="str">
        <f t="shared" si="4"/>
        <v>Aceptable</v>
      </c>
      <c r="T22" s="77">
        <f>V22+U22+W22</f>
        <v>89</v>
      </c>
      <c r="U22" s="77">
        <v>3</v>
      </c>
      <c r="V22" s="77">
        <v>81</v>
      </c>
      <c r="W22" s="77">
        <v>5</v>
      </c>
      <c r="X22" s="77" t="s">
        <v>455</v>
      </c>
      <c r="Y22" s="77" t="s">
        <v>53</v>
      </c>
      <c r="Z22" s="77" t="s">
        <v>49</v>
      </c>
      <c r="AA22" s="77"/>
      <c r="AB22" s="77" t="s">
        <v>458</v>
      </c>
      <c r="AC22" s="77"/>
      <c r="AD22" s="77" t="s">
        <v>49</v>
      </c>
      <c r="AE22" s="77" t="s">
        <v>456</v>
      </c>
      <c r="AF22" s="77" t="s">
        <v>49</v>
      </c>
      <c r="AG22" s="77" t="s">
        <v>356</v>
      </c>
    </row>
    <row r="23" spans="1:33" s="73" customFormat="1" ht="73.5" customHeight="1">
      <c r="A23" s="219"/>
      <c r="B23" s="235"/>
      <c r="C23" s="239"/>
      <c r="D23" s="243"/>
      <c r="E23" s="219"/>
      <c r="F23" s="81" t="s">
        <v>396</v>
      </c>
      <c r="G23" s="82" t="s">
        <v>424</v>
      </c>
      <c r="H23" s="77" t="s">
        <v>400</v>
      </c>
      <c r="I23" s="77" t="s">
        <v>397</v>
      </c>
      <c r="J23" s="77" t="s">
        <v>398</v>
      </c>
      <c r="K23" s="77" t="s">
        <v>484</v>
      </c>
      <c r="L23" s="77">
        <v>2</v>
      </c>
      <c r="M23" s="77">
        <v>2</v>
      </c>
      <c r="N23" s="77">
        <v>2</v>
      </c>
      <c r="O23" s="77" t="str">
        <f t="shared" si="6"/>
        <v>BAJO</v>
      </c>
      <c r="P23" s="77">
        <v>60</v>
      </c>
      <c r="Q23" s="77">
        <f>N23*P23</f>
        <v>120</v>
      </c>
      <c r="R23" s="77" t="str">
        <f>IF(Q23&gt;=2,IF(Q23&lt;=20,"IV",IF(Q23&lt;=120,"III",IF(Q23&lt;=500,"II","I"))))</f>
        <v>III</v>
      </c>
      <c r="S23" s="77" t="str">
        <f t="shared" si="4"/>
        <v>Aceptable</v>
      </c>
      <c r="T23" s="77">
        <f t="shared" si="5"/>
        <v>89</v>
      </c>
      <c r="U23" s="77">
        <v>3</v>
      </c>
      <c r="V23" s="77">
        <v>81</v>
      </c>
      <c r="W23" s="77">
        <v>5</v>
      </c>
      <c r="X23" s="77" t="s">
        <v>417</v>
      </c>
      <c r="Y23" s="77" t="s">
        <v>53</v>
      </c>
      <c r="Z23" s="77" t="s">
        <v>49</v>
      </c>
      <c r="AA23" s="77"/>
      <c r="AB23" s="77" t="s">
        <v>49</v>
      </c>
      <c r="AC23" s="77"/>
      <c r="AD23" s="77" t="s">
        <v>401</v>
      </c>
      <c r="AE23" s="77" t="s">
        <v>399</v>
      </c>
      <c r="AF23" s="77" t="s">
        <v>49</v>
      </c>
      <c r="AG23" s="77" t="s">
        <v>425</v>
      </c>
    </row>
    <row r="24" spans="1:33" ht="62.25" customHeight="1">
      <c r="A24" s="219"/>
      <c r="B24" s="235"/>
      <c r="C24" s="239"/>
      <c r="D24" s="243"/>
      <c r="E24" s="219"/>
      <c r="F24" s="81" t="s">
        <v>463</v>
      </c>
      <c r="G24" s="82" t="s">
        <v>460</v>
      </c>
      <c r="H24" s="77" t="s">
        <v>461</v>
      </c>
      <c r="I24" s="77"/>
      <c r="J24" s="77" t="s">
        <v>462</v>
      </c>
      <c r="K24" s="77" t="s">
        <v>483</v>
      </c>
      <c r="L24" s="77">
        <v>2</v>
      </c>
      <c r="M24" s="77">
        <v>2</v>
      </c>
      <c r="N24" s="77">
        <v>2</v>
      </c>
      <c r="O24" s="77" t="str">
        <f t="shared" si="6"/>
        <v>BAJO</v>
      </c>
      <c r="P24" s="77">
        <v>60</v>
      </c>
      <c r="Q24" s="77">
        <f>N24*P24</f>
        <v>120</v>
      </c>
      <c r="R24" s="77" t="str">
        <f>IF(Q24&gt;=2,IF(Q24&lt;=20,"IV",IF(Q24&lt;=120,"III",IF(Q24&lt;=500,"II","I"))))</f>
        <v>III</v>
      </c>
      <c r="S24" s="77" t="str">
        <f t="shared" si="4"/>
        <v>Aceptable</v>
      </c>
      <c r="T24" s="77">
        <f t="shared" si="5"/>
        <v>89</v>
      </c>
      <c r="U24" s="77">
        <v>3</v>
      </c>
      <c r="V24" s="77">
        <v>81</v>
      </c>
      <c r="W24" s="77">
        <v>5</v>
      </c>
      <c r="X24" s="77" t="s">
        <v>461</v>
      </c>
      <c r="Y24" s="77" t="s">
        <v>53</v>
      </c>
      <c r="Z24" s="77" t="s">
        <v>49</v>
      </c>
      <c r="AA24" s="77"/>
      <c r="AB24" s="77" t="s">
        <v>49</v>
      </c>
      <c r="AC24" s="77"/>
      <c r="AD24" s="77" t="s">
        <v>464</v>
      </c>
      <c r="AE24" s="77" t="s">
        <v>465</v>
      </c>
      <c r="AF24" s="77"/>
      <c r="AG24" s="77"/>
    </row>
    <row r="25" spans="1:33" ht="53.5" customHeight="1" thickBot="1">
      <c r="A25" s="219"/>
      <c r="B25" s="235"/>
      <c r="C25" s="239"/>
      <c r="D25" s="243"/>
      <c r="E25" s="219"/>
      <c r="F25" s="67" t="s">
        <v>426</v>
      </c>
      <c r="G25" s="67" t="s">
        <v>369</v>
      </c>
      <c r="H25" s="77" t="s">
        <v>427</v>
      </c>
      <c r="I25" s="77" t="s">
        <v>49</v>
      </c>
      <c r="J25" s="77" t="s">
        <v>49</v>
      </c>
      <c r="K25" s="77" t="s">
        <v>340</v>
      </c>
      <c r="L25" s="77">
        <v>2</v>
      </c>
      <c r="M25" s="77">
        <v>4</v>
      </c>
      <c r="N25" s="77">
        <f t="shared" si="1"/>
        <v>8</v>
      </c>
      <c r="O25" s="77" t="str">
        <f>IF(N25&gt;=2,IF(N25&lt;=4,"BAJO",IF(N25&lt;=8,"MEDIO",IF(N25&lt;=20,"A","ALTO"))))</f>
        <v>MEDIO</v>
      </c>
      <c r="P25" s="77">
        <v>25</v>
      </c>
      <c r="Q25" s="77">
        <f t="shared" si="2"/>
        <v>200</v>
      </c>
      <c r="R25" s="77" t="str">
        <f t="shared" si="3"/>
        <v>II</v>
      </c>
      <c r="S25" s="77" t="str">
        <f t="shared" si="4"/>
        <v>No Aceptable</v>
      </c>
      <c r="T25" s="77">
        <f t="shared" si="5"/>
        <v>89</v>
      </c>
      <c r="U25" s="77">
        <v>3</v>
      </c>
      <c r="V25" s="77">
        <v>81</v>
      </c>
      <c r="W25" s="77">
        <v>5</v>
      </c>
      <c r="X25" s="77" t="s">
        <v>98</v>
      </c>
      <c r="Y25" s="77" t="s">
        <v>53</v>
      </c>
      <c r="Z25" s="77" t="s">
        <v>49</v>
      </c>
      <c r="AA25" s="77"/>
      <c r="AB25" s="77" t="s">
        <v>49</v>
      </c>
      <c r="AC25" s="77"/>
      <c r="AD25" s="77" t="s">
        <v>49</v>
      </c>
      <c r="AE25" s="77" t="s">
        <v>213</v>
      </c>
      <c r="AF25" s="77" t="s">
        <v>49</v>
      </c>
      <c r="AG25" s="77" t="s">
        <v>136</v>
      </c>
    </row>
  </sheetData>
  <autoFilter ref="F6:G25" xr:uid="{00000000-0009-0000-0000-00000D000000}"/>
  <mergeCells count="36">
    <mergeCell ref="A8:A25"/>
    <mergeCell ref="B8:B25"/>
    <mergeCell ref="C8:C25"/>
    <mergeCell ref="D8:D25"/>
    <mergeCell ref="E8:E25"/>
    <mergeCell ref="AG6:AG7"/>
    <mergeCell ref="K6:K7"/>
    <mergeCell ref="Z6:AA7"/>
    <mergeCell ref="AB6:AC7"/>
    <mergeCell ref="AD6:AD7"/>
    <mergeCell ref="AE6:AE7"/>
    <mergeCell ref="AF6:AF7"/>
    <mergeCell ref="T5:Y6"/>
    <mergeCell ref="Z5:AF5"/>
    <mergeCell ref="J6:J7"/>
    <mergeCell ref="A5:H5"/>
    <mergeCell ref="I5:K5"/>
    <mergeCell ref="L5:R6"/>
    <mergeCell ref="S5:S6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A1:E3"/>
    <mergeCell ref="F1:AC1"/>
    <mergeCell ref="AD1:AG3"/>
    <mergeCell ref="F2:AC3"/>
    <mergeCell ref="A4:E4"/>
    <mergeCell ref="F4:J4"/>
    <mergeCell ref="K4:AC4"/>
    <mergeCell ref="AD4:AG4"/>
  </mergeCells>
  <dataValidations count="1">
    <dataValidation type="list" allowBlank="1" showInputMessage="1" showErrorMessage="1" errorTitle="RECUERDE!" error="Unicamente subclasificación permitida" promptTitle="ESCRIBA:" prompt="Subclasificación del peligro" sqref="F14" xr:uid="{FB7ECCCE-B606-4E8F-AE77-15B8C82667D4}">
      <formula1>subclasificacionespermitidas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theme="4" tint="0.39997558519241921"/>
  </sheetPr>
  <dimension ref="A1:AG25"/>
  <sheetViews>
    <sheetView zoomScale="80" zoomScaleNormal="80" workbookViewId="0">
      <pane xSplit="5" ySplit="7" topLeftCell="J23" activePane="bottomRight" state="frozen"/>
      <selection pane="topRight" activeCell="G1" sqref="G1"/>
      <selection pane="bottomLeft" activeCell="A8" sqref="A8"/>
      <selection pane="bottomRight" activeCell="A27" sqref="A27:XFD29"/>
    </sheetView>
  </sheetViews>
  <sheetFormatPr baseColWidth="10" defaultRowHeight="15"/>
  <cols>
    <col min="1" max="1" width="6.33203125" customWidth="1"/>
    <col min="2" max="2" width="7.1640625" customWidth="1"/>
    <col min="3" max="3" width="36" customWidth="1"/>
    <col min="4" max="4" width="8" customWidth="1"/>
    <col min="6" max="6" width="31.6640625" customWidth="1"/>
    <col min="7" max="7" width="14.6640625" customWidth="1"/>
    <col min="8" max="8" width="37.5" customWidth="1"/>
    <col min="9" max="9" width="21" customWidth="1"/>
    <col min="10" max="10" width="16.83203125" customWidth="1"/>
    <col min="11" max="11" width="34" customWidth="1"/>
    <col min="12" max="12" width="5.6640625" customWidth="1"/>
    <col min="13" max="13" width="5.1640625" customWidth="1"/>
    <col min="14" max="14" width="6.33203125" customWidth="1"/>
    <col min="15" max="15" width="10.5" customWidth="1"/>
    <col min="16" max="16" width="5.33203125" customWidth="1"/>
    <col min="17" max="17" width="7.33203125" customWidth="1"/>
    <col min="18" max="18" width="5.6640625" customWidth="1"/>
    <col min="19" max="19" width="20.5" customWidth="1"/>
    <col min="20" max="20" width="6.6640625" customWidth="1"/>
    <col min="21" max="21" width="4.33203125" customWidth="1"/>
    <col min="22" max="22" width="4.1640625" customWidth="1"/>
    <col min="23" max="23" width="4.6640625" customWidth="1"/>
    <col min="24" max="24" width="11.5" customWidth="1"/>
    <col min="26" max="26" width="4.6640625" customWidth="1"/>
    <col min="27" max="27" width="3.33203125" customWidth="1"/>
    <col min="28" max="28" width="7" customWidth="1"/>
    <col min="29" max="29" width="7.6640625" customWidth="1"/>
    <col min="30" max="30" width="12.5" customWidth="1"/>
    <col min="31" max="31" width="22.1640625" customWidth="1"/>
    <col min="32" max="32" width="12" customWidth="1"/>
    <col min="33" max="33" width="21.1640625" customWidth="1"/>
  </cols>
  <sheetData>
    <row r="1" spans="1:33" ht="16">
      <c r="A1" s="121" t="s">
        <v>0</v>
      </c>
      <c r="B1" s="122"/>
      <c r="C1" s="122"/>
      <c r="D1" s="122"/>
      <c r="E1" s="123"/>
      <c r="F1" s="130" t="s">
        <v>1</v>
      </c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1"/>
      <c r="AB1" s="131"/>
      <c r="AC1" s="132"/>
      <c r="AD1" s="133"/>
      <c r="AE1" s="122"/>
      <c r="AF1" s="122"/>
      <c r="AG1" s="123"/>
    </row>
    <row r="2" spans="1:33">
      <c r="A2" s="124"/>
      <c r="B2" s="125"/>
      <c r="C2" s="125"/>
      <c r="D2" s="125"/>
      <c r="E2" s="126"/>
      <c r="F2" s="134" t="s">
        <v>2</v>
      </c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3"/>
      <c r="AD2" s="124"/>
      <c r="AE2" s="125"/>
      <c r="AF2" s="125"/>
      <c r="AG2" s="126"/>
    </row>
    <row r="3" spans="1:33">
      <c r="A3" s="127"/>
      <c r="B3" s="128"/>
      <c r="C3" s="128"/>
      <c r="D3" s="128"/>
      <c r="E3" s="129"/>
      <c r="F3" s="127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9"/>
      <c r="AD3" s="127"/>
      <c r="AE3" s="128"/>
      <c r="AF3" s="128"/>
      <c r="AG3" s="129"/>
    </row>
    <row r="4" spans="1:33">
      <c r="A4" s="135" t="s">
        <v>3</v>
      </c>
      <c r="B4" s="122"/>
      <c r="C4" s="122"/>
      <c r="D4" s="122"/>
      <c r="E4" s="123"/>
      <c r="F4" s="136" t="s">
        <v>4</v>
      </c>
      <c r="G4" s="122"/>
      <c r="H4" s="122"/>
      <c r="I4" s="122"/>
      <c r="J4" s="123"/>
      <c r="K4" s="135" t="s">
        <v>5</v>
      </c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2"/>
      <c r="AB4" s="122"/>
      <c r="AC4" s="122"/>
      <c r="AD4" s="137" t="s">
        <v>6</v>
      </c>
      <c r="AE4" s="122"/>
      <c r="AF4" s="122"/>
      <c r="AG4" s="123"/>
    </row>
    <row r="5" spans="1:33">
      <c r="A5" s="171" t="s">
        <v>7</v>
      </c>
      <c r="B5" s="131"/>
      <c r="C5" s="131"/>
      <c r="D5" s="131"/>
      <c r="E5" s="131"/>
      <c r="F5" s="131"/>
      <c r="G5" s="131"/>
      <c r="H5" s="131"/>
      <c r="I5" s="171" t="s">
        <v>8</v>
      </c>
      <c r="J5" s="131"/>
      <c r="K5" s="132"/>
      <c r="L5" s="172" t="s">
        <v>9</v>
      </c>
      <c r="M5" s="122"/>
      <c r="N5" s="122"/>
      <c r="O5" s="122"/>
      <c r="P5" s="122"/>
      <c r="Q5" s="122"/>
      <c r="R5" s="122"/>
      <c r="S5" s="173" t="s">
        <v>10</v>
      </c>
      <c r="T5" s="177" t="s">
        <v>11</v>
      </c>
      <c r="U5" s="122"/>
      <c r="V5" s="122"/>
      <c r="W5" s="122"/>
      <c r="X5" s="122"/>
      <c r="Y5" s="123"/>
      <c r="Z5" s="171" t="s">
        <v>12</v>
      </c>
      <c r="AA5" s="131"/>
      <c r="AB5" s="131"/>
      <c r="AC5" s="131"/>
      <c r="AD5" s="131"/>
      <c r="AE5" s="131"/>
      <c r="AF5" s="132"/>
      <c r="AG5" s="1" t="s">
        <v>13</v>
      </c>
    </row>
    <row r="6" spans="1:33">
      <c r="A6" s="218" t="s">
        <v>14</v>
      </c>
      <c r="B6" s="218" t="s">
        <v>15</v>
      </c>
      <c r="C6" s="218" t="s">
        <v>16</v>
      </c>
      <c r="D6" s="218" t="s">
        <v>17</v>
      </c>
      <c r="E6" s="218" t="s">
        <v>18</v>
      </c>
      <c r="F6" s="220" t="s">
        <v>19</v>
      </c>
      <c r="G6" s="220" t="s">
        <v>20</v>
      </c>
      <c r="H6" s="175" t="s">
        <v>21</v>
      </c>
      <c r="I6" s="169" t="s">
        <v>22</v>
      </c>
      <c r="J6" s="169" t="s">
        <v>23</v>
      </c>
      <c r="K6" s="169" t="s">
        <v>24</v>
      </c>
      <c r="L6" s="127"/>
      <c r="M6" s="128"/>
      <c r="N6" s="128"/>
      <c r="O6" s="128"/>
      <c r="P6" s="128"/>
      <c r="Q6" s="128"/>
      <c r="R6" s="128"/>
      <c r="S6" s="174"/>
      <c r="T6" s="124"/>
      <c r="U6" s="178"/>
      <c r="V6" s="178"/>
      <c r="W6" s="178"/>
      <c r="X6" s="178"/>
      <c r="Y6" s="126"/>
      <c r="Z6" s="176" t="s">
        <v>25</v>
      </c>
      <c r="AA6" s="123"/>
      <c r="AB6" s="176" t="s">
        <v>26</v>
      </c>
      <c r="AC6" s="123"/>
      <c r="AD6" s="169" t="s">
        <v>27</v>
      </c>
      <c r="AE6" s="169" t="s">
        <v>28</v>
      </c>
      <c r="AF6" s="169" t="s">
        <v>29</v>
      </c>
      <c r="AG6" s="169" t="s">
        <v>30</v>
      </c>
    </row>
    <row r="7" spans="1:33" ht="71" customHeight="1">
      <c r="A7" s="219"/>
      <c r="B7" s="219"/>
      <c r="C7" s="219"/>
      <c r="D7" s="219"/>
      <c r="E7" s="219"/>
      <c r="F7" s="219"/>
      <c r="G7" s="219"/>
      <c r="H7" s="170"/>
      <c r="I7" s="170"/>
      <c r="J7" s="170"/>
      <c r="K7" s="170"/>
      <c r="L7" s="4" t="s">
        <v>31</v>
      </c>
      <c r="M7" s="4" t="s">
        <v>32</v>
      </c>
      <c r="N7" s="4" t="s">
        <v>33</v>
      </c>
      <c r="O7" s="4" t="s">
        <v>34</v>
      </c>
      <c r="P7" s="4" t="s">
        <v>35</v>
      </c>
      <c r="Q7" s="4" t="s">
        <v>36</v>
      </c>
      <c r="R7" s="4" t="s">
        <v>37</v>
      </c>
      <c r="S7" s="4" t="s">
        <v>38</v>
      </c>
      <c r="T7" s="5" t="s">
        <v>39</v>
      </c>
      <c r="U7" s="5" t="s">
        <v>40</v>
      </c>
      <c r="V7" s="5" t="s">
        <v>41</v>
      </c>
      <c r="W7" s="5" t="s">
        <v>42</v>
      </c>
      <c r="X7" s="5" t="s">
        <v>43</v>
      </c>
      <c r="Y7" s="6" t="s">
        <v>44</v>
      </c>
      <c r="Z7" s="124"/>
      <c r="AA7" s="126"/>
      <c r="AB7" s="124"/>
      <c r="AC7" s="126"/>
      <c r="AD7" s="170"/>
      <c r="AE7" s="170"/>
      <c r="AF7" s="170"/>
      <c r="AG7" s="170"/>
    </row>
    <row r="8" spans="1:33" ht="60.75" customHeight="1">
      <c r="A8" s="231" t="s">
        <v>170</v>
      </c>
      <c r="B8" s="233" t="s">
        <v>144</v>
      </c>
      <c r="C8" s="237" t="s">
        <v>169</v>
      </c>
      <c r="D8" s="241" t="s">
        <v>146</v>
      </c>
      <c r="E8" s="226" t="s">
        <v>45</v>
      </c>
      <c r="F8" s="78" t="s">
        <v>186</v>
      </c>
      <c r="G8" s="78" t="s">
        <v>181</v>
      </c>
      <c r="H8" s="77" t="s">
        <v>428</v>
      </c>
      <c r="I8" s="77" t="s">
        <v>48</v>
      </c>
      <c r="J8" s="77" t="s">
        <v>49</v>
      </c>
      <c r="K8" s="77" t="s">
        <v>341</v>
      </c>
      <c r="L8" s="77">
        <v>2</v>
      </c>
      <c r="M8" s="77">
        <v>3</v>
      </c>
      <c r="N8" s="77">
        <f>L8*M8</f>
        <v>6</v>
      </c>
      <c r="O8" s="77" t="str">
        <f t="shared" ref="O8:O14" si="0">IF(N8&gt;=2,IF(N8&lt;=4,"BAJO",IF(N8&lt;=8,"MEDIO",IF(N8&lt;=20,"A","ALTO"))))</f>
        <v>MEDIO</v>
      </c>
      <c r="P8" s="77">
        <v>10</v>
      </c>
      <c r="Q8" s="77">
        <f>N8*P8</f>
        <v>60</v>
      </c>
      <c r="R8" s="77" t="str">
        <f>IF(Q8&gt;=2,IF(Q8&lt;=20,"IV",IF(Q8&lt;=120,"III",IF(Q8&lt;=500,"II","I"))))</f>
        <v>III</v>
      </c>
      <c r="S8" s="77" t="str">
        <f>IF(Q8&lt;=145,"Aceptable",IF(Q8&lt;=146,"NoAceptable","No Aceptable"))</f>
        <v>Aceptable</v>
      </c>
      <c r="T8" s="77">
        <f>V8+U8+W8</f>
        <v>26</v>
      </c>
      <c r="U8" s="77">
        <v>3</v>
      </c>
      <c r="V8" s="77">
        <v>18</v>
      </c>
      <c r="W8" s="77">
        <v>5</v>
      </c>
      <c r="X8" s="77" t="s">
        <v>194</v>
      </c>
      <c r="Y8" s="77" t="s">
        <v>53</v>
      </c>
      <c r="Z8" s="77" t="s">
        <v>49</v>
      </c>
      <c r="AA8" s="77"/>
      <c r="AB8" s="77" t="s">
        <v>49</v>
      </c>
      <c r="AC8" s="77"/>
      <c r="AD8" s="77" t="s">
        <v>49</v>
      </c>
      <c r="AE8" s="77" t="s">
        <v>54</v>
      </c>
      <c r="AF8" s="77" t="s">
        <v>55</v>
      </c>
      <c r="AG8" s="77" t="s">
        <v>356</v>
      </c>
    </row>
    <row r="9" spans="1:33" ht="35" customHeight="1">
      <c r="A9" s="234"/>
      <c r="B9" s="234"/>
      <c r="C9" s="246"/>
      <c r="D9" s="242"/>
      <c r="E9" s="227"/>
      <c r="F9" s="81" t="s">
        <v>450</v>
      </c>
      <c r="G9" s="78" t="s">
        <v>413</v>
      </c>
      <c r="H9" s="77" t="s">
        <v>449</v>
      </c>
      <c r="I9" s="77" t="s">
        <v>405</v>
      </c>
      <c r="J9" s="77" t="s">
        <v>472</v>
      </c>
      <c r="K9" s="77" t="s">
        <v>406</v>
      </c>
      <c r="L9" s="77">
        <v>2</v>
      </c>
      <c r="M9" s="77">
        <v>3</v>
      </c>
      <c r="N9" s="77">
        <f t="shared" ref="N9:N25" si="1">L9*M9</f>
        <v>6</v>
      </c>
      <c r="O9" s="77" t="str">
        <f t="shared" si="0"/>
        <v>MEDIO</v>
      </c>
      <c r="P9" s="77">
        <v>10</v>
      </c>
      <c r="Q9" s="77">
        <f t="shared" ref="Q9:Q25" si="2">N9*P9</f>
        <v>60</v>
      </c>
      <c r="R9" s="77" t="str">
        <f t="shared" ref="R9:R25" si="3">IF(Q9&gt;=2,IF(Q9&lt;=20,"IV",IF(Q9&lt;=120,"III",IF(Q9&lt;=500,"II","I"))))</f>
        <v>III</v>
      </c>
      <c r="S9" s="77" t="str">
        <f t="shared" ref="S9:S25" si="4">IF(Q9&lt;=145,"Aceptable",IF(Q9&lt;=146,"NoAceptable","No Aceptable"))</f>
        <v>Aceptable</v>
      </c>
      <c r="T9" s="77">
        <f t="shared" ref="T9:T25" si="5">V9+U9+W9</f>
        <v>26</v>
      </c>
      <c r="U9" s="77">
        <v>3</v>
      </c>
      <c r="V9" s="97">
        <v>18</v>
      </c>
      <c r="W9" s="77">
        <v>5</v>
      </c>
      <c r="X9" s="77" t="s">
        <v>429</v>
      </c>
      <c r="Y9" s="77" t="s">
        <v>53</v>
      </c>
      <c r="Z9" s="77" t="s">
        <v>49</v>
      </c>
      <c r="AA9" s="77"/>
      <c r="AB9" s="77" t="s">
        <v>49</v>
      </c>
      <c r="AC9" s="77"/>
      <c r="AD9" s="77" t="s">
        <v>473</v>
      </c>
      <c r="AE9" s="77" t="s">
        <v>430</v>
      </c>
      <c r="AF9" s="77" t="s">
        <v>55</v>
      </c>
      <c r="AG9" s="77" t="s">
        <v>356</v>
      </c>
    </row>
    <row r="10" spans="1:33" ht="62" customHeight="1">
      <c r="A10" s="219"/>
      <c r="B10" s="235"/>
      <c r="C10" s="239"/>
      <c r="D10" s="243"/>
      <c r="E10" s="219"/>
      <c r="F10" s="78" t="s">
        <v>445</v>
      </c>
      <c r="G10" s="78" t="s">
        <v>182</v>
      </c>
      <c r="H10" s="77" t="s">
        <v>130</v>
      </c>
      <c r="I10" s="77" t="s">
        <v>343</v>
      </c>
      <c r="J10" s="77" t="s">
        <v>342</v>
      </c>
      <c r="K10" s="77" t="s">
        <v>191</v>
      </c>
      <c r="L10" s="77">
        <v>2</v>
      </c>
      <c r="M10" s="77">
        <v>2</v>
      </c>
      <c r="N10" s="77">
        <f t="shared" si="1"/>
        <v>4</v>
      </c>
      <c r="O10" s="77" t="str">
        <f t="shared" si="0"/>
        <v>BAJO</v>
      </c>
      <c r="P10" s="77">
        <v>10</v>
      </c>
      <c r="Q10" s="77">
        <f t="shared" si="2"/>
        <v>40</v>
      </c>
      <c r="R10" s="77" t="str">
        <f t="shared" si="3"/>
        <v>III</v>
      </c>
      <c r="S10" s="77" t="str">
        <f t="shared" si="4"/>
        <v>Aceptable</v>
      </c>
      <c r="T10" s="77">
        <f t="shared" si="5"/>
        <v>26</v>
      </c>
      <c r="U10" s="77">
        <v>3</v>
      </c>
      <c r="V10" s="97">
        <v>18</v>
      </c>
      <c r="W10" s="77">
        <v>5</v>
      </c>
      <c r="X10" s="77" t="s">
        <v>62</v>
      </c>
      <c r="Y10" s="77" t="s">
        <v>53</v>
      </c>
      <c r="Z10" s="77" t="s">
        <v>49</v>
      </c>
      <c r="AA10" s="77"/>
      <c r="AB10" s="77" t="s">
        <v>49</v>
      </c>
      <c r="AC10" s="77"/>
      <c r="AD10" s="77" t="s">
        <v>63</v>
      </c>
      <c r="AE10" s="77" t="s">
        <v>394</v>
      </c>
      <c r="AF10" s="77" t="s">
        <v>55</v>
      </c>
      <c r="AG10" s="77" t="s">
        <v>356</v>
      </c>
    </row>
    <row r="11" spans="1:33" ht="38.5" customHeight="1">
      <c r="A11" s="219"/>
      <c r="B11" s="235"/>
      <c r="C11" s="239"/>
      <c r="D11" s="243"/>
      <c r="E11" s="219"/>
      <c r="F11" s="78" t="s">
        <v>415</v>
      </c>
      <c r="G11" s="78" t="s">
        <v>414</v>
      </c>
      <c r="H11" s="77" t="s">
        <v>198</v>
      </c>
      <c r="I11" s="77" t="s">
        <v>431</v>
      </c>
      <c r="J11" s="77" t="s">
        <v>432</v>
      </c>
      <c r="K11" s="77" t="s">
        <v>200</v>
      </c>
      <c r="L11" s="77">
        <v>2</v>
      </c>
      <c r="M11" s="77">
        <v>2</v>
      </c>
      <c r="N11" s="77">
        <f t="shared" si="1"/>
        <v>4</v>
      </c>
      <c r="O11" s="77" t="str">
        <f t="shared" si="0"/>
        <v>BAJO</v>
      </c>
      <c r="P11" s="77">
        <v>10</v>
      </c>
      <c r="Q11" s="77">
        <f t="shared" si="2"/>
        <v>40</v>
      </c>
      <c r="R11" s="77" t="str">
        <f t="shared" si="3"/>
        <v>III</v>
      </c>
      <c r="S11" s="77" t="str">
        <f t="shared" si="4"/>
        <v>Aceptable</v>
      </c>
      <c r="T11" s="77">
        <f t="shared" si="5"/>
        <v>26</v>
      </c>
      <c r="U11" s="77">
        <v>3</v>
      </c>
      <c r="V11" s="97">
        <v>18</v>
      </c>
      <c r="W11" s="77">
        <v>5</v>
      </c>
      <c r="X11" s="77" t="s">
        <v>201</v>
      </c>
      <c r="Y11" s="77" t="s">
        <v>53</v>
      </c>
      <c r="Z11" s="77" t="s">
        <v>49</v>
      </c>
      <c r="AA11" s="77"/>
      <c r="AB11" s="77" t="s">
        <v>49</v>
      </c>
      <c r="AC11" s="77"/>
      <c r="AD11" s="77" t="s">
        <v>49</v>
      </c>
      <c r="AE11" s="77" t="s">
        <v>202</v>
      </c>
      <c r="AF11" s="77" t="s">
        <v>55</v>
      </c>
      <c r="AG11" s="77" t="s">
        <v>356</v>
      </c>
    </row>
    <row r="12" spans="1:33" ht="51.5" customHeight="1">
      <c r="A12" s="219"/>
      <c r="B12" s="235"/>
      <c r="C12" s="239"/>
      <c r="D12" s="243"/>
      <c r="E12" s="219"/>
      <c r="F12" s="69" t="s">
        <v>121</v>
      </c>
      <c r="G12" s="78" t="s">
        <v>347</v>
      </c>
      <c r="H12" s="77" t="s">
        <v>448</v>
      </c>
      <c r="I12" s="77" t="s">
        <v>71</v>
      </c>
      <c r="J12" s="77" t="s">
        <v>203</v>
      </c>
      <c r="K12" s="77" t="s">
        <v>477</v>
      </c>
      <c r="L12" s="77">
        <v>2</v>
      </c>
      <c r="M12" s="77">
        <v>4</v>
      </c>
      <c r="N12" s="77">
        <v>4</v>
      </c>
      <c r="O12" s="77" t="str">
        <f t="shared" si="0"/>
        <v>BAJO</v>
      </c>
      <c r="P12" s="77">
        <v>25</v>
      </c>
      <c r="Q12" s="77">
        <f t="shared" si="2"/>
        <v>100</v>
      </c>
      <c r="R12" s="77" t="str">
        <f t="shared" si="3"/>
        <v>III</v>
      </c>
      <c r="S12" s="77" t="str">
        <f t="shared" si="4"/>
        <v>Aceptable</v>
      </c>
      <c r="T12" s="77">
        <f t="shared" si="5"/>
        <v>26</v>
      </c>
      <c r="U12" s="77">
        <v>3</v>
      </c>
      <c r="V12" s="97">
        <v>18</v>
      </c>
      <c r="W12" s="77">
        <v>5</v>
      </c>
      <c r="X12" s="77" t="s">
        <v>348</v>
      </c>
      <c r="Y12" s="77" t="s">
        <v>53</v>
      </c>
      <c r="Z12" s="77" t="s">
        <v>49</v>
      </c>
      <c r="AA12" s="77"/>
      <c r="AB12" s="77" t="s">
        <v>349</v>
      </c>
      <c r="AC12" s="77"/>
      <c r="AD12" s="77" t="s">
        <v>459</v>
      </c>
      <c r="AE12" s="77" t="s">
        <v>74</v>
      </c>
      <c r="AF12" s="77" t="s">
        <v>49</v>
      </c>
      <c r="AG12" s="77" t="s">
        <v>356</v>
      </c>
    </row>
    <row r="13" spans="1:33" ht="57.75" customHeight="1">
      <c r="A13" s="219"/>
      <c r="B13" s="235"/>
      <c r="C13" s="239"/>
      <c r="D13" s="243"/>
      <c r="E13" s="219"/>
      <c r="F13" s="69" t="s">
        <v>350</v>
      </c>
      <c r="G13" s="78" t="s">
        <v>433</v>
      </c>
      <c r="H13" s="77" t="s">
        <v>434</v>
      </c>
      <c r="I13" s="77" t="s">
        <v>470</v>
      </c>
      <c r="J13" s="77" t="s">
        <v>471</v>
      </c>
      <c r="K13" s="77" t="s">
        <v>439</v>
      </c>
      <c r="L13" s="77">
        <v>2</v>
      </c>
      <c r="M13" s="77">
        <v>4</v>
      </c>
      <c r="N13" s="77">
        <v>4</v>
      </c>
      <c r="O13" s="77" t="str">
        <f t="shared" si="0"/>
        <v>BAJO</v>
      </c>
      <c r="P13" s="77">
        <v>25</v>
      </c>
      <c r="Q13" s="77">
        <f t="shared" si="2"/>
        <v>100</v>
      </c>
      <c r="R13" s="77" t="str">
        <f t="shared" si="3"/>
        <v>III</v>
      </c>
      <c r="S13" s="77" t="str">
        <f t="shared" si="4"/>
        <v>Aceptable</v>
      </c>
      <c r="T13" s="77">
        <f t="shared" si="5"/>
        <v>26</v>
      </c>
      <c r="U13" s="77">
        <v>3</v>
      </c>
      <c r="V13" s="97">
        <v>18</v>
      </c>
      <c r="W13" s="77">
        <v>5</v>
      </c>
      <c r="X13" s="77" t="s">
        <v>348</v>
      </c>
      <c r="Y13" s="77" t="s">
        <v>53</v>
      </c>
      <c r="Z13" s="77" t="s">
        <v>49</v>
      </c>
      <c r="AA13" s="77"/>
      <c r="AB13" s="77" t="s">
        <v>349</v>
      </c>
      <c r="AC13" s="77"/>
      <c r="AD13" s="77" t="s">
        <v>49</v>
      </c>
      <c r="AE13" s="77" t="s">
        <v>74</v>
      </c>
      <c r="AF13" s="77" t="s">
        <v>49</v>
      </c>
      <c r="AG13" s="77" t="s">
        <v>356</v>
      </c>
    </row>
    <row r="14" spans="1:33" ht="51" customHeight="1">
      <c r="A14" s="219"/>
      <c r="B14" s="235"/>
      <c r="C14" s="239"/>
      <c r="D14" s="243"/>
      <c r="E14" s="219"/>
      <c r="F14" s="68" t="s">
        <v>142</v>
      </c>
      <c r="G14" s="78" t="s">
        <v>442</v>
      </c>
      <c r="H14" s="77" t="s">
        <v>172</v>
      </c>
      <c r="I14" s="77" t="s">
        <v>352</v>
      </c>
      <c r="J14" s="77" t="s">
        <v>466</v>
      </c>
      <c r="K14" s="77" t="s">
        <v>440</v>
      </c>
      <c r="L14" s="77">
        <v>2</v>
      </c>
      <c r="M14" s="77">
        <v>4</v>
      </c>
      <c r="N14" s="77">
        <v>4</v>
      </c>
      <c r="O14" s="77" t="str">
        <f t="shared" si="0"/>
        <v>BAJO</v>
      </c>
      <c r="P14" s="77">
        <v>25</v>
      </c>
      <c r="Q14" s="77">
        <f t="shared" si="2"/>
        <v>100</v>
      </c>
      <c r="R14" s="77" t="str">
        <f t="shared" si="3"/>
        <v>III</v>
      </c>
      <c r="S14" s="77" t="str">
        <f>IF(Q14&lt;=145,"Aceptable",IF(Q14&lt;=146,"NoAceptable","No Aceptable"))</f>
        <v>Aceptable</v>
      </c>
      <c r="T14" s="77">
        <f t="shared" si="5"/>
        <v>26</v>
      </c>
      <c r="U14" s="77">
        <v>3</v>
      </c>
      <c r="V14" s="97">
        <v>18</v>
      </c>
      <c r="W14" s="77">
        <v>5</v>
      </c>
      <c r="X14" s="77" t="s">
        <v>52</v>
      </c>
      <c r="Y14" s="77" t="s">
        <v>53</v>
      </c>
      <c r="Z14" s="77" t="s">
        <v>49</v>
      </c>
      <c r="AA14" s="77"/>
      <c r="AB14" s="77" t="s">
        <v>49</v>
      </c>
      <c r="AC14" s="77"/>
      <c r="AD14" s="77" t="s">
        <v>49</v>
      </c>
      <c r="AE14" s="77" t="s">
        <v>204</v>
      </c>
      <c r="AF14" s="77" t="s">
        <v>49</v>
      </c>
      <c r="AG14" s="77" t="s">
        <v>356</v>
      </c>
    </row>
    <row r="15" spans="1:33" ht="36.75" customHeight="1">
      <c r="A15" s="219"/>
      <c r="B15" s="235"/>
      <c r="C15" s="239"/>
      <c r="D15" s="243"/>
      <c r="E15" s="219"/>
      <c r="F15" s="78" t="s">
        <v>75</v>
      </c>
      <c r="G15" s="78" t="s">
        <v>412</v>
      </c>
      <c r="H15" s="77" t="s">
        <v>435</v>
      </c>
      <c r="I15" s="77" t="s">
        <v>76</v>
      </c>
      <c r="J15" s="77" t="s">
        <v>479</v>
      </c>
      <c r="K15" s="77" t="s">
        <v>179</v>
      </c>
      <c r="L15" s="77">
        <v>4</v>
      </c>
      <c r="M15" s="77">
        <v>3</v>
      </c>
      <c r="N15" s="77">
        <v>4</v>
      </c>
      <c r="O15" s="77" t="str">
        <f>IF(N15&gt;=2,IF(N15&lt;=4,"BAJO",IF(N15&lt;=8,"MEDIO",IF(N15&lt;=20,"ALTO","ALTO"))))</f>
        <v>BAJO</v>
      </c>
      <c r="P15" s="77">
        <v>25</v>
      </c>
      <c r="Q15" s="77">
        <f t="shared" si="2"/>
        <v>100</v>
      </c>
      <c r="R15" s="77" t="str">
        <f t="shared" si="3"/>
        <v>III</v>
      </c>
      <c r="S15" s="77" t="str">
        <f t="shared" si="4"/>
        <v>Aceptable</v>
      </c>
      <c r="T15" s="77">
        <f t="shared" si="5"/>
        <v>26</v>
      </c>
      <c r="U15" s="77">
        <v>3</v>
      </c>
      <c r="V15" s="97">
        <v>18</v>
      </c>
      <c r="W15" s="77">
        <v>5</v>
      </c>
      <c r="X15" s="77" t="s">
        <v>52</v>
      </c>
      <c r="Y15" s="77" t="s">
        <v>53</v>
      </c>
      <c r="Z15" s="77" t="s">
        <v>49</v>
      </c>
      <c r="AA15" s="77"/>
      <c r="AB15" s="77" t="s">
        <v>49</v>
      </c>
      <c r="AC15" s="77"/>
      <c r="AD15" s="77" t="s">
        <v>49</v>
      </c>
      <c r="AE15" s="77" t="s">
        <v>79</v>
      </c>
      <c r="AF15" s="77" t="s">
        <v>49</v>
      </c>
      <c r="AG15" s="77" t="s">
        <v>356</v>
      </c>
    </row>
    <row r="16" spans="1:33" ht="42" customHeight="1">
      <c r="A16" s="219"/>
      <c r="B16" s="235"/>
      <c r="C16" s="239"/>
      <c r="D16" s="243"/>
      <c r="E16" s="219"/>
      <c r="F16" s="68" t="s">
        <v>451</v>
      </c>
      <c r="G16" s="78" t="s">
        <v>436</v>
      </c>
      <c r="H16" s="77" t="s">
        <v>452</v>
      </c>
      <c r="I16" s="77" t="s">
        <v>469</v>
      </c>
      <c r="J16" s="77" t="s">
        <v>467</v>
      </c>
      <c r="K16" s="77" t="s">
        <v>468</v>
      </c>
      <c r="L16" s="77">
        <v>2</v>
      </c>
      <c r="M16" s="77">
        <v>4</v>
      </c>
      <c r="N16" s="77">
        <v>4</v>
      </c>
      <c r="O16" s="77" t="str">
        <f t="shared" ref="O16:O24" si="6">IF(N16&gt;=2,IF(N16&lt;=4,"BAJO",IF(N16&lt;=8,"MEDIO",IF(N16&lt;=20,"ALTO","ALTO"))))</f>
        <v>BAJO</v>
      </c>
      <c r="P16" s="77">
        <v>25</v>
      </c>
      <c r="Q16" s="77">
        <f t="shared" si="2"/>
        <v>100</v>
      </c>
      <c r="R16" s="77" t="str">
        <f t="shared" si="3"/>
        <v>III</v>
      </c>
      <c r="S16" s="77" t="str">
        <f t="shared" si="4"/>
        <v>Aceptable</v>
      </c>
      <c r="T16" s="77">
        <f t="shared" si="5"/>
        <v>26</v>
      </c>
      <c r="U16" s="77">
        <v>3</v>
      </c>
      <c r="V16" s="97">
        <v>18</v>
      </c>
      <c r="W16" s="77">
        <v>5</v>
      </c>
      <c r="X16" s="77" t="s">
        <v>52</v>
      </c>
      <c r="Y16" s="77" t="s">
        <v>53</v>
      </c>
      <c r="Z16" s="77" t="s">
        <v>438</v>
      </c>
      <c r="AA16" s="77"/>
      <c r="AB16" s="77" t="s">
        <v>437</v>
      </c>
      <c r="AC16" s="77"/>
      <c r="AD16" s="77" t="s">
        <v>140</v>
      </c>
      <c r="AE16" s="77" t="s">
        <v>205</v>
      </c>
      <c r="AF16" s="77" t="s">
        <v>49</v>
      </c>
      <c r="AG16" s="77" t="s">
        <v>356</v>
      </c>
    </row>
    <row r="17" spans="1:33" ht="73.5" customHeight="1">
      <c r="A17" s="219"/>
      <c r="B17" s="235"/>
      <c r="C17" s="239"/>
      <c r="D17" s="243"/>
      <c r="E17" s="219"/>
      <c r="F17" s="68" t="s">
        <v>443</v>
      </c>
      <c r="G17" s="78" t="s">
        <v>441</v>
      </c>
      <c r="H17" s="77" t="s">
        <v>444</v>
      </c>
      <c r="I17" s="77" t="s">
        <v>402</v>
      </c>
      <c r="J17" s="77" t="s">
        <v>403</v>
      </c>
      <c r="K17" s="77" t="s">
        <v>353</v>
      </c>
      <c r="L17" s="77">
        <v>2</v>
      </c>
      <c r="M17" s="77">
        <v>3</v>
      </c>
      <c r="N17" s="77">
        <f t="shared" si="1"/>
        <v>6</v>
      </c>
      <c r="O17" s="77" t="str">
        <f t="shared" si="6"/>
        <v>MEDIO</v>
      </c>
      <c r="P17" s="77">
        <v>10</v>
      </c>
      <c r="Q17" s="77">
        <f t="shared" si="2"/>
        <v>60</v>
      </c>
      <c r="R17" s="77" t="str">
        <f t="shared" si="3"/>
        <v>III</v>
      </c>
      <c r="S17" s="77" t="str">
        <f>IF(Q17&lt;=145,"Aceptable",IF(Q17&lt;=146,"NoAceptable","No Aceptable"))</f>
        <v>Aceptable</v>
      </c>
      <c r="T17" s="77">
        <f t="shared" si="5"/>
        <v>26</v>
      </c>
      <c r="U17" s="77">
        <v>3</v>
      </c>
      <c r="V17" s="97">
        <v>18</v>
      </c>
      <c r="W17" s="77">
        <v>5</v>
      </c>
      <c r="X17" s="77" t="s">
        <v>52</v>
      </c>
      <c r="Y17" s="77" t="s">
        <v>53</v>
      </c>
      <c r="Z17" s="77" t="s">
        <v>49</v>
      </c>
      <c r="AA17" s="77"/>
      <c r="AB17" s="77" t="s">
        <v>49</v>
      </c>
      <c r="AC17" s="77"/>
      <c r="AD17" s="77" t="s">
        <v>49</v>
      </c>
      <c r="AE17" s="77" t="s">
        <v>404</v>
      </c>
      <c r="AF17" s="77" t="s">
        <v>49</v>
      </c>
      <c r="AG17" s="77" t="s">
        <v>356</v>
      </c>
    </row>
    <row r="18" spans="1:33" ht="62.25" customHeight="1">
      <c r="A18" s="219"/>
      <c r="B18" s="235"/>
      <c r="C18" s="239"/>
      <c r="D18" s="243"/>
      <c r="E18" s="219"/>
      <c r="F18" s="78" t="s">
        <v>359</v>
      </c>
      <c r="G18" s="78" t="s">
        <v>184</v>
      </c>
      <c r="H18" s="77" t="s">
        <v>123</v>
      </c>
      <c r="I18" s="77" t="s">
        <v>49</v>
      </c>
      <c r="J18" s="77" t="s">
        <v>82</v>
      </c>
      <c r="K18" s="77" t="s">
        <v>83</v>
      </c>
      <c r="L18" s="77">
        <v>2</v>
      </c>
      <c r="M18" s="77">
        <v>3</v>
      </c>
      <c r="N18" s="77">
        <f t="shared" si="1"/>
        <v>6</v>
      </c>
      <c r="O18" s="77" t="str">
        <f t="shared" si="6"/>
        <v>MEDIO</v>
      </c>
      <c r="P18" s="77">
        <v>10</v>
      </c>
      <c r="Q18" s="77">
        <f t="shared" si="2"/>
        <v>60</v>
      </c>
      <c r="R18" s="77" t="str">
        <f t="shared" si="3"/>
        <v>III</v>
      </c>
      <c r="S18" s="77" t="str">
        <f t="shared" si="4"/>
        <v>Aceptable</v>
      </c>
      <c r="T18" s="77">
        <f t="shared" si="5"/>
        <v>26</v>
      </c>
      <c r="U18" s="77">
        <v>3</v>
      </c>
      <c r="V18" s="97">
        <v>18</v>
      </c>
      <c r="W18" s="77">
        <v>5</v>
      </c>
      <c r="X18" s="77" t="s">
        <v>207</v>
      </c>
      <c r="Y18" s="77" t="s">
        <v>53</v>
      </c>
      <c r="Z18" s="77" t="s">
        <v>49</v>
      </c>
      <c r="AA18" s="77"/>
      <c r="AB18" s="77" t="s">
        <v>49</v>
      </c>
      <c r="AC18" s="77"/>
      <c r="AD18" s="77" t="s">
        <v>49</v>
      </c>
      <c r="AE18" s="77" t="s">
        <v>86</v>
      </c>
      <c r="AF18" s="77" t="s">
        <v>87</v>
      </c>
      <c r="AG18" s="77" t="s">
        <v>356</v>
      </c>
    </row>
    <row r="19" spans="1:33" s="73" customFormat="1" ht="62.25" customHeight="1">
      <c r="A19" s="219"/>
      <c r="B19" s="235"/>
      <c r="C19" s="239"/>
      <c r="D19" s="243"/>
      <c r="E19" s="219"/>
      <c r="F19" s="78" t="s">
        <v>360</v>
      </c>
      <c r="G19" s="78" t="s">
        <v>184</v>
      </c>
      <c r="H19" s="77" t="s">
        <v>361</v>
      </c>
      <c r="I19" s="77" t="s">
        <v>362</v>
      </c>
      <c r="J19" s="77" t="s">
        <v>174</v>
      </c>
      <c r="K19" s="77" t="s">
        <v>363</v>
      </c>
      <c r="L19" s="77">
        <v>4</v>
      </c>
      <c r="M19" s="77">
        <v>3</v>
      </c>
      <c r="N19" s="77">
        <v>4</v>
      </c>
      <c r="O19" s="77" t="str">
        <f t="shared" si="6"/>
        <v>BAJO</v>
      </c>
      <c r="P19" s="77">
        <v>25</v>
      </c>
      <c r="Q19" s="77">
        <f t="shared" si="2"/>
        <v>100</v>
      </c>
      <c r="R19" s="77" t="str">
        <f t="shared" si="3"/>
        <v>III</v>
      </c>
      <c r="S19" s="77" t="str">
        <f t="shared" si="4"/>
        <v>Aceptable</v>
      </c>
      <c r="T19" s="77">
        <f t="shared" si="5"/>
        <v>26</v>
      </c>
      <c r="U19" s="77">
        <v>3</v>
      </c>
      <c r="V19" s="97">
        <v>18</v>
      </c>
      <c r="W19" s="77">
        <v>5</v>
      </c>
      <c r="X19" s="77" t="s">
        <v>84</v>
      </c>
      <c r="Y19" s="77" t="s">
        <v>53</v>
      </c>
      <c r="Z19" s="77" t="s">
        <v>364</v>
      </c>
      <c r="AA19" s="77"/>
      <c r="AB19" s="77" t="s">
        <v>49</v>
      </c>
      <c r="AC19" s="77"/>
      <c r="AD19" s="77" t="s">
        <v>49</v>
      </c>
      <c r="AE19" s="77" t="s">
        <v>128</v>
      </c>
      <c r="AF19" s="77" t="s">
        <v>365</v>
      </c>
      <c r="AG19" s="77" t="s">
        <v>356</v>
      </c>
    </row>
    <row r="20" spans="1:33" s="73" customFormat="1" ht="62.25" customHeight="1">
      <c r="A20" s="219"/>
      <c r="B20" s="235"/>
      <c r="C20" s="239"/>
      <c r="D20" s="243"/>
      <c r="E20" s="219"/>
      <c r="F20" s="20" t="s">
        <v>366</v>
      </c>
      <c r="G20" s="78" t="s">
        <v>367</v>
      </c>
      <c r="H20" s="77" t="s">
        <v>420</v>
      </c>
      <c r="I20" s="77" t="s">
        <v>90</v>
      </c>
      <c r="J20" s="77" t="s">
        <v>91</v>
      </c>
      <c r="K20" s="77" t="s">
        <v>446</v>
      </c>
      <c r="L20" s="77">
        <v>2</v>
      </c>
      <c r="M20" s="77">
        <v>2</v>
      </c>
      <c r="N20" s="77">
        <f t="shared" si="1"/>
        <v>4</v>
      </c>
      <c r="O20" s="77" t="str">
        <f t="shared" si="6"/>
        <v>BAJO</v>
      </c>
      <c r="P20" s="77">
        <v>10</v>
      </c>
      <c r="Q20" s="77">
        <f t="shared" si="2"/>
        <v>40</v>
      </c>
      <c r="R20" s="77" t="str">
        <f>IF(Q20&gt;=2,IF(Q20&lt;=20,"IV",IF(Q20&lt;=120,"III",IF(Q20&lt;=500,"II","I"))))</f>
        <v>III</v>
      </c>
      <c r="S20" s="77" t="str">
        <f>IF(Q20&lt;=145,"Aceptable",IF(Q20&lt;=146,"NoAceptable","No Aceptable"))</f>
        <v>Aceptable</v>
      </c>
      <c r="T20" s="77">
        <f t="shared" si="5"/>
        <v>26</v>
      </c>
      <c r="U20" s="77">
        <v>3</v>
      </c>
      <c r="V20" s="97">
        <v>18</v>
      </c>
      <c r="W20" s="77">
        <v>5</v>
      </c>
      <c r="X20" s="77" t="s">
        <v>84</v>
      </c>
      <c r="Y20" s="77" t="s">
        <v>53</v>
      </c>
      <c r="Z20" s="77" t="s">
        <v>49</v>
      </c>
      <c r="AA20" s="77"/>
      <c r="AB20" s="77" t="s">
        <v>93</v>
      </c>
      <c r="AC20" s="77"/>
      <c r="AD20" s="77" t="s">
        <v>49</v>
      </c>
      <c r="AE20" s="77" t="s">
        <v>447</v>
      </c>
      <c r="AF20" s="77" t="s">
        <v>95</v>
      </c>
      <c r="AG20" s="77" t="s">
        <v>356</v>
      </c>
    </row>
    <row r="21" spans="1:33" s="73" customFormat="1" ht="62.25" customHeight="1">
      <c r="A21" s="219"/>
      <c r="B21" s="235"/>
      <c r="C21" s="239"/>
      <c r="D21" s="243"/>
      <c r="E21" s="219"/>
      <c r="F21" s="81" t="s">
        <v>421</v>
      </c>
      <c r="G21" s="82" t="s">
        <v>367</v>
      </c>
      <c r="H21" s="77" t="s">
        <v>410</v>
      </c>
      <c r="I21" s="77" t="s">
        <v>418</v>
      </c>
      <c r="J21" s="77" t="s">
        <v>411</v>
      </c>
      <c r="K21" s="77" t="s">
        <v>482</v>
      </c>
      <c r="L21" s="77">
        <v>2</v>
      </c>
      <c r="M21" s="77">
        <v>2</v>
      </c>
      <c r="N21" s="77">
        <v>2</v>
      </c>
      <c r="O21" s="77" t="str">
        <f t="shared" si="6"/>
        <v>BAJO</v>
      </c>
      <c r="P21" s="77">
        <v>100</v>
      </c>
      <c r="Q21" s="77">
        <f t="shared" si="2"/>
        <v>200</v>
      </c>
      <c r="R21" s="77" t="str">
        <f>IF(Q21&gt;=2,IF(Q21&lt;=20,"IV",IF(Q21&lt;=120,"III",IF(Q21&lt;=500,"II","I"))))</f>
        <v>II</v>
      </c>
      <c r="S21" s="77" t="str">
        <f t="shared" si="4"/>
        <v>No Aceptable</v>
      </c>
      <c r="T21" s="77">
        <f t="shared" si="5"/>
        <v>26</v>
      </c>
      <c r="U21" s="77">
        <v>3</v>
      </c>
      <c r="V21" s="97">
        <v>18</v>
      </c>
      <c r="W21" s="77">
        <v>5</v>
      </c>
      <c r="X21" s="77" t="s">
        <v>416</v>
      </c>
      <c r="Y21" s="77" t="s">
        <v>53</v>
      </c>
      <c r="Z21" s="77" t="s">
        <v>49</v>
      </c>
      <c r="AA21" s="77"/>
      <c r="AB21" s="77" t="s">
        <v>422</v>
      </c>
      <c r="AC21" s="77"/>
      <c r="AD21" s="77" t="s">
        <v>49</v>
      </c>
      <c r="AE21" s="77" t="s">
        <v>423</v>
      </c>
      <c r="AF21" s="77" t="s">
        <v>49</v>
      </c>
      <c r="AG21" s="77" t="s">
        <v>356</v>
      </c>
    </row>
    <row r="22" spans="1:33" s="73" customFormat="1" ht="62.25" customHeight="1">
      <c r="A22" s="219"/>
      <c r="B22" s="235"/>
      <c r="C22" s="239"/>
      <c r="D22" s="243"/>
      <c r="E22" s="219"/>
      <c r="F22" s="81" t="s">
        <v>453</v>
      </c>
      <c r="G22" s="82" t="s">
        <v>424</v>
      </c>
      <c r="H22" s="77" t="s">
        <v>457</v>
      </c>
      <c r="I22" s="77"/>
      <c r="J22" s="77" t="s">
        <v>454</v>
      </c>
      <c r="K22" s="77" t="s">
        <v>485</v>
      </c>
      <c r="L22" s="77">
        <v>2</v>
      </c>
      <c r="M22" s="77">
        <v>2</v>
      </c>
      <c r="N22" s="77">
        <f t="shared" si="1"/>
        <v>4</v>
      </c>
      <c r="O22" s="77" t="str">
        <f t="shared" si="6"/>
        <v>BAJO</v>
      </c>
      <c r="P22" s="77">
        <v>10</v>
      </c>
      <c r="Q22" s="77">
        <f t="shared" si="2"/>
        <v>40</v>
      </c>
      <c r="R22" s="77" t="str">
        <f>IF(Q22&gt;=2,IF(Q22&lt;=20,"IV",IF(Q22&lt;=120,"III",IF(Q22&lt;=500,"II","I"))))</f>
        <v>III</v>
      </c>
      <c r="S22" s="77" t="str">
        <f t="shared" si="4"/>
        <v>Aceptable</v>
      </c>
      <c r="T22" s="77">
        <f>V22+U22+W22</f>
        <v>26</v>
      </c>
      <c r="U22" s="77">
        <v>3</v>
      </c>
      <c r="V22" s="97">
        <v>18</v>
      </c>
      <c r="W22" s="77">
        <v>5</v>
      </c>
      <c r="X22" s="77" t="s">
        <v>455</v>
      </c>
      <c r="Y22" s="77" t="s">
        <v>53</v>
      </c>
      <c r="Z22" s="77" t="s">
        <v>49</v>
      </c>
      <c r="AA22" s="77"/>
      <c r="AB22" s="77" t="s">
        <v>458</v>
      </c>
      <c r="AC22" s="77"/>
      <c r="AD22" s="77" t="s">
        <v>49</v>
      </c>
      <c r="AE22" s="77" t="s">
        <v>456</v>
      </c>
      <c r="AF22" s="77" t="s">
        <v>49</v>
      </c>
      <c r="AG22" s="77" t="s">
        <v>356</v>
      </c>
    </row>
    <row r="23" spans="1:33" s="73" customFormat="1" ht="62.25" customHeight="1">
      <c r="A23" s="219"/>
      <c r="B23" s="235"/>
      <c r="C23" s="239"/>
      <c r="D23" s="243"/>
      <c r="E23" s="219"/>
      <c r="F23" s="81" t="s">
        <v>396</v>
      </c>
      <c r="G23" s="82" t="s">
        <v>424</v>
      </c>
      <c r="H23" s="77" t="s">
        <v>400</v>
      </c>
      <c r="I23" s="77" t="s">
        <v>397</v>
      </c>
      <c r="J23" s="77" t="s">
        <v>398</v>
      </c>
      <c r="K23" s="77" t="s">
        <v>484</v>
      </c>
      <c r="L23" s="77">
        <v>2</v>
      </c>
      <c r="M23" s="77">
        <v>2</v>
      </c>
      <c r="N23" s="77">
        <v>2</v>
      </c>
      <c r="O23" s="77" t="str">
        <f t="shared" si="6"/>
        <v>BAJO</v>
      </c>
      <c r="P23" s="77">
        <v>60</v>
      </c>
      <c r="Q23" s="77">
        <f>N23*P23</f>
        <v>120</v>
      </c>
      <c r="R23" s="77" t="str">
        <f>IF(Q23&gt;=2,IF(Q23&lt;=20,"IV",IF(Q23&lt;=120,"III",IF(Q23&lt;=500,"II","I"))))</f>
        <v>III</v>
      </c>
      <c r="S23" s="77" t="str">
        <f t="shared" si="4"/>
        <v>Aceptable</v>
      </c>
      <c r="T23" s="77">
        <f t="shared" si="5"/>
        <v>26</v>
      </c>
      <c r="U23" s="77">
        <v>3</v>
      </c>
      <c r="V23" s="97">
        <v>18</v>
      </c>
      <c r="W23" s="77">
        <v>5</v>
      </c>
      <c r="X23" s="77" t="s">
        <v>417</v>
      </c>
      <c r="Y23" s="77" t="s">
        <v>53</v>
      </c>
      <c r="Z23" s="77" t="s">
        <v>49</v>
      </c>
      <c r="AA23" s="77"/>
      <c r="AB23" s="77" t="s">
        <v>49</v>
      </c>
      <c r="AC23" s="77"/>
      <c r="AD23" s="77" t="s">
        <v>401</v>
      </c>
      <c r="AE23" s="77" t="s">
        <v>399</v>
      </c>
      <c r="AF23" s="77" t="s">
        <v>49</v>
      </c>
      <c r="AG23" s="77" t="s">
        <v>425</v>
      </c>
    </row>
    <row r="24" spans="1:33" s="73" customFormat="1" ht="62.25" customHeight="1">
      <c r="A24" s="219"/>
      <c r="B24" s="235"/>
      <c r="C24" s="239"/>
      <c r="D24" s="243"/>
      <c r="E24" s="219"/>
      <c r="F24" s="81" t="s">
        <v>463</v>
      </c>
      <c r="G24" s="82" t="s">
        <v>460</v>
      </c>
      <c r="H24" s="77" t="s">
        <v>461</v>
      </c>
      <c r="I24" s="77"/>
      <c r="J24" s="77" t="s">
        <v>462</v>
      </c>
      <c r="K24" s="77" t="s">
        <v>483</v>
      </c>
      <c r="L24" s="77">
        <v>2</v>
      </c>
      <c r="M24" s="77">
        <v>2</v>
      </c>
      <c r="N24" s="77">
        <v>2</v>
      </c>
      <c r="O24" s="77" t="str">
        <f t="shared" si="6"/>
        <v>BAJO</v>
      </c>
      <c r="P24" s="77">
        <v>60</v>
      </c>
      <c r="Q24" s="77">
        <f>N24*P24</f>
        <v>120</v>
      </c>
      <c r="R24" s="77" t="str">
        <f>IF(Q24&gt;=2,IF(Q24&lt;=20,"IV",IF(Q24&lt;=120,"III",IF(Q24&lt;=500,"II","I"))))</f>
        <v>III</v>
      </c>
      <c r="S24" s="77" t="str">
        <f t="shared" si="4"/>
        <v>Aceptable</v>
      </c>
      <c r="T24" s="77">
        <f t="shared" si="5"/>
        <v>26</v>
      </c>
      <c r="U24" s="77">
        <v>3</v>
      </c>
      <c r="V24" s="97">
        <v>18</v>
      </c>
      <c r="W24" s="77">
        <v>5</v>
      </c>
      <c r="X24" s="77" t="s">
        <v>461</v>
      </c>
      <c r="Y24" s="77" t="s">
        <v>53</v>
      </c>
      <c r="Z24" s="77" t="s">
        <v>49</v>
      </c>
      <c r="AA24" s="77"/>
      <c r="AB24" s="77" t="s">
        <v>49</v>
      </c>
      <c r="AC24" s="77"/>
      <c r="AD24" s="77" t="s">
        <v>464</v>
      </c>
      <c r="AE24" s="77" t="s">
        <v>465</v>
      </c>
      <c r="AF24" s="77"/>
      <c r="AG24" s="77"/>
    </row>
    <row r="25" spans="1:33" ht="53.5" customHeight="1" thickBot="1">
      <c r="A25" s="219"/>
      <c r="B25" s="235"/>
      <c r="C25" s="239"/>
      <c r="D25" s="243"/>
      <c r="E25" s="219"/>
      <c r="F25" s="67" t="s">
        <v>426</v>
      </c>
      <c r="G25" s="67" t="s">
        <v>369</v>
      </c>
      <c r="H25" s="77" t="s">
        <v>427</v>
      </c>
      <c r="I25" s="77" t="s">
        <v>49</v>
      </c>
      <c r="J25" s="77" t="s">
        <v>49</v>
      </c>
      <c r="K25" s="77" t="s">
        <v>340</v>
      </c>
      <c r="L25" s="77">
        <v>2</v>
      </c>
      <c r="M25" s="77">
        <v>4</v>
      </c>
      <c r="N25" s="77">
        <f t="shared" si="1"/>
        <v>8</v>
      </c>
      <c r="O25" s="77" t="str">
        <f>IF(N25&gt;=2,IF(N25&lt;=4,"BAJO",IF(N25&lt;=8,"MEDIO",IF(N25&lt;=20,"A","ALTO"))))</f>
        <v>MEDIO</v>
      </c>
      <c r="P25" s="77">
        <v>25</v>
      </c>
      <c r="Q25" s="77">
        <f t="shared" si="2"/>
        <v>200</v>
      </c>
      <c r="R25" s="77" t="str">
        <f t="shared" si="3"/>
        <v>II</v>
      </c>
      <c r="S25" s="77" t="str">
        <f t="shared" si="4"/>
        <v>No Aceptable</v>
      </c>
      <c r="T25" s="77">
        <f t="shared" si="5"/>
        <v>26</v>
      </c>
      <c r="U25" s="77">
        <v>3</v>
      </c>
      <c r="V25" s="97">
        <v>18</v>
      </c>
      <c r="W25" s="77">
        <v>5</v>
      </c>
      <c r="X25" s="77" t="s">
        <v>98</v>
      </c>
      <c r="Y25" s="77" t="s">
        <v>53</v>
      </c>
      <c r="Z25" s="77" t="s">
        <v>49</v>
      </c>
      <c r="AA25" s="77"/>
      <c r="AB25" s="77" t="s">
        <v>49</v>
      </c>
      <c r="AC25" s="77"/>
      <c r="AD25" s="77" t="s">
        <v>49</v>
      </c>
      <c r="AE25" s="77" t="s">
        <v>213</v>
      </c>
      <c r="AF25" s="77" t="s">
        <v>49</v>
      </c>
      <c r="AG25" s="77" t="s">
        <v>136</v>
      </c>
    </row>
  </sheetData>
  <autoFilter ref="F6:G25" xr:uid="{00000000-0009-0000-0000-00000E000000}"/>
  <mergeCells count="36">
    <mergeCell ref="A8:A25"/>
    <mergeCell ref="B8:B25"/>
    <mergeCell ref="C8:C25"/>
    <mergeCell ref="D8:D25"/>
    <mergeCell ref="E8:E25"/>
    <mergeCell ref="AG6:AG7"/>
    <mergeCell ref="K6:K7"/>
    <mergeCell ref="Z6:AA7"/>
    <mergeCell ref="AB6:AC7"/>
    <mergeCell ref="AD6:AD7"/>
    <mergeCell ref="AE6:AE7"/>
    <mergeCell ref="AF6:AF7"/>
    <mergeCell ref="T5:Y6"/>
    <mergeCell ref="Z5:AF5"/>
    <mergeCell ref="AD1:AG3"/>
    <mergeCell ref="F2:AC3"/>
    <mergeCell ref="A4:E4"/>
    <mergeCell ref="F4:J4"/>
    <mergeCell ref="K4:AC4"/>
    <mergeCell ref="AD4:AG4"/>
    <mergeCell ref="A1:E3"/>
    <mergeCell ref="F1:AC1"/>
    <mergeCell ref="J6:J7"/>
    <mergeCell ref="A5:H5"/>
    <mergeCell ref="I5:K5"/>
    <mergeCell ref="L5:R6"/>
    <mergeCell ref="S5:S6"/>
    <mergeCell ref="A6:A7"/>
    <mergeCell ref="B6:B7"/>
    <mergeCell ref="C6:C7"/>
    <mergeCell ref="D6:D7"/>
    <mergeCell ref="E6:E7"/>
    <mergeCell ref="F6:F7"/>
    <mergeCell ref="G6:G7"/>
    <mergeCell ref="H6:H7"/>
    <mergeCell ref="I6:I7"/>
  </mergeCells>
  <dataValidations count="1">
    <dataValidation type="list" allowBlank="1" showInputMessage="1" showErrorMessage="1" errorTitle="RECUERDE!" error="Unicamente subclasificación permitida" promptTitle="ESCRIBA:" prompt="Subclasificación del peligro" sqref="F14" xr:uid="{6B5AAF50-5B16-4B79-9B68-915C3F871059}">
      <formula1>subclasificacionespermitidas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theme="4" tint="0.39997558519241921"/>
  </sheetPr>
  <dimension ref="A1:AG979"/>
  <sheetViews>
    <sheetView view="pageBreakPreview" zoomScale="85" zoomScaleNormal="100" zoomScaleSheetLayoutView="85" workbookViewId="0">
      <selection activeCell="G26" sqref="G26"/>
    </sheetView>
  </sheetViews>
  <sheetFormatPr baseColWidth="10" defaultColWidth="14.5" defaultRowHeight="15"/>
  <cols>
    <col min="1" max="2" width="10.6640625" customWidth="1"/>
    <col min="3" max="3" width="12.1640625" customWidth="1"/>
    <col min="4" max="4" width="15.5" customWidth="1"/>
    <col min="5" max="5" width="10.6640625" customWidth="1"/>
    <col min="6" max="6" width="31.6640625" customWidth="1"/>
    <col min="7" max="7" width="14.6640625" customWidth="1"/>
    <col min="8" max="8" width="37.5" customWidth="1"/>
    <col min="9" max="9" width="13.6640625" customWidth="1"/>
    <col min="10" max="10" width="11.6640625" customWidth="1"/>
    <col min="11" max="11" width="24.83203125" customWidth="1"/>
    <col min="12" max="12" width="5.6640625" customWidth="1"/>
    <col min="13" max="13" width="5.1640625" customWidth="1"/>
    <col min="14" max="14" width="6.33203125" customWidth="1"/>
    <col min="15" max="15" width="8.33203125" customWidth="1"/>
    <col min="16" max="16" width="5.33203125" customWidth="1"/>
    <col min="17" max="17" width="7.33203125" customWidth="1"/>
    <col min="18" max="18" width="5.6640625" customWidth="1"/>
    <col min="19" max="19" width="20.5" customWidth="1"/>
    <col min="20" max="20" width="6.6640625" customWidth="1"/>
    <col min="21" max="21" width="4.33203125" customWidth="1"/>
    <col min="22" max="22" width="4.1640625" customWidth="1"/>
    <col min="23" max="23" width="4.6640625" customWidth="1"/>
    <col min="24" max="24" width="8.33203125" customWidth="1"/>
    <col min="25" max="25" width="10.6640625" customWidth="1"/>
    <col min="26" max="26" width="7.5" customWidth="1"/>
    <col min="27" max="27" width="3.33203125" customWidth="1"/>
    <col min="28" max="28" width="7" customWidth="1"/>
    <col min="29" max="29" width="2.33203125" customWidth="1"/>
    <col min="30" max="30" width="12.6640625" customWidth="1"/>
    <col min="31" max="31" width="13.5" customWidth="1"/>
    <col min="32" max="32" width="10.6640625" customWidth="1"/>
    <col min="33" max="33" width="14.1640625" customWidth="1"/>
  </cols>
  <sheetData>
    <row r="1" spans="1:33" ht="16">
      <c r="A1" s="271"/>
      <c r="B1" s="258"/>
      <c r="C1" s="258"/>
      <c r="D1" s="258"/>
      <c r="E1" s="254"/>
      <c r="F1" s="274" t="s">
        <v>1</v>
      </c>
      <c r="G1" s="261"/>
      <c r="H1" s="261"/>
      <c r="I1" s="261"/>
      <c r="J1" s="261"/>
      <c r="K1" s="261"/>
      <c r="L1" s="261"/>
      <c r="M1" s="261"/>
      <c r="N1" s="261"/>
      <c r="O1" s="261"/>
      <c r="P1" s="261"/>
      <c r="Q1" s="261"/>
      <c r="R1" s="261"/>
      <c r="S1" s="261"/>
      <c r="T1" s="261"/>
      <c r="U1" s="261"/>
      <c r="V1" s="261"/>
      <c r="W1" s="261"/>
      <c r="X1" s="261"/>
      <c r="Y1" s="261"/>
      <c r="Z1" s="261"/>
      <c r="AA1" s="261"/>
      <c r="AB1" s="261"/>
      <c r="AC1" s="262"/>
      <c r="AD1" s="275"/>
      <c r="AE1" s="258"/>
      <c r="AF1" s="258"/>
      <c r="AG1" s="254"/>
    </row>
    <row r="2" spans="1:33">
      <c r="A2" s="255"/>
      <c r="B2" s="272"/>
      <c r="C2" s="272"/>
      <c r="D2" s="272"/>
      <c r="E2" s="256"/>
      <c r="F2" s="276" t="s">
        <v>2</v>
      </c>
      <c r="G2" s="258"/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8"/>
      <c r="AC2" s="254"/>
      <c r="AD2" s="255"/>
      <c r="AE2" s="272"/>
      <c r="AF2" s="272"/>
      <c r="AG2" s="256"/>
    </row>
    <row r="3" spans="1:33">
      <c r="A3" s="264"/>
      <c r="B3" s="265"/>
      <c r="C3" s="265"/>
      <c r="D3" s="265"/>
      <c r="E3" s="273"/>
      <c r="F3" s="264"/>
      <c r="G3" s="265"/>
      <c r="H3" s="265"/>
      <c r="I3" s="265"/>
      <c r="J3" s="265"/>
      <c r="K3" s="265"/>
      <c r="L3" s="265"/>
      <c r="M3" s="265"/>
      <c r="N3" s="265"/>
      <c r="O3" s="265"/>
      <c r="P3" s="265"/>
      <c r="Q3" s="265"/>
      <c r="R3" s="265"/>
      <c r="S3" s="265"/>
      <c r="T3" s="265"/>
      <c r="U3" s="265"/>
      <c r="V3" s="265"/>
      <c r="W3" s="265"/>
      <c r="X3" s="265"/>
      <c r="Y3" s="265"/>
      <c r="Z3" s="265"/>
      <c r="AA3" s="265"/>
      <c r="AB3" s="265"/>
      <c r="AC3" s="273"/>
      <c r="AD3" s="264"/>
      <c r="AE3" s="265"/>
      <c r="AF3" s="265"/>
      <c r="AG3" s="273"/>
    </row>
    <row r="4" spans="1:33">
      <c r="A4" s="277" t="s">
        <v>3</v>
      </c>
      <c r="B4" s="258"/>
      <c r="C4" s="258"/>
      <c r="D4" s="258"/>
      <c r="E4" s="254"/>
      <c r="F4" s="278" t="s">
        <v>4</v>
      </c>
      <c r="G4" s="258"/>
      <c r="H4" s="258"/>
      <c r="I4" s="258"/>
      <c r="J4" s="254"/>
      <c r="K4" s="277" t="s">
        <v>5</v>
      </c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79" t="s">
        <v>6</v>
      </c>
      <c r="AE4" s="258"/>
      <c r="AF4" s="258"/>
      <c r="AG4" s="254"/>
    </row>
    <row r="5" spans="1:33">
      <c r="A5" s="260" t="s">
        <v>7</v>
      </c>
      <c r="B5" s="261"/>
      <c r="C5" s="261"/>
      <c r="D5" s="261"/>
      <c r="E5" s="261"/>
      <c r="F5" s="261"/>
      <c r="G5" s="261"/>
      <c r="H5" s="261"/>
      <c r="I5" s="260" t="s">
        <v>8</v>
      </c>
      <c r="J5" s="261"/>
      <c r="K5" s="262"/>
      <c r="L5" s="263" t="s">
        <v>9</v>
      </c>
      <c r="M5" s="258"/>
      <c r="N5" s="258"/>
      <c r="O5" s="258"/>
      <c r="P5" s="258"/>
      <c r="Q5" s="258"/>
      <c r="R5" s="258"/>
      <c r="S5" s="266" t="s">
        <v>10</v>
      </c>
      <c r="T5" s="257" t="s">
        <v>11</v>
      </c>
      <c r="U5" s="258"/>
      <c r="V5" s="258"/>
      <c r="W5" s="258"/>
      <c r="X5" s="258"/>
      <c r="Y5" s="254"/>
      <c r="Z5" s="260" t="s">
        <v>12</v>
      </c>
      <c r="AA5" s="261"/>
      <c r="AB5" s="261"/>
      <c r="AC5" s="261"/>
      <c r="AD5" s="261"/>
      <c r="AE5" s="261"/>
      <c r="AF5" s="262"/>
      <c r="AG5" s="46" t="s">
        <v>13</v>
      </c>
    </row>
    <row r="6" spans="1:33">
      <c r="A6" s="268" t="s">
        <v>14</v>
      </c>
      <c r="B6" s="268" t="s">
        <v>15</v>
      </c>
      <c r="C6" s="268" t="s">
        <v>16</v>
      </c>
      <c r="D6" s="268" t="s">
        <v>17</v>
      </c>
      <c r="E6" s="268" t="s">
        <v>18</v>
      </c>
      <c r="F6" s="269" t="s">
        <v>19</v>
      </c>
      <c r="G6" s="269" t="s">
        <v>20</v>
      </c>
      <c r="H6" s="270" t="s">
        <v>21</v>
      </c>
      <c r="I6" s="251" t="s">
        <v>22</v>
      </c>
      <c r="J6" s="251" t="s">
        <v>23</v>
      </c>
      <c r="K6" s="251" t="s">
        <v>24</v>
      </c>
      <c r="L6" s="264"/>
      <c r="M6" s="265"/>
      <c r="N6" s="265"/>
      <c r="O6" s="265"/>
      <c r="P6" s="265"/>
      <c r="Q6" s="265"/>
      <c r="R6" s="265"/>
      <c r="S6" s="267"/>
      <c r="T6" s="255"/>
      <c r="U6" s="259"/>
      <c r="V6" s="259"/>
      <c r="W6" s="259"/>
      <c r="X6" s="259"/>
      <c r="Y6" s="256"/>
      <c r="Z6" s="253" t="s">
        <v>25</v>
      </c>
      <c r="AA6" s="254"/>
      <c r="AB6" s="253" t="s">
        <v>26</v>
      </c>
      <c r="AC6" s="254"/>
      <c r="AD6" s="251" t="s">
        <v>27</v>
      </c>
      <c r="AE6" s="251" t="s">
        <v>28</v>
      </c>
      <c r="AF6" s="251" t="s">
        <v>29</v>
      </c>
      <c r="AG6" s="251" t="s">
        <v>30</v>
      </c>
    </row>
    <row r="7" spans="1:33" ht="57" customHeight="1">
      <c r="A7" s="250"/>
      <c r="B7" s="250"/>
      <c r="C7" s="250"/>
      <c r="D7" s="250"/>
      <c r="E7" s="250"/>
      <c r="F7" s="250"/>
      <c r="G7" s="250"/>
      <c r="H7" s="252"/>
      <c r="I7" s="252"/>
      <c r="J7" s="252"/>
      <c r="K7" s="252"/>
      <c r="L7" s="47" t="s">
        <v>31</v>
      </c>
      <c r="M7" s="47" t="s">
        <v>32</v>
      </c>
      <c r="N7" s="47" t="s">
        <v>33</v>
      </c>
      <c r="O7" s="47" t="s">
        <v>34</v>
      </c>
      <c r="P7" s="47" t="s">
        <v>35</v>
      </c>
      <c r="Q7" s="47" t="s">
        <v>36</v>
      </c>
      <c r="R7" s="47" t="s">
        <v>37</v>
      </c>
      <c r="S7" s="47" t="s">
        <v>38</v>
      </c>
      <c r="T7" s="48" t="s">
        <v>39</v>
      </c>
      <c r="U7" s="48" t="s">
        <v>40</v>
      </c>
      <c r="V7" s="48" t="s">
        <v>41</v>
      </c>
      <c r="W7" s="48" t="s">
        <v>42</v>
      </c>
      <c r="X7" s="48" t="s">
        <v>43</v>
      </c>
      <c r="Y7" s="49" t="s">
        <v>44</v>
      </c>
      <c r="Z7" s="255"/>
      <c r="AA7" s="256"/>
      <c r="AB7" s="255"/>
      <c r="AC7" s="256"/>
      <c r="AD7" s="252"/>
      <c r="AE7" s="252"/>
      <c r="AF7" s="252"/>
      <c r="AG7" s="252"/>
    </row>
    <row r="8" spans="1:33" ht="65.25" customHeight="1">
      <c r="A8" s="247" t="s">
        <v>391</v>
      </c>
      <c r="B8" s="249" t="s">
        <v>392</v>
      </c>
      <c r="C8" s="249" t="s">
        <v>389</v>
      </c>
      <c r="D8" s="249" t="s">
        <v>389</v>
      </c>
      <c r="E8" s="93" t="s">
        <v>45</v>
      </c>
      <c r="F8" s="96" t="s">
        <v>186</v>
      </c>
      <c r="G8" s="96" t="s">
        <v>181</v>
      </c>
      <c r="H8" s="97" t="s">
        <v>428</v>
      </c>
      <c r="I8" s="97" t="s">
        <v>48</v>
      </c>
      <c r="J8" s="97" t="s">
        <v>49</v>
      </c>
      <c r="K8" s="97" t="s">
        <v>341</v>
      </c>
      <c r="L8" s="97">
        <v>2</v>
      </c>
      <c r="M8" s="97">
        <v>3</v>
      </c>
      <c r="N8" s="97">
        <f>L8*M8</f>
        <v>6</v>
      </c>
      <c r="O8" s="97" t="str">
        <f t="shared" ref="O8:O14" si="0">IF(N8&gt;=2,IF(N8&lt;=4,"BAJO",IF(N8&lt;=8,"MEDIO",IF(N8&lt;=20,"A","ALTO"))))</f>
        <v>MEDIO</v>
      </c>
      <c r="P8" s="97">
        <v>10</v>
      </c>
      <c r="Q8" s="97">
        <f>N8*P8</f>
        <v>60</v>
      </c>
      <c r="R8" s="97" t="str">
        <f>IF(Q8&gt;=2,IF(Q8&lt;=20,"IV",IF(Q8&lt;=120,"III",IF(Q8&lt;=500,"II","I"))))</f>
        <v>III</v>
      </c>
      <c r="S8" s="97" t="str">
        <f>IF(Q8&lt;=145,"Aceptable",IF(Q8&lt;=146,"NoAceptable","No Aceptable"))</f>
        <v>Aceptable</v>
      </c>
      <c r="T8" s="97">
        <f>V8+U8+W8</f>
        <v>17</v>
      </c>
      <c r="U8" s="97">
        <v>2</v>
      </c>
      <c r="V8" s="97">
        <v>10</v>
      </c>
      <c r="W8" s="97">
        <v>5</v>
      </c>
      <c r="X8" s="97" t="s">
        <v>194</v>
      </c>
      <c r="Y8" s="97" t="s">
        <v>53</v>
      </c>
      <c r="Z8" s="97" t="s">
        <v>49</v>
      </c>
      <c r="AA8" s="97"/>
      <c r="AB8" s="97" t="s">
        <v>49</v>
      </c>
      <c r="AC8" s="97"/>
      <c r="AD8" s="97" t="s">
        <v>49</v>
      </c>
      <c r="AE8" s="97" t="s">
        <v>54</v>
      </c>
      <c r="AF8" s="97" t="s">
        <v>55</v>
      </c>
      <c r="AG8" s="97" t="s">
        <v>356</v>
      </c>
    </row>
    <row r="9" spans="1:33" ht="66.75" customHeight="1">
      <c r="A9" s="248"/>
      <c r="B9" s="250"/>
      <c r="C9" s="250"/>
      <c r="D9" s="250"/>
      <c r="E9" s="94" t="s">
        <v>45</v>
      </c>
      <c r="F9" s="81" t="s">
        <v>450</v>
      </c>
      <c r="G9" s="96" t="s">
        <v>413</v>
      </c>
      <c r="H9" s="97" t="s">
        <v>449</v>
      </c>
      <c r="I9" s="97" t="s">
        <v>405</v>
      </c>
      <c r="J9" s="97" t="s">
        <v>472</v>
      </c>
      <c r="K9" s="97" t="s">
        <v>406</v>
      </c>
      <c r="L9" s="97">
        <v>2</v>
      </c>
      <c r="M9" s="97">
        <v>3</v>
      </c>
      <c r="N9" s="97">
        <f t="shared" ref="N9:N25" si="1">L9*M9</f>
        <v>6</v>
      </c>
      <c r="O9" s="97" t="str">
        <f t="shared" si="0"/>
        <v>MEDIO</v>
      </c>
      <c r="P9" s="97">
        <v>10</v>
      </c>
      <c r="Q9" s="97">
        <f t="shared" ref="Q9:Q25" si="2">N9*P9</f>
        <v>60</v>
      </c>
      <c r="R9" s="97" t="str">
        <f t="shared" ref="R9:R25" si="3">IF(Q9&gt;=2,IF(Q9&lt;=20,"IV",IF(Q9&lt;=120,"III",IF(Q9&lt;=500,"II","I"))))</f>
        <v>III</v>
      </c>
      <c r="S9" s="97" t="str">
        <f t="shared" ref="S9:S25" si="4">IF(Q9&lt;=145,"Aceptable",IF(Q9&lt;=146,"NoAceptable","No Aceptable"))</f>
        <v>Aceptable</v>
      </c>
      <c r="T9" s="97">
        <f t="shared" ref="T9:T25" si="5">V9+U9+W9</f>
        <v>17</v>
      </c>
      <c r="U9" s="97">
        <v>2</v>
      </c>
      <c r="V9" s="97">
        <v>10</v>
      </c>
      <c r="W9" s="97">
        <v>5</v>
      </c>
      <c r="X9" s="97" t="s">
        <v>429</v>
      </c>
      <c r="Y9" s="97" t="s">
        <v>53</v>
      </c>
      <c r="Z9" s="97" t="s">
        <v>49</v>
      </c>
      <c r="AA9" s="97"/>
      <c r="AB9" s="97" t="s">
        <v>49</v>
      </c>
      <c r="AC9" s="97"/>
      <c r="AD9" s="97" t="s">
        <v>473</v>
      </c>
      <c r="AE9" s="97" t="s">
        <v>430</v>
      </c>
      <c r="AF9" s="97" t="s">
        <v>55</v>
      </c>
      <c r="AG9" s="97" t="s">
        <v>356</v>
      </c>
    </row>
    <row r="10" spans="1:33" ht="61.5" customHeight="1">
      <c r="A10" s="248"/>
      <c r="B10" s="250"/>
      <c r="C10" s="250"/>
      <c r="D10" s="250"/>
      <c r="E10" s="94" t="s">
        <v>45</v>
      </c>
      <c r="F10" s="96" t="s">
        <v>445</v>
      </c>
      <c r="G10" s="96" t="s">
        <v>182</v>
      </c>
      <c r="H10" s="97" t="s">
        <v>130</v>
      </c>
      <c r="I10" s="97" t="s">
        <v>343</v>
      </c>
      <c r="J10" s="97" t="s">
        <v>342</v>
      </c>
      <c r="K10" s="97" t="s">
        <v>191</v>
      </c>
      <c r="L10" s="97">
        <v>2</v>
      </c>
      <c r="M10" s="97">
        <v>2</v>
      </c>
      <c r="N10" s="97">
        <f t="shared" si="1"/>
        <v>4</v>
      </c>
      <c r="O10" s="97" t="str">
        <f t="shared" si="0"/>
        <v>BAJO</v>
      </c>
      <c r="P10" s="97">
        <v>10</v>
      </c>
      <c r="Q10" s="97">
        <f t="shared" si="2"/>
        <v>40</v>
      </c>
      <c r="R10" s="97" t="str">
        <f t="shared" si="3"/>
        <v>III</v>
      </c>
      <c r="S10" s="97" t="str">
        <f t="shared" si="4"/>
        <v>Aceptable</v>
      </c>
      <c r="T10" s="97">
        <f t="shared" si="5"/>
        <v>17</v>
      </c>
      <c r="U10" s="97">
        <v>2</v>
      </c>
      <c r="V10" s="97">
        <v>10</v>
      </c>
      <c r="W10" s="97">
        <v>5</v>
      </c>
      <c r="X10" s="97" t="s">
        <v>62</v>
      </c>
      <c r="Y10" s="97" t="s">
        <v>53</v>
      </c>
      <c r="Z10" s="97" t="s">
        <v>49</v>
      </c>
      <c r="AA10" s="97"/>
      <c r="AB10" s="97" t="s">
        <v>49</v>
      </c>
      <c r="AC10" s="97"/>
      <c r="AD10" s="97" t="s">
        <v>63</v>
      </c>
      <c r="AE10" s="97" t="s">
        <v>394</v>
      </c>
      <c r="AF10" s="97" t="s">
        <v>55</v>
      </c>
      <c r="AG10" s="97" t="s">
        <v>356</v>
      </c>
    </row>
    <row r="11" spans="1:33" ht="48.75" customHeight="1">
      <c r="A11" s="248"/>
      <c r="B11" s="250"/>
      <c r="C11" s="250"/>
      <c r="D11" s="250"/>
      <c r="E11" s="94" t="s">
        <v>45</v>
      </c>
      <c r="F11" s="96" t="s">
        <v>415</v>
      </c>
      <c r="G11" s="96" t="s">
        <v>414</v>
      </c>
      <c r="H11" s="97" t="s">
        <v>198</v>
      </c>
      <c r="I11" s="97" t="s">
        <v>431</v>
      </c>
      <c r="J11" s="97" t="s">
        <v>432</v>
      </c>
      <c r="K11" s="97" t="s">
        <v>200</v>
      </c>
      <c r="L11" s="97">
        <v>2</v>
      </c>
      <c r="M11" s="97">
        <v>2</v>
      </c>
      <c r="N11" s="97">
        <f t="shared" si="1"/>
        <v>4</v>
      </c>
      <c r="O11" s="97" t="str">
        <f t="shared" si="0"/>
        <v>BAJO</v>
      </c>
      <c r="P11" s="97">
        <v>10</v>
      </c>
      <c r="Q11" s="97">
        <f t="shared" si="2"/>
        <v>40</v>
      </c>
      <c r="R11" s="97" t="str">
        <f t="shared" si="3"/>
        <v>III</v>
      </c>
      <c r="S11" s="97" t="str">
        <f t="shared" si="4"/>
        <v>Aceptable</v>
      </c>
      <c r="T11" s="97">
        <f t="shared" si="5"/>
        <v>17</v>
      </c>
      <c r="U11" s="97">
        <v>2</v>
      </c>
      <c r="V11" s="97">
        <v>10</v>
      </c>
      <c r="W11" s="97">
        <v>5</v>
      </c>
      <c r="X11" s="97" t="s">
        <v>201</v>
      </c>
      <c r="Y11" s="97" t="s">
        <v>53</v>
      </c>
      <c r="Z11" s="97" t="s">
        <v>49</v>
      </c>
      <c r="AA11" s="97"/>
      <c r="AB11" s="97" t="s">
        <v>49</v>
      </c>
      <c r="AC11" s="97"/>
      <c r="AD11" s="97" t="s">
        <v>49</v>
      </c>
      <c r="AE11" s="97" t="s">
        <v>202</v>
      </c>
      <c r="AF11" s="97" t="s">
        <v>55</v>
      </c>
      <c r="AG11" s="97" t="s">
        <v>356</v>
      </c>
    </row>
    <row r="12" spans="1:33" ht="41.25" customHeight="1">
      <c r="A12" s="248"/>
      <c r="B12" s="250"/>
      <c r="C12" s="250"/>
      <c r="D12" s="250"/>
      <c r="E12" s="95" t="s">
        <v>45</v>
      </c>
      <c r="F12" s="69" t="s">
        <v>121</v>
      </c>
      <c r="G12" s="96" t="s">
        <v>347</v>
      </c>
      <c r="H12" s="97" t="s">
        <v>448</v>
      </c>
      <c r="I12" s="97" t="s">
        <v>71</v>
      </c>
      <c r="J12" s="97" t="s">
        <v>203</v>
      </c>
      <c r="K12" s="97" t="s">
        <v>477</v>
      </c>
      <c r="L12" s="97">
        <v>2</v>
      </c>
      <c r="M12" s="97">
        <v>4</v>
      </c>
      <c r="N12" s="97">
        <v>4</v>
      </c>
      <c r="O12" s="97" t="str">
        <f t="shared" si="0"/>
        <v>BAJO</v>
      </c>
      <c r="P12" s="97">
        <v>25</v>
      </c>
      <c r="Q12" s="97">
        <f t="shared" si="2"/>
        <v>100</v>
      </c>
      <c r="R12" s="97" t="str">
        <f t="shared" si="3"/>
        <v>III</v>
      </c>
      <c r="S12" s="97" t="str">
        <f t="shared" si="4"/>
        <v>Aceptable</v>
      </c>
      <c r="T12" s="97">
        <f t="shared" si="5"/>
        <v>17</v>
      </c>
      <c r="U12" s="97">
        <v>2</v>
      </c>
      <c r="V12" s="97">
        <v>10</v>
      </c>
      <c r="W12" s="97">
        <v>5</v>
      </c>
      <c r="X12" s="97" t="s">
        <v>348</v>
      </c>
      <c r="Y12" s="97" t="s">
        <v>53</v>
      </c>
      <c r="Z12" s="97" t="s">
        <v>49</v>
      </c>
      <c r="AA12" s="97"/>
      <c r="AB12" s="97" t="s">
        <v>349</v>
      </c>
      <c r="AC12" s="97"/>
      <c r="AD12" s="97" t="s">
        <v>459</v>
      </c>
      <c r="AE12" s="97" t="s">
        <v>74</v>
      </c>
      <c r="AF12" s="97" t="s">
        <v>49</v>
      </c>
      <c r="AG12" s="97" t="s">
        <v>356</v>
      </c>
    </row>
    <row r="13" spans="1:33" ht="132.75" customHeight="1">
      <c r="A13" s="248"/>
      <c r="B13" s="250"/>
      <c r="C13" s="250"/>
      <c r="D13" s="250"/>
      <c r="E13" s="94" t="s">
        <v>45</v>
      </c>
      <c r="F13" s="69" t="s">
        <v>350</v>
      </c>
      <c r="G13" s="96" t="s">
        <v>433</v>
      </c>
      <c r="H13" s="97" t="s">
        <v>434</v>
      </c>
      <c r="I13" s="97" t="s">
        <v>470</v>
      </c>
      <c r="J13" s="97" t="s">
        <v>471</v>
      </c>
      <c r="K13" s="97" t="s">
        <v>439</v>
      </c>
      <c r="L13" s="97">
        <v>2</v>
      </c>
      <c r="M13" s="97">
        <v>4</v>
      </c>
      <c r="N13" s="97">
        <v>4</v>
      </c>
      <c r="O13" s="97" t="str">
        <f t="shared" si="0"/>
        <v>BAJO</v>
      </c>
      <c r="P13" s="97">
        <v>25</v>
      </c>
      <c r="Q13" s="97">
        <f t="shared" si="2"/>
        <v>100</v>
      </c>
      <c r="R13" s="97" t="str">
        <f t="shared" si="3"/>
        <v>III</v>
      </c>
      <c r="S13" s="97" t="str">
        <f t="shared" si="4"/>
        <v>Aceptable</v>
      </c>
      <c r="T13" s="97">
        <f t="shared" si="5"/>
        <v>17</v>
      </c>
      <c r="U13" s="97">
        <v>2</v>
      </c>
      <c r="V13" s="97">
        <v>10</v>
      </c>
      <c r="W13" s="97">
        <v>5</v>
      </c>
      <c r="X13" s="97" t="s">
        <v>348</v>
      </c>
      <c r="Y13" s="97" t="s">
        <v>53</v>
      </c>
      <c r="Z13" s="97" t="s">
        <v>49</v>
      </c>
      <c r="AA13" s="97"/>
      <c r="AB13" s="97" t="s">
        <v>349</v>
      </c>
      <c r="AC13" s="97"/>
      <c r="AD13" s="97" t="s">
        <v>49</v>
      </c>
      <c r="AE13" s="97" t="s">
        <v>74</v>
      </c>
      <c r="AF13" s="97" t="s">
        <v>49</v>
      </c>
      <c r="AG13" s="97" t="s">
        <v>356</v>
      </c>
    </row>
    <row r="14" spans="1:33" ht="103.5" customHeight="1">
      <c r="A14" s="248"/>
      <c r="B14" s="250"/>
      <c r="C14" s="250"/>
      <c r="D14" s="250"/>
      <c r="E14" s="94" t="s">
        <v>45</v>
      </c>
      <c r="F14" s="68" t="s">
        <v>142</v>
      </c>
      <c r="G14" s="96" t="s">
        <v>442</v>
      </c>
      <c r="H14" s="97" t="s">
        <v>172</v>
      </c>
      <c r="I14" s="97" t="s">
        <v>352</v>
      </c>
      <c r="J14" s="97" t="s">
        <v>466</v>
      </c>
      <c r="K14" s="97" t="s">
        <v>440</v>
      </c>
      <c r="L14" s="97">
        <v>2</v>
      </c>
      <c r="M14" s="97">
        <v>4</v>
      </c>
      <c r="N14" s="97">
        <v>4</v>
      </c>
      <c r="O14" s="97" t="str">
        <f t="shared" si="0"/>
        <v>BAJO</v>
      </c>
      <c r="P14" s="97">
        <v>25</v>
      </c>
      <c r="Q14" s="97">
        <f t="shared" si="2"/>
        <v>100</v>
      </c>
      <c r="R14" s="97" t="str">
        <f t="shared" si="3"/>
        <v>III</v>
      </c>
      <c r="S14" s="97" t="str">
        <f>IF(Q14&lt;=145,"Aceptable",IF(Q14&lt;=146,"NoAceptable","No Aceptable"))</f>
        <v>Aceptable</v>
      </c>
      <c r="T14" s="97">
        <f t="shared" si="5"/>
        <v>17</v>
      </c>
      <c r="U14" s="97">
        <v>2</v>
      </c>
      <c r="V14" s="97">
        <v>10</v>
      </c>
      <c r="W14" s="97">
        <v>5</v>
      </c>
      <c r="X14" s="97" t="s">
        <v>52</v>
      </c>
      <c r="Y14" s="97" t="s">
        <v>53</v>
      </c>
      <c r="Z14" s="97" t="s">
        <v>49</v>
      </c>
      <c r="AA14" s="97"/>
      <c r="AB14" s="97" t="s">
        <v>49</v>
      </c>
      <c r="AC14" s="97"/>
      <c r="AD14" s="97" t="s">
        <v>49</v>
      </c>
      <c r="AE14" s="97" t="s">
        <v>204</v>
      </c>
      <c r="AF14" s="97" t="s">
        <v>49</v>
      </c>
      <c r="AG14" s="97" t="s">
        <v>356</v>
      </c>
    </row>
    <row r="15" spans="1:33" ht="57.75" customHeight="1">
      <c r="A15" s="248"/>
      <c r="B15" s="250"/>
      <c r="C15" s="250"/>
      <c r="D15" s="250"/>
      <c r="E15" s="94" t="s">
        <v>45</v>
      </c>
      <c r="F15" s="96" t="s">
        <v>75</v>
      </c>
      <c r="G15" s="96" t="s">
        <v>412</v>
      </c>
      <c r="H15" s="97" t="s">
        <v>435</v>
      </c>
      <c r="I15" s="97" t="s">
        <v>76</v>
      </c>
      <c r="J15" s="97" t="s">
        <v>479</v>
      </c>
      <c r="K15" s="97" t="s">
        <v>179</v>
      </c>
      <c r="L15" s="97">
        <v>4</v>
      </c>
      <c r="M15" s="97">
        <v>3</v>
      </c>
      <c r="N15" s="97">
        <v>4</v>
      </c>
      <c r="O15" s="97" t="str">
        <f>IF(N15&gt;=2,IF(N15&lt;=4,"BAJO",IF(N15&lt;=8,"MEDIO",IF(N15&lt;=20,"ALTO","ALTO"))))</f>
        <v>BAJO</v>
      </c>
      <c r="P15" s="97">
        <v>25</v>
      </c>
      <c r="Q15" s="97">
        <f t="shared" si="2"/>
        <v>100</v>
      </c>
      <c r="R15" s="97" t="str">
        <f t="shared" si="3"/>
        <v>III</v>
      </c>
      <c r="S15" s="97" t="str">
        <f t="shared" si="4"/>
        <v>Aceptable</v>
      </c>
      <c r="T15" s="97">
        <f t="shared" si="5"/>
        <v>17</v>
      </c>
      <c r="U15" s="97">
        <v>2</v>
      </c>
      <c r="V15" s="97">
        <v>10</v>
      </c>
      <c r="W15" s="97">
        <v>5</v>
      </c>
      <c r="X15" s="97" t="s">
        <v>52</v>
      </c>
      <c r="Y15" s="97" t="s">
        <v>53</v>
      </c>
      <c r="Z15" s="97" t="s">
        <v>49</v>
      </c>
      <c r="AA15" s="97"/>
      <c r="AB15" s="97" t="s">
        <v>49</v>
      </c>
      <c r="AC15" s="97"/>
      <c r="AD15" s="97" t="s">
        <v>49</v>
      </c>
      <c r="AE15" s="97" t="s">
        <v>79</v>
      </c>
      <c r="AF15" s="97" t="s">
        <v>49</v>
      </c>
      <c r="AG15" s="97" t="s">
        <v>356</v>
      </c>
    </row>
    <row r="16" spans="1:33" ht="42" customHeight="1">
      <c r="A16" s="248"/>
      <c r="B16" s="250"/>
      <c r="C16" s="250"/>
      <c r="D16" s="250"/>
      <c r="E16" s="94" t="s">
        <v>45</v>
      </c>
      <c r="F16" s="68" t="s">
        <v>451</v>
      </c>
      <c r="G16" s="96" t="s">
        <v>436</v>
      </c>
      <c r="H16" s="97" t="s">
        <v>452</v>
      </c>
      <c r="I16" s="97" t="s">
        <v>469</v>
      </c>
      <c r="J16" s="97" t="s">
        <v>467</v>
      </c>
      <c r="K16" s="97" t="s">
        <v>468</v>
      </c>
      <c r="L16" s="97">
        <v>2</v>
      </c>
      <c r="M16" s="97">
        <v>4</v>
      </c>
      <c r="N16" s="97">
        <v>4</v>
      </c>
      <c r="O16" s="97" t="str">
        <f t="shared" ref="O16:O24" si="6">IF(N16&gt;=2,IF(N16&lt;=4,"BAJO",IF(N16&lt;=8,"MEDIO",IF(N16&lt;=20,"ALTO","ALTO"))))</f>
        <v>BAJO</v>
      </c>
      <c r="P16" s="97">
        <v>25</v>
      </c>
      <c r="Q16" s="97">
        <f t="shared" si="2"/>
        <v>100</v>
      </c>
      <c r="R16" s="97" t="str">
        <f t="shared" si="3"/>
        <v>III</v>
      </c>
      <c r="S16" s="97" t="str">
        <f t="shared" si="4"/>
        <v>Aceptable</v>
      </c>
      <c r="T16" s="97">
        <f t="shared" si="5"/>
        <v>17</v>
      </c>
      <c r="U16" s="97">
        <v>2</v>
      </c>
      <c r="V16" s="97">
        <v>10</v>
      </c>
      <c r="W16" s="97">
        <v>5</v>
      </c>
      <c r="X16" s="97" t="s">
        <v>52</v>
      </c>
      <c r="Y16" s="97" t="s">
        <v>53</v>
      </c>
      <c r="Z16" s="97" t="s">
        <v>438</v>
      </c>
      <c r="AA16" s="97"/>
      <c r="AB16" s="97" t="s">
        <v>437</v>
      </c>
      <c r="AC16" s="97"/>
      <c r="AD16" s="97" t="s">
        <v>140</v>
      </c>
      <c r="AE16" s="97" t="s">
        <v>205</v>
      </c>
      <c r="AF16" s="97" t="s">
        <v>49</v>
      </c>
      <c r="AG16" s="97" t="s">
        <v>356</v>
      </c>
    </row>
    <row r="17" spans="1:33" ht="59.25" customHeight="1">
      <c r="A17" s="248"/>
      <c r="B17" s="250"/>
      <c r="C17" s="250"/>
      <c r="D17" s="250"/>
      <c r="E17" s="94" t="s">
        <v>45</v>
      </c>
      <c r="F17" s="68" t="s">
        <v>443</v>
      </c>
      <c r="G17" s="96" t="s">
        <v>441</v>
      </c>
      <c r="H17" s="97" t="s">
        <v>444</v>
      </c>
      <c r="I17" s="97" t="s">
        <v>402</v>
      </c>
      <c r="J17" s="97" t="s">
        <v>403</v>
      </c>
      <c r="K17" s="97" t="s">
        <v>353</v>
      </c>
      <c r="L17" s="97">
        <v>6</v>
      </c>
      <c r="M17" s="97">
        <v>3</v>
      </c>
      <c r="N17" s="97">
        <f t="shared" si="1"/>
        <v>18</v>
      </c>
      <c r="O17" s="97" t="str">
        <f t="shared" si="6"/>
        <v>ALTO</v>
      </c>
      <c r="P17" s="97">
        <v>10</v>
      </c>
      <c r="Q17" s="97">
        <f t="shared" si="2"/>
        <v>180</v>
      </c>
      <c r="R17" s="97" t="str">
        <f t="shared" si="3"/>
        <v>II</v>
      </c>
      <c r="S17" s="97" t="str">
        <f>IF(Q17&lt;=145,"Aceptable",IF(Q17&lt;=146,"NoAceptable","No Aceptable"))</f>
        <v>No Aceptable</v>
      </c>
      <c r="T17" s="97">
        <f t="shared" si="5"/>
        <v>17</v>
      </c>
      <c r="U17" s="97">
        <v>2</v>
      </c>
      <c r="V17" s="97">
        <v>10</v>
      </c>
      <c r="W17" s="97">
        <v>5</v>
      </c>
      <c r="X17" s="97" t="s">
        <v>52</v>
      </c>
      <c r="Y17" s="97" t="s">
        <v>53</v>
      </c>
      <c r="Z17" s="97" t="s">
        <v>49</v>
      </c>
      <c r="AA17" s="97"/>
      <c r="AB17" s="97" t="s">
        <v>49</v>
      </c>
      <c r="AC17" s="97"/>
      <c r="AD17" s="97" t="s">
        <v>49</v>
      </c>
      <c r="AE17" s="97" t="s">
        <v>404</v>
      </c>
      <c r="AF17" s="97" t="s">
        <v>49</v>
      </c>
      <c r="AG17" s="97" t="s">
        <v>356</v>
      </c>
    </row>
    <row r="18" spans="1:33" ht="42" customHeight="1">
      <c r="A18" s="248"/>
      <c r="B18" s="250"/>
      <c r="C18" s="250"/>
      <c r="D18" s="250"/>
      <c r="E18" s="94" t="s">
        <v>45</v>
      </c>
      <c r="F18" s="96" t="s">
        <v>359</v>
      </c>
      <c r="G18" s="96" t="s">
        <v>184</v>
      </c>
      <c r="H18" s="97" t="s">
        <v>123</v>
      </c>
      <c r="I18" s="97" t="s">
        <v>49</v>
      </c>
      <c r="J18" s="97" t="s">
        <v>82</v>
      </c>
      <c r="K18" s="97" t="s">
        <v>83</v>
      </c>
      <c r="L18" s="97">
        <v>6</v>
      </c>
      <c r="M18" s="97">
        <v>3</v>
      </c>
      <c r="N18" s="97">
        <f t="shared" si="1"/>
        <v>18</v>
      </c>
      <c r="O18" s="97" t="str">
        <f t="shared" si="6"/>
        <v>ALTO</v>
      </c>
      <c r="P18" s="97">
        <v>10</v>
      </c>
      <c r="Q18" s="97">
        <f t="shared" si="2"/>
        <v>180</v>
      </c>
      <c r="R18" s="97" t="str">
        <f t="shared" si="3"/>
        <v>II</v>
      </c>
      <c r="S18" s="97" t="str">
        <f t="shared" si="4"/>
        <v>No Aceptable</v>
      </c>
      <c r="T18" s="97">
        <f t="shared" si="5"/>
        <v>17</v>
      </c>
      <c r="U18" s="97">
        <v>2</v>
      </c>
      <c r="V18" s="97">
        <v>10</v>
      </c>
      <c r="W18" s="97">
        <v>5</v>
      </c>
      <c r="X18" s="97" t="s">
        <v>207</v>
      </c>
      <c r="Y18" s="97" t="s">
        <v>53</v>
      </c>
      <c r="Z18" s="97" t="s">
        <v>49</v>
      </c>
      <c r="AA18" s="97"/>
      <c r="AB18" s="97" t="s">
        <v>49</v>
      </c>
      <c r="AC18" s="97"/>
      <c r="AD18" s="97" t="s">
        <v>49</v>
      </c>
      <c r="AE18" s="97" t="s">
        <v>86</v>
      </c>
      <c r="AF18" s="97" t="s">
        <v>87</v>
      </c>
      <c r="AG18" s="97" t="s">
        <v>356</v>
      </c>
    </row>
    <row r="19" spans="1:33" ht="52.5" customHeight="1">
      <c r="A19" s="248"/>
      <c r="B19" s="250"/>
      <c r="C19" s="250"/>
      <c r="D19" s="250"/>
      <c r="E19" s="94"/>
      <c r="F19" s="96" t="s">
        <v>360</v>
      </c>
      <c r="G19" s="96" t="s">
        <v>184</v>
      </c>
      <c r="H19" s="97" t="s">
        <v>361</v>
      </c>
      <c r="I19" s="97" t="s">
        <v>362</v>
      </c>
      <c r="J19" s="97" t="s">
        <v>174</v>
      </c>
      <c r="K19" s="97" t="s">
        <v>363</v>
      </c>
      <c r="L19" s="97">
        <v>6</v>
      </c>
      <c r="M19" s="97">
        <v>3</v>
      </c>
      <c r="N19" s="97">
        <v>6</v>
      </c>
      <c r="O19" s="97" t="str">
        <f t="shared" si="6"/>
        <v>MEDIO</v>
      </c>
      <c r="P19" s="97">
        <v>25</v>
      </c>
      <c r="Q19" s="97">
        <f t="shared" si="2"/>
        <v>150</v>
      </c>
      <c r="R19" s="97" t="str">
        <f t="shared" si="3"/>
        <v>II</v>
      </c>
      <c r="S19" s="97" t="str">
        <f t="shared" si="4"/>
        <v>No Aceptable</v>
      </c>
      <c r="T19" s="97">
        <f t="shared" si="5"/>
        <v>17</v>
      </c>
      <c r="U19" s="97">
        <v>2</v>
      </c>
      <c r="V19" s="97">
        <v>10</v>
      </c>
      <c r="W19" s="97">
        <v>5</v>
      </c>
      <c r="X19" s="97" t="s">
        <v>84</v>
      </c>
      <c r="Y19" s="97" t="s">
        <v>53</v>
      </c>
      <c r="Z19" s="97" t="s">
        <v>364</v>
      </c>
      <c r="AA19" s="97"/>
      <c r="AB19" s="97" t="s">
        <v>49</v>
      </c>
      <c r="AC19" s="97"/>
      <c r="AD19" s="97" t="s">
        <v>49</v>
      </c>
      <c r="AE19" s="97" t="s">
        <v>128</v>
      </c>
      <c r="AF19" s="97" t="s">
        <v>365</v>
      </c>
      <c r="AG19" s="97" t="s">
        <v>356</v>
      </c>
    </row>
    <row r="20" spans="1:33" ht="66" customHeight="1">
      <c r="A20" s="248"/>
      <c r="B20" s="250"/>
      <c r="C20" s="250"/>
      <c r="D20" s="250"/>
      <c r="E20" s="94" t="s">
        <v>45</v>
      </c>
      <c r="F20" s="20" t="s">
        <v>366</v>
      </c>
      <c r="G20" s="96" t="s">
        <v>367</v>
      </c>
      <c r="H20" s="97" t="s">
        <v>420</v>
      </c>
      <c r="I20" s="97" t="s">
        <v>90</v>
      </c>
      <c r="J20" s="97" t="s">
        <v>91</v>
      </c>
      <c r="K20" s="97" t="s">
        <v>446</v>
      </c>
      <c r="L20" s="97">
        <v>6</v>
      </c>
      <c r="M20" s="97">
        <v>2</v>
      </c>
      <c r="N20" s="97">
        <v>12</v>
      </c>
      <c r="O20" s="97" t="str">
        <f t="shared" si="6"/>
        <v>ALTO</v>
      </c>
      <c r="P20" s="97">
        <v>100</v>
      </c>
      <c r="Q20" s="97">
        <f t="shared" si="2"/>
        <v>1200</v>
      </c>
      <c r="R20" s="97" t="str">
        <f>IF(Q20&gt;=2,IF(Q20&lt;=20,"IV",IF(Q20&lt;=120,"III",IF(Q20&lt;=500,"II","I"))))</f>
        <v>I</v>
      </c>
      <c r="S20" s="97" t="str">
        <f>IF(Q20&lt;=145,"Aceptable",IF(Q20&lt;=146,"NoAceptable","No Aceptable"))</f>
        <v>No Aceptable</v>
      </c>
      <c r="T20" s="97">
        <f t="shared" si="5"/>
        <v>17</v>
      </c>
      <c r="U20" s="97">
        <v>2</v>
      </c>
      <c r="V20" s="97">
        <v>10</v>
      </c>
      <c r="W20" s="97">
        <v>5</v>
      </c>
      <c r="X20" s="97" t="s">
        <v>84</v>
      </c>
      <c r="Y20" s="97" t="s">
        <v>53</v>
      </c>
      <c r="Z20" s="97" t="s">
        <v>49</v>
      </c>
      <c r="AA20" s="97"/>
      <c r="AB20" s="97" t="s">
        <v>93</v>
      </c>
      <c r="AC20" s="97"/>
      <c r="AD20" s="97" t="s">
        <v>49</v>
      </c>
      <c r="AE20" s="97" t="s">
        <v>447</v>
      </c>
      <c r="AF20" s="97" t="s">
        <v>95</v>
      </c>
      <c r="AG20" s="97" t="s">
        <v>356</v>
      </c>
    </row>
    <row r="21" spans="1:33" ht="53.25" customHeight="1">
      <c r="A21" s="248"/>
      <c r="B21" s="250"/>
      <c r="C21" s="250"/>
      <c r="D21" s="250"/>
      <c r="E21" s="94" t="s">
        <v>45</v>
      </c>
      <c r="F21" s="81" t="s">
        <v>421</v>
      </c>
      <c r="G21" s="82" t="s">
        <v>367</v>
      </c>
      <c r="H21" s="97" t="s">
        <v>410</v>
      </c>
      <c r="I21" s="97" t="s">
        <v>418</v>
      </c>
      <c r="J21" s="97" t="s">
        <v>411</v>
      </c>
      <c r="K21" s="97" t="s">
        <v>482</v>
      </c>
      <c r="L21" s="97">
        <v>2</v>
      </c>
      <c r="M21" s="97">
        <v>2</v>
      </c>
      <c r="N21" s="97">
        <v>2</v>
      </c>
      <c r="O21" s="97" t="str">
        <f t="shared" si="6"/>
        <v>BAJO</v>
      </c>
      <c r="P21" s="97">
        <v>100</v>
      </c>
      <c r="Q21" s="97">
        <f t="shared" si="2"/>
        <v>200</v>
      </c>
      <c r="R21" s="97" t="str">
        <f>IF(Q21&gt;=2,IF(Q21&lt;=20,"IV",IF(Q21&lt;=120,"III",IF(Q21&lt;=500,"II","I"))))</f>
        <v>II</v>
      </c>
      <c r="S21" s="97" t="str">
        <f t="shared" si="4"/>
        <v>No Aceptable</v>
      </c>
      <c r="T21" s="97">
        <f t="shared" si="5"/>
        <v>17</v>
      </c>
      <c r="U21" s="97">
        <v>2</v>
      </c>
      <c r="V21" s="97">
        <v>10</v>
      </c>
      <c r="W21" s="97">
        <v>5</v>
      </c>
      <c r="X21" s="97" t="s">
        <v>416</v>
      </c>
      <c r="Y21" s="97" t="s">
        <v>53</v>
      </c>
      <c r="Z21" s="97" t="s">
        <v>49</v>
      </c>
      <c r="AA21" s="97"/>
      <c r="AB21" s="97" t="s">
        <v>422</v>
      </c>
      <c r="AC21" s="97"/>
      <c r="AD21" s="97" t="s">
        <v>49</v>
      </c>
      <c r="AE21" s="97" t="s">
        <v>423</v>
      </c>
      <c r="AF21" s="97" t="s">
        <v>49</v>
      </c>
      <c r="AG21" s="97" t="s">
        <v>356</v>
      </c>
    </row>
    <row r="22" spans="1:33" ht="53.25" customHeight="1">
      <c r="A22" s="248"/>
      <c r="B22" s="250"/>
      <c r="C22" s="250"/>
      <c r="D22" s="250"/>
      <c r="E22" s="94" t="s">
        <v>45</v>
      </c>
      <c r="F22" s="81" t="s">
        <v>453</v>
      </c>
      <c r="G22" s="82" t="s">
        <v>424</v>
      </c>
      <c r="H22" s="97" t="s">
        <v>457</v>
      </c>
      <c r="I22" s="97"/>
      <c r="J22" s="97" t="s">
        <v>454</v>
      </c>
      <c r="K22" s="97" t="s">
        <v>485</v>
      </c>
      <c r="L22" s="97">
        <v>2</v>
      </c>
      <c r="M22" s="97">
        <v>2</v>
      </c>
      <c r="N22" s="97">
        <f t="shared" si="1"/>
        <v>4</v>
      </c>
      <c r="O22" s="97" t="str">
        <f t="shared" si="6"/>
        <v>BAJO</v>
      </c>
      <c r="P22" s="97">
        <v>10</v>
      </c>
      <c r="Q22" s="97">
        <f t="shared" si="2"/>
        <v>40</v>
      </c>
      <c r="R22" s="97" t="str">
        <f>IF(Q22&gt;=2,IF(Q22&lt;=20,"IV",IF(Q22&lt;=120,"III",IF(Q22&lt;=500,"II","I"))))</f>
        <v>III</v>
      </c>
      <c r="S22" s="97" t="str">
        <f t="shared" si="4"/>
        <v>Aceptable</v>
      </c>
      <c r="T22" s="97">
        <f>V22+U22+W22</f>
        <v>17</v>
      </c>
      <c r="U22" s="97">
        <v>2</v>
      </c>
      <c r="V22" s="97">
        <v>10</v>
      </c>
      <c r="W22" s="97">
        <v>5</v>
      </c>
      <c r="X22" s="97" t="s">
        <v>455</v>
      </c>
      <c r="Y22" s="97" t="s">
        <v>53</v>
      </c>
      <c r="Z22" s="97" t="s">
        <v>49</v>
      </c>
      <c r="AA22" s="97"/>
      <c r="AB22" s="97" t="s">
        <v>458</v>
      </c>
      <c r="AC22" s="97"/>
      <c r="AD22" s="97" t="s">
        <v>49</v>
      </c>
      <c r="AE22" s="97" t="s">
        <v>456</v>
      </c>
      <c r="AF22" s="97" t="s">
        <v>49</v>
      </c>
      <c r="AG22" s="97" t="s">
        <v>356</v>
      </c>
    </row>
    <row r="23" spans="1:33" ht="51" customHeight="1">
      <c r="A23" s="248"/>
      <c r="B23" s="250"/>
      <c r="C23" s="250"/>
      <c r="D23" s="250"/>
      <c r="E23" s="94" t="s">
        <v>45</v>
      </c>
      <c r="F23" s="81" t="s">
        <v>396</v>
      </c>
      <c r="G23" s="82" t="s">
        <v>424</v>
      </c>
      <c r="H23" s="97" t="s">
        <v>400</v>
      </c>
      <c r="I23" s="97" t="s">
        <v>397</v>
      </c>
      <c r="J23" s="97" t="s">
        <v>398</v>
      </c>
      <c r="K23" s="97" t="s">
        <v>484</v>
      </c>
      <c r="L23" s="97">
        <v>2</v>
      </c>
      <c r="M23" s="97">
        <v>2</v>
      </c>
      <c r="N23" s="97">
        <v>2</v>
      </c>
      <c r="O23" s="97" t="str">
        <f t="shared" si="6"/>
        <v>BAJO</v>
      </c>
      <c r="P23" s="97">
        <v>60</v>
      </c>
      <c r="Q23" s="97">
        <f>N23*P23</f>
        <v>120</v>
      </c>
      <c r="R23" s="97" t="str">
        <f>IF(Q23&gt;=2,IF(Q23&lt;=20,"IV",IF(Q23&lt;=120,"III",IF(Q23&lt;=500,"II","I"))))</f>
        <v>III</v>
      </c>
      <c r="S23" s="97" t="str">
        <f t="shared" si="4"/>
        <v>Aceptable</v>
      </c>
      <c r="T23" s="97">
        <f t="shared" si="5"/>
        <v>17</v>
      </c>
      <c r="U23" s="97">
        <v>2</v>
      </c>
      <c r="V23" s="97">
        <v>10</v>
      </c>
      <c r="W23" s="97">
        <v>5</v>
      </c>
      <c r="X23" s="97" t="s">
        <v>417</v>
      </c>
      <c r="Y23" s="97" t="s">
        <v>53</v>
      </c>
      <c r="Z23" s="97" t="s">
        <v>49</v>
      </c>
      <c r="AA23" s="97"/>
      <c r="AB23" s="97" t="s">
        <v>49</v>
      </c>
      <c r="AC23" s="97"/>
      <c r="AD23" s="97" t="s">
        <v>401</v>
      </c>
      <c r="AE23" s="97" t="s">
        <v>399</v>
      </c>
      <c r="AF23" s="97" t="s">
        <v>49</v>
      </c>
      <c r="AG23" s="97" t="s">
        <v>425</v>
      </c>
    </row>
    <row r="24" spans="1:33" ht="51" customHeight="1">
      <c r="A24" s="248"/>
      <c r="B24" s="250"/>
      <c r="C24" s="250"/>
      <c r="D24" s="250"/>
      <c r="E24" s="94" t="s">
        <v>390</v>
      </c>
      <c r="F24" s="81" t="s">
        <v>463</v>
      </c>
      <c r="G24" s="82" t="s">
        <v>460</v>
      </c>
      <c r="H24" s="97" t="s">
        <v>461</v>
      </c>
      <c r="I24" s="97"/>
      <c r="J24" s="97" t="s">
        <v>462</v>
      </c>
      <c r="K24" s="97" t="s">
        <v>483</v>
      </c>
      <c r="L24" s="97">
        <v>2</v>
      </c>
      <c r="M24" s="97">
        <v>2</v>
      </c>
      <c r="N24" s="97">
        <v>2</v>
      </c>
      <c r="O24" s="97" t="str">
        <f t="shared" si="6"/>
        <v>BAJO</v>
      </c>
      <c r="P24" s="97">
        <v>60</v>
      </c>
      <c r="Q24" s="97">
        <f>N24*P24</f>
        <v>120</v>
      </c>
      <c r="R24" s="97" t="str">
        <f>IF(Q24&gt;=2,IF(Q24&lt;=20,"IV",IF(Q24&lt;=120,"III",IF(Q24&lt;=500,"II","I"))))</f>
        <v>III</v>
      </c>
      <c r="S24" s="97" t="str">
        <f t="shared" si="4"/>
        <v>Aceptable</v>
      </c>
      <c r="T24" s="97">
        <f t="shared" si="5"/>
        <v>17</v>
      </c>
      <c r="U24" s="97">
        <v>2</v>
      </c>
      <c r="V24" s="97">
        <v>10</v>
      </c>
      <c r="W24" s="97">
        <v>5</v>
      </c>
      <c r="X24" s="97" t="s">
        <v>461</v>
      </c>
      <c r="Y24" s="97" t="s">
        <v>53</v>
      </c>
      <c r="Z24" s="97" t="s">
        <v>49</v>
      </c>
      <c r="AA24" s="97"/>
      <c r="AB24" s="97" t="s">
        <v>49</v>
      </c>
      <c r="AC24" s="97"/>
      <c r="AD24" s="97" t="s">
        <v>464</v>
      </c>
      <c r="AE24" s="97" t="s">
        <v>465</v>
      </c>
      <c r="AF24" s="97"/>
      <c r="AG24" s="97"/>
    </row>
    <row r="25" spans="1:33" ht="51" customHeight="1" thickBot="1">
      <c r="A25" s="248"/>
      <c r="B25" s="250"/>
      <c r="C25" s="250"/>
      <c r="D25" s="250"/>
      <c r="E25" s="94" t="s">
        <v>390</v>
      </c>
      <c r="F25" s="67" t="s">
        <v>426</v>
      </c>
      <c r="G25" s="67" t="s">
        <v>369</v>
      </c>
      <c r="H25" s="97" t="s">
        <v>427</v>
      </c>
      <c r="I25" s="97" t="s">
        <v>49</v>
      </c>
      <c r="J25" s="97" t="s">
        <v>49</v>
      </c>
      <c r="K25" s="97" t="s">
        <v>340</v>
      </c>
      <c r="L25" s="97">
        <v>2</v>
      </c>
      <c r="M25" s="97">
        <v>4</v>
      </c>
      <c r="N25" s="97">
        <f t="shared" si="1"/>
        <v>8</v>
      </c>
      <c r="O25" s="97" t="str">
        <f>IF(N25&gt;=2,IF(N25&lt;=4,"BAJO",IF(N25&lt;=8,"MEDIO",IF(N25&lt;=20,"A","ALTO"))))</f>
        <v>MEDIO</v>
      </c>
      <c r="P25" s="97">
        <v>25</v>
      </c>
      <c r="Q25" s="97">
        <f t="shared" si="2"/>
        <v>200</v>
      </c>
      <c r="R25" s="97" t="str">
        <f t="shared" si="3"/>
        <v>II</v>
      </c>
      <c r="S25" s="97" t="str">
        <f t="shared" si="4"/>
        <v>No Aceptable</v>
      </c>
      <c r="T25" s="97">
        <f t="shared" si="5"/>
        <v>17</v>
      </c>
      <c r="U25" s="97">
        <v>2</v>
      </c>
      <c r="V25" s="97">
        <v>10</v>
      </c>
      <c r="W25" s="97">
        <v>5</v>
      </c>
      <c r="X25" s="97" t="s">
        <v>98</v>
      </c>
      <c r="Y25" s="97" t="s">
        <v>53</v>
      </c>
      <c r="Z25" s="97" t="s">
        <v>49</v>
      </c>
      <c r="AA25" s="97"/>
      <c r="AB25" s="97" t="s">
        <v>49</v>
      </c>
      <c r="AC25" s="97"/>
      <c r="AD25" s="97" t="s">
        <v>49</v>
      </c>
      <c r="AE25" s="97" t="s">
        <v>213</v>
      </c>
      <c r="AF25" s="97" t="s">
        <v>49</v>
      </c>
      <c r="AG25" s="97" t="s">
        <v>136</v>
      </c>
    </row>
    <row r="26" spans="1:33" ht="15.75" customHeight="1"/>
    <row r="27" spans="1:33" ht="15.75" customHeight="1"/>
    <row r="28" spans="1:33" ht="15.75" customHeight="1"/>
    <row r="29" spans="1:33" ht="15.75" customHeight="1"/>
    <row r="30" spans="1:33" ht="15.75" customHeight="1"/>
    <row r="31" spans="1:33" ht="15.75" customHeight="1"/>
    <row r="32" spans="1:33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</sheetData>
  <autoFilter ref="F6:G25" xr:uid="{00000000-0009-0000-0000-00000F000000}"/>
  <mergeCells count="35">
    <mergeCell ref="A1:E3"/>
    <mergeCell ref="F1:AC1"/>
    <mergeCell ref="AD1:AG3"/>
    <mergeCell ref="F2:AC3"/>
    <mergeCell ref="A4:E4"/>
    <mergeCell ref="F4:J4"/>
    <mergeCell ref="K4:AC4"/>
    <mergeCell ref="AD4:AG4"/>
    <mergeCell ref="L5:R6"/>
    <mergeCell ref="S5:S6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A8:A25"/>
    <mergeCell ref="B8:B25"/>
    <mergeCell ref="C8:C25"/>
    <mergeCell ref="D8:D25"/>
    <mergeCell ref="AG6:AG7"/>
    <mergeCell ref="K6:K7"/>
    <mergeCell ref="Z6:AA7"/>
    <mergeCell ref="AB6:AC7"/>
    <mergeCell ref="AD6:AD7"/>
    <mergeCell ref="AE6:AE7"/>
    <mergeCell ref="AF6:AF7"/>
    <mergeCell ref="T5:Y6"/>
    <mergeCell ref="Z5:AF5"/>
    <mergeCell ref="J6:J7"/>
    <mergeCell ref="A5:H5"/>
    <mergeCell ref="I5:K5"/>
  </mergeCells>
  <dataValidations count="1">
    <dataValidation type="list" allowBlank="1" showInputMessage="1" showErrorMessage="1" errorTitle="RECUERDE!" error="Unicamente subclasificación permitida" promptTitle="ESCRIBA:" prompt="Subclasificación del peligro" sqref="F14" xr:uid="{19B6C91F-AEC2-4A8A-B7E6-0BE4B6BEDBF4}">
      <formula1>subclasificacionespermitidas</formula1>
    </dataValidation>
  </dataValidations>
  <pageMargins left="0.7" right="0.7" top="0.75" bottom="0.75" header="0.3" footer="0.3"/>
  <pageSetup paperSize="9" scale="22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METODOLOGIA GTC 45</vt:lpstr>
      <vt:lpstr>DIRECCIONAMIENTO ESTRATEGICO</vt:lpstr>
      <vt:lpstr>TALENTO HUMANO</vt:lpstr>
      <vt:lpstr>GESTION TIC´S</vt:lpstr>
      <vt:lpstr>GESTION BIENES TRANSFERIDOS</vt:lpstr>
      <vt:lpstr>SERVICIOS ADMINISTRATIVOS</vt:lpstr>
      <vt:lpstr>PRESTACIONES ECONOMICAS</vt:lpstr>
      <vt:lpstr>ASISTENCIA JURIDICA</vt:lpstr>
      <vt:lpstr>RECURSOS FINANCIEROS</vt:lpstr>
      <vt:lpstr>ATENCION AL CIUDADANO</vt:lpstr>
      <vt:lpstr>GESTIÓN PRESTACIÓN SERVICIOS DE</vt:lpstr>
      <vt:lpstr>GESTION DE COBRO</vt:lpstr>
      <vt:lpstr>GESTION DOCUMENTAL</vt:lpstr>
      <vt:lpstr>MEDICION Y MEJORA </vt:lpstr>
      <vt:lpstr>SERVICIOS GENERALES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Kiny</dc:creator>
  <cp:lastModifiedBy>Microsoft Office User</cp:lastModifiedBy>
  <dcterms:created xsi:type="dcterms:W3CDTF">2023-04-09T20:41:44Z</dcterms:created>
  <dcterms:modified xsi:type="dcterms:W3CDTF">2025-06-10T00:03:41Z</dcterms:modified>
</cp:coreProperties>
</file>