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athyrestrepo/Library/CloudStorage/GoogleDrive-nstareve889@gmail.com/Mi unidad/Contratación 2025/Compras 2025/06. Minima Cuantia Materiales Programas Especiales/Contrato Lote 2, 3 y 10 Dismec/"/>
    </mc:Choice>
  </mc:AlternateContent>
  <xr:revisionPtr revIDLastSave="0" documentId="13_ncr:1_{64B6BA4B-AD8E-1948-A849-1FD0C77D9F1E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LOTE 3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0" l="1"/>
  <c r="D30" i="10"/>
  <c r="D29" i="10"/>
  <c r="H24" i="10" l="1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D31" i="10" l="1"/>
</calcChain>
</file>

<file path=xl/sharedStrings.xml><?xml version="1.0" encoding="utf-8"?>
<sst xmlns="http://schemas.openxmlformats.org/spreadsheetml/2006/main" count="56" uniqueCount="50">
  <si>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</si>
  <si>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</si>
  <si>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</si>
  <si>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</si>
  <si>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</si>
  <si>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</si>
  <si>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</si>
  <si>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</si>
  <si>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</si>
  <si>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</si>
  <si>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</si>
  <si>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</si>
  <si>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</si>
  <si>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</si>
  <si>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DESCRIPCION DETALLADA 
 (FICHA TECNICA)</t>
  </si>
  <si>
    <t>UNIDAD</t>
  </si>
  <si>
    <t>EXENTO</t>
  </si>
  <si>
    <t>OFERTA ECONOMICA</t>
  </si>
  <si>
    <t>CAJA</t>
  </si>
  <si>
    <t>FICHA TECNICA LOTE 3 PAPELERIA DESPLAZADOS</t>
  </si>
  <si>
    <t>PAPEL CARTULINA PLIEGO X 10 UNIDADES  COLORES</t>
  </si>
  <si>
    <t>PLASTILINA X 10 UNIDADES BARRAS DE COLORES VARIADO</t>
  </si>
  <si>
    <t xml:space="preserve">BORRADOR CAJA X 12 UNIDADES </t>
  </si>
  <si>
    <t>CAJA DE COLORES REDONDOS POR 30 UNIDADES</t>
  </si>
  <si>
    <t>PEGANTE CARPINCOL X 250 GR</t>
  </si>
  <si>
    <t xml:space="preserve">CARTULINA OCTAVOS X 10 </t>
  </si>
  <si>
    <t>PEGANTE EN BARRA 10 Gr P</t>
  </si>
  <si>
    <t>CINTA DE ENMASCARAR  18 X 40  3m</t>
  </si>
  <si>
    <t>BISTURI AMARILLO POR 2 UNIDADES</t>
  </si>
  <si>
    <t>MARCADORES DE BORRADO EN SECO DIVERSOS COLORES caja x 18 unidades</t>
  </si>
  <si>
    <t>CINTA No. 23  AISLANTE  AUTOFUNDENTE  18 mm X 9.1m  3M</t>
  </si>
  <si>
    <t>SET TIJERA HOGAR U OFICINA  X 3 UNIDADES DIFERENTES TAMAÑOS</t>
  </si>
  <si>
    <t>PAPEL PERIÓDICO PLIEGO PACK</t>
  </si>
  <si>
    <t>CUADERNO PEQUEÑO CADRICULADO X 6 UNIDADES GRAPADO  NO COSIDO</t>
  </si>
  <si>
    <t>PAPEL BOND PLIEGO</t>
  </si>
  <si>
    <t>LÁPIZ GRAFITO X12 UNIDADES NUMERO 2</t>
  </si>
  <si>
    <t>PLIEGOS</t>
  </si>
  <si>
    <t>OCTAVOS</t>
  </si>
  <si>
    <t xml:space="preserve">UNIDAD </t>
  </si>
  <si>
    <t xml:space="preserve">JUEGO </t>
  </si>
  <si>
    <t xml:space="preserve">CAJA </t>
  </si>
  <si>
    <t>SET</t>
  </si>
  <si>
    <t>PAQUETES</t>
  </si>
  <si>
    <t>PLIEGO</t>
  </si>
  <si>
    <t>El suscrito, obrando en representación de DISMEC INGENIERIA SAS, ofrezco contratar con el Centro de Automatización Industrial del SENA Regional Caldas el siguiente Objeto: Adquirir materiales de formación profesional para los programas de articulación con la educación media, desplazados, Campesena y Economia Popular del Centro de Automatización Industrial de acuerdo con las especificaciones técnicas.</t>
  </si>
  <si>
    <t>Nombre o Razón Social del Proponente: DISMEC INGENIERIA SAS</t>
  </si>
  <si>
    <t>Nombre del Representante Legal: ALEXANDER LOPEZ SALGADO</t>
  </si>
  <si>
    <t>C. C. Nº 75063714  de MANIZALES</t>
  </si>
  <si>
    <t xml:space="preserve">FIRMA: </t>
  </si>
  <si>
    <t>NOMBRE DE QUIEN FIRMA: ALEXANDER LOPEZ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</si>
</sst>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D9"/>
      </patternFill>
    </fill>
    <fill>
      <patternFill patternType="solid">
        <fgColor theme="6"/>
        <bgColor rgb="FFFFFF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35">
    <xf numFmtId="0" fontId="0" fillId="0" borderId="0" xfId="0" applyAlignment="1">
      <alignment horizontal="left" vertical="top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3" fontId="4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42" fontId="1" fillId="0" borderId="0" xfId="18" applyFont="1" applyAlignment="1"/>
    <xf numFmtId="44" fontId="8" fillId="0" borderId="6" xfId="17" applyFont="1" applyBorder="1" applyAlignment="1">
      <alignment horizontal="center" vertical="center" wrapText="1"/>
    </xf>
    <xf numFmtId="44" fontId="8" fillId="0" borderId="7" xfId="17" applyFont="1" applyBorder="1" applyAlignment="1">
      <alignment horizontal="center" vertical="center" wrapText="1"/>
    </xf>
    <xf numFmtId="44" fontId="8" fillId="0" borderId="5" xfId="17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4" fontId="8" fillId="0" borderId="8" xfId="17" applyFont="1" applyBorder="1" applyAlignment="1">
      <alignment horizontal="center" vertical="center" wrapText="1"/>
    </xf>
    <xf numFmtId="44" fontId="8" fillId="0" borderId="9" xfId="17" applyFont="1" applyBorder="1" applyAlignment="1">
      <alignment horizontal="center" vertical="center" wrapText="1"/>
    </xf>
    <xf numFmtId="44" fontId="8" fillId="0" borderId="3" xfId="17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</cellXfs>
  <cellStyles count="19">
    <cellStyle name="Moneda" xfId="17" builtinId="4"/>
    <cellStyle name="Moneda [0]" xfId="18" builtinId="7"/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D7C00051-E4E9-4C53-991C-1731CDD933F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1981199</xdr:colOff>
      <xdr:row>24</xdr:row>
      <xdr:rowOff>601134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730499" y="4487334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1981199</xdr:colOff>
      <xdr:row>24</xdr:row>
      <xdr:rowOff>0</xdr:rowOff>
    </xdr:from>
    <xdr:ext cx="304800" cy="304801"/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730499" y="82804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113565</xdr:colOff>
      <xdr:row>39</xdr:row>
      <xdr:rowOff>13852</xdr:rowOff>
    </xdr:from>
    <xdr:to>
      <xdr:col>2</xdr:col>
      <xdr:colOff>1558644</xdr:colOff>
      <xdr:row>43</xdr:row>
      <xdr:rowOff>13851</xdr:rowOff>
    </xdr:to>
    <xdr:pic>
      <xdr:nvPicPr>
        <xdr:cNvPr id="4" name="Imagen 3" descr="FIRMA">
          <a:extLst>
            <a:ext uri="{FF2B5EF4-FFF2-40B4-BE49-F238E27FC236}">
              <a16:creationId xmlns:a16="http://schemas.microsoft.com/office/drawing/2014/main" id="{8DA8B503-002D-43F6-8FFC-49F759D9C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886" b="49147"/>
        <a:stretch>
          <a:fillRect/>
        </a:stretch>
      </xdr:blipFill>
      <xdr:spPr>
        <a:xfrm>
          <a:off x="921285" y="18682852"/>
          <a:ext cx="1445079" cy="73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AE914-1C37-5349-87E8-DFAC9460921A}">
  <dimension ref="A2:K44"/>
  <sheetViews>
    <sheetView tabSelected="1" zoomScaleNormal="100" workbookViewId="0">
      <selection activeCell="C34" sqref="C34:C44"/>
    </sheetView>
  </sheetViews>
  <sheetFormatPr baseColWidth="10" defaultColWidth="12" defaultRowHeight="13" x14ac:dyDescent="0.15"/>
  <cols>
    <col min="1" max="1" width="4.59765625" style="2" customWidth="1"/>
    <col min="2" max="2" width="7.19921875" style="2" customWidth="1"/>
    <col min="3" max="3" width="109.19921875" style="9" customWidth="1"/>
    <col min="4" max="4" width="15.59765625" style="2" customWidth="1"/>
    <col min="5" max="6" width="13.19921875" style="10" customWidth="1"/>
    <col min="7" max="7" width="15.3984375" style="1" customWidth="1"/>
    <col min="8" max="8" width="16.19921875" style="1" customWidth="1"/>
    <col min="9" max="11" width="12" style="1"/>
    <col min="12" max="16384" width="12" style="2"/>
  </cols>
  <sheetData>
    <row r="2" spans="2:11" ht="18.75" customHeight="1" x14ac:dyDescent="0.15">
      <c r="B2" s="26" t="s">
        <v>17</v>
      </c>
      <c r="C2" s="26"/>
      <c r="D2" s="26"/>
      <c r="E2" s="26"/>
      <c r="F2" s="26"/>
      <c r="G2" s="26"/>
      <c r="H2" s="26"/>
    </row>
    <row r="3" spans="2:11" ht="13" customHeight="1" x14ac:dyDescent="0.15">
      <c r="B3" s="34" t="s">
        <v>44</v>
      </c>
      <c r="C3" s="34"/>
      <c r="D3" s="34"/>
      <c r="E3" s="34"/>
      <c r="F3" s="34"/>
      <c r="G3" s="34"/>
      <c r="H3" s="34"/>
    </row>
    <row r="4" spans="2:11" x14ac:dyDescent="0.15">
      <c r="B4" s="34"/>
      <c r="C4" s="34"/>
      <c r="D4" s="34"/>
      <c r="E4" s="34"/>
      <c r="F4" s="34"/>
      <c r="G4" s="34"/>
      <c r="H4" s="34"/>
    </row>
    <row r="5" spans="2:11" ht="40.5" customHeight="1" x14ac:dyDescent="0.15">
      <c r="B5" s="34"/>
      <c r="C5" s="34"/>
      <c r="D5" s="34"/>
      <c r="E5" s="34"/>
      <c r="F5" s="34"/>
      <c r="G5" s="34"/>
      <c r="H5" s="34"/>
    </row>
    <row r="6" spans="2:11" x14ac:dyDescent="0.15">
      <c r="B6" s="3"/>
      <c r="C6" s="3"/>
      <c r="D6" s="3"/>
      <c r="E6" s="4"/>
      <c r="F6" s="4"/>
      <c r="G6" s="3"/>
      <c r="H6" s="3"/>
    </row>
    <row r="7" spans="2:11" ht="20.25" customHeight="1" x14ac:dyDescent="0.15">
      <c r="B7" s="26" t="s">
        <v>19</v>
      </c>
      <c r="C7" s="26"/>
      <c r="D7" s="26"/>
      <c r="E7" s="26"/>
      <c r="F7" s="26"/>
      <c r="G7" s="26"/>
      <c r="H7" s="26"/>
    </row>
    <row r="8" spans="2:11" s="6" customFormat="1" ht="42" x14ac:dyDescent="0.15">
      <c r="B8" s="15" t="s">
        <v>0</v>
      </c>
      <c r="C8" s="15" t="s">
        <v>14</v>
      </c>
      <c r="D8" s="15" t="s">
        <v>2</v>
      </c>
      <c r="E8" s="16" t="s">
        <v>1</v>
      </c>
      <c r="F8" s="16" t="s">
        <v>13</v>
      </c>
      <c r="G8" s="16" t="s">
        <v>3</v>
      </c>
      <c r="H8" s="16" t="s">
        <v>4</v>
      </c>
      <c r="I8" s="5"/>
      <c r="J8" s="5"/>
      <c r="K8" s="5"/>
    </row>
    <row r="9" spans="2:11" s="6" customFormat="1" ht="14" x14ac:dyDescent="0.15">
      <c r="B9" s="15">
        <v>1</v>
      </c>
      <c r="C9" s="17" t="s">
        <v>20</v>
      </c>
      <c r="D9" s="18" t="s">
        <v>36</v>
      </c>
      <c r="E9" s="19">
        <v>2</v>
      </c>
      <c r="F9" s="20">
        <v>0.19</v>
      </c>
      <c r="G9" s="16">
        <v>10000</v>
      </c>
      <c r="H9" s="16">
        <f>+E9*G9</f>
        <v>20000</v>
      </c>
      <c r="I9" s="5"/>
      <c r="J9" s="5"/>
      <c r="K9" s="5"/>
    </row>
    <row r="10" spans="2:11" s="6" customFormat="1" ht="14" x14ac:dyDescent="0.15">
      <c r="B10" s="15">
        <v>2</v>
      </c>
      <c r="C10" s="17" t="s">
        <v>21</v>
      </c>
      <c r="D10" s="18" t="s">
        <v>18</v>
      </c>
      <c r="E10" s="19">
        <v>2</v>
      </c>
      <c r="F10" s="20">
        <v>0.19</v>
      </c>
      <c r="G10" s="16">
        <v>7500</v>
      </c>
      <c r="H10" s="16">
        <f t="shared" ref="H10:H24" si="0">+E10*G10</f>
        <v>15000</v>
      </c>
      <c r="I10" s="5"/>
      <c r="J10" s="5"/>
      <c r="K10" s="5"/>
    </row>
    <row r="11" spans="2:11" s="6" customFormat="1" ht="14" x14ac:dyDescent="0.15">
      <c r="B11" s="15">
        <v>3</v>
      </c>
      <c r="C11" s="17" t="s">
        <v>22</v>
      </c>
      <c r="D11" s="18" t="s">
        <v>18</v>
      </c>
      <c r="E11" s="19">
        <v>2</v>
      </c>
      <c r="F11" s="20">
        <v>0.19</v>
      </c>
      <c r="G11" s="16">
        <v>8000</v>
      </c>
      <c r="H11" s="16">
        <f t="shared" si="0"/>
        <v>16000</v>
      </c>
      <c r="I11" s="5"/>
      <c r="J11" s="5"/>
      <c r="K11" s="5"/>
    </row>
    <row r="12" spans="2:11" s="6" customFormat="1" ht="14" x14ac:dyDescent="0.15">
      <c r="B12" s="15">
        <v>4</v>
      </c>
      <c r="C12" s="17" t="s">
        <v>23</v>
      </c>
      <c r="D12" s="18" t="s">
        <v>18</v>
      </c>
      <c r="E12" s="19">
        <v>2</v>
      </c>
      <c r="F12" s="21">
        <v>0</v>
      </c>
      <c r="G12" s="16">
        <v>35000</v>
      </c>
      <c r="H12" s="16">
        <f t="shared" si="0"/>
        <v>70000</v>
      </c>
      <c r="I12" s="5"/>
      <c r="J12" s="5"/>
      <c r="K12" s="5"/>
    </row>
    <row r="13" spans="2:11" s="6" customFormat="1" ht="14" x14ac:dyDescent="0.15">
      <c r="B13" s="15">
        <v>5</v>
      </c>
      <c r="C13" s="17" t="s">
        <v>24</v>
      </c>
      <c r="D13" s="18" t="s">
        <v>15</v>
      </c>
      <c r="E13" s="19">
        <v>2</v>
      </c>
      <c r="F13" s="20">
        <v>0.19</v>
      </c>
      <c r="G13" s="16">
        <v>22000</v>
      </c>
      <c r="H13" s="16">
        <f t="shared" si="0"/>
        <v>44000</v>
      </c>
      <c r="I13" s="5"/>
      <c r="J13" s="5"/>
      <c r="K13" s="5"/>
    </row>
    <row r="14" spans="2:11" s="6" customFormat="1" ht="14" x14ac:dyDescent="0.15">
      <c r="B14" s="15">
        <v>6</v>
      </c>
      <c r="C14" s="17" t="s">
        <v>25</v>
      </c>
      <c r="D14" s="18" t="s">
        <v>37</v>
      </c>
      <c r="E14" s="19">
        <v>2</v>
      </c>
      <c r="F14" s="20">
        <v>0.19</v>
      </c>
      <c r="G14" s="16">
        <v>3000</v>
      </c>
      <c r="H14" s="16">
        <f t="shared" si="0"/>
        <v>6000</v>
      </c>
      <c r="I14" s="5"/>
      <c r="J14" s="5"/>
      <c r="K14" s="5"/>
    </row>
    <row r="15" spans="2:11" s="6" customFormat="1" ht="14" x14ac:dyDescent="0.15">
      <c r="B15" s="15">
        <v>7</v>
      </c>
      <c r="C15" s="17" t="s">
        <v>26</v>
      </c>
      <c r="D15" s="18" t="s">
        <v>15</v>
      </c>
      <c r="E15" s="19">
        <v>5</v>
      </c>
      <c r="F15" s="20">
        <v>0.19</v>
      </c>
      <c r="G15" s="16">
        <v>2800</v>
      </c>
      <c r="H15" s="16">
        <f t="shared" si="0"/>
        <v>14000</v>
      </c>
      <c r="I15" s="5"/>
      <c r="J15" s="5"/>
      <c r="K15" s="5"/>
    </row>
    <row r="16" spans="2:11" s="6" customFormat="1" ht="14" x14ac:dyDescent="0.15">
      <c r="B16" s="15">
        <v>8</v>
      </c>
      <c r="C16" s="17" t="s">
        <v>27</v>
      </c>
      <c r="D16" s="18" t="s">
        <v>38</v>
      </c>
      <c r="E16" s="19">
        <v>50</v>
      </c>
      <c r="F16" s="20">
        <v>0.19</v>
      </c>
      <c r="G16" s="16">
        <v>6500</v>
      </c>
      <c r="H16" s="16">
        <f t="shared" si="0"/>
        <v>325000</v>
      </c>
      <c r="I16" s="5"/>
      <c r="J16" s="5"/>
      <c r="K16" s="5"/>
    </row>
    <row r="17" spans="1:11" s="6" customFormat="1" ht="14" x14ac:dyDescent="0.15">
      <c r="B17" s="15">
        <v>9</v>
      </c>
      <c r="C17" s="17" t="s">
        <v>28</v>
      </c>
      <c r="D17" s="18" t="s">
        <v>39</v>
      </c>
      <c r="E17" s="19">
        <v>6</v>
      </c>
      <c r="F17" s="20">
        <v>0.19</v>
      </c>
      <c r="G17" s="16">
        <v>7500</v>
      </c>
      <c r="H17" s="16">
        <f t="shared" si="0"/>
        <v>45000</v>
      </c>
      <c r="I17" s="5"/>
      <c r="J17" s="5"/>
      <c r="K17" s="5"/>
    </row>
    <row r="18" spans="1:11" s="6" customFormat="1" ht="14" x14ac:dyDescent="0.15">
      <c r="B18" s="15">
        <v>10</v>
      </c>
      <c r="C18" s="17" t="s">
        <v>29</v>
      </c>
      <c r="D18" s="18" t="s">
        <v>40</v>
      </c>
      <c r="E18" s="19">
        <v>2</v>
      </c>
      <c r="F18" s="20">
        <v>0.19</v>
      </c>
      <c r="G18" s="16">
        <v>55000</v>
      </c>
      <c r="H18" s="16">
        <f t="shared" si="0"/>
        <v>110000</v>
      </c>
      <c r="I18" s="5"/>
      <c r="J18" s="5"/>
      <c r="K18" s="5"/>
    </row>
    <row r="19" spans="1:11" s="6" customFormat="1" ht="14" x14ac:dyDescent="0.15">
      <c r="B19" s="15">
        <v>11</v>
      </c>
      <c r="C19" s="17" t="s">
        <v>30</v>
      </c>
      <c r="D19" s="18" t="s">
        <v>15</v>
      </c>
      <c r="E19" s="19">
        <v>2</v>
      </c>
      <c r="F19" s="20">
        <v>0.19</v>
      </c>
      <c r="G19" s="16">
        <v>60000</v>
      </c>
      <c r="H19" s="16">
        <f t="shared" si="0"/>
        <v>120000</v>
      </c>
      <c r="I19" s="5"/>
      <c r="J19" s="5"/>
      <c r="K19" s="5"/>
    </row>
    <row r="20" spans="1:11" s="6" customFormat="1" ht="14" x14ac:dyDescent="0.15">
      <c r="B20" s="15">
        <v>12</v>
      </c>
      <c r="C20" s="17" t="s">
        <v>31</v>
      </c>
      <c r="D20" s="18" t="s">
        <v>41</v>
      </c>
      <c r="E20" s="19">
        <v>2</v>
      </c>
      <c r="F20" s="20">
        <v>0.19</v>
      </c>
      <c r="G20" s="16">
        <v>18000</v>
      </c>
      <c r="H20" s="16">
        <f t="shared" si="0"/>
        <v>36000</v>
      </c>
      <c r="I20" s="5"/>
      <c r="J20" s="5"/>
      <c r="K20" s="5"/>
    </row>
    <row r="21" spans="1:11" s="6" customFormat="1" ht="14" x14ac:dyDescent="0.15">
      <c r="B21" s="15">
        <v>13</v>
      </c>
      <c r="C21" s="17" t="s">
        <v>32</v>
      </c>
      <c r="D21" s="18" t="s">
        <v>15</v>
      </c>
      <c r="E21" s="19">
        <v>2</v>
      </c>
      <c r="F21" s="20">
        <v>0.19</v>
      </c>
      <c r="G21" s="16">
        <v>70000</v>
      </c>
      <c r="H21" s="16">
        <f t="shared" si="0"/>
        <v>140000</v>
      </c>
      <c r="I21" s="5"/>
      <c r="J21" s="5"/>
      <c r="K21" s="5"/>
    </row>
    <row r="22" spans="1:11" s="6" customFormat="1" ht="14" x14ac:dyDescent="0.15">
      <c r="B22" s="15">
        <v>14</v>
      </c>
      <c r="C22" s="17" t="s">
        <v>33</v>
      </c>
      <c r="D22" s="18" t="s">
        <v>42</v>
      </c>
      <c r="E22" s="19">
        <v>2</v>
      </c>
      <c r="F22" s="21">
        <v>0</v>
      </c>
      <c r="G22" s="16">
        <v>18000</v>
      </c>
      <c r="H22" s="14">
        <f t="shared" si="0"/>
        <v>36000</v>
      </c>
      <c r="I22" s="5"/>
      <c r="J22" s="5"/>
      <c r="K22" s="5"/>
    </row>
    <row r="23" spans="1:11" s="6" customFormat="1" ht="14" x14ac:dyDescent="0.15">
      <c r="B23" s="15">
        <v>15</v>
      </c>
      <c r="C23" s="17" t="s">
        <v>34</v>
      </c>
      <c r="D23" s="18" t="s">
        <v>43</v>
      </c>
      <c r="E23" s="19">
        <v>2</v>
      </c>
      <c r="F23" s="20">
        <v>0.19</v>
      </c>
      <c r="G23" s="16">
        <v>2000</v>
      </c>
      <c r="H23" s="14">
        <f t="shared" si="0"/>
        <v>4000</v>
      </c>
      <c r="I23" s="5"/>
      <c r="J23" s="5"/>
      <c r="K23" s="5"/>
    </row>
    <row r="24" spans="1:11" s="6" customFormat="1" ht="14" x14ac:dyDescent="0.15">
      <c r="B24" s="15">
        <v>16</v>
      </c>
      <c r="C24" s="17" t="s">
        <v>35</v>
      </c>
      <c r="D24" s="18" t="s">
        <v>15</v>
      </c>
      <c r="E24" s="19">
        <v>2</v>
      </c>
      <c r="F24" s="21">
        <v>0</v>
      </c>
      <c r="G24" s="16">
        <v>13000</v>
      </c>
      <c r="H24" s="14">
        <f t="shared" si="0"/>
        <v>26000</v>
      </c>
      <c r="I24" s="5"/>
      <c r="J24" s="5"/>
      <c r="K24" s="5"/>
    </row>
    <row r="25" spans="1:11" s="6" customFormat="1" x14ac:dyDescent="0.15">
      <c r="E25" s="5"/>
      <c r="F25" s="5"/>
      <c r="G25" s="5"/>
      <c r="H25" s="5"/>
      <c r="I25" s="5"/>
      <c r="J25" s="5"/>
      <c r="K25" s="5"/>
    </row>
    <row r="26" spans="1:11" s="6" customFormat="1" ht="20.25" customHeight="1" x14ac:dyDescent="0.15">
      <c r="A26" s="27" t="s">
        <v>11</v>
      </c>
      <c r="B26" s="27"/>
      <c r="C26" s="27"/>
      <c r="D26" s="7"/>
      <c r="E26" s="8"/>
      <c r="F26" s="8"/>
      <c r="G26" s="7"/>
      <c r="H26" s="7"/>
      <c r="I26" s="5"/>
      <c r="J26" s="5"/>
      <c r="K26" s="5"/>
    </row>
    <row r="27" spans="1:11" ht="14" thickBot="1" x14ac:dyDescent="0.2"/>
    <row r="28" spans="1:11" ht="15" thickBot="1" x14ac:dyDescent="0.2">
      <c r="C28" s="11" t="s">
        <v>5</v>
      </c>
      <c r="D28" s="28" t="s">
        <v>6</v>
      </c>
      <c r="E28" s="29"/>
      <c r="F28" s="29"/>
      <c r="G28" s="30"/>
    </row>
    <row r="29" spans="1:11" ht="15" thickBot="1" x14ac:dyDescent="0.2">
      <c r="C29" s="12" t="s">
        <v>12</v>
      </c>
      <c r="D29" s="31">
        <f>+H9+H10+H11+H13+H14+H15+H16+H17+H18+H19+H20+H21+H23</f>
        <v>895000</v>
      </c>
      <c r="E29" s="32"/>
      <c r="F29" s="32"/>
      <c r="G29" s="33"/>
    </row>
    <row r="30" spans="1:11" ht="15" thickBot="1" x14ac:dyDescent="0.2">
      <c r="C30" s="12" t="s">
        <v>7</v>
      </c>
      <c r="D30" s="31">
        <f>+D29*19%</f>
        <v>170050</v>
      </c>
      <c r="E30" s="32"/>
      <c r="F30" s="32"/>
      <c r="G30" s="33"/>
    </row>
    <row r="31" spans="1:11" ht="15" thickBot="1" x14ac:dyDescent="0.2">
      <c r="C31" s="12" t="s">
        <v>16</v>
      </c>
      <c r="D31" s="31">
        <f>H24+H22+H12</f>
        <v>132000</v>
      </c>
      <c r="E31" s="32"/>
      <c r="F31" s="32"/>
      <c r="G31" s="33"/>
    </row>
    <row r="32" spans="1:11" ht="15" thickBot="1" x14ac:dyDescent="0.2">
      <c r="C32" s="13" t="s">
        <v>8</v>
      </c>
      <c r="D32" s="23">
        <f>SUM(D29:D31)</f>
        <v>1197050</v>
      </c>
      <c r="E32" s="24"/>
      <c r="F32" s="24"/>
      <c r="G32" s="25"/>
    </row>
    <row r="33" spans="3:4" x14ac:dyDescent="0.15">
      <c r="D33" s="1"/>
    </row>
    <row r="34" spans="3:4" ht="15" x14ac:dyDescent="0.2">
      <c r="C34" s="22" t="s">
        <v>9</v>
      </c>
      <c r="D34" s="1"/>
    </row>
    <row r="35" spans="3:4" ht="15" x14ac:dyDescent="0.2">
      <c r="C35" s="22" t="s">
        <v>45</v>
      </c>
      <c r="D35" s="1"/>
    </row>
    <row r="36" spans="3:4" ht="15" x14ac:dyDescent="0.2">
      <c r="C36" s="22" t="s">
        <v>10</v>
      </c>
      <c r="D36" s="1"/>
    </row>
    <row r="37" spans="3:4" ht="15" x14ac:dyDescent="0.2">
      <c r="C37" s="22" t="s">
        <v>46</v>
      </c>
    </row>
    <row r="38" spans="3:4" ht="15" x14ac:dyDescent="0.2">
      <c r="C38" s="22" t="s">
        <v>47</v>
      </c>
    </row>
    <row r="39" spans="3:4" ht="15" x14ac:dyDescent="0.2">
      <c r="C39" s="22" t="s">
        <v>48</v>
      </c>
    </row>
    <row r="40" spans="3:4" ht="15" x14ac:dyDescent="0.2">
      <c r="C40" s="22"/>
    </row>
    <row r="41" spans="3:4" ht="15" x14ac:dyDescent="0.2">
      <c r="C41" s="22"/>
    </row>
    <row r="42" spans="3:4" ht="15" x14ac:dyDescent="0.2">
      <c r="C42" s="22"/>
    </row>
    <row r="43" spans="3:4" ht="15" x14ac:dyDescent="0.2">
      <c r="C43" s="22"/>
    </row>
    <row r="44" spans="3:4" ht="15" x14ac:dyDescent="0.2">
      <c r="C44" s="22" t="s">
        <v>49</v>
      </c>
    </row>
  </sheetData>
  <mergeCells count="9">
    <mergeCell ref="D29:G29"/>
    <mergeCell ref="D30:G30"/>
    <mergeCell ref="D31:G31"/>
    <mergeCell ref="D32:G32"/>
    <mergeCell ref="B2:H2"/>
    <mergeCell ref="B3:H5"/>
    <mergeCell ref="B7:H7"/>
    <mergeCell ref="A26:C26"/>
    <mergeCell ref="D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cp:lastPrinted>2020-06-10T21:44:38Z</cp:lastPrinted>
  <dcterms:created xsi:type="dcterms:W3CDTF">2019-07-10T22:21:02Z</dcterms:created>
  <dcterms:modified xsi:type="dcterms:W3CDTF">2025-06-09T19:47:22Z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