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d.docs.live.net/94a2bb139d446136/Escritorio/1. ID/2025/3_PROCESOS/10_OBRA BOGOTÁ/4. PLIEGO DEFINITIVO/"/>
    </mc:Choice>
  </mc:AlternateContent>
  <xr:revisionPtr revIDLastSave="1" documentId="8_{359CA993-7C58-4AD9-94DD-6497FBCCDE81}" xr6:coauthVersionLast="47" xr6:coauthVersionMax="47" xr10:uidLastSave="{3E295573-B474-4A74-9F37-0519757BC393}"/>
  <bookViews>
    <workbookView xWindow="-120" yWindow="-120" windowWidth="20730" windowHeight="11040" xr2:uid="{3B4F1616-7380-46EF-B352-2E98073698C0}"/>
  </bookViews>
  <sheets>
    <sheet name="Presupuesto Oficial"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3" l="1"/>
  <c r="F84" i="3"/>
  <c r="F83" i="3"/>
  <c r="F82" i="3"/>
  <c r="F81" i="3"/>
  <c r="F79" i="3"/>
  <c r="F78" i="3"/>
  <c r="F77" i="3"/>
  <c r="F76" i="3"/>
  <c r="F74" i="3"/>
  <c r="F73" i="3"/>
  <c r="F72" i="3"/>
  <c r="F71" i="3"/>
  <c r="F61" i="3"/>
  <c r="F60" i="3"/>
  <c r="F59" i="3"/>
  <c r="F58" i="3"/>
  <c r="F56" i="3"/>
  <c r="F54" i="3"/>
  <c r="F53" i="3"/>
  <c r="F52" i="3"/>
  <c r="F51" i="3"/>
  <c r="F50" i="3"/>
  <c r="F49" i="3"/>
  <c r="F48" i="3"/>
  <c r="F47" i="3"/>
  <c r="F46" i="3"/>
  <c r="F45" i="3"/>
  <c r="F44" i="3"/>
  <c r="F43" i="3"/>
  <c r="F41" i="3"/>
  <c r="F40" i="3"/>
  <c r="F39" i="3"/>
  <c r="F38" i="3"/>
  <c r="F36" i="3"/>
  <c r="F35" i="3"/>
  <c r="F33" i="3"/>
  <c r="F32" i="3"/>
  <c r="F31" i="3"/>
  <c r="F30" i="3"/>
  <c r="F29" i="3"/>
  <c r="F28" i="3"/>
  <c r="F27" i="3"/>
  <c r="F26" i="3"/>
  <c r="F25" i="3"/>
  <c r="F24" i="3"/>
  <c r="F23" i="3"/>
  <c r="F22" i="3"/>
  <c r="F21" i="3"/>
  <c r="F20" i="3"/>
  <c r="F19" i="3"/>
  <c r="F18" i="3"/>
  <c r="F17" i="3"/>
  <c r="F16" i="3"/>
  <c r="F15" i="3"/>
  <c r="F14" i="3"/>
  <c r="F13" i="3"/>
  <c r="F12" i="3"/>
  <c r="F11" i="3"/>
  <c r="F10" i="3"/>
  <c r="F8" i="3"/>
  <c r="F7" i="3"/>
  <c r="F62" i="3" l="1"/>
  <c r="F63" i="3" s="1"/>
  <c r="F85" i="3"/>
  <c r="F86" i="3" s="1"/>
  <c r="F87" i="3" s="1"/>
  <c r="F64" i="3" l="1"/>
  <c r="F65" i="3"/>
  <c r="F66" i="3" s="1"/>
  <c r="F67" i="3" l="1"/>
  <c r="F88" i="3" s="1"/>
</calcChain>
</file>

<file path=xl/sharedStrings.xml><?xml version="1.0" encoding="utf-8"?>
<sst xmlns="http://schemas.openxmlformats.org/spreadsheetml/2006/main" count="163" uniqueCount="97">
  <si>
    <t>ITEM</t>
  </si>
  <si>
    <t>ACTIVIDADES</t>
  </si>
  <si>
    <t>UND.</t>
  </si>
  <si>
    <t>CANT.</t>
  </si>
  <si>
    <t>VR. UNITARIO</t>
  </si>
  <si>
    <t>VR. TOTAL</t>
  </si>
  <si>
    <t>PRELIMINARES</t>
  </si>
  <si>
    <t>Desmonte de muro en drywall con medios manuales sin afectar la estabilidad de los elementos constructivos contiguos incluye cargue y retiro de material desmontado</t>
  </si>
  <si>
    <t>m²</t>
  </si>
  <si>
    <t>Desinstalación de luminarias halógenas colgadas a placa. Incluye retiro y disposición final.</t>
  </si>
  <si>
    <t>un</t>
  </si>
  <si>
    <t>Demolición de muro en mampostería, incluye cargue y retiro de material demolido</t>
  </si>
  <si>
    <t>m</t>
  </si>
  <si>
    <t>SALA DE LECTURA Y ENTRETENIMIENTO (MULTIPROPOSITO)</t>
  </si>
  <si>
    <t>Suministro e instalación de cielo raso en drywall, junta perdida, con dilatación a muro de 1cm, masillado y pintado a tres manos. Incluye estructura y herramientas necesarias para su correcta instalación.</t>
  </si>
  <si>
    <t xml:space="preserve">Suministro e instalación de paneles acústicos microperforados de 16mm en cielo raso de 1,20 x 0,60m acabado en melamina color según diseño (por definir), incluye sistema de anclaje para su montaje. </t>
  </si>
  <si>
    <t>Suministro e instalación de muro de drywall dos caras base 9 masillado y pintado a tres manos. Incluye uso de cartón corrugado y plásticos para protección de pisos, muebles, equipos, ventanas, y demás elementos adyacentes a la zona de trabajo. Incluye estructura de soporte y demás requerido para garantizar su correcto funcionamiento</t>
  </si>
  <si>
    <t xml:space="preserve">Suministro e instalación de paneles hexagonales cielo raso- Panel en mdp de 21mm acabado y sellado en pintura y laca, color según diseño, con sistema de anclaje tipo guaya.  </t>
  </si>
  <si>
    <t>Suministro e instalación de división en vidrio templado de 5mm y estructura en aluminio. Incluye el suministro de todos los accesorios requeridos para su correcto montaje, así como el suministro e instalación de la silicona que sea requerida para garantizar una perfecta instalación.</t>
  </si>
  <si>
    <t>Suministro e instalación de puerta corrediza doble en aluminio y vidrio templado 5mm (Incluye marco en perfilería PB 5020  o equivalente ). Incluye el suministro de todos los accesorios requeridos para el correcto montaje, así como el suministro e instalación de la silicona que sea requerida para garantizar una perfecta instalación. Medidas de la puerta: Alto=2,3m Ancho=1,8m</t>
  </si>
  <si>
    <t>Suministro e instalación de marco en tubular metálico de 9x9cm calibre 14 anclado a piso, techo y muro. Medidas: Tubular vertical=5m y tubular horizontal 7,2m</t>
  </si>
  <si>
    <t>gl</t>
  </si>
  <si>
    <t>Suministro e instalación de dintel en drywall dos caras base 9 masillado y pintado a tres manos.  Incluye uso de cartón corrugado y plásticos para protección de pisos, muebles, equipos, ventanas, y demás elementos adyacentes a la zona de trabajo. Incluye estructura de soporte y demás requerido para garantizar su correcto funcionamiento</t>
  </si>
  <si>
    <t>Suministro e instalación de guardescobas en laminado, tipo madera, color y referencia por definir en ejecución de obra.</t>
  </si>
  <si>
    <t>Suministro e instalación de Panel Led de incrustar de 60 x 60cm 48 W 6500k. Con certificación Retie vigente. Rendimiento del panel debe ser de un mínimo de 30000 horas, incluye marco metálico.</t>
  </si>
  <si>
    <t xml:space="preserve">Suministro e instalación de plafón LED redondo color negro de incrustar de 15 W,4000k, luz fría </t>
  </si>
  <si>
    <t>Suministro e instalación de punto eléctrico para tomacorriente de empotrar 110 V en cable trenzado 3#12 para red normal y regulada, Incluye tubería EMT- cableado incluye accesorios y elementos para su correcta instalación.</t>
  </si>
  <si>
    <t>Suministro e instalación de tomas eléctricas dobles con polo a tierra blanca tipo Leviton</t>
  </si>
  <si>
    <t>Suministro e instalación de tomas eléctricas dobles con polo a tierra aislada naranja tipo leviton</t>
  </si>
  <si>
    <t>Suministro e instalación de punto eléctrico para lampara de sobreponer 110 V, Incluye tubería EMT - cableado, accesorios y elementos para su correcta instalación.</t>
  </si>
  <si>
    <t>Suministro e instalación de interruptor doble, incluye tubería EMT, cableado y todos los accesorios necesarios para su correcta instalación</t>
  </si>
  <si>
    <t>Suministro e instalación de interruptor sencillo, incluye tubería EMT, cableado y todos los accesorios necesarios para su correcta instalación</t>
  </si>
  <si>
    <t>Suministro e instalación de puerta de 0,95m x 2,3m, con marcos y jambas, en tablero RH melamina (color por definir) con cerradura de palanca y bisagras omega.</t>
  </si>
  <si>
    <t>Suministro e instalación de Alfombra – uso comercial, tráfico pesado -color según diseño.</t>
  </si>
  <si>
    <t>Suministro e instalación de aplique tipo nube – superficie 1,30x0,60m - Panel en mdp de 21mm acabado y sellado en pintura y laca poro cerrado, color según diseño incluye todo lo necesario para su debido montaje.</t>
  </si>
  <si>
    <t>Suministro e instalación de aplique tipo nube – superficie 0,70x0,35m - Panel en mdp de 21mm acabado y sellado en pintura y laca poro cerrado, color según diseño incluye todo lo necesario para su debido montaje.</t>
  </si>
  <si>
    <t xml:space="preserve">Suministro e instalación de aplique tipo árbol – superficie 2,50x3,50 - Panel en mdp de 21mm acabado y sellado en pintura y laca poro cerrado, color según diseño, incluye todo lo necesario para su debido montaje. </t>
  </si>
  <si>
    <t>Suministro e instalación de soporte para pared para televisor 37 - 70 pulgadas con rotación ajustable</t>
  </si>
  <si>
    <t>Suministro y aplicación de pintura acrílica tipo 1 a base agua para uso interior sobre muros, de alta calidad, lavable, sin olor, acabado mate, a tres manos. Color por definir. Incluye resane en áreas afectadas, lijado y uso de cartón corrugado y plásticos para protección de pisos, muebles, equipos, ventanas, y demás elementos adyacentes a la zona de trabajo. Incluye limpieza final del área después de la terminación de la actividad.</t>
  </si>
  <si>
    <t>SALA DE PRIMEROS AUXILIOS</t>
  </si>
  <si>
    <t>Suministro e instalación de puerta batiente en vidrio templado con marco en aluminio. Dimensión aprox. del vano: 2,31m x 0,8m.  Incluye manija de palanca y elementos necesarios para su correcta instalación y funcionamiento. (ver anexo imagen de referencia)</t>
  </si>
  <si>
    <t>Suministro e instalación de vinilo o película adhesiva de privacidad para vidrio. Dimensiones del área a cubrir: Altura= 2,3m x 5,5m</t>
  </si>
  <si>
    <t>ADECUACIÓN OFICINA DE CONTROL INTERNO</t>
  </si>
  <si>
    <t>Suministro e instalación de muro de drywall dos caras base 9 masillado y pintado a tres manos. Incluye uso de cartón corrugado y plásticos para protección de pisos, muebles, equipos, ventanas, y demás elementos adyacentes a la zona de trabajo. Incluye estructura de soporte y demás requerido para garantizar su correcto funcionamiento.  Altura aproximada 2.0 m.</t>
  </si>
  <si>
    <t>Suministro e instalación de guardescobas en laminado, color gris tipo madera referencia por definir en ejecución de obra.</t>
  </si>
  <si>
    <t>Reubicación de puntos eléctricos en muro de drywall para salida de toma corriente normal y regulada</t>
  </si>
  <si>
    <t>Reubicación de punto de datos (toma RJ45) en muro de drywall nuevo</t>
  </si>
  <si>
    <t>ADECUACIÓN OFICINA GESTIÓN DOCUMENTAL Y ATENCIÓN AL CIUDADANO</t>
  </si>
  <si>
    <t>Suministro e instalación de punto eléctrico para tomacorriente de empotrar 110 V en cable trenzado 3#12 para red normal y regulada, Incluye tubería EMT, cableado, accesorios y elementos para su correcta instalación.</t>
  </si>
  <si>
    <t>Suministro e instalación de breaker de 30A</t>
  </si>
  <si>
    <t>Suministro e instalación de canaleta metálica con división en pintura electrostática 12x5, troquel eléctrico y lógico de 12 cm</t>
  </si>
  <si>
    <t>Suministro y tendido de cable UTP CAT 6, 4 pares 100% cobre, enchaquetado marca commscope para voz y datos</t>
  </si>
  <si>
    <t>Suministro e instalación de toma doble RJ 45 categoría 6</t>
  </si>
  <si>
    <t>Suministro e instalación de división en vidrio templado de 5mm y estructura en aluminio. Incluye el suministro e instalación de película adhesiva para los vidrios tipo sand blasting según diseño y todos los accesorios requeridos para su correcto montaje, así como el suministro e instalación de la silicona que sea requerida para garantizar una perfecta instalación.</t>
  </si>
  <si>
    <t>Suministro e instalación de puerta batiente en vidrio templado con marco en aluminio. Dimensión: 2,3m x 0,8m.  Incluye manija de palanca y elementos necesarios para su correcta instalación y funcionamiento.</t>
  </si>
  <si>
    <t>Reubicación de punto de datos (toma RJ45) en muro</t>
  </si>
  <si>
    <t>Reubicación de puntos eléctricos en muro para salida de tomacorriente normal y regulada</t>
  </si>
  <si>
    <t>Alistado y reparación de piso incluye instalación de cerámica de 60x60 gris mate similar a la existente, incluye mortero de pega y boquilla y todos los elementos necesarios para su correcta instalación.</t>
  </si>
  <si>
    <t>PLACA DE CUBIERTA</t>
  </si>
  <si>
    <t>Construcción de camino o sendero antideslizante en Poliurea - Ancho = 0,5 m</t>
  </si>
  <si>
    <t>OTROS</t>
  </si>
  <si>
    <t>Aseo y disposición final</t>
  </si>
  <si>
    <t>Suministro y aplicación de pintura antideslizante automotriz de tráfico, de material granular , incluye preparación de superficie para su correcta aplicación y funcionamiento. Ancho 0,5m</t>
  </si>
  <si>
    <t>Suministro e instalación de película adhesiva de protección solar para fachada en vidrio. Incluye uso andamio certificado para su correcta instalación. Altura aproximada 3,5m</t>
  </si>
  <si>
    <t>m2</t>
  </si>
  <si>
    <t>Suministro e instalación de cierra puertas aéreo hidráulico de 80kg, con 2 (dos) válvulas independientes para control de velocidad inicial y de cierre final. Fuerza ajustable 2 - 3 - 4, cuerpo de aluminio, brazo en acero de alta calidad, resorte en aleación de acero con alta resistencia a la tracción.</t>
  </si>
  <si>
    <t>und</t>
  </si>
  <si>
    <t>SUBTOTAL COSTOS DIRECTOS</t>
  </si>
  <si>
    <t>ADMINISTRACIÓN</t>
  </si>
  <si>
    <t>IMPREVISTOS</t>
  </si>
  <si>
    <t>UTILIDAD</t>
  </si>
  <si>
    <t>IVA SOBRE UTILIDAD</t>
  </si>
  <si>
    <t>19% U</t>
  </si>
  <si>
    <t>SUB TOTAL OBRA</t>
  </si>
  <si>
    <t>GENERALES</t>
  </si>
  <si>
    <t>Locker metálico  6 puestos gris. Medidas: Alto=1,8m  Ancho=0,93m Fondo=0,30m - OSPA</t>
  </si>
  <si>
    <t>Locker metálico 9 puestos Gris. Medidas: Alto=1,8m  Ancho=0,93m Fondo=0,30m - Vigilancia y Cafetería</t>
  </si>
  <si>
    <t>Estantería de material semi industrial de 1.0 m de longitud x 65 cm de ancho x 2.70 cm de altura. Calibre 16 a 18. Con siete bandejas útiles de alta resistencia a la flexión. Parales troquelados de alta resistencia para desplazamiento de bandejas. Anclaje a piso, techo y entre islas.</t>
  </si>
  <si>
    <t>Mesa de ping pong en tabla de MDF de 18mm de espesor, tubería PTS de 40mmx40mm , rodachinas de 5cm de diámetro, 1 malla en tela, sistema de freno mariposa, niveladores de piso antideslizantes y estructura plegable.</t>
  </si>
  <si>
    <t>MOBILIARIO ESPECIAL EN MADERA</t>
  </si>
  <si>
    <t>MEM01- Suministro e instalación de Mueble biblioteca en estructura en madecor con acabado en melamina de 18mm ref. según diseño, módulos laterales con fondo de 12mm, canaleta interna con 2 toma corriente, dintel con iluminación tipo Bala Led Ojo De Buey reclinable 5 Vatios Negra redonda Luz blanca cant 4, incluye interruptor, modulo central panel superior tapizado en tela lino 900 color según diseño con espuma naranja D-30 de 8cm, zócalo en MDF de 80mm color según diseño.
Alto:3,35m-Ancho:5,40m-Fondo:0,50m</t>
  </si>
  <si>
    <t xml:space="preserve">MEM02- Mueble divisorio de 5 x 3 módulos entrepaños en estructura en madecor con acabado en melamina de 15mm ref. según diseño con cantos en pvc rígido termofundido de 2mm, tapa fondo en madecor con acabado en melamina 12mm ref. según diseño, zócalo en MDF de 150mm color según diseño, con 6 ruedas ocultas de 3 pulgadas resistentes, carga máxima de 2000 libras.
Alto:2,10m-Ancho:1,42m-Fondo:0,35m </t>
  </si>
  <si>
    <t>MEM03- Suministro e instalación de Mueble lectura hexagonal zona niños- en estructura en madecor con acabado en melamina de 18mm ref. según diseño, dintel con iluminación tipo Bala Led Ojo De Buey reclinable 5 Vatios Negra redonda Luz blanca cant 1, incluye interruptor y salida con clavija, modulo interno con superficie tapizada en tela lino 900 color según diseño con espuma naranja D-30 de 8cm.
Alto:2,10m-Ancho:2,50m-Fondo:0,70m</t>
  </si>
  <si>
    <t>MEM04- Mueble recepción - Superficie en "U" de 5,30 x 0,30 en aglomerado de 25mm de espesor enchapada en laminado de alta presión, canto rígido,  incluye superficie en vidrio templado de 15mm y dilatadores en acero inoxidable ref. según diseño. Cuerpo del escritorio en estructura en madecor con acabado en melamina de 18mm ref. según diseño.</t>
  </si>
  <si>
    <t>MOBILIARIO LINEAL</t>
  </si>
  <si>
    <t>ML01- Mesa para niños-Superficie 1,20 x 0,52 en aglomerado de 25mm de espesor enchapada en laminado de alta presión ref según diseño, canto rígido, Estructura en forma de "u" invertida metálica elaborada en tubería y lamina C.R. con acabado cubierto en pintura electrostática con niveladores de piso.</t>
  </si>
  <si>
    <t>ML02- Puff hexagonal para niños-estructurado en mdp de 21 mm superficie y laterales tapizada en tela lino 900 color según diseño con espuma naranja D-30 de 8cm.</t>
  </si>
  <si>
    <t>ML03- Puff modular Adulto - Superficie 1,20 x 0,52, estructurado en mdp de 21 mm superficie y laterales tapizada en tela lino 900 color según diseño con espuma naranja D-30 de 8cm.</t>
  </si>
  <si>
    <t>ML04- Silla modular Adulto - Superficie 1,20 x 0,52, espaldar de 40cm de alto estructurado en mdp de 21 mm superficie y laterales tapizada en tela lino 900 color según diseño con espuma naranja D-30 de 8cm.</t>
  </si>
  <si>
    <t>SUBTOTAL SUMINISTROS</t>
  </si>
  <si>
    <t>VALOR MEDIANA ESTUDIO DE MERCADOS</t>
  </si>
  <si>
    <t>VALOR MENOR VALOR ESTUDIO DE MERCADOS</t>
  </si>
  <si>
    <t>(SG-252) CONTRATAR LA ADECUACIÓN, MANTENIMIENTO Y REPARACIONES LOCATIVAS DE LA SEDE CENTRAL DEL IDEAM EN LA CIUDAD DE BOGOTÁ</t>
  </si>
  <si>
    <t>PRESUPUESTO OFICIAL</t>
  </si>
  <si>
    <t>OBRA</t>
  </si>
  <si>
    <t>SUMINISTRO</t>
  </si>
  <si>
    <t>VALOR TOTAL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</si>
</sst>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
    <numFmt numFmtId="165" formatCode="0.0"/>
  </numFmts>
  <fonts count="9" x14ac:knownFonts="1">
    <font>
      <sz val="11"/>
      <color theme="1"/>
      <name val="Aptos Narrow"/>
      <family val="2"/>
      <scheme val="minor"/>
    </font>
    <font>
      <sz val="11"/>
      <color theme="1"/>
      <name val="Aptos Narrow"/>
      <family val="2"/>
      <scheme val="minor"/>
    </font>
    <font>
      <b/>
      <sz val="8"/>
      <name val="Verdana"/>
      <family val="2"/>
    </font>
    <font>
      <sz val="8"/>
      <name val="Verdana"/>
      <family val="2"/>
    </font>
    <font>
      <sz val="8"/>
      <color theme="1"/>
      <name val="Verdana"/>
      <family val="2"/>
    </font>
    <font>
      <b/>
      <sz val="10"/>
      <name val="Verdana"/>
      <family val="2"/>
    </font>
    <font>
      <sz val="10"/>
      <color theme="1"/>
      <name val="Aptos Narrow"/>
      <family val="2"/>
      <scheme val="minor"/>
    </font>
    <font>
      <b/>
      <sz val="9"/>
      <name val="Verdana"/>
      <family val="2"/>
    </font>
    <font>
      <sz val="9"/>
      <color theme="1"/>
      <name val="Aptos Narrow"/>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0"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2" fontId="1" fillId="0" borderId="0" applyFont="0" applyFill="0" applyBorder="0" applyAlignment="0" applyProtection="0"/>
    <xf numFmtId="9" fontId="1" fillId="0" borderId="0" applyFont="0" applyFill="0" applyBorder="0" applyAlignment="0" applyProtection="0"/>
  </cellStyleXfs>
  <cellXfs count="49">
    <xf numFmtId="0" fontId="0" fillId="0" borderId="0" xfId="0"/>
    <xf numFmtId="0" fontId="2" fillId="0" borderId="0" xfId="0" applyFont="1" applyAlignment="1">
      <alignment horizontal="center" vertical="center"/>
    </xf>
    <xf numFmtId="0" fontId="3" fillId="0" borderId="0" xfId="0" applyFont="1" applyAlignment="1">
      <alignment horizontal="left"/>
    </xf>
    <xf numFmtId="0" fontId="3" fillId="0" borderId="0" xfId="0" applyFont="1" applyAlignment="1">
      <alignment horizontal="center" vertical="center"/>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left" vertical="center" wrapText="1"/>
    </xf>
    <xf numFmtId="2" fontId="2" fillId="4" borderId="1" xfId="0" applyNumberFormat="1" applyFont="1" applyFill="1" applyBorder="1" applyAlignment="1">
      <alignment horizontal="center" vertical="center"/>
    </xf>
    <xf numFmtId="164" fontId="2" fillId="4" borderId="1" xfId="0" applyNumberFormat="1" applyFont="1" applyFill="1" applyBorder="1" applyAlignment="1">
      <alignment horizontal="center" vertical="center"/>
    </xf>
    <xf numFmtId="165" fontId="2" fillId="0" borderId="1" xfId="0" applyNumberFormat="1" applyFont="1" applyBorder="1" applyAlignment="1">
      <alignment horizontal="center" vertical="center"/>
    </xf>
    <xf numFmtId="0" fontId="3" fillId="0" borderId="1" xfId="0" applyFont="1" applyBorder="1" applyAlignment="1">
      <alignment horizontal="justify" vertical="center" wrapText="1"/>
    </xf>
    <xf numFmtId="0" fontId="3" fillId="0" borderId="1" xfId="0" applyFont="1" applyBorder="1" applyAlignment="1">
      <alignment horizontal="center" vertical="center"/>
    </xf>
    <xf numFmtId="2"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2" fontId="2" fillId="0" borderId="1" xfId="0" applyNumberFormat="1" applyFont="1" applyBorder="1" applyAlignment="1">
      <alignment horizontal="center" vertical="center"/>
    </xf>
    <xf numFmtId="0" fontId="4" fillId="0" borderId="1" xfId="0" applyFont="1" applyBorder="1" applyAlignment="1">
      <alignment horizontal="justify" vertical="center" wrapText="1"/>
    </xf>
    <xf numFmtId="0" fontId="3" fillId="0" borderId="2" xfId="0" applyFont="1" applyBorder="1" applyAlignment="1">
      <alignment horizontal="center" vertical="center"/>
    </xf>
    <xf numFmtId="0" fontId="2" fillId="4" borderId="3" xfId="0" applyFont="1" applyFill="1" applyBorder="1" applyAlignment="1">
      <alignment horizontal="left" vertical="center" wrapText="1"/>
    </xf>
    <xf numFmtId="0" fontId="3" fillId="0" borderId="3" xfId="0" applyFont="1" applyBorder="1" applyAlignment="1">
      <alignment horizontal="justify" vertical="center" wrapText="1"/>
    </xf>
    <xf numFmtId="0" fontId="4" fillId="0" borderId="3" xfId="0" applyFont="1" applyBorder="1" applyAlignment="1">
      <alignment horizontal="justify"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left" vertical="center"/>
    </xf>
    <xf numFmtId="2" fontId="2" fillId="3" borderId="1" xfId="0" applyNumberFormat="1" applyFont="1" applyFill="1" applyBorder="1" applyAlignment="1">
      <alignment horizontal="center" vertical="center"/>
    </xf>
    <xf numFmtId="164"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3" fillId="5" borderId="1" xfId="0" applyFont="1" applyFill="1" applyBorder="1" applyAlignment="1">
      <alignment horizontal="left" vertical="center"/>
    </xf>
    <xf numFmtId="2" fontId="3" fillId="5" borderId="1" xfId="0" applyNumberFormat="1" applyFont="1" applyFill="1" applyBorder="1" applyAlignment="1">
      <alignment horizontal="center" vertical="center"/>
    </xf>
    <xf numFmtId="3" fontId="3" fillId="0" borderId="1" xfId="0" applyNumberFormat="1" applyFont="1" applyBorder="1" applyAlignment="1">
      <alignment horizontal="center" vertical="center"/>
    </xf>
    <xf numFmtId="0" fontId="3" fillId="5" borderId="1" xfId="0" applyFont="1" applyFill="1" applyBorder="1" applyAlignment="1">
      <alignment horizontal="center" vertical="center"/>
    </xf>
    <xf numFmtId="1" fontId="2" fillId="4" borderId="1" xfId="0" applyNumberFormat="1" applyFont="1" applyFill="1" applyBorder="1" applyAlignment="1">
      <alignment horizontal="center" vertical="center"/>
    </xf>
    <xf numFmtId="0" fontId="2" fillId="4" borderId="2" xfId="0" applyFont="1" applyFill="1" applyBorder="1" applyAlignment="1">
      <alignment horizontal="center" vertical="center"/>
    </xf>
    <xf numFmtId="164" fontId="2" fillId="4" borderId="1" xfId="1" applyNumberFormat="1" applyFont="1" applyFill="1" applyBorder="1" applyAlignment="1">
      <alignment horizontal="center" vertical="center"/>
    </xf>
    <xf numFmtId="1" fontId="3" fillId="0" borderId="1" xfId="0" applyNumberFormat="1" applyFont="1" applyBorder="1" applyAlignment="1">
      <alignment horizontal="center" vertical="center"/>
    </xf>
    <xf numFmtId="164" fontId="3" fillId="0" borderId="1" xfId="1" applyNumberFormat="1" applyFont="1" applyFill="1" applyBorder="1" applyAlignment="1">
      <alignment horizontal="center" vertical="center"/>
    </xf>
    <xf numFmtId="0" fontId="3" fillId="0" borderId="0" xfId="0" applyFont="1" applyAlignment="1">
      <alignment horizontal="left" vertical="center"/>
    </xf>
    <xf numFmtId="9" fontId="3" fillId="5" borderId="1" xfId="2" applyFont="1" applyFill="1" applyBorder="1" applyAlignment="1">
      <alignment horizontal="center" vertical="center"/>
    </xf>
    <xf numFmtId="164" fontId="3" fillId="4" borderId="1" xfId="0" applyNumberFormat="1" applyFont="1" applyFill="1" applyBorder="1" applyAlignment="1">
      <alignment horizontal="center" vertical="center"/>
    </xf>
    <xf numFmtId="164" fontId="3" fillId="4" borderId="1" xfId="1" applyNumberFormat="1" applyFont="1" applyFill="1" applyBorder="1" applyAlignment="1">
      <alignment horizontal="center" vertical="center"/>
    </xf>
    <xf numFmtId="164" fontId="3" fillId="0" borderId="1" xfId="2" applyNumberFormat="1" applyFont="1" applyFill="1" applyBorder="1" applyAlignment="1">
      <alignment horizontal="center" vertical="center"/>
    </xf>
    <xf numFmtId="164" fontId="5" fillId="2" borderId="1" xfId="0" applyNumberFormat="1" applyFont="1" applyFill="1" applyBorder="1" applyAlignment="1">
      <alignment horizontal="center" vertical="center"/>
    </xf>
    <xf numFmtId="9" fontId="3" fillId="0" borderId="1" xfId="0" applyNumberFormat="1" applyFont="1" applyBorder="1" applyAlignment="1">
      <alignment horizontal="center" vertical="center"/>
    </xf>
    <xf numFmtId="0" fontId="2" fillId="2" borderId="3" xfId="0" applyFont="1" applyFill="1" applyBorder="1" applyAlignment="1">
      <alignment horizontal="right" vertical="center"/>
    </xf>
    <xf numFmtId="0" fontId="2" fillId="2" borderId="1" xfId="0" applyFont="1" applyFill="1" applyBorder="1" applyAlignment="1">
      <alignment horizontal="right" vertical="center"/>
    </xf>
    <xf numFmtId="0" fontId="5" fillId="2" borderId="1" xfId="0" applyFont="1" applyFill="1" applyBorder="1" applyAlignment="1">
      <alignment horizontal="center"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759F5-ED0A-0B4D-B99F-4A7BBDCF1007}">
  <dimension ref="A1:F90"/>
  <sheetViews>
    <sheetView tabSelected="1" topLeftCell="A79" workbookViewId="0">
      <selection activeCell="F80" sqref="F80"/>
    </sheetView>
  </sheetViews>
  <sheetFormatPr baseColWidth="10" defaultColWidth="11.42578125" defaultRowHeight="10.5" x14ac:dyDescent="0.15"/>
  <cols>
    <col min="1" max="1" width="8.140625" style="1" customWidth="1"/>
    <col min="2" max="2" width="69.28515625" style="2" customWidth="1"/>
    <col min="3" max="3" width="7.42578125" style="3" customWidth="1"/>
    <col min="4" max="4" width="8.28515625" style="3" customWidth="1"/>
    <col min="5" max="5" width="11.42578125" style="2"/>
    <col min="6" max="6" width="16.140625" style="2" bestFit="1" customWidth="1"/>
    <col min="7" max="16384" width="11.42578125" style="2"/>
  </cols>
  <sheetData>
    <row r="1" spans="1:6" ht="38.1" customHeight="1" x14ac:dyDescent="0.15">
      <c r="A1" s="45" t="s">
        <v>92</v>
      </c>
      <c r="B1" s="46"/>
      <c r="C1" s="46"/>
      <c r="D1" s="46"/>
      <c r="E1" s="46"/>
      <c r="F1" s="46"/>
    </row>
    <row r="2" spans="1:6" ht="12" x14ac:dyDescent="0.15">
      <c r="A2" s="47" t="s">
        <v>93</v>
      </c>
      <c r="B2" s="48"/>
      <c r="C2" s="48"/>
      <c r="D2" s="48"/>
      <c r="E2" s="48"/>
      <c r="F2" s="48"/>
    </row>
    <row r="3" spans="1:6" ht="12" x14ac:dyDescent="0.15">
      <c r="A3" s="47" t="s">
        <v>94</v>
      </c>
      <c r="B3" s="48"/>
      <c r="C3" s="48"/>
      <c r="D3" s="48"/>
      <c r="E3" s="48"/>
      <c r="F3" s="48"/>
    </row>
    <row r="4" spans="1:6" ht="21" x14ac:dyDescent="0.15">
      <c r="A4" s="4" t="s">
        <v>0</v>
      </c>
      <c r="B4" s="4" t="s">
        <v>1</v>
      </c>
      <c r="C4" s="4" t="s">
        <v>2</v>
      </c>
      <c r="D4" s="4" t="s">
        <v>3</v>
      </c>
      <c r="E4" s="4" t="s">
        <v>4</v>
      </c>
      <c r="F4" s="4" t="s">
        <v>5</v>
      </c>
    </row>
    <row r="5" spans="1:6" x14ac:dyDescent="0.15">
      <c r="A5" s="5">
        <v>1</v>
      </c>
      <c r="B5" s="6" t="s">
        <v>6</v>
      </c>
      <c r="C5" s="5"/>
      <c r="D5" s="7"/>
      <c r="E5" s="8"/>
      <c r="F5" s="8"/>
    </row>
    <row r="6" spans="1:6" ht="31.5" x14ac:dyDescent="0.15">
      <c r="A6" s="9">
        <v>1.1000000000000001</v>
      </c>
      <c r="B6" s="10" t="s">
        <v>7</v>
      </c>
      <c r="C6" s="11" t="s">
        <v>8</v>
      </c>
      <c r="D6" s="12">
        <v>50</v>
      </c>
      <c r="E6" s="13">
        <v>23218</v>
      </c>
      <c r="F6" s="13">
        <f>ROUND(D6*E6,0)</f>
        <v>1160900</v>
      </c>
    </row>
    <row r="7" spans="1:6" ht="21" x14ac:dyDescent="0.15">
      <c r="A7" s="9">
        <v>1.2</v>
      </c>
      <c r="B7" s="10" t="s">
        <v>9</v>
      </c>
      <c r="C7" s="11" t="s">
        <v>10</v>
      </c>
      <c r="D7" s="12">
        <v>6</v>
      </c>
      <c r="E7" s="13">
        <v>25000</v>
      </c>
      <c r="F7" s="13">
        <f t="shared" ref="F7:F8" si="0">ROUND(D7*E7,0)</f>
        <v>150000</v>
      </c>
    </row>
    <row r="8" spans="1:6" ht="16.5" customHeight="1" x14ac:dyDescent="0.15">
      <c r="A8" s="9">
        <v>1.3</v>
      </c>
      <c r="B8" s="10" t="s">
        <v>11</v>
      </c>
      <c r="C8" s="11" t="s">
        <v>12</v>
      </c>
      <c r="D8" s="12">
        <v>4.5</v>
      </c>
      <c r="E8" s="13">
        <v>32000</v>
      </c>
      <c r="F8" s="13">
        <f t="shared" si="0"/>
        <v>144000</v>
      </c>
    </row>
    <row r="9" spans="1:6" x14ac:dyDescent="0.15">
      <c r="A9" s="5">
        <v>2</v>
      </c>
      <c r="B9" s="6" t="s">
        <v>13</v>
      </c>
      <c r="C9" s="5"/>
      <c r="D9" s="7"/>
      <c r="E9" s="36"/>
      <c r="F9" s="8"/>
    </row>
    <row r="10" spans="1:6" ht="31.5" x14ac:dyDescent="0.15">
      <c r="A10" s="9">
        <v>2.1</v>
      </c>
      <c r="B10" s="10" t="s">
        <v>14</v>
      </c>
      <c r="C10" s="11" t="s">
        <v>8</v>
      </c>
      <c r="D10" s="12">
        <v>20</v>
      </c>
      <c r="E10" s="13">
        <v>88920</v>
      </c>
      <c r="F10" s="13">
        <f t="shared" ref="F10:F32" si="1">ROUND(D10*E10,0)</f>
        <v>1778400</v>
      </c>
    </row>
    <row r="11" spans="1:6" ht="31.5" x14ac:dyDescent="0.15">
      <c r="A11" s="9">
        <v>2.2000000000000002</v>
      </c>
      <c r="B11" s="10" t="s">
        <v>15</v>
      </c>
      <c r="C11" s="11" t="s">
        <v>8</v>
      </c>
      <c r="D11" s="12">
        <v>26</v>
      </c>
      <c r="E11" s="13">
        <v>240000</v>
      </c>
      <c r="F11" s="13">
        <f t="shared" si="1"/>
        <v>6240000</v>
      </c>
    </row>
    <row r="12" spans="1:6" ht="52.5" x14ac:dyDescent="0.15">
      <c r="A12" s="9">
        <v>2.2999999999999998</v>
      </c>
      <c r="B12" s="10" t="s">
        <v>16</v>
      </c>
      <c r="C12" s="11" t="s">
        <v>8</v>
      </c>
      <c r="D12" s="12">
        <v>10</v>
      </c>
      <c r="E12" s="13">
        <v>182780</v>
      </c>
      <c r="F12" s="13">
        <f t="shared" si="1"/>
        <v>1827800</v>
      </c>
    </row>
    <row r="13" spans="1:6" ht="31.5" x14ac:dyDescent="0.15">
      <c r="A13" s="9">
        <v>2.4</v>
      </c>
      <c r="B13" s="10" t="s">
        <v>17</v>
      </c>
      <c r="C13" s="11" t="s">
        <v>10</v>
      </c>
      <c r="D13" s="12">
        <v>8</v>
      </c>
      <c r="E13" s="13">
        <v>85000</v>
      </c>
      <c r="F13" s="13">
        <f t="shared" si="1"/>
        <v>680000</v>
      </c>
    </row>
    <row r="14" spans="1:6" ht="42" x14ac:dyDescent="0.15">
      <c r="A14" s="9">
        <v>2.5</v>
      </c>
      <c r="B14" s="10" t="s">
        <v>18</v>
      </c>
      <c r="C14" s="11" t="s">
        <v>8</v>
      </c>
      <c r="D14" s="12">
        <v>20</v>
      </c>
      <c r="E14" s="13">
        <v>908960</v>
      </c>
      <c r="F14" s="13">
        <f t="shared" si="1"/>
        <v>18179200</v>
      </c>
    </row>
    <row r="15" spans="1:6" ht="52.5" x14ac:dyDescent="0.15">
      <c r="A15" s="9">
        <v>2.6</v>
      </c>
      <c r="B15" s="10" t="s">
        <v>19</v>
      </c>
      <c r="C15" s="11" t="s">
        <v>8</v>
      </c>
      <c r="D15" s="12">
        <v>4.2</v>
      </c>
      <c r="E15" s="13">
        <v>970000</v>
      </c>
      <c r="F15" s="13">
        <f t="shared" si="1"/>
        <v>4074000</v>
      </c>
    </row>
    <row r="16" spans="1:6" ht="31.5" x14ac:dyDescent="0.15">
      <c r="A16" s="9">
        <v>2.7</v>
      </c>
      <c r="B16" s="10" t="s">
        <v>20</v>
      </c>
      <c r="C16" s="11" t="s">
        <v>21</v>
      </c>
      <c r="D16" s="12">
        <v>1</v>
      </c>
      <c r="E16" s="13">
        <v>642000</v>
      </c>
      <c r="F16" s="13">
        <f t="shared" si="1"/>
        <v>642000</v>
      </c>
    </row>
    <row r="17" spans="1:6" ht="52.5" x14ac:dyDescent="0.15">
      <c r="A17" s="9">
        <v>2.8</v>
      </c>
      <c r="B17" s="10" t="s">
        <v>22</v>
      </c>
      <c r="C17" s="11" t="s">
        <v>8</v>
      </c>
      <c r="D17" s="12">
        <v>22</v>
      </c>
      <c r="E17" s="13">
        <v>199576</v>
      </c>
      <c r="F17" s="13">
        <f t="shared" si="1"/>
        <v>4390672</v>
      </c>
    </row>
    <row r="18" spans="1:6" ht="21" x14ac:dyDescent="0.15">
      <c r="A18" s="9">
        <v>2.9</v>
      </c>
      <c r="B18" s="10" t="s">
        <v>23</v>
      </c>
      <c r="C18" s="11" t="s">
        <v>12</v>
      </c>
      <c r="D18" s="12">
        <v>18</v>
      </c>
      <c r="E18" s="13">
        <v>38000</v>
      </c>
      <c r="F18" s="13">
        <f t="shared" si="1"/>
        <v>684000</v>
      </c>
    </row>
    <row r="19" spans="1:6" ht="31.5" x14ac:dyDescent="0.15">
      <c r="A19" s="14">
        <v>2.1</v>
      </c>
      <c r="B19" s="10" t="s">
        <v>24</v>
      </c>
      <c r="C19" s="11" t="s">
        <v>10</v>
      </c>
      <c r="D19" s="12">
        <v>5</v>
      </c>
      <c r="E19" s="13">
        <v>247000</v>
      </c>
      <c r="F19" s="13">
        <f t="shared" si="1"/>
        <v>1235000</v>
      </c>
    </row>
    <row r="20" spans="1:6" ht="21" x14ac:dyDescent="0.15">
      <c r="A20" s="14">
        <v>2.11</v>
      </c>
      <c r="B20" s="10" t="s">
        <v>25</v>
      </c>
      <c r="C20" s="11" t="s">
        <v>10</v>
      </c>
      <c r="D20" s="12">
        <v>16</v>
      </c>
      <c r="E20" s="13">
        <v>78000</v>
      </c>
      <c r="F20" s="13">
        <f t="shared" si="1"/>
        <v>1248000</v>
      </c>
    </row>
    <row r="21" spans="1:6" ht="31.5" x14ac:dyDescent="0.15">
      <c r="A21" s="14">
        <v>2.12</v>
      </c>
      <c r="B21" s="15" t="s">
        <v>26</v>
      </c>
      <c r="C21" s="11" t="s">
        <v>10</v>
      </c>
      <c r="D21" s="12">
        <v>6</v>
      </c>
      <c r="E21" s="13">
        <v>220000</v>
      </c>
      <c r="F21" s="13">
        <f t="shared" si="1"/>
        <v>1320000</v>
      </c>
    </row>
    <row r="22" spans="1:6" ht="21" x14ac:dyDescent="0.15">
      <c r="A22" s="14">
        <v>2.13</v>
      </c>
      <c r="B22" s="15" t="s">
        <v>27</v>
      </c>
      <c r="C22" s="11" t="s">
        <v>10</v>
      </c>
      <c r="D22" s="12">
        <v>3</v>
      </c>
      <c r="E22" s="13">
        <v>44460</v>
      </c>
      <c r="F22" s="13">
        <f t="shared" si="1"/>
        <v>133380</v>
      </c>
    </row>
    <row r="23" spans="1:6" ht="21" x14ac:dyDescent="0.15">
      <c r="A23" s="14">
        <v>2.14</v>
      </c>
      <c r="B23" s="15" t="s">
        <v>28</v>
      </c>
      <c r="C23" s="11" t="s">
        <v>10</v>
      </c>
      <c r="D23" s="12">
        <v>3</v>
      </c>
      <c r="E23" s="13">
        <v>55000</v>
      </c>
      <c r="F23" s="13">
        <f t="shared" si="1"/>
        <v>165000</v>
      </c>
    </row>
    <row r="24" spans="1:6" ht="31.5" x14ac:dyDescent="0.15">
      <c r="A24" s="14">
        <v>2.15</v>
      </c>
      <c r="B24" s="15" t="s">
        <v>29</v>
      </c>
      <c r="C24" s="11" t="s">
        <v>10</v>
      </c>
      <c r="D24" s="12">
        <v>14</v>
      </c>
      <c r="E24" s="13">
        <v>185000</v>
      </c>
      <c r="F24" s="13">
        <f t="shared" si="1"/>
        <v>2590000</v>
      </c>
    </row>
    <row r="25" spans="1:6" ht="21" x14ac:dyDescent="0.15">
      <c r="A25" s="14">
        <v>2.16</v>
      </c>
      <c r="B25" s="15" t="s">
        <v>30</v>
      </c>
      <c r="C25" s="11" t="s">
        <v>10</v>
      </c>
      <c r="D25" s="12">
        <v>1</v>
      </c>
      <c r="E25" s="13">
        <v>240000</v>
      </c>
      <c r="F25" s="13">
        <f t="shared" si="1"/>
        <v>240000</v>
      </c>
    </row>
    <row r="26" spans="1:6" ht="21" x14ac:dyDescent="0.15">
      <c r="A26" s="14">
        <v>2.17</v>
      </c>
      <c r="B26" s="15" t="s">
        <v>31</v>
      </c>
      <c r="C26" s="11" t="s">
        <v>10</v>
      </c>
      <c r="D26" s="12">
        <v>1</v>
      </c>
      <c r="E26" s="13">
        <v>240000</v>
      </c>
      <c r="F26" s="13">
        <f t="shared" si="1"/>
        <v>240000</v>
      </c>
    </row>
    <row r="27" spans="1:6" ht="31.5" x14ac:dyDescent="0.15">
      <c r="A27" s="14">
        <v>2.1800000000000002</v>
      </c>
      <c r="B27" s="10" t="s">
        <v>32</v>
      </c>
      <c r="C27" s="11" t="s">
        <v>10</v>
      </c>
      <c r="D27" s="12">
        <v>1</v>
      </c>
      <c r="E27" s="13">
        <v>1136200</v>
      </c>
      <c r="F27" s="13">
        <f t="shared" si="1"/>
        <v>1136200</v>
      </c>
    </row>
    <row r="28" spans="1:6" ht="21" x14ac:dyDescent="0.15">
      <c r="A28" s="14">
        <v>2.19</v>
      </c>
      <c r="B28" s="10" t="s">
        <v>33</v>
      </c>
      <c r="C28" s="11" t="s">
        <v>8</v>
      </c>
      <c r="D28" s="12">
        <v>52</v>
      </c>
      <c r="E28" s="13">
        <v>164000</v>
      </c>
      <c r="F28" s="13">
        <f t="shared" si="1"/>
        <v>8528000</v>
      </c>
    </row>
    <row r="29" spans="1:6" ht="31.5" x14ac:dyDescent="0.15">
      <c r="A29" s="14">
        <v>2.2000000000000002</v>
      </c>
      <c r="B29" s="10" t="s">
        <v>34</v>
      </c>
      <c r="C29" s="11" t="s">
        <v>10</v>
      </c>
      <c r="D29" s="12">
        <v>2</v>
      </c>
      <c r="E29" s="13">
        <v>280000</v>
      </c>
      <c r="F29" s="13">
        <f t="shared" si="1"/>
        <v>560000</v>
      </c>
    </row>
    <row r="30" spans="1:6" ht="31.5" x14ac:dyDescent="0.15">
      <c r="A30" s="14">
        <v>2.21</v>
      </c>
      <c r="B30" s="10" t="s">
        <v>35</v>
      </c>
      <c r="C30" s="11" t="s">
        <v>10</v>
      </c>
      <c r="D30" s="12">
        <v>2</v>
      </c>
      <c r="E30" s="13">
        <v>280000</v>
      </c>
      <c r="F30" s="13">
        <f t="shared" si="1"/>
        <v>560000</v>
      </c>
    </row>
    <row r="31" spans="1:6" ht="31.5" x14ac:dyDescent="0.15">
      <c r="A31" s="14">
        <v>2.2200000000000002</v>
      </c>
      <c r="B31" s="10" t="s">
        <v>36</v>
      </c>
      <c r="C31" s="11" t="s">
        <v>10</v>
      </c>
      <c r="D31" s="12">
        <v>1</v>
      </c>
      <c r="E31" s="13">
        <v>390000</v>
      </c>
      <c r="F31" s="13">
        <f t="shared" si="1"/>
        <v>390000</v>
      </c>
    </row>
    <row r="32" spans="1:6" ht="21" x14ac:dyDescent="0.15">
      <c r="A32" s="14">
        <v>2.23</v>
      </c>
      <c r="B32" s="10" t="s">
        <v>37</v>
      </c>
      <c r="C32" s="11" t="s">
        <v>10</v>
      </c>
      <c r="D32" s="12">
        <v>1</v>
      </c>
      <c r="E32" s="13">
        <v>220000</v>
      </c>
      <c r="F32" s="13">
        <f t="shared" si="1"/>
        <v>220000</v>
      </c>
    </row>
    <row r="33" spans="1:6" ht="63" x14ac:dyDescent="0.15">
      <c r="A33" s="14">
        <v>2.2400000000000002</v>
      </c>
      <c r="B33" s="10" t="s">
        <v>38</v>
      </c>
      <c r="C33" s="11" t="s">
        <v>8</v>
      </c>
      <c r="D33" s="12">
        <v>90</v>
      </c>
      <c r="E33" s="13">
        <v>54340</v>
      </c>
      <c r="F33" s="13">
        <f>ROUND(D33*E33,0)</f>
        <v>4890600</v>
      </c>
    </row>
    <row r="34" spans="1:6" x14ac:dyDescent="0.15">
      <c r="A34" s="5">
        <v>3</v>
      </c>
      <c r="B34" s="6" t="s">
        <v>39</v>
      </c>
      <c r="C34" s="5"/>
      <c r="D34" s="7"/>
      <c r="E34" s="36"/>
      <c r="F34" s="8"/>
    </row>
    <row r="35" spans="1:6" ht="42" x14ac:dyDescent="0.15">
      <c r="A35" s="9">
        <v>3.1</v>
      </c>
      <c r="B35" s="15" t="s">
        <v>40</v>
      </c>
      <c r="C35" s="16" t="s">
        <v>10</v>
      </c>
      <c r="D35" s="12">
        <v>1</v>
      </c>
      <c r="E35" s="13">
        <v>1432600</v>
      </c>
      <c r="F35" s="13">
        <f t="shared" ref="F35:F36" si="2">ROUND(D35*E35,0)</f>
        <v>1432600</v>
      </c>
    </row>
    <row r="36" spans="1:6" ht="21" x14ac:dyDescent="0.15">
      <c r="A36" s="9">
        <v>3.2</v>
      </c>
      <c r="B36" s="10" t="s">
        <v>41</v>
      </c>
      <c r="C36" s="16" t="s">
        <v>21</v>
      </c>
      <c r="D36" s="12">
        <v>1</v>
      </c>
      <c r="E36" s="13">
        <v>395000</v>
      </c>
      <c r="F36" s="13">
        <f t="shared" si="2"/>
        <v>395000</v>
      </c>
    </row>
    <row r="37" spans="1:6" x14ac:dyDescent="0.15">
      <c r="A37" s="5">
        <v>4</v>
      </c>
      <c r="B37" s="17" t="s">
        <v>42</v>
      </c>
      <c r="C37" s="5"/>
      <c r="D37" s="7"/>
      <c r="E37" s="36"/>
      <c r="F37" s="8"/>
    </row>
    <row r="38" spans="1:6" ht="52.5" x14ac:dyDescent="0.15">
      <c r="A38" s="9">
        <v>4.0999999999999996</v>
      </c>
      <c r="B38" s="15" t="s">
        <v>43</v>
      </c>
      <c r="C38" s="11" t="s">
        <v>8</v>
      </c>
      <c r="D38" s="12">
        <v>14</v>
      </c>
      <c r="E38" s="13">
        <v>148200</v>
      </c>
      <c r="F38" s="13">
        <f t="shared" ref="F38:F41" si="3">ROUND(D38*E38,0)</f>
        <v>2074800</v>
      </c>
    </row>
    <row r="39" spans="1:6" ht="21" x14ac:dyDescent="0.15">
      <c r="A39" s="9">
        <v>4.2</v>
      </c>
      <c r="B39" s="15" t="s">
        <v>44</v>
      </c>
      <c r="C39" s="16" t="s">
        <v>12</v>
      </c>
      <c r="D39" s="12">
        <v>12</v>
      </c>
      <c r="E39" s="13">
        <v>48000</v>
      </c>
      <c r="F39" s="13">
        <f t="shared" si="3"/>
        <v>576000</v>
      </c>
    </row>
    <row r="40" spans="1:6" ht="21" x14ac:dyDescent="0.15">
      <c r="A40" s="9">
        <v>4.3</v>
      </c>
      <c r="B40" s="15" t="s">
        <v>45</v>
      </c>
      <c r="C40" s="11" t="s">
        <v>10</v>
      </c>
      <c r="D40" s="12">
        <v>2</v>
      </c>
      <c r="E40" s="13">
        <v>85000</v>
      </c>
      <c r="F40" s="13">
        <f t="shared" si="3"/>
        <v>170000</v>
      </c>
    </row>
    <row r="41" spans="1:6" x14ac:dyDescent="0.15">
      <c r="A41" s="9">
        <v>4.4000000000000004</v>
      </c>
      <c r="B41" s="18" t="s">
        <v>46</v>
      </c>
      <c r="C41" s="11" t="s">
        <v>10</v>
      </c>
      <c r="D41" s="12">
        <v>2</v>
      </c>
      <c r="E41" s="13">
        <v>145000</v>
      </c>
      <c r="F41" s="13">
        <f t="shared" si="3"/>
        <v>290000</v>
      </c>
    </row>
    <row r="42" spans="1:6" ht="21" x14ac:dyDescent="0.15">
      <c r="A42" s="5">
        <v>5</v>
      </c>
      <c r="B42" s="17" t="s">
        <v>47</v>
      </c>
      <c r="C42" s="5"/>
      <c r="D42" s="7"/>
      <c r="E42" s="36"/>
      <c r="F42" s="8"/>
    </row>
    <row r="43" spans="1:6" ht="31.5" x14ac:dyDescent="0.15">
      <c r="A43" s="9">
        <v>5.0999999999999996</v>
      </c>
      <c r="B43" s="19" t="s">
        <v>48</v>
      </c>
      <c r="C43" s="11" t="s">
        <v>10</v>
      </c>
      <c r="D43" s="12">
        <v>11</v>
      </c>
      <c r="E43" s="13">
        <v>220000</v>
      </c>
      <c r="F43" s="13">
        <f t="shared" ref="F43:F54" si="4">ROUND(D43*E43,0)</f>
        <v>2420000</v>
      </c>
    </row>
    <row r="44" spans="1:6" x14ac:dyDescent="0.15">
      <c r="A44" s="9">
        <v>5.2</v>
      </c>
      <c r="B44" s="19" t="s">
        <v>49</v>
      </c>
      <c r="C44" s="11" t="s">
        <v>10</v>
      </c>
      <c r="D44" s="12">
        <v>4</v>
      </c>
      <c r="E44" s="13">
        <v>29640</v>
      </c>
      <c r="F44" s="13">
        <f t="shared" si="4"/>
        <v>118560</v>
      </c>
    </row>
    <row r="45" spans="1:6" ht="21" x14ac:dyDescent="0.15">
      <c r="A45" s="9">
        <v>5.3</v>
      </c>
      <c r="B45" s="15" t="s">
        <v>27</v>
      </c>
      <c r="C45" s="11" t="s">
        <v>10</v>
      </c>
      <c r="D45" s="12">
        <v>11</v>
      </c>
      <c r="E45" s="13">
        <v>44460</v>
      </c>
      <c r="F45" s="13">
        <f t="shared" si="4"/>
        <v>489060</v>
      </c>
    </row>
    <row r="46" spans="1:6" ht="21" x14ac:dyDescent="0.15">
      <c r="A46" s="9">
        <v>5.4</v>
      </c>
      <c r="B46" s="15" t="s">
        <v>28</v>
      </c>
      <c r="C46" s="11" t="s">
        <v>10</v>
      </c>
      <c r="D46" s="12">
        <v>11</v>
      </c>
      <c r="E46" s="13">
        <v>55000</v>
      </c>
      <c r="F46" s="13">
        <f t="shared" si="4"/>
        <v>605000</v>
      </c>
    </row>
    <row r="47" spans="1:6" ht="21" x14ac:dyDescent="0.15">
      <c r="A47" s="9">
        <v>5.5</v>
      </c>
      <c r="B47" s="19" t="s">
        <v>50</v>
      </c>
      <c r="C47" s="11" t="s">
        <v>12</v>
      </c>
      <c r="D47" s="12">
        <v>10</v>
      </c>
      <c r="E47" s="13">
        <v>90000</v>
      </c>
      <c r="F47" s="13">
        <f t="shared" si="4"/>
        <v>900000</v>
      </c>
    </row>
    <row r="48" spans="1:6" ht="21" x14ac:dyDescent="0.15">
      <c r="A48" s="9">
        <v>5.6</v>
      </c>
      <c r="B48" s="15" t="s">
        <v>51</v>
      </c>
      <c r="C48" s="11" t="s">
        <v>12</v>
      </c>
      <c r="D48" s="12">
        <v>720</v>
      </c>
      <c r="E48" s="13">
        <v>28000</v>
      </c>
      <c r="F48" s="13">
        <f t="shared" si="4"/>
        <v>20160000</v>
      </c>
    </row>
    <row r="49" spans="1:6" x14ac:dyDescent="0.15">
      <c r="A49" s="9">
        <v>5.7</v>
      </c>
      <c r="B49" s="15" t="s">
        <v>52</v>
      </c>
      <c r="C49" s="11" t="s">
        <v>10</v>
      </c>
      <c r="D49" s="12">
        <v>12</v>
      </c>
      <c r="E49" s="13">
        <v>68172</v>
      </c>
      <c r="F49" s="13">
        <f t="shared" si="4"/>
        <v>818064</v>
      </c>
    </row>
    <row r="50" spans="1:6" ht="52.5" x14ac:dyDescent="0.15">
      <c r="A50" s="9">
        <v>5.8</v>
      </c>
      <c r="B50" s="19" t="s">
        <v>53</v>
      </c>
      <c r="C50" s="11" t="s">
        <v>8</v>
      </c>
      <c r="D50" s="12">
        <v>15.5</v>
      </c>
      <c r="E50" s="13">
        <v>1250000</v>
      </c>
      <c r="F50" s="13">
        <f t="shared" si="4"/>
        <v>19375000</v>
      </c>
    </row>
    <row r="51" spans="1:6" ht="31.5" x14ac:dyDescent="0.15">
      <c r="A51" s="9">
        <v>5.9</v>
      </c>
      <c r="B51" s="19" t="s">
        <v>54</v>
      </c>
      <c r="C51" s="11" t="s">
        <v>10</v>
      </c>
      <c r="D51" s="12">
        <v>1</v>
      </c>
      <c r="E51" s="13">
        <v>1390000</v>
      </c>
      <c r="F51" s="13">
        <f t="shared" si="4"/>
        <v>1390000</v>
      </c>
    </row>
    <row r="52" spans="1:6" x14ac:dyDescent="0.15">
      <c r="A52" s="14">
        <v>5.0999999999999996</v>
      </c>
      <c r="B52" s="18" t="s">
        <v>55</v>
      </c>
      <c r="C52" s="11" t="s">
        <v>10</v>
      </c>
      <c r="D52" s="12">
        <v>5</v>
      </c>
      <c r="E52" s="13">
        <v>135000</v>
      </c>
      <c r="F52" s="13">
        <f t="shared" si="4"/>
        <v>675000</v>
      </c>
    </row>
    <row r="53" spans="1:6" ht="21" x14ac:dyDescent="0.15">
      <c r="A53" s="14">
        <v>5.1100000000000003</v>
      </c>
      <c r="B53" s="15" t="s">
        <v>56</v>
      </c>
      <c r="C53" s="11" t="s">
        <v>10</v>
      </c>
      <c r="D53" s="12">
        <v>5</v>
      </c>
      <c r="E53" s="13">
        <v>93860</v>
      </c>
      <c r="F53" s="13">
        <f t="shared" si="4"/>
        <v>469300</v>
      </c>
    </row>
    <row r="54" spans="1:6" ht="31.5" x14ac:dyDescent="0.15">
      <c r="A54" s="14">
        <v>5.12</v>
      </c>
      <c r="B54" s="18" t="s">
        <v>57</v>
      </c>
      <c r="C54" s="11" t="s">
        <v>12</v>
      </c>
      <c r="D54" s="12">
        <v>6</v>
      </c>
      <c r="E54" s="13">
        <v>93860</v>
      </c>
      <c r="F54" s="13">
        <f t="shared" si="4"/>
        <v>563160</v>
      </c>
    </row>
    <row r="55" spans="1:6" x14ac:dyDescent="0.15">
      <c r="A55" s="5">
        <v>6</v>
      </c>
      <c r="B55" s="17" t="s">
        <v>58</v>
      </c>
      <c r="C55" s="5"/>
      <c r="D55" s="7"/>
      <c r="E55" s="36"/>
      <c r="F55" s="8"/>
    </row>
    <row r="56" spans="1:6" x14ac:dyDescent="0.15">
      <c r="A56" s="9">
        <v>6.1</v>
      </c>
      <c r="B56" s="18" t="s">
        <v>59</v>
      </c>
      <c r="C56" s="16" t="s">
        <v>12</v>
      </c>
      <c r="D56" s="12">
        <v>80</v>
      </c>
      <c r="E56" s="13">
        <v>146000</v>
      </c>
      <c r="F56" s="13">
        <f>ROUND(D56*E56,0)</f>
        <v>11680000</v>
      </c>
    </row>
    <row r="57" spans="1:6" x14ac:dyDescent="0.15">
      <c r="A57" s="5">
        <v>7</v>
      </c>
      <c r="B57" s="17" t="s">
        <v>60</v>
      </c>
      <c r="C57" s="5"/>
      <c r="D57" s="7"/>
      <c r="E57" s="36"/>
      <c r="F57" s="8"/>
    </row>
    <row r="58" spans="1:6" x14ac:dyDescent="0.15">
      <c r="A58" s="9">
        <v>7.1</v>
      </c>
      <c r="B58" s="15" t="s">
        <v>61</v>
      </c>
      <c r="C58" s="16" t="s">
        <v>21</v>
      </c>
      <c r="D58" s="12">
        <v>1</v>
      </c>
      <c r="E58" s="13">
        <v>2867000</v>
      </c>
      <c r="F58" s="13">
        <f t="shared" ref="F58:F61" si="5">ROUND(D58*E58,0)</f>
        <v>2867000</v>
      </c>
    </row>
    <row r="59" spans="1:6" ht="31.5" x14ac:dyDescent="0.15">
      <c r="A59" s="9">
        <v>7.2</v>
      </c>
      <c r="B59" s="15" t="s">
        <v>62</v>
      </c>
      <c r="C59" s="16" t="s">
        <v>12</v>
      </c>
      <c r="D59" s="12">
        <v>45</v>
      </c>
      <c r="E59" s="13">
        <v>40000</v>
      </c>
      <c r="F59" s="13">
        <f t="shared" si="5"/>
        <v>1800000</v>
      </c>
    </row>
    <row r="60" spans="1:6" ht="31.5" x14ac:dyDescent="0.15">
      <c r="A60" s="14">
        <v>7.3</v>
      </c>
      <c r="B60" s="15" t="s">
        <v>63</v>
      </c>
      <c r="C60" s="16" t="s">
        <v>64</v>
      </c>
      <c r="D60" s="12">
        <v>99</v>
      </c>
      <c r="E60" s="13">
        <v>140000</v>
      </c>
      <c r="F60" s="13">
        <f t="shared" si="5"/>
        <v>13860000</v>
      </c>
    </row>
    <row r="61" spans="1:6" ht="42" x14ac:dyDescent="0.15">
      <c r="A61" s="14">
        <v>7.4</v>
      </c>
      <c r="B61" s="15" t="s">
        <v>65</v>
      </c>
      <c r="C61" s="16" t="s">
        <v>66</v>
      </c>
      <c r="D61" s="12">
        <v>8</v>
      </c>
      <c r="E61" s="13">
        <v>1400000</v>
      </c>
      <c r="F61" s="13">
        <f t="shared" si="5"/>
        <v>11200000</v>
      </c>
    </row>
    <row r="62" spans="1:6" x14ac:dyDescent="0.15">
      <c r="A62" s="20"/>
      <c r="B62" s="21" t="s">
        <v>67</v>
      </c>
      <c r="C62" s="20"/>
      <c r="D62" s="22"/>
      <c r="E62" s="23"/>
      <c r="F62" s="23">
        <f>SUM(F6:F61)</f>
        <v>157735696</v>
      </c>
    </row>
    <row r="63" spans="1:6" x14ac:dyDescent="0.15">
      <c r="A63" s="24"/>
      <c r="B63" s="25" t="s">
        <v>68</v>
      </c>
      <c r="C63" s="25"/>
      <c r="D63" s="26"/>
      <c r="E63" s="40">
        <v>0.25</v>
      </c>
      <c r="F63" s="27">
        <f>ROUND(F62*E63,0)</f>
        <v>39433924</v>
      </c>
    </row>
    <row r="64" spans="1:6" x14ac:dyDescent="0.15">
      <c r="A64" s="24"/>
      <c r="B64" s="25" t="s">
        <v>69</v>
      </c>
      <c r="C64" s="25"/>
      <c r="D64" s="26"/>
      <c r="E64" s="40">
        <v>0.01</v>
      </c>
      <c r="F64" s="27">
        <f>ROUND(F62*E64,0)</f>
        <v>1577357</v>
      </c>
    </row>
    <row r="65" spans="1:6" x14ac:dyDescent="0.15">
      <c r="A65" s="24"/>
      <c r="B65" s="25" t="s">
        <v>70</v>
      </c>
      <c r="C65" s="25"/>
      <c r="D65" s="26"/>
      <c r="E65" s="40">
        <v>0.05</v>
      </c>
      <c r="F65" s="27">
        <f>ROUND(F62*E65,0)</f>
        <v>7886785</v>
      </c>
    </row>
    <row r="66" spans="1:6" x14ac:dyDescent="0.15">
      <c r="A66" s="24"/>
      <c r="B66" s="25" t="s">
        <v>71</v>
      </c>
      <c r="C66" s="25"/>
      <c r="D66" s="26"/>
      <c r="E66" s="11" t="s">
        <v>72</v>
      </c>
      <c r="F66" s="27">
        <f>ROUND(F65*0.19,0)</f>
        <v>1498489</v>
      </c>
    </row>
    <row r="67" spans="1:6" x14ac:dyDescent="0.15">
      <c r="A67" s="20"/>
      <c r="B67" s="21" t="s">
        <v>73</v>
      </c>
      <c r="C67" s="20"/>
      <c r="D67" s="22"/>
      <c r="E67" s="22"/>
      <c r="F67" s="23">
        <f>SUM(F62:F66)</f>
        <v>208132251</v>
      </c>
    </row>
    <row r="68" spans="1:6" ht="12" x14ac:dyDescent="0.15">
      <c r="A68" s="47" t="s">
        <v>95</v>
      </c>
      <c r="B68" s="48"/>
      <c r="C68" s="48"/>
      <c r="D68" s="48"/>
      <c r="E68" s="48"/>
      <c r="F68" s="48"/>
    </row>
    <row r="69" spans="1:6" ht="21" x14ac:dyDescent="0.15">
      <c r="A69" s="4" t="s">
        <v>0</v>
      </c>
      <c r="B69" s="4" t="s">
        <v>1</v>
      </c>
      <c r="C69" s="4" t="s">
        <v>2</v>
      </c>
      <c r="D69" s="4" t="s">
        <v>3</v>
      </c>
      <c r="E69" s="4" t="s">
        <v>4</v>
      </c>
      <c r="F69" s="4" t="s">
        <v>5</v>
      </c>
    </row>
    <row r="70" spans="1:6" x14ac:dyDescent="0.15">
      <c r="A70" s="29">
        <v>1</v>
      </c>
      <c r="B70" s="6" t="s">
        <v>74</v>
      </c>
      <c r="C70" s="30"/>
      <c r="D70" s="29"/>
      <c r="E70" s="31"/>
      <c r="F70" s="8"/>
    </row>
    <row r="71" spans="1:6" s="34" customFormat="1" ht="21" x14ac:dyDescent="0.25">
      <c r="A71" s="9">
        <v>1.1000000000000001</v>
      </c>
      <c r="B71" s="15" t="s">
        <v>75</v>
      </c>
      <c r="C71" s="16" t="s">
        <v>10</v>
      </c>
      <c r="D71" s="32">
        <v>2</v>
      </c>
      <c r="E71" s="33">
        <v>1147000</v>
      </c>
      <c r="F71" s="13">
        <f t="shared" ref="F71:F74" si="6">ROUND(D71*E71,0)</f>
        <v>2294000</v>
      </c>
    </row>
    <row r="72" spans="1:6" s="34" customFormat="1" ht="21" x14ac:dyDescent="0.25">
      <c r="A72" s="9">
        <v>1.2</v>
      </c>
      <c r="B72" s="15" t="s">
        <v>76</v>
      </c>
      <c r="C72" s="16" t="s">
        <v>10</v>
      </c>
      <c r="D72" s="32">
        <v>3</v>
      </c>
      <c r="E72" s="33">
        <v>1367500</v>
      </c>
      <c r="F72" s="13">
        <f t="shared" si="6"/>
        <v>4102500</v>
      </c>
    </row>
    <row r="73" spans="1:6" s="34" customFormat="1" ht="42" x14ac:dyDescent="0.25">
      <c r="A73" s="9">
        <v>1.3</v>
      </c>
      <c r="B73" s="15" t="s">
        <v>77</v>
      </c>
      <c r="C73" s="16" t="s">
        <v>10</v>
      </c>
      <c r="D73" s="32">
        <v>31</v>
      </c>
      <c r="E73" s="33">
        <v>2699000</v>
      </c>
      <c r="F73" s="13">
        <f t="shared" si="6"/>
        <v>83669000</v>
      </c>
    </row>
    <row r="74" spans="1:6" s="34" customFormat="1" ht="31.5" x14ac:dyDescent="0.25">
      <c r="A74" s="9">
        <v>1.4</v>
      </c>
      <c r="B74" s="15" t="s">
        <v>78</v>
      </c>
      <c r="C74" s="16" t="s">
        <v>10</v>
      </c>
      <c r="D74" s="32">
        <v>1</v>
      </c>
      <c r="E74" s="33">
        <v>3458000</v>
      </c>
      <c r="F74" s="13">
        <f t="shared" si="6"/>
        <v>3458000</v>
      </c>
    </row>
    <row r="75" spans="1:6" s="34" customFormat="1" x14ac:dyDescent="0.25">
      <c r="A75" s="29">
        <v>2</v>
      </c>
      <c r="B75" s="6" t="s">
        <v>79</v>
      </c>
      <c r="C75" s="30"/>
      <c r="D75" s="29"/>
      <c r="E75" s="37"/>
      <c r="F75" s="8"/>
    </row>
    <row r="76" spans="1:6" s="34" customFormat="1" ht="84" x14ac:dyDescent="0.25">
      <c r="A76" s="9">
        <v>2.1</v>
      </c>
      <c r="B76" s="15" t="s">
        <v>80</v>
      </c>
      <c r="C76" s="16" t="s">
        <v>10</v>
      </c>
      <c r="D76" s="32">
        <v>1</v>
      </c>
      <c r="E76" s="33">
        <v>11826700</v>
      </c>
      <c r="F76" s="13">
        <f t="shared" ref="F76:F79" si="7">ROUND(D76*E76,0)</f>
        <v>11826700</v>
      </c>
    </row>
    <row r="77" spans="1:6" s="34" customFormat="1" ht="63" x14ac:dyDescent="0.25">
      <c r="A77" s="9">
        <v>2.2000000000000002</v>
      </c>
      <c r="B77" s="15" t="s">
        <v>81</v>
      </c>
      <c r="C77" s="16" t="s">
        <v>10</v>
      </c>
      <c r="D77" s="32">
        <v>2</v>
      </c>
      <c r="E77" s="33">
        <v>1994800</v>
      </c>
      <c r="F77" s="13">
        <f t="shared" si="7"/>
        <v>3989600</v>
      </c>
    </row>
    <row r="78" spans="1:6" s="34" customFormat="1" ht="73.5" x14ac:dyDescent="0.25">
      <c r="A78" s="9">
        <v>2.2999999999999998</v>
      </c>
      <c r="B78" s="15" t="s">
        <v>82</v>
      </c>
      <c r="C78" s="16" t="s">
        <v>10</v>
      </c>
      <c r="D78" s="32">
        <v>1</v>
      </c>
      <c r="E78" s="33">
        <v>4376900</v>
      </c>
      <c r="F78" s="13">
        <f t="shared" si="7"/>
        <v>4376900</v>
      </c>
    </row>
    <row r="79" spans="1:6" s="34" customFormat="1" ht="52.5" x14ac:dyDescent="0.25">
      <c r="A79" s="9">
        <v>2.4</v>
      </c>
      <c r="B79" s="15" t="s">
        <v>83</v>
      </c>
      <c r="C79" s="16" t="s">
        <v>10</v>
      </c>
      <c r="D79" s="32">
        <v>1</v>
      </c>
      <c r="E79" s="33">
        <v>6420000</v>
      </c>
      <c r="F79" s="13">
        <f t="shared" si="7"/>
        <v>6420000</v>
      </c>
    </row>
    <row r="80" spans="1:6" s="34" customFormat="1" x14ac:dyDescent="0.25">
      <c r="A80" s="29">
        <v>3</v>
      </c>
      <c r="B80" s="6" t="s">
        <v>84</v>
      </c>
      <c r="C80" s="30"/>
      <c r="D80" s="29"/>
      <c r="E80" s="37"/>
      <c r="F80" s="8"/>
    </row>
    <row r="81" spans="1:6" s="34" customFormat="1" ht="42" x14ac:dyDescent="0.25">
      <c r="A81" s="9">
        <v>3.1</v>
      </c>
      <c r="B81" s="15" t="s">
        <v>85</v>
      </c>
      <c r="C81" s="16" t="s">
        <v>10</v>
      </c>
      <c r="D81" s="32">
        <v>5</v>
      </c>
      <c r="E81" s="33">
        <v>777000</v>
      </c>
      <c r="F81" s="13">
        <f t="shared" ref="F81:F84" si="8">ROUND(D81*E81,0)</f>
        <v>3885000</v>
      </c>
    </row>
    <row r="82" spans="1:6" s="34" customFormat="1" ht="31.5" x14ac:dyDescent="0.25">
      <c r="A82" s="9">
        <v>3.2</v>
      </c>
      <c r="B82" s="15" t="s">
        <v>86</v>
      </c>
      <c r="C82" s="16" t="s">
        <v>10</v>
      </c>
      <c r="D82" s="32">
        <v>10</v>
      </c>
      <c r="E82" s="33">
        <v>395200</v>
      </c>
      <c r="F82" s="13">
        <f t="shared" si="8"/>
        <v>3952000</v>
      </c>
    </row>
    <row r="83" spans="1:6" s="34" customFormat="1" ht="31.5" x14ac:dyDescent="0.25">
      <c r="A83" s="9">
        <v>3.3</v>
      </c>
      <c r="B83" s="15" t="s">
        <v>87</v>
      </c>
      <c r="C83" s="16" t="s">
        <v>10</v>
      </c>
      <c r="D83" s="32">
        <v>6</v>
      </c>
      <c r="E83" s="33">
        <v>584500</v>
      </c>
      <c r="F83" s="13">
        <f t="shared" si="8"/>
        <v>3507000</v>
      </c>
    </row>
    <row r="84" spans="1:6" s="34" customFormat="1" ht="31.5" x14ac:dyDescent="0.25">
      <c r="A84" s="9">
        <v>3.4</v>
      </c>
      <c r="B84" s="15" t="s">
        <v>88</v>
      </c>
      <c r="C84" s="16" t="s">
        <v>10</v>
      </c>
      <c r="D84" s="32">
        <v>6</v>
      </c>
      <c r="E84" s="33">
        <v>741000</v>
      </c>
      <c r="F84" s="13">
        <f t="shared" si="8"/>
        <v>4446000</v>
      </c>
    </row>
    <row r="85" spans="1:6" s="34" customFormat="1" x14ac:dyDescent="0.25">
      <c r="A85" s="20"/>
      <c r="B85" s="21" t="s">
        <v>67</v>
      </c>
      <c r="C85" s="20"/>
      <c r="D85" s="22"/>
      <c r="E85" s="23"/>
      <c r="F85" s="23">
        <f>SUM(F71:F84)</f>
        <v>135926700</v>
      </c>
    </row>
    <row r="86" spans="1:6" s="34" customFormat="1" x14ac:dyDescent="0.25">
      <c r="A86" s="24"/>
      <c r="B86" s="25" t="s">
        <v>71</v>
      </c>
      <c r="C86" s="28"/>
      <c r="D86" s="28"/>
      <c r="E86" s="35">
        <v>0.19</v>
      </c>
      <c r="F86" s="38">
        <f>ROUND(F85*0.19,0)</f>
        <v>25826073</v>
      </c>
    </row>
    <row r="87" spans="1:6" s="34" customFormat="1" x14ac:dyDescent="0.25">
      <c r="A87" s="20"/>
      <c r="B87" s="21" t="s">
        <v>89</v>
      </c>
      <c r="C87" s="20"/>
      <c r="D87" s="20"/>
      <c r="E87" s="20"/>
      <c r="F87" s="23">
        <f>SUM(F85:F86)</f>
        <v>161752773</v>
      </c>
    </row>
    <row r="88" spans="1:6" s="34" customFormat="1" ht="17.25" customHeight="1" x14ac:dyDescent="0.25">
      <c r="A88" s="43" t="s">
        <v>96</v>
      </c>
      <c r="B88" s="43"/>
      <c r="C88" s="44"/>
      <c r="D88" s="44"/>
      <c r="E88" s="44"/>
      <c r="F88" s="39">
        <f>F87+F67</f>
        <v>369885024</v>
      </c>
    </row>
    <row r="89" spans="1:6" s="34" customFormat="1" ht="19.5" hidden="1" customHeight="1" x14ac:dyDescent="0.25">
      <c r="A89" s="41" t="s">
        <v>90</v>
      </c>
      <c r="B89" s="41"/>
      <c r="C89" s="3"/>
      <c r="D89" s="3"/>
    </row>
    <row r="90" spans="1:6" s="34" customFormat="1" ht="18" hidden="1" customHeight="1" x14ac:dyDescent="0.25">
      <c r="A90" s="42" t="s">
        <v>91</v>
      </c>
      <c r="B90" s="42"/>
      <c r="C90" s="3"/>
      <c r="D90" s="3"/>
    </row>
  </sheetData>
  <mergeCells count="7">
    <mergeCell ref="A89:B89"/>
    <mergeCell ref="A90:B90"/>
    <mergeCell ref="A88:E88"/>
    <mergeCell ref="A1:F1"/>
    <mergeCell ref="A2:F2"/>
    <mergeCell ref="A3:F3"/>
    <mergeCell ref="A68:F6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Ixayana Ramirez</cp:lastModifiedBy>
  <dcterms:created xsi:type="dcterms:W3CDTF">2025-04-23T21:23:10Z</dcterms:created>
  <dcterms:modified xsi:type="dcterms:W3CDTF">2025-06-10T23:41:54Z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2025-04-23T21:23:17Z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85375d9c-af60-4dab-a6fc-bcf68b2aeace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