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98559238\Desktop\2025 Pre y Contractuales\Festival Internacional de Poesía PROMETEO\Segundo desembolso\"/>
    </mc:Choice>
  </mc:AlternateContent>
  <bookViews>
    <workbookView showHorizontalScroll="0" showVerticalScroll="0" showSheetTabs="0" xWindow="0" yWindow="0" windowWidth="28800" windowHeight="10725"/>
  </bookViews>
  <sheets>
    <sheet name="Ppto general Distrito" sheetId="1" r:id="rId1"/>
    <sheet name="Mayo" sheetId="2" r:id="rId2"/>
  </sheets>
  <definedNames>
    <definedName name="Google_Sheet_Link_1095286094" hidden="1">Mayo!$G$2</definedName>
    <definedName name="Google_Sheet_Link_2025338364" hidden="1">Mayo!$G$22</definedName>
    <definedName name="Google_Sheet_Link_532342807" hidden="1">Mayo!$G$220</definedName>
  </definedNames>
  <calcPr calcId="162913"/>
  <extLst>
    <ext uri="GoogleSheetsCustomDataVersion2">
      <go:sheetsCustomData xmlns:go="http://customooxmlschemas.google.com/" r:id="rId6" roundtripDataChecksum="psq8bxk4DoikDq9HxndaSscum6E1e7Fb9MAUeopjnPw="/>
    </ext>
  </extLst>
</workbook>
</file>

<file path=xl/calcChain.xml><?xml version="1.0" encoding="utf-8"?>
<calcChain xmlns="http://schemas.openxmlformats.org/spreadsheetml/2006/main">
  <c r="H64" i="2" l="1"/>
  <c r="G64" i="2"/>
  <c r="E64" i="2"/>
  <c r="D64" i="2"/>
  <c r="C62" i="1" s="1"/>
  <c r="C64" i="1" s="1"/>
  <c r="I63" i="2"/>
  <c r="I64" i="2" s="1"/>
  <c r="F63" i="2"/>
  <c r="F64" i="2" s="1"/>
  <c r="H60" i="2"/>
  <c r="C27" i="1" s="1"/>
  <c r="G60" i="2"/>
  <c r="E60" i="2"/>
  <c r="D60" i="2"/>
  <c r="I59" i="2"/>
  <c r="I60" i="2" s="1"/>
  <c r="F59" i="2"/>
  <c r="F60" i="2" s="1"/>
  <c r="H56" i="2"/>
  <c r="G56" i="2"/>
  <c r="E56" i="2"/>
  <c r="D56" i="2"/>
  <c r="I55" i="2"/>
  <c r="I56" i="2" s="1"/>
  <c r="F55" i="2"/>
  <c r="F56" i="2" s="1"/>
  <c r="H52" i="2"/>
  <c r="C41" i="1" s="1"/>
  <c r="G52" i="2"/>
  <c r="E52" i="2"/>
  <c r="D52" i="2"/>
  <c r="I51" i="2"/>
  <c r="F51" i="2"/>
  <c r="F50" i="2"/>
  <c r="I50" i="2" s="1"/>
  <c r="I49" i="2"/>
  <c r="F49" i="2"/>
  <c r="F48" i="2"/>
  <c r="I48" i="2" s="1"/>
  <c r="I52" i="2" s="1"/>
  <c r="H45" i="2"/>
  <c r="G45" i="2"/>
  <c r="E45" i="2"/>
  <c r="D45" i="2"/>
  <c r="F44" i="2"/>
  <c r="I44" i="2" s="1"/>
  <c r="I43" i="2"/>
  <c r="I45" i="2" s="1"/>
  <c r="F43" i="2"/>
  <c r="H40" i="2"/>
  <c r="G40" i="2"/>
  <c r="E40" i="2"/>
  <c r="D40" i="2"/>
  <c r="I39" i="2"/>
  <c r="I40" i="2" s="1"/>
  <c r="F39" i="2"/>
  <c r="F40" i="2" s="1"/>
  <c r="H36" i="2"/>
  <c r="G36" i="2"/>
  <c r="E36" i="2"/>
  <c r="D36" i="2"/>
  <c r="I35" i="2"/>
  <c r="I36" i="2" s="1"/>
  <c r="F35" i="2"/>
  <c r="F36" i="2" s="1"/>
  <c r="H32" i="2"/>
  <c r="G32" i="2"/>
  <c r="E32" i="2"/>
  <c r="D32" i="2"/>
  <c r="I31" i="2"/>
  <c r="I32" i="2" s="1"/>
  <c r="F31" i="2"/>
  <c r="F32" i="2" s="1"/>
  <c r="H28" i="2"/>
  <c r="C19" i="1" s="1"/>
  <c r="G28" i="2"/>
  <c r="E28" i="2"/>
  <c r="D28" i="2"/>
  <c r="I27" i="2"/>
  <c r="F27" i="2"/>
  <c r="F26" i="2"/>
  <c r="I26" i="2" s="1"/>
  <c r="I28" i="2" s="1"/>
  <c r="H23" i="2"/>
  <c r="G23" i="2"/>
  <c r="E23" i="2"/>
  <c r="D23" i="2"/>
  <c r="F22" i="2"/>
  <c r="I22" i="2" s="1"/>
  <c r="I23" i="2" s="1"/>
  <c r="H19" i="2"/>
  <c r="G19" i="2"/>
  <c r="E19" i="2"/>
  <c r="D19" i="2"/>
  <c r="F18" i="2"/>
  <c r="I18" i="2" s="1"/>
  <c r="I17" i="2"/>
  <c r="I19" i="2" s="1"/>
  <c r="F17" i="2"/>
  <c r="H14" i="2"/>
  <c r="C13" i="1" s="1"/>
  <c r="G14" i="2"/>
  <c r="E14" i="2"/>
  <c r="D14" i="2"/>
  <c r="I13" i="2"/>
  <c r="I14" i="2" s="1"/>
  <c r="F13" i="2"/>
  <c r="F14" i="2" s="1"/>
  <c r="H10" i="2"/>
  <c r="G10" i="2"/>
  <c r="E10" i="2"/>
  <c r="D10" i="2"/>
  <c r="I9" i="2"/>
  <c r="I10" i="2" s="1"/>
  <c r="F9" i="2"/>
  <c r="F10" i="2" s="1"/>
  <c r="H6" i="2"/>
  <c r="H66" i="2" s="1"/>
  <c r="G6" i="2"/>
  <c r="G66" i="2" s="1"/>
  <c r="E6" i="2"/>
  <c r="E66" i="2" s="1"/>
  <c r="D6" i="2"/>
  <c r="D66" i="2" s="1"/>
  <c r="I5" i="2"/>
  <c r="I6" i="2" s="1"/>
  <c r="F5" i="2"/>
  <c r="F6" i="2" s="1"/>
  <c r="C79" i="1"/>
  <c r="B79" i="1"/>
  <c r="C76" i="1"/>
  <c r="B76" i="1"/>
  <c r="B80" i="1" s="1"/>
  <c r="C70" i="1"/>
  <c r="B70" i="1"/>
  <c r="B64" i="1"/>
  <c r="C60" i="1"/>
  <c r="B60" i="1"/>
  <c r="C52" i="1"/>
  <c r="B52" i="1"/>
  <c r="B43" i="1"/>
  <c r="C42" i="1"/>
  <c r="C30" i="1"/>
  <c r="B23" i="1"/>
  <c r="C22" i="1"/>
  <c r="C18" i="1"/>
  <c r="C16" i="1"/>
  <c r="C15" i="1"/>
  <c r="C12" i="1"/>
  <c r="C11" i="1"/>
  <c r="C9" i="1"/>
  <c r="C23" i="1" s="1"/>
  <c r="C7" i="1"/>
  <c r="B7" i="1"/>
  <c r="C43" i="1" l="1"/>
  <c r="C80" i="1" s="1"/>
  <c r="I66" i="2"/>
  <c r="D68" i="2" s="1"/>
  <c r="D69" i="2"/>
  <c r="F28" i="2"/>
  <c r="F52" i="2"/>
  <c r="F19" i="2"/>
  <c r="F66" i="2" s="1"/>
  <c r="F23" i="2"/>
  <c r="F45" i="2"/>
</calcChain>
</file>

<file path=xl/sharedStrings.xml><?xml version="1.0" encoding="utf-8"?>
<sst xmlns="http://schemas.openxmlformats.org/spreadsheetml/2006/main" count="170" uniqueCount="160">
  <si>
    <t>35 Festival Internacional de Poesia de Medellín</t>
  </si>
  <si>
    <t>Presupuesto General 2025</t>
  </si>
  <si>
    <t>CONCEPTO</t>
  </si>
  <si>
    <t>Recursos solicitados al Distrito de Ciencia Tecnología e Innovación de Medellín</t>
  </si>
  <si>
    <t>Valor ejecutado en mayo</t>
  </si>
  <si>
    <t>1. HONORARIOS GENERALES (Invitados, músicos, dirección general, produccion general, coordinadores, directores de comunicaciones, de logística, programación y otros)</t>
  </si>
  <si>
    <t>Honorarios Artistas Nacionales e internacionales</t>
  </si>
  <si>
    <t>Subtotal Artistas Nacionales e internacionales</t>
  </si>
  <si>
    <t>Dirección general, produccion general, coordinadores, directores de comunicaciones, de logística, programación y otros</t>
  </si>
  <si>
    <t>Dirección general</t>
  </si>
  <si>
    <t>Profesional de apoyo de dirección</t>
  </si>
  <si>
    <t>Coordinación general</t>
  </si>
  <si>
    <t>Asistente de coordinación general</t>
  </si>
  <si>
    <t>Dirección de prensa, comunicaciones y relaciones públicas</t>
  </si>
  <si>
    <t>Dirección de prensa y medios</t>
  </si>
  <si>
    <t>Dirección de programación</t>
  </si>
  <si>
    <t>Asistente de programación</t>
  </si>
  <si>
    <t>Dirección pedagógica</t>
  </si>
  <si>
    <t>Coordinación de sedes</t>
  </si>
  <si>
    <t>Dirección de gestión y alianzas</t>
  </si>
  <si>
    <t>Dirección logística</t>
  </si>
  <si>
    <t>Analista de proyecto 33 FIPM</t>
  </si>
  <si>
    <t>Asistente de gestión y alianzas</t>
  </si>
  <si>
    <t>Sub Total honorario dirección, coordinación, logística, programación y otros</t>
  </si>
  <si>
    <t>Honorarios Diseñadores, Desarrolladores, Programadores, coordinadores y otros.</t>
  </si>
  <si>
    <t>Asistente / Servicios generales</t>
  </si>
  <si>
    <t>Coordinador de intérpretes (presencial)</t>
  </si>
  <si>
    <t>Dirección talleres de lectores</t>
  </si>
  <si>
    <t>Coordinador muestra de libros y publicaciones</t>
  </si>
  <si>
    <t>Coordinador Stand</t>
  </si>
  <si>
    <t>Diseño gráfico de piezas</t>
  </si>
  <si>
    <t>Diseño escenografía</t>
  </si>
  <si>
    <t>Edición de contenidos de audio y podcast</t>
  </si>
  <si>
    <t>Entrevistas para edición de videos (entrevistador)</t>
  </si>
  <si>
    <t>Equipo de fotografía</t>
  </si>
  <si>
    <t>Fotógrafo para convenios y presencia de marca</t>
  </si>
  <si>
    <t>Intérpretes</t>
  </si>
  <si>
    <t>Communitiy Manager</t>
  </si>
  <si>
    <t>Lectores</t>
  </si>
  <si>
    <t>Presentadores</t>
  </si>
  <si>
    <t>Registro audiovisual, entrevistas y reportes audiovisuales</t>
  </si>
  <si>
    <t>Traducciones</t>
  </si>
  <si>
    <t>Web master y mantenimiento de página web</t>
  </si>
  <si>
    <t>Sub Total honorarios Diseñadores, Desarrolladores, Programadores, coordinadores y otros.</t>
  </si>
  <si>
    <t>Honorarios Personal Técnico</t>
  </si>
  <si>
    <t>Edición de pregrabados y otros videos</t>
  </si>
  <si>
    <t>Coordinador equipo aeropuerto</t>
  </si>
  <si>
    <t>Coordinador de distribución de material impreso</t>
  </si>
  <si>
    <t>Coordinación de transportes</t>
  </si>
  <si>
    <t>Coordinación cuadro logística</t>
  </si>
  <si>
    <t>Equipo de Stand</t>
  </si>
  <si>
    <t>Equipo Stand Hotel</t>
  </si>
  <si>
    <t>Sub Total honorarios personal técnico</t>
  </si>
  <si>
    <t>2. Alquileres</t>
  </si>
  <si>
    <t>Sonido, iluminación, equipos especializados, tarimas, sillas, carpas y otros</t>
  </si>
  <si>
    <t>Escenarios, salones, otros espacios</t>
  </si>
  <si>
    <t>Alquiler de equipos de transmisión simultánea</t>
  </si>
  <si>
    <t>Transmisión vía streaming</t>
  </si>
  <si>
    <t>Baños Públicos, Bomberos, ambulancias y gastos asociados a la realización de eventos públicos.</t>
  </si>
  <si>
    <t>Plantas Eléctricas - Matriz de riesgo</t>
  </si>
  <si>
    <t>Sub Total alquileres</t>
  </si>
  <si>
    <t>3. Transportes</t>
  </si>
  <si>
    <t>Tiquetes aéreos</t>
  </si>
  <si>
    <t>Transporte terrestre (carros, taxis, buses, camiones)</t>
  </si>
  <si>
    <t>Sub Total transportes</t>
  </si>
  <si>
    <t>4. Alojamiento y Alimentación y Gastos de Viaje</t>
  </si>
  <si>
    <t>Hoteles y Alojamientos</t>
  </si>
  <si>
    <t>Alimentación</t>
  </si>
  <si>
    <t>Viáticos</t>
  </si>
  <si>
    <t>Hidratación, refrigerios</t>
  </si>
  <si>
    <t>Sub Total alojamiento, alimentación y gastos viaje</t>
  </si>
  <si>
    <t>5. Difusión y Publicidad</t>
  </si>
  <si>
    <t>Diseño y realización de páginas web, diseño en redes sociales, diseño en medios digitales, impresión y producción de piezas, entre otros</t>
  </si>
  <si>
    <t>Pauta en medios</t>
  </si>
  <si>
    <t>Producción y transmisión por radio y/o televisión y/o medios digitales en directo o en diferido</t>
  </si>
  <si>
    <t>Otros: Edición de Memorias del FIPM (selección de textos, diagramación, corrección de pruebas), impresión en gran formato, otros estampados, indumentaria para invitados y equipo de trabajo, manteles, banderas, Progrmación general (diseño, diagramacion e impresión), ubicación de pasacalles, vallas y publicidad exterior, pre producción (creación de eventos), selección de imágenes y música de apoyo para transmisiones.</t>
  </si>
  <si>
    <t>Sub Total difusión y publicidad</t>
  </si>
  <si>
    <t>6. Derechos de autor</t>
  </si>
  <si>
    <t>Permisos – Derechos de autor</t>
  </si>
  <si>
    <t>Sub Total derechos de autor</t>
  </si>
  <si>
    <t>Costo total del proyecto</t>
  </si>
  <si>
    <t>Auxiliar Mayo</t>
  </si>
  <si>
    <t xml:space="preserve"> </t>
  </si>
  <si>
    <t>Cuenta</t>
  </si>
  <si>
    <t xml:space="preserve">NIT          </t>
  </si>
  <si>
    <t>Fecha Factura</t>
  </si>
  <si>
    <t>Valor</t>
  </si>
  <si>
    <t>Retención en la fuente</t>
  </si>
  <si>
    <t>Neto a pagar</t>
  </si>
  <si>
    <t>Otros descuentos</t>
  </si>
  <si>
    <t>Total cancelado</t>
  </si>
  <si>
    <t>Cuenta por pagar</t>
  </si>
  <si>
    <t>Fecha de pago</t>
  </si>
  <si>
    <t>Documento soporte</t>
  </si>
  <si>
    <t>Pagos dirección general</t>
  </si>
  <si>
    <t>Luis Fernando Rendón Merino</t>
  </si>
  <si>
    <t>G 22028</t>
  </si>
  <si>
    <t>Total pagos dirección general</t>
  </si>
  <si>
    <t>Pagos coordinación general</t>
  </si>
  <si>
    <t>Gabriel Jaime Franco Uribe</t>
  </si>
  <si>
    <t>G 22029</t>
  </si>
  <si>
    <t>Total Pagos coordinación general</t>
  </si>
  <si>
    <t>Pagos dirección de prensa y comunicaciones</t>
  </si>
  <si>
    <t>Gloria Patricia Chvatal Londoño</t>
  </si>
  <si>
    <t>G 22030</t>
  </si>
  <si>
    <t>Total Pagos dirección de prensa y comunicaciones</t>
  </si>
  <si>
    <t>Pagos dirección de programación general</t>
  </si>
  <si>
    <t xml:space="preserve">             </t>
  </si>
  <si>
    <t xml:space="preserve">                  </t>
  </si>
  <si>
    <t xml:space="preserve">          </t>
  </si>
  <si>
    <t>Luis Eduardo Rendón Escobar</t>
  </si>
  <si>
    <t>G 22031</t>
  </si>
  <si>
    <t>G 22047</t>
  </si>
  <si>
    <t>Total Pagos dirección de programación general</t>
  </si>
  <si>
    <t>Pagos asistente de programación</t>
  </si>
  <si>
    <t>Geraldine Rendón Marín</t>
  </si>
  <si>
    <t>G 22045</t>
  </si>
  <si>
    <t>Total pagos asistente de programación</t>
  </si>
  <si>
    <t>Pagos dirección de gestión y alianzas</t>
  </si>
  <si>
    <t>Diana Patricia Villa López</t>
  </si>
  <si>
    <t>G 22033</t>
  </si>
  <si>
    <t>G 22048</t>
  </si>
  <si>
    <t>Total pagos dirección de gestión y alianzas</t>
  </si>
  <si>
    <t>Pagos coordinación de sedes</t>
  </si>
  <si>
    <t>Manuela Salinas Sierra</t>
  </si>
  <si>
    <t>G 22032</t>
  </si>
  <si>
    <t>Total pagos coordinación de sedes</t>
  </si>
  <si>
    <t>Pagos asistente de gestión y alianzas</t>
  </si>
  <si>
    <t>Catalina Franco González</t>
  </si>
  <si>
    <t>G 22034</t>
  </si>
  <si>
    <t>Total pagos asistente de gestión y alianzas</t>
  </si>
  <si>
    <t>Pagos infraestructura sitio web</t>
  </si>
  <si>
    <t>Froilan Esteban Moreno</t>
  </si>
  <si>
    <t>G 22039</t>
  </si>
  <si>
    <t>Total pagos infraestructura sitio WEB</t>
  </si>
  <si>
    <t>Pagos diseño de piezas gráficas y subtitulación</t>
  </si>
  <si>
    <t>Juan Sebastián Rendón</t>
  </si>
  <si>
    <t>G 22037</t>
  </si>
  <si>
    <t>Viviana Lucía Tobón Castaño</t>
  </si>
  <si>
    <t>G 22042</t>
  </si>
  <si>
    <t>Total pagos diseño de piezas gráficas y subtitulación</t>
  </si>
  <si>
    <t>Pagos Traducciones</t>
  </si>
  <si>
    <t>Stephane George Louis Chaumet</t>
  </si>
  <si>
    <t>G 22041</t>
  </si>
  <si>
    <t>George Mario Angel Quintero</t>
  </si>
  <si>
    <t>G 22043</t>
  </si>
  <si>
    <t>G 22044</t>
  </si>
  <si>
    <t>Total pagos traducciones</t>
  </si>
  <si>
    <t>Pagos asistente de coordinación general</t>
  </si>
  <si>
    <t>Juan Manuel Estrada</t>
  </si>
  <si>
    <t>G 22046</t>
  </si>
  <si>
    <t>Pagos preparación talleres lectores y presentadores</t>
  </si>
  <si>
    <t>Jorge Iván Grisales</t>
  </si>
  <si>
    <t>G 22049</t>
  </si>
  <si>
    <t>Total pagos preparación talleres lectores y presentadores</t>
  </si>
  <si>
    <t>Pagos Tiquetes aéreos</t>
  </si>
  <si>
    <t>Éxito viajes y turismo</t>
  </si>
  <si>
    <t>G 22054</t>
  </si>
  <si>
    <t>Total pagos Tiquetes aéreos</t>
  </si>
  <si>
    <t>Total mes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</si>
</sst>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"/>
    <numFmt numFmtId="165" formatCode="##,##0_);[Red]\(##,##0\)"/>
    <numFmt numFmtId="166" formatCode="yyyy/mm/dd"/>
    <numFmt numFmtId="167" formatCode="#,##0_ ;\-#,##0\ "/>
    <numFmt numFmtId="168" formatCode="[$ $]#,##0"/>
  </numFmts>
  <fonts count="14">
    <font>
      <sz val="11"/>
      <color theme="1"/>
      <name val="Calibri"/>
      <scheme val="minor"/>
    </font>
    <font>
      <sz val="10"/>
      <color rgb="FF000000"/>
      <name val="Alegreya"/>
    </font>
    <font>
      <sz val="10"/>
      <color theme="1"/>
      <name val="Alegreya"/>
    </font>
    <font>
      <b/>
      <sz val="10"/>
      <color rgb="FF000000"/>
      <name val="Alegreya"/>
    </font>
    <font>
      <b/>
      <sz val="10"/>
      <color theme="1"/>
      <name val="Alegreya"/>
    </font>
    <font>
      <sz val="10"/>
      <color theme="1"/>
      <name val="Calibri"/>
      <family val="2"/>
      <scheme val="minor"/>
    </font>
    <font>
      <b/>
      <sz val="11"/>
      <color rgb="FF000000"/>
      <name val="Alegreya"/>
    </font>
    <font>
      <b/>
      <sz val="11"/>
      <color theme="1"/>
      <name val="Alegreya"/>
    </font>
    <font>
      <u/>
      <sz val="10"/>
      <color rgb="FF0000FF"/>
      <name val="Alegreya"/>
    </font>
    <font>
      <u/>
      <sz val="10"/>
      <color rgb="FF0000FF"/>
      <name val="Alegreya"/>
    </font>
    <font>
      <u/>
      <sz val="10"/>
      <color rgb="FF0000FF"/>
      <name val="Alegreya"/>
    </font>
    <font>
      <u/>
      <sz val="10"/>
      <color rgb="FF0000FF"/>
      <name val="Alegreya"/>
    </font>
    <font>
      <u/>
      <sz val="10"/>
      <color rgb="FF0000FF"/>
      <name val="Alegreya"/>
    </font>
    <font>
      <b/>
      <u/>
      <sz val="10"/>
      <color theme="1"/>
      <name val="Alegreya"/>
    </font>
  </fonts>
  <fills count="9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CFE2F3"/>
        <bgColor rgb="FFCFE2F3"/>
      </patternFill>
    </fill>
    <fill>
      <patternFill patternType="solid">
        <fgColor rgb="FFFEF2CB"/>
        <bgColor rgb="FFFEF2C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0" fontId="1" fillId="5" borderId="0" xfId="0" applyFont="1" applyFill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164" fontId="3" fillId="6" borderId="0" xfId="0" applyNumberFormat="1" applyFont="1" applyFill="1" applyAlignment="1">
      <alignment horizontal="center" vertical="center" wrapText="1"/>
    </xf>
    <xf numFmtId="164" fontId="4" fillId="6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164" fontId="5" fillId="0" borderId="0" xfId="0" applyNumberFormat="1" applyFont="1"/>
    <xf numFmtId="164" fontId="2" fillId="4" borderId="0" xfId="0" applyNumberFormat="1" applyFont="1" applyFill="1" applyAlignment="1">
      <alignment horizontal="center" vertical="center" wrapText="1"/>
    </xf>
    <xf numFmtId="0" fontId="4" fillId="6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left" vertical="center" wrapText="1"/>
    </xf>
    <xf numFmtId="164" fontId="6" fillId="7" borderId="0" xfId="0" applyNumberFormat="1" applyFont="1" applyFill="1" applyAlignment="1">
      <alignment horizontal="center" vertical="center" wrapText="1"/>
    </xf>
    <xf numFmtId="164" fontId="7" fillId="7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8" borderId="0" xfId="0" applyFont="1" applyFill="1" applyAlignment="1">
      <alignment horizontal="center" vertical="center" wrapText="1"/>
    </xf>
    <xf numFmtId="165" fontId="4" fillId="8" borderId="0" xfId="0" applyNumberFormat="1" applyFont="1" applyFill="1" applyAlignment="1">
      <alignment horizontal="center" vertical="center" wrapText="1"/>
    </xf>
    <xf numFmtId="49" fontId="4" fillId="8" borderId="0" xfId="0" applyNumberFormat="1" applyFont="1" applyFill="1" applyAlignment="1">
      <alignment horizontal="center" vertical="center" wrapText="1"/>
    </xf>
    <xf numFmtId="3" fontId="4" fillId="8" borderId="0" xfId="0" applyNumberFormat="1" applyFont="1" applyFill="1" applyAlignment="1">
      <alignment horizontal="center" vertical="center" wrapText="1"/>
    </xf>
    <xf numFmtId="166" fontId="4" fillId="8" borderId="0" xfId="0" applyNumberFormat="1" applyFont="1" applyFill="1" applyAlignment="1">
      <alignment horizontal="center" vertical="center" wrapText="1"/>
    </xf>
    <xf numFmtId="49" fontId="4" fillId="8" borderId="0" xfId="0" applyNumberFormat="1" applyFont="1" applyFill="1" applyAlignment="1">
      <alignment horizontal="right" vertical="center" wrapText="1"/>
    </xf>
    <xf numFmtId="165" fontId="4" fillId="0" borderId="0" xfId="0" applyNumberFormat="1" applyFont="1"/>
    <xf numFmtId="49" fontId="4" fillId="0" borderId="0" xfId="0" applyNumberFormat="1" applyFont="1"/>
    <xf numFmtId="3" fontId="4" fillId="0" borderId="0" xfId="0" applyNumberFormat="1" applyFont="1"/>
    <xf numFmtId="166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3" borderId="0" xfId="0" applyFont="1" applyFill="1"/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right" vertical="center"/>
    </xf>
    <xf numFmtId="166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/>
    <xf numFmtId="166" fontId="2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65" fontId="4" fillId="0" borderId="0" xfId="0" applyNumberFormat="1" applyFont="1" applyAlignment="1">
      <alignment horizontal="right"/>
    </xf>
    <xf numFmtId="166" fontId="2" fillId="0" borderId="0" xfId="0" applyNumberFormat="1" applyFont="1"/>
    <xf numFmtId="167" fontId="4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/>
    <xf numFmtId="0" fontId="4" fillId="0" borderId="0" xfId="0" applyFont="1" applyAlignment="1">
      <alignment horizontal="right"/>
    </xf>
    <xf numFmtId="0" fontId="4" fillId="3" borderId="0" xfId="0" applyFont="1" applyFill="1" applyAlignment="1"/>
    <xf numFmtId="167" fontId="2" fillId="0" borderId="0" xfId="0" applyNumberFormat="1" applyFont="1" applyAlignment="1">
      <alignment horizontal="right"/>
    </xf>
    <xf numFmtId="0" fontId="4" fillId="0" borderId="0" xfId="0" applyFont="1" applyAlignment="1"/>
    <xf numFmtId="0" fontId="9" fillId="5" borderId="0" xfId="0" applyFont="1" applyFill="1" applyAlignment="1">
      <alignment horizontal="right" vertical="center"/>
    </xf>
    <xf numFmtId="0" fontId="10" fillId="5" borderId="0" xfId="0" applyFont="1" applyFill="1" applyAlignment="1">
      <alignment horizontal="right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/>
    <xf numFmtId="0" fontId="11" fillId="0" borderId="0" xfId="0" applyFont="1" applyAlignment="1">
      <alignment horizontal="right"/>
    </xf>
    <xf numFmtId="3" fontId="2" fillId="5" borderId="0" xfId="0" applyNumberFormat="1" applyFont="1" applyFill="1" applyAlignment="1">
      <alignment vertical="center"/>
    </xf>
    <xf numFmtId="3" fontId="2" fillId="0" borderId="0" xfId="0" applyNumberFormat="1" applyFont="1" applyAlignment="1">
      <alignment horizontal="right" vertical="center"/>
    </xf>
    <xf numFmtId="168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8" fontId="2" fillId="0" borderId="0" xfId="0" applyNumberFormat="1" applyFont="1" applyAlignment="1">
      <alignment vertical="center"/>
    </xf>
    <xf numFmtId="0" fontId="4" fillId="0" borderId="0" xfId="0" applyFont="1" applyAlignment="1">
      <alignment horizontal="right"/>
    </xf>
    <xf numFmtId="0" fontId="2" fillId="5" borderId="0" xfId="0" applyFont="1" applyFill="1" applyAlignment="1">
      <alignment horizontal="left" vertical="center" wrapText="1"/>
    </xf>
    <xf numFmtId="166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13" fillId="8" borderId="0" xfId="0" applyNumberFormat="1" applyFont="1" applyFill="1"/>
    <xf numFmtId="166" fontId="4" fillId="8" borderId="0" xfId="0" applyNumberFormat="1" applyFont="1" applyFill="1"/>
    <xf numFmtId="0" fontId="2" fillId="8" borderId="0" xfId="0" applyFont="1" applyFill="1" applyAlignment="1">
      <alignment horizontal="right"/>
    </xf>
    <xf numFmtId="166" fontId="4" fillId="0" borderId="0" xfId="0" applyNumberFormat="1" applyFont="1" applyAlignment="1">
      <alignment horizontal="right"/>
    </xf>
    <xf numFmtId="4" fontId="2" fillId="0" borderId="0" xfId="0" applyNumberFormat="1" applyFont="1"/>
    <xf numFmtId="0" fontId="3" fillId="3" borderId="0" xfId="0" applyFont="1" applyFill="1" applyAlignment="1">
      <alignment horizontal="left" vertical="center" wrapText="1"/>
    </xf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0" fontId="4" fillId="8" borderId="0" xfId="0" applyFont="1" applyFill="1" applyAlignment="1">
      <alignment horizont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h63JOkxooZSjgU-2mJGNOmI9YJcVDKMn" TargetMode="External"/><Relationship Id="rId13" Type="http://schemas.openxmlformats.org/officeDocument/2006/relationships/hyperlink" Target="https://drive.google.com/open?id=1I9N43Vsdwr_FNCSzz62KMrIjSpuPjtoP" TargetMode="External"/><Relationship Id="rId18" Type="http://schemas.openxmlformats.org/officeDocument/2006/relationships/hyperlink" Target="https://drive.google.com/open?id=1glLO1DCGxZTsNkzMBKPkpeeX973HrGva" TargetMode="External"/><Relationship Id="rId3" Type="http://schemas.openxmlformats.org/officeDocument/2006/relationships/hyperlink" Target="https://drive.google.com/open?id=1lp2Hz5-nsp0Kr8q2S0KtNUxyzPaus2NV" TargetMode="External"/><Relationship Id="rId7" Type="http://schemas.openxmlformats.org/officeDocument/2006/relationships/hyperlink" Target="https://drive.google.com/open?id=1chxoRmOtuQ9kB2LO8oJ3BchNC-smYvYp" TargetMode="External"/><Relationship Id="rId12" Type="http://schemas.openxmlformats.org/officeDocument/2006/relationships/hyperlink" Target="https://drive.google.com/open?id=1F3NxePfNmNxdeqO8YXR9PunjrPaq1fjr" TargetMode="External"/><Relationship Id="rId17" Type="http://schemas.openxmlformats.org/officeDocument/2006/relationships/hyperlink" Target="https://drive.google.com/open?id=1eh0LF8wM__GakSYhKmlLzI7lJqt7x3ud" TargetMode="External"/><Relationship Id="rId2" Type="http://schemas.openxmlformats.org/officeDocument/2006/relationships/hyperlink" Target="https://drive.google.com/open?id=1A04ZNSHZFQNI2c3kjEi9wxYoAeiDyTJA" TargetMode="External"/><Relationship Id="rId16" Type="http://schemas.openxmlformats.org/officeDocument/2006/relationships/hyperlink" Target="https://drive.google.com/open?id=1mIPMr-OlSCHh84I5y9pLgls00bodSFFY" TargetMode="External"/><Relationship Id="rId1" Type="http://schemas.openxmlformats.org/officeDocument/2006/relationships/hyperlink" Target="https://drive.google.com/open?id=1uBzUtWAeTB7ZCu-tq-z3-MFgE00nNS-C" TargetMode="External"/><Relationship Id="rId6" Type="http://schemas.openxmlformats.org/officeDocument/2006/relationships/hyperlink" Target="https://drive.google.com/open?id=1QOgZyo7KbYCcZbvbX_bhw1zNdaAsSJNC" TargetMode="External"/><Relationship Id="rId11" Type="http://schemas.openxmlformats.org/officeDocument/2006/relationships/hyperlink" Target="https://drive.google.com/open?id=1nCXyZ6MVzVClLSsfhroT-q_Q2HZAmiEM" TargetMode="External"/><Relationship Id="rId5" Type="http://schemas.openxmlformats.org/officeDocument/2006/relationships/hyperlink" Target="https://drive.google.com/open?id=1HQM6eTS-E5r3bO-JGU-QBVmkHDTOA7VV" TargetMode="External"/><Relationship Id="rId15" Type="http://schemas.openxmlformats.org/officeDocument/2006/relationships/hyperlink" Target="https://drive.google.com/open?id=1HpU3wqK36S8eSzZkkGRExUNtNqdWixvw" TargetMode="External"/><Relationship Id="rId10" Type="http://schemas.openxmlformats.org/officeDocument/2006/relationships/hyperlink" Target="https://drive.google.com/open?id=1tiCseNmUtlia-NhwwXF5fvcY00aQunWA" TargetMode="External"/><Relationship Id="rId19" Type="http://schemas.openxmlformats.org/officeDocument/2006/relationships/hyperlink" Target="https://drive.google.com/open?id=1aHXjpXJfegZyG-iEBAL0oHQaZf4ofgWp" TargetMode="External"/><Relationship Id="rId4" Type="http://schemas.openxmlformats.org/officeDocument/2006/relationships/hyperlink" Target="https://drive.google.com/open?id=1TUxEiF5Gz-NsdDLTlZolmthg4chDF_4a" TargetMode="External"/><Relationship Id="rId9" Type="http://schemas.openxmlformats.org/officeDocument/2006/relationships/hyperlink" Target="https://drive.google.com/open?id=1Z8Rp3M7eabro0XqufFhHeKYUwKDx6gpF" TargetMode="External"/><Relationship Id="rId14" Type="http://schemas.openxmlformats.org/officeDocument/2006/relationships/hyperlink" Target="https://drive.google.com/open?id=1duIgz8n9Gl6FLlMDsJab4CNTYoSj2d9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1001"/>
  <sheetViews>
    <sheetView tabSelected="1" workbookViewId="0">
      <selection sqref="A1:C1"/>
    </sheetView>
  </sheetViews>
  <sheetFormatPr baseColWidth="10" defaultColWidth="14.42578125" defaultRowHeight="15" customHeight="1"/>
  <cols>
    <col min="1" max="1" width="53.140625" customWidth="1"/>
    <col min="2" max="2" width="19.42578125" customWidth="1"/>
  </cols>
  <sheetData>
    <row r="1" spans="1:24">
      <c r="A1" s="77" t="s">
        <v>0</v>
      </c>
      <c r="B1" s="76"/>
      <c r="C1" s="76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77" t="s">
        <v>1</v>
      </c>
      <c r="B2" s="76"/>
      <c r="C2" s="7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>
      <c r="A3" s="1" t="s">
        <v>2</v>
      </c>
      <c r="B3" s="3" t="s">
        <v>3</v>
      </c>
      <c r="C3" s="3" t="s"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>
      <c r="A4" s="75" t="s">
        <v>5</v>
      </c>
      <c r="B4" s="76"/>
      <c r="C4" s="76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>
      <c r="A5" s="78" t="s">
        <v>6</v>
      </c>
      <c r="B5" s="76"/>
      <c r="C5" s="7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>
      <c r="A6" s="4" t="s">
        <v>6</v>
      </c>
      <c r="B6" s="5">
        <v>45000000</v>
      </c>
      <c r="C6" s="6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>
      <c r="A7" s="7" t="s">
        <v>7</v>
      </c>
      <c r="B7" s="8">
        <f t="shared" ref="B7:C7" si="0">B6</f>
        <v>45000000</v>
      </c>
      <c r="C7" s="9">
        <f t="shared" si="0"/>
        <v>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>
      <c r="A8" s="78" t="s">
        <v>8</v>
      </c>
      <c r="B8" s="76"/>
      <c r="C8" s="76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>
      <c r="A9" s="10" t="s">
        <v>9</v>
      </c>
      <c r="B9" s="5">
        <v>64400000</v>
      </c>
      <c r="C9" s="6">
        <f>Mayo!H6+Mayo!E6</f>
        <v>13424444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>
      <c r="A10" s="10" t="s">
        <v>10</v>
      </c>
      <c r="B10" s="11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10" t="s">
        <v>11</v>
      </c>
      <c r="B11" s="5">
        <v>51100000</v>
      </c>
      <c r="C11" s="6">
        <f>Mayo!H10+Mayo!E10</f>
        <v>8954587.4625000004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0" t="s">
        <v>12</v>
      </c>
      <c r="B12" s="5">
        <v>12000000</v>
      </c>
      <c r="C12" s="11">
        <f>Mayo!D56</f>
        <v>5000000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>
      <c r="A13" s="10" t="s">
        <v>13</v>
      </c>
      <c r="B13" s="5">
        <v>51100000</v>
      </c>
      <c r="C13" s="6">
        <f>Mayo!H14+Mayo!E14</f>
        <v>10282214.125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>
      <c r="A14" s="10" t="s">
        <v>14</v>
      </c>
      <c r="B14" s="11"/>
      <c r="C14" s="1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>
      <c r="A15" s="10" t="s">
        <v>15</v>
      </c>
      <c r="B15" s="5">
        <v>51100000</v>
      </c>
      <c r="C15" s="11">
        <f>Mayo!H19+Mayo!E19</f>
        <v>14052500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>
      <c r="A16" s="10" t="s">
        <v>16</v>
      </c>
      <c r="B16" s="5">
        <v>12000000</v>
      </c>
      <c r="C16" s="11">
        <f>Mayo!D23</f>
        <v>6000000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>
      <c r="A17" s="10" t="s">
        <v>17</v>
      </c>
      <c r="B17" s="11"/>
      <c r="C17" s="1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>
      <c r="A18" s="10" t="s">
        <v>18</v>
      </c>
      <c r="B18" s="5">
        <v>21200000</v>
      </c>
      <c r="C18" s="11">
        <f>Mayo!D32</f>
        <v>3712500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>
      <c r="A19" s="10" t="s">
        <v>19</v>
      </c>
      <c r="B19" s="5">
        <v>23320000</v>
      </c>
      <c r="C19" s="11">
        <f>Mayo!H28+Mayo!E28</f>
        <v>9839838.75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>
      <c r="A20" s="10" t="s">
        <v>20</v>
      </c>
      <c r="B20" s="11"/>
      <c r="C20" s="1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>
      <c r="A21" s="10" t="s">
        <v>21</v>
      </c>
      <c r="B21" s="11"/>
      <c r="C21" s="1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>
      <c r="A22" s="10" t="s">
        <v>22</v>
      </c>
      <c r="B22" s="5">
        <v>12050000</v>
      </c>
      <c r="C22" s="11">
        <f>Mayo!D36</f>
        <v>2500000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>
      <c r="A23" s="7" t="s">
        <v>23</v>
      </c>
      <c r="B23" s="8">
        <f t="shared" ref="B23:C23" si="1">SUM(B9:B22)</f>
        <v>298270000</v>
      </c>
      <c r="C23" s="9">
        <f t="shared" si="1"/>
        <v>73766084.337500006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>
      <c r="A24" s="78" t="s">
        <v>24</v>
      </c>
      <c r="B24" s="76"/>
      <c r="C24" s="1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>
      <c r="A25" s="10" t="s">
        <v>25</v>
      </c>
      <c r="B25" s="79">
        <v>50000000</v>
      </c>
      <c r="C25" s="1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>
      <c r="A26" s="10" t="s">
        <v>26</v>
      </c>
      <c r="B26" s="76"/>
      <c r="C26" s="1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>
      <c r="A27" s="10" t="s">
        <v>27</v>
      </c>
      <c r="B27" s="76"/>
      <c r="C27" s="11">
        <f>Mayo!H60</f>
        <v>1500000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>
      <c r="A28" s="10" t="s">
        <v>28</v>
      </c>
      <c r="B28" s="76"/>
      <c r="C28" s="1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>
      <c r="A29" s="10" t="s">
        <v>29</v>
      </c>
      <c r="B29" s="76"/>
      <c r="C29" s="1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>
      <c r="A30" s="10" t="s">
        <v>30</v>
      </c>
      <c r="B30" s="76"/>
      <c r="C30" s="11">
        <f>Mayo!D45</f>
        <v>6240000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>
      <c r="A31" s="10" t="s">
        <v>31</v>
      </c>
      <c r="B31" s="76"/>
      <c r="C31" s="1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>
      <c r="A32" s="10" t="s">
        <v>32</v>
      </c>
      <c r="B32" s="76"/>
      <c r="C32" s="1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>
      <c r="A33" s="10" t="s">
        <v>33</v>
      </c>
      <c r="B33" s="76"/>
      <c r="C33" s="1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>
      <c r="A34" s="10" t="s">
        <v>34</v>
      </c>
      <c r="B34" s="76"/>
      <c r="C34" s="1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>
      <c r="A35" s="10" t="s">
        <v>35</v>
      </c>
      <c r="B35" s="76"/>
      <c r="C35" s="1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>
      <c r="A36" s="10" t="s">
        <v>36</v>
      </c>
      <c r="B36" s="76"/>
      <c r="C36" s="1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>
      <c r="A37" s="10" t="s">
        <v>37</v>
      </c>
      <c r="B37" s="76"/>
      <c r="C37" s="1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>
      <c r="A38" s="10" t="s">
        <v>38</v>
      </c>
      <c r="B38" s="76"/>
      <c r="C38" s="1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>
      <c r="A39" s="10" t="s">
        <v>39</v>
      </c>
      <c r="B39" s="76"/>
      <c r="C39" s="1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>
      <c r="A40" s="10" t="s">
        <v>40</v>
      </c>
      <c r="B40" s="76"/>
      <c r="C40" s="1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>
      <c r="A41" s="10" t="s">
        <v>41</v>
      </c>
      <c r="B41" s="76"/>
      <c r="C41" s="11">
        <f>Mayo!H52+Mayo!E52</f>
        <v>21792519.800000001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>
      <c r="A42" s="10" t="s">
        <v>42</v>
      </c>
      <c r="B42" s="76"/>
      <c r="C42" s="11">
        <f>Mayo!H40+Mayo!E40</f>
        <v>800000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>
      <c r="A43" s="14" t="s">
        <v>43</v>
      </c>
      <c r="B43" s="8">
        <f>B25</f>
        <v>50000000</v>
      </c>
      <c r="C43" s="9">
        <f>SUM(C25:C42)</f>
        <v>30332519.800000001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>
      <c r="A44" s="78" t="s">
        <v>44</v>
      </c>
      <c r="B44" s="76"/>
      <c r="C44" s="7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>
      <c r="A45" s="10" t="s">
        <v>45</v>
      </c>
      <c r="B45" s="79">
        <v>12000000</v>
      </c>
      <c r="C45" s="1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>
      <c r="A46" s="10" t="s">
        <v>46</v>
      </c>
      <c r="B46" s="76"/>
      <c r="C46" s="1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>
      <c r="A47" s="10" t="s">
        <v>47</v>
      </c>
      <c r="B47" s="76"/>
      <c r="C47" s="1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>
      <c r="A48" s="10" t="s">
        <v>48</v>
      </c>
      <c r="B48" s="76"/>
      <c r="C48" s="1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>
      <c r="A49" s="10" t="s">
        <v>49</v>
      </c>
      <c r="B49" s="76"/>
      <c r="C49" s="1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>
      <c r="A50" s="10" t="s">
        <v>50</v>
      </c>
      <c r="B50" s="76"/>
      <c r="C50" s="1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>
      <c r="A51" s="10" t="s">
        <v>51</v>
      </c>
      <c r="B51" s="76"/>
      <c r="C51" s="1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>
      <c r="A52" s="14" t="s">
        <v>52</v>
      </c>
      <c r="B52" s="8">
        <f>B45</f>
        <v>12000000</v>
      </c>
      <c r="C52" s="9">
        <f>SUM(C45:C51)</f>
        <v>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>
      <c r="A53" s="75" t="s">
        <v>53</v>
      </c>
      <c r="B53" s="76"/>
      <c r="C53" s="7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>
      <c r="A54" s="10" t="s">
        <v>54</v>
      </c>
      <c r="B54" s="79">
        <v>25000000</v>
      </c>
      <c r="C54" s="11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>
      <c r="A55" s="10" t="s">
        <v>55</v>
      </c>
      <c r="B55" s="76"/>
      <c r="C55" s="11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>
      <c r="A56" s="10" t="s">
        <v>56</v>
      </c>
      <c r="B56" s="76"/>
      <c r="C56" s="11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>
      <c r="A57" s="10" t="s">
        <v>57</v>
      </c>
      <c r="B57" s="76"/>
      <c r="C57" s="11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>
      <c r="A58" s="10" t="s">
        <v>58</v>
      </c>
      <c r="B58" s="76"/>
      <c r="C58" s="1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>
      <c r="A59" s="10" t="s">
        <v>59</v>
      </c>
      <c r="B59" s="76"/>
      <c r="C59" s="1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>
      <c r="A60" s="7" t="s">
        <v>60</v>
      </c>
      <c r="B60" s="8">
        <f>B54</f>
        <v>25000000</v>
      </c>
      <c r="C60" s="9">
        <f>SUM(C54:C59)</f>
        <v>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>
      <c r="A61" s="75" t="s">
        <v>61</v>
      </c>
      <c r="B61" s="76"/>
      <c r="C61" s="7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>
      <c r="A62" s="10" t="s">
        <v>62</v>
      </c>
      <c r="B62" s="79">
        <v>45000000</v>
      </c>
      <c r="C62" s="11">
        <f>Mayo!D64</f>
        <v>13236194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>
      <c r="A63" s="10" t="s">
        <v>63</v>
      </c>
      <c r="B63" s="76"/>
      <c r="C63" s="1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>
      <c r="A64" s="7" t="s">
        <v>64</v>
      </c>
      <c r="B64" s="8">
        <f>B62</f>
        <v>45000000</v>
      </c>
      <c r="C64" s="9">
        <f>SUM(C62:C63)</f>
        <v>13236194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>
      <c r="A65" s="75" t="s">
        <v>65</v>
      </c>
      <c r="B65" s="76"/>
      <c r="C65" s="7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>
      <c r="A66" s="10" t="s">
        <v>66</v>
      </c>
      <c r="B66" s="79">
        <v>128000000</v>
      </c>
      <c r="C66" s="1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>
      <c r="A67" s="10" t="s">
        <v>67</v>
      </c>
      <c r="B67" s="76"/>
      <c r="C67" s="1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>
      <c r="A68" s="10" t="s">
        <v>68</v>
      </c>
      <c r="B68" s="76"/>
      <c r="C68" s="11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>
      <c r="A69" s="10" t="s">
        <v>69</v>
      </c>
      <c r="B69" s="76"/>
      <c r="C69" s="1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>
      <c r="A70" s="7" t="s">
        <v>70</v>
      </c>
      <c r="B70" s="8">
        <f>B66</f>
        <v>128000000</v>
      </c>
      <c r="C70" s="9">
        <f>SUM(C66:C69)</f>
        <v>0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>
      <c r="A71" s="75" t="s">
        <v>71</v>
      </c>
      <c r="B71" s="76"/>
      <c r="C71" s="7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>
      <c r="A72" s="10" t="s">
        <v>72</v>
      </c>
      <c r="B72" s="79">
        <v>46730000</v>
      </c>
      <c r="C72" s="1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>
      <c r="A73" s="10" t="s">
        <v>73</v>
      </c>
      <c r="B73" s="76"/>
      <c r="C73" s="1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>
      <c r="A74" s="10" t="s">
        <v>74</v>
      </c>
      <c r="B74" s="76"/>
      <c r="C74" s="1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>
      <c r="A75" s="10" t="s">
        <v>75</v>
      </c>
      <c r="B75" s="76"/>
      <c r="C75" s="1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>
      <c r="A76" s="7" t="s">
        <v>76</v>
      </c>
      <c r="B76" s="8">
        <f>B72</f>
        <v>46730000</v>
      </c>
      <c r="C76" s="9">
        <f>SUM(C72:C75)</f>
        <v>0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>
      <c r="A77" s="75" t="s">
        <v>77</v>
      </c>
      <c r="B77" s="76"/>
      <c r="C77" s="7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>
      <c r="A78" s="10" t="s">
        <v>78</v>
      </c>
      <c r="B78" s="6">
        <v>0</v>
      </c>
      <c r="C78" s="6">
        <v>0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>
      <c r="A79" s="7" t="s">
        <v>79</v>
      </c>
      <c r="B79" s="8">
        <f>B78</f>
        <v>0</v>
      </c>
      <c r="C79" s="9">
        <f>SUM(C78)</f>
        <v>0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>
      <c r="A80" s="15" t="s">
        <v>80</v>
      </c>
      <c r="B80" s="16">
        <f t="shared" ref="B80:C80" si="2">B79+B76+B70+B64+B60+B52+B43+B23+B7</f>
        <v>650000000</v>
      </c>
      <c r="C80" s="17">
        <f t="shared" si="2"/>
        <v>117334798.1375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>
      <c r="A81" s="18"/>
      <c r="B81" s="11"/>
      <c r="C81" s="1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>
      <c r="A82" s="18"/>
      <c r="B82" s="11"/>
      <c r="C82" s="1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>
      <c r="A83" s="20"/>
      <c r="B83" s="11"/>
      <c r="C83" s="1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>
      <c r="A84" s="18"/>
      <c r="B84" s="11"/>
      <c r="C84" s="1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>
      <c r="A85" s="18"/>
      <c r="B85" s="11"/>
      <c r="C85" s="1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>
      <c r="A86" s="18"/>
      <c r="B86" s="11"/>
      <c r="C86" s="1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>
      <c r="A87" s="18"/>
      <c r="B87" s="11"/>
      <c r="C87" s="1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>
      <c r="A88" s="18"/>
      <c r="B88" s="11"/>
      <c r="C88" s="1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>
      <c r="A89" s="18"/>
      <c r="B89" s="11"/>
      <c r="C89" s="1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>
      <c r="A90" s="18"/>
      <c r="B90" s="11"/>
      <c r="C90" s="1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>
      <c r="A91" s="18"/>
      <c r="B91" s="11"/>
      <c r="C91" s="1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>
      <c r="A92" s="18"/>
      <c r="B92" s="11"/>
      <c r="C92" s="1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>
      <c r="A93" s="18"/>
      <c r="B93" s="11"/>
      <c r="C93" s="1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>
      <c r="A94" s="18"/>
      <c r="B94" s="11"/>
      <c r="C94" s="1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>
      <c r="A95" s="18"/>
      <c r="B95" s="11"/>
      <c r="C95" s="1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>
      <c r="A96" s="18"/>
      <c r="B96" s="11"/>
      <c r="C96" s="1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>
      <c r="A97" s="18"/>
      <c r="B97" s="11"/>
      <c r="C97" s="1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>
      <c r="A98" s="18"/>
      <c r="B98" s="11"/>
      <c r="C98" s="1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>
      <c r="A99" s="18"/>
      <c r="B99" s="11"/>
      <c r="C99" s="1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>
      <c r="A100" s="18"/>
      <c r="B100" s="11"/>
      <c r="C100" s="1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>
      <c r="A101" s="18"/>
      <c r="B101" s="11"/>
      <c r="C101" s="1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>
      <c r="A102" s="18"/>
      <c r="B102" s="11"/>
      <c r="C102" s="1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>
      <c r="A103" s="18"/>
      <c r="B103" s="11"/>
      <c r="C103" s="1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>
      <c r="A104" s="18"/>
      <c r="B104" s="11"/>
      <c r="C104" s="1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>
      <c r="A105" s="18"/>
      <c r="B105" s="11"/>
      <c r="C105" s="1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>
      <c r="A106" s="18"/>
      <c r="B106" s="11"/>
      <c r="C106" s="1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>
      <c r="A107" s="18"/>
      <c r="B107" s="11"/>
      <c r="C107" s="1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>
      <c r="A108" s="18"/>
      <c r="B108" s="11"/>
      <c r="C108" s="1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>
      <c r="A109" s="18"/>
      <c r="B109" s="11"/>
      <c r="C109" s="1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>
      <c r="A110" s="18"/>
      <c r="B110" s="11"/>
      <c r="C110" s="1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>
      <c r="A111" s="18"/>
      <c r="B111" s="11"/>
      <c r="C111" s="1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>
      <c r="A112" s="18"/>
      <c r="B112" s="11"/>
      <c r="C112" s="1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>
      <c r="A113" s="18"/>
      <c r="B113" s="11"/>
      <c r="C113" s="1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>
      <c r="A114" s="18"/>
      <c r="B114" s="11"/>
      <c r="C114" s="1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>
      <c r="A115" s="18"/>
      <c r="B115" s="11"/>
      <c r="C115" s="1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>
      <c r="A116" s="18"/>
      <c r="B116" s="11"/>
      <c r="C116" s="1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>
      <c r="A117" s="18"/>
      <c r="B117" s="11"/>
      <c r="C117" s="1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>
      <c r="A118" s="18"/>
      <c r="B118" s="11"/>
      <c r="C118" s="1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>
      <c r="A119" s="18"/>
      <c r="B119" s="11"/>
      <c r="C119" s="1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>
      <c r="A120" s="18"/>
      <c r="B120" s="11"/>
      <c r="C120" s="1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>
      <c r="A121" s="18"/>
      <c r="B121" s="11"/>
      <c r="C121" s="1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>
      <c r="A122" s="18"/>
      <c r="B122" s="11"/>
      <c r="C122" s="1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>
      <c r="A123" s="18"/>
      <c r="B123" s="11"/>
      <c r="C123" s="1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>
      <c r="A124" s="18"/>
      <c r="B124" s="11"/>
      <c r="C124" s="1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>
      <c r="A125" s="18"/>
      <c r="B125" s="11"/>
      <c r="C125" s="1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>
      <c r="A126" s="18"/>
      <c r="B126" s="11"/>
      <c r="C126" s="1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>
      <c r="A127" s="18"/>
      <c r="B127" s="11"/>
      <c r="C127" s="1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>
      <c r="A128" s="18"/>
      <c r="B128" s="11"/>
      <c r="C128" s="1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>
      <c r="A129" s="18"/>
      <c r="B129" s="11"/>
      <c r="C129" s="1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>
      <c r="A130" s="18"/>
      <c r="B130" s="11"/>
      <c r="C130" s="1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>
      <c r="A131" s="18"/>
      <c r="B131" s="11"/>
      <c r="C131" s="1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>
      <c r="A132" s="18"/>
      <c r="B132" s="11"/>
      <c r="C132" s="1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>
      <c r="A133" s="18"/>
      <c r="B133" s="11"/>
      <c r="C133" s="1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>
      <c r="A134" s="18"/>
      <c r="B134" s="11"/>
      <c r="C134" s="1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>
      <c r="A135" s="18"/>
      <c r="B135" s="11"/>
      <c r="C135" s="1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>
      <c r="A136" s="18"/>
      <c r="B136" s="11"/>
      <c r="C136" s="1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>
      <c r="A137" s="18"/>
      <c r="B137" s="11"/>
      <c r="C137" s="1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>
      <c r="A138" s="18"/>
      <c r="B138" s="11"/>
      <c r="C138" s="1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>
      <c r="A139" s="18"/>
      <c r="B139" s="11"/>
      <c r="C139" s="1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>
      <c r="A140" s="18"/>
      <c r="B140" s="11"/>
      <c r="C140" s="1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>
      <c r="A141" s="18"/>
      <c r="B141" s="11"/>
      <c r="C141" s="1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>
      <c r="A142" s="18"/>
      <c r="B142" s="11"/>
      <c r="C142" s="1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>
      <c r="A143" s="18"/>
      <c r="B143" s="11"/>
      <c r="C143" s="1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>
      <c r="A144" s="18"/>
      <c r="B144" s="11"/>
      <c r="C144" s="1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>
      <c r="A145" s="18"/>
      <c r="B145" s="11"/>
      <c r="C145" s="1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>
      <c r="A146" s="18"/>
      <c r="B146" s="11"/>
      <c r="C146" s="1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>
      <c r="A147" s="18"/>
      <c r="B147" s="11"/>
      <c r="C147" s="1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>
      <c r="A148" s="18"/>
      <c r="B148" s="11"/>
      <c r="C148" s="1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>
      <c r="A149" s="18"/>
      <c r="B149" s="11"/>
      <c r="C149" s="1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>
      <c r="A150" s="18"/>
      <c r="B150" s="11"/>
      <c r="C150" s="1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>
      <c r="A151" s="18"/>
      <c r="B151" s="11"/>
      <c r="C151" s="1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>
      <c r="A152" s="18"/>
      <c r="B152" s="11"/>
      <c r="C152" s="1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>
      <c r="A153" s="18"/>
      <c r="B153" s="11"/>
      <c r="C153" s="1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>
      <c r="A154" s="18"/>
      <c r="B154" s="11"/>
      <c r="C154" s="1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>
      <c r="A155" s="18"/>
      <c r="B155" s="11"/>
      <c r="C155" s="1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>
      <c r="A156" s="18"/>
      <c r="B156" s="11"/>
      <c r="C156" s="1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>
      <c r="A157" s="18"/>
      <c r="B157" s="11"/>
      <c r="C157" s="1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>
      <c r="A158" s="18"/>
      <c r="B158" s="11"/>
      <c r="C158" s="1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>
      <c r="A159" s="18"/>
      <c r="B159" s="11"/>
      <c r="C159" s="1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>
      <c r="A160" s="18"/>
      <c r="B160" s="11"/>
      <c r="C160" s="1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>
      <c r="A161" s="18"/>
      <c r="B161" s="11"/>
      <c r="C161" s="1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>
      <c r="A162" s="18"/>
      <c r="B162" s="11"/>
      <c r="C162" s="1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>
      <c r="A163" s="18"/>
      <c r="B163" s="11"/>
      <c r="C163" s="1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>
      <c r="A164" s="18"/>
      <c r="B164" s="11"/>
      <c r="C164" s="1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>
      <c r="A165" s="18"/>
      <c r="B165" s="11"/>
      <c r="C165" s="1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>
      <c r="A166" s="18"/>
      <c r="B166" s="11"/>
      <c r="C166" s="1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>
      <c r="A167" s="18"/>
      <c r="B167" s="11"/>
      <c r="C167" s="1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>
      <c r="A168" s="18"/>
      <c r="B168" s="11"/>
      <c r="C168" s="1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>
      <c r="A169" s="18"/>
      <c r="B169" s="11"/>
      <c r="C169" s="1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>
      <c r="A170" s="18"/>
      <c r="B170" s="11"/>
      <c r="C170" s="1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>
      <c r="A171" s="18"/>
      <c r="B171" s="11"/>
      <c r="C171" s="1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>
      <c r="A172" s="18"/>
      <c r="B172" s="11"/>
      <c r="C172" s="1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>
      <c r="A173" s="18"/>
      <c r="B173" s="11"/>
      <c r="C173" s="1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>
      <c r="A174" s="18"/>
      <c r="B174" s="11"/>
      <c r="C174" s="1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>
      <c r="A175" s="18"/>
      <c r="B175" s="11"/>
      <c r="C175" s="1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>
      <c r="A176" s="18"/>
      <c r="B176" s="11"/>
      <c r="C176" s="1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>
      <c r="A177" s="18"/>
      <c r="B177" s="11"/>
      <c r="C177" s="1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>
      <c r="A178" s="18"/>
      <c r="B178" s="11"/>
      <c r="C178" s="1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>
      <c r="A179" s="18"/>
      <c r="B179" s="11"/>
      <c r="C179" s="1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>
      <c r="A180" s="18"/>
      <c r="B180" s="11"/>
      <c r="C180" s="1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>
      <c r="A181" s="18"/>
      <c r="B181" s="11"/>
      <c r="C181" s="1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>
      <c r="A182" s="18"/>
      <c r="B182" s="11"/>
      <c r="C182" s="1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>
      <c r="A183" s="18"/>
      <c r="B183" s="11"/>
      <c r="C183" s="1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>
      <c r="A184" s="18"/>
      <c r="B184" s="11"/>
      <c r="C184" s="1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>
      <c r="A185" s="18"/>
      <c r="B185" s="11"/>
      <c r="C185" s="1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>
      <c r="A186" s="18"/>
      <c r="B186" s="11"/>
      <c r="C186" s="1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>
      <c r="A187" s="18"/>
      <c r="B187" s="11"/>
      <c r="C187" s="1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>
      <c r="A188" s="18"/>
      <c r="B188" s="11"/>
      <c r="C188" s="1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>
      <c r="A189" s="18"/>
      <c r="B189" s="11"/>
      <c r="C189" s="1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>
      <c r="A190" s="18"/>
      <c r="B190" s="11"/>
      <c r="C190" s="1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>
      <c r="A191" s="18"/>
      <c r="B191" s="11"/>
      <c r="C191" s="1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>
      <c r="A192" s="18"/>
      <c r="B192" s="11"/>
      <c r="C192" s="1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>
      <c r="A193" s="18"/>
      <c r="B193" s="11"/>
      <c r="C193" s="1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>
      <c r="A194" s="18"/>
      <c r="B194" s="11"/>
      <c r="C194" s="1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>
      <c r="A195" s="18"/>
      <c r="B195" s="11"/>
      <c r="C195" s="1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>
      <c r="A196" s="18"/>
      <c r="B196" s="11"/>
      <c r="C196" s="1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>
      <c r="A197" s="18"/>
      <c r="B197" s="11"/>
      <c r="C197" s="1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>
      <c r="A198" s="18"/>
      <c r="B198" s="11"/>
      <c r="C198" s="1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>
      <c r="A199" s="18"/>
      <c r="B199" s="11"/>
      <c r="C199" s="1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>
      <c r="A200" s="18"/>
      <c r="B200" s="11"/>
      <c r="C200" s="1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>
      <c r="A201" s="18"/>
      <c r="B201" s="11"/>
      <c r="C201" s="1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>
      <c r="A202" s="18"/>
      <c r="B202" s="11"/>
      <c r="C202" s="1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>
      <c r="A203" s="18"/>
      <c r="B203" s="11"/>
      <c r="C203" s="1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>
      <c r="A204" s="18"/>
      <c r="B204" s="11"/>
      <c r="C204" s="1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>
      <c r="A205" s="18"/>
      <c r="B205" s="11"/>
      <c r="C205" s="1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>
      <c r="A206" s="18"/>
      <c r="B206" s="11"/>
      <c r="C206" s="1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>
      <c r="A207" s="18"/>
      <c r="B207" s="11"/>
      <c r="C207" s="1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>
      <c r="A208" s="18"/>
      <c r="B208" s="11"/>
      <c r="C208" s="1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>
      <c r="A209" s="18"/>
      <c r="B209" s="11"/>
      <c r="C209" s="1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>
      <c r="A210" s="18"/>
      <c r="B210" s="11"/>
      <c r="C210" s="1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>
      <c r="A211" s="18"/>
      <c r="B211" s="11"/>
      <c r="C211" s="1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>
      <c r="A212" s="18"/>
      <c r="B212" s="11"/>
      <c r="C212" s="1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>
      <c r="A213" s="18"/>
      <c r="B213" s="11"/>
      <c r="C213" s="1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>
      <c r="A214" s="18"/>
      <c r="B214" s="11"/>
      <c r="C214" s="1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>
      <c r="A215" s="18"/>
      <c r="B215" s="11"/>
      <c r="C215" s="1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>
      <c r="A216" s="18"/>
      <c r="B216" s="11"/>
      <c r="C216" s="1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>
      <c r="A217" s="18"/>
      <c r="B217" s="11"/>
      <c r="C217" s="1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>
      <c r="A218" s="18"/>
      <c r="B218" s="11"/>
      <c r="C218" s="1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>
      <c r="A219" s="18"/>
      <c r="B219" s="11"/>
      <c r="C219" s="1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>
      <c r="A220" s="18"/>
      <c r="B220" s="11"/>
      <c r="C220" s="1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>
      <c r="A221" s="18"/>
      <c r="B221" s="11"/>
      <c r="C221" s="1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>
      <c r="A222" s="18"/>
      <c r="B222" s="11"/>
      <c r="C222" s="1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>
      <c r="A223" s="18"/>
      <c r="B223" s="11"/>
      <c r="C223" s="1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>
      <c r="A224" s="18"/>
      <c r="B224" s="11"/>
      <c r="C224" s="1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>
      <c r="A225" s="18"/>
      <c r="B225" s="11"/>
      <c r="C225" s="1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>
      <c r="A226" s="18"/>
      <c r="B226" s="11"/>
      <c r="C226" s="1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>
      <c r="A227" s="18"/>
      <c r="B227" s="11"/>
      <c r="C227" s="1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>
      <c r="A228" s="18"/>
      <c r="B228" s="11"/>
      <c r="C228" s="1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>
      <c r="A229" s="18"/>
      <c r="B229" s="11"/>
      <c r="C229" s="1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>
      <c r="A230" s="18"/>
      <c r="B230" s="11"/>
      <c r="C230" s="1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>
      <c r="A231" s="18"/>
      <c r="B231" s="11"/>
      <c r="C231" s="1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>
      <c r="A232" s="18"/>
      <c r="B232" s="11"/>
      <c r="C232" s="1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>
      <c r="A233" s="18"/>
      <c r="B233" s="11"/>
      <c r="C233" s="1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>
      <c r="A234" s="18"/>
      <c r="B234" s="11"/>
      <c r="C234" s="1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>
      <c r="A235" s="18"/>
      <c r="B235" s="11"/>
      <c r="C235" s="1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>
      <c r="A236" s="18"/>
      <c r="B236" s="11"/>
      <c r="C236" s="1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>
      <c r="A237" s="18"/>
      <c r="B237" s="11"/>
      <c r="C237" s="1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>
      <c r="A238" s="18"/>
      <c r="B238" s="11"/>
      <c r="C238" s="1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>
      <c r="A239" s="18"/>
      <c r="B239" s="11"/>
      <c r="C239" s="1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>
      <c r="A240" s="18"/>
      <c r="B240" s="11"/>
      <c r="C240" s="1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>
      <c r="A241" s="18"/>
      <c r="B241" s="11"/>
      <c r="C241" s="1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>
      <c r="A242" s="18"/>
      <c r="B242" s="11"/>
      <c r="C242" s="1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>
      <c r="A243" s="18"/>
      <c r="B243" s="11"/>
      <c r="C243" s="1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>
      <c r="A244" s="18"/>
      <c r="B244" s="11"/>
      <c r="C244" s="1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>
      <c r="A245" s="18"/>
      <c r="B245" s="11"/>
      <c r="C245" s="1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>
      <c r="A246" s="18"/>
      <c r="B246" s="11"/>
      <c r="C246" s="1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>
      <c r="A247" s="18"/>
      <c r="B247" s="11"/>
      <c r="C247" s="1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>
      <c r="A248" s="18"/>
      <c r="B248" s="11"/>
      <c r="C248" s="1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>
      <c r="A249" s="18"/>
      <c r="B249" s="11"/>
      <c r="C249" s="1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>
      <c r="A250" s="18"/>
      <c r="B250" s="11"/>
      <c r="C250" s="1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>
      <c r="A251" s="18"/>
      <c r="B251" s="11"/>
      <c r="C251" s="1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>
      <c r="A252" s="18"/>
      <c r="B252" s="11"/>
      <c r="C252" s="1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>
      <c r="A253" s="18"/>
      <c r="B253" s="11"/>
      <c r="C253" s="1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>
      <c r="A254" s="18"/>
      <c r="B254" s="11"/>
      <c r="C254" s="1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>
      <c r="A255" s="18"/>
      <c r="B255" s="11"/>
      <c r="C255" s="1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>
      <c r="A256" s="18"/>
      <c r="B256" s="11"/>
      <c r="C256" s="1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>
      <c r="A257" s="18"/>
      <c r="B257" s="11"/>
      <c r="C257" s="1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>
      <c r="A258" s="18"/>
      <c r="B258" s="11"/>
      <c r="C258" s="1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>
      <c r="A259" s="18"/>
      <c r="B259" s="11"/>
      <c r="C259" s="1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>
      <c r="A260" s="18"/>
      <c r="B260" s="11"/>
      <c r="C260" s="1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>
      <c r="A261" s="18"/>
      <c r="B261" s="11"/>
      <c r="C261" s="1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>
      <c r="A262" s="18"/>
      <c r="B262" s="11"/>
      <c r="C262" s="1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>
      <c r="A263" s="18"/>
      <c r="B263" s="11"/>
      <c r="C263" s="1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>
      <c r="A264" s="18"/>
      <c r="B264" s="11"/>
      <c r="C264" s="1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>
      <c r="A265" s="18"/>
      <c r="B265" s="11"/>
      <c r="C265" s="1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>
      <c r="A266" s="18"/>
      <c r="B266" s="11"/>
      <c r="C266" s="1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>
      <c r="A267" s="18"/>
      <c r="B267" s="11"/>
      <c r="C267" s="1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>
      <c r="A268" s="18"/>
      <c r="B268" s="11"/>
      <c r="C268" s="1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>
      <c r="A269" s="18"/>
      <c r="B269" s="11"/>
      <c r="C269" s="1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>
      <c r="A270" s="18"/>
      <c r="B270" s="11"/>
      <c r="C270" s="1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>
      <c r="A271" s="18"/>
      <c r="B271" s="11"/>
      <c r="C271" s="1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>
      <c r="A272" s="18"/>
      <c r="B272" s="11"/>
      <c r="C272" s="1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>
      <c r="A273" s="18"/>
      <c r="B273" s="11"/>
      <c r="C273" s="1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>
      <c r="A274" s="18"/>
      <c r="B274" s="11"/>
      <c r="C274" s="1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>
      <c r="A275" s="18"/>
      <c r="B275" s="11"/>
      <c r="C275" s="1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>
      <c r="A276" s="18"/>
      <c r="B276" s="11"/>
      <c r="C276" s="1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>
      <c r="A277" s="18"/>
      <c r="B277" s="11"/>
      <c r="C277" s="1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>
      <c r="A278" s="18"/>
      <c r="B278" s="11"/>
      <c r="C278" s="1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>
      <c r="A279" s="18"/>
      <c r="B279" s="11"/>
      <c r="C279" s="1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>
      <c r="A280" s="18"/>
      <c r="B280" s="11"/>
      <c r="C280" s="1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>
      <c r="A281" s="18"/>
      <c r="B281" s="11"/>
      <c r="C281" s="1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>
      <c r="A282" s="18"/>
      <c r="B282" s="11"/>
      <c r="C282" s="1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>
      <c r="A283" s="18"/>
      <c r="B283" s="11"/>
      <c r="C283" s="1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>
      <c r="A284" s="18"/>
      <c r="B284" s="11"/>
      <c r="C284" s="1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>
      <c r="A285" s="18"/>
      <c r="B285" s="11"/>
      <c r="C285" s="1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>
      <c r="A286" s="18"/>
      <c r="B286" s="11"/>
      <c r="C286" s="1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>
      <c r="A287" s="18"/>
      <c r="B287" s="11"/>
      <c r="C287" s="1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>
      <c r="A288" s="18"/>
      <c r="B288" s="11"/>
      <c r="C288" s="1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>
      <c r="A289" s="18"/>
      <c r="B289" s="11"/>
      <c r="C289" s="1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>
      <c r="A290" s="18"/>
      <c r="B290" s="11"/>
      <c r="C290" s="1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>
      <c r="A291" s="18"/>
      <c r="B291" s="11"/>
      <c r="C291" s="1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>
      <c r="A292" s="18"/>
      <c r="B292" s="11"/>
      <c r="C292" s="1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>
      <c r="A293" s="18"/>
      <c r="B293" s="11"/>
      <c r="C293" s="1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>
      <c r="A294" s="18"/>
      <c r="B294" s="11"/>
      <c r="C294" s="1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>
      <c r="A295" s="18"/>
      <c r="B295" s="11"/>
      <c r="C295" s="1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>
      <c r="A296" s="18"/>
      <c r="B296" s="11"/>
      <c r="C296" s="1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>
      <c r="A297" s="18"/>
      <c r="B297" s="11"/>
      <c r="C297" s="1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>
      <c r="A298" s="18"/>
      <c r="B298" s="11"/>
      <c r="C298" s="1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>
      <c r="A299" s="18"/>
      <c r="B299" s="11"/>
      <c r="C299" s="1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>
      <c r="A300" s="18"/>
      <c r="B300" s="11"/>
      <c r="C300" s="1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>
      <c r="A301" s="18"/>
      <c r="B301" s="11"/>
      <c r="C301" s="1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>
      <c r="A302" s="18"/>
      <c r="B302" s="11"/>
      <c r="C302" s="1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>
      <c r="A303" s="18"/>
      <c r="B303" s="11"/>
      <c r="C303" s="1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>
      <c r="A304" s="18"/>
      <c r="B304" s="11"/>
      <c r="C304" s="1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>
      <c r="A305" s="18"/>
      <c r="B305" s="11"/>
      <c r="C305" s="1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>
      <c r="A306" s="18"/>
      <c r="B306" s="11"/>
      <c r="C306" s="1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>
      <c r="A307" s="18"/>
      <c r="B307" s="11"/>
      <c r="C307" s="1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>
      <c r="A308" s="18"/>
      <c r="B308" s="11"/>
      <c r="C308" s="1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>
      <c r="A309" s="18"/>
      <c r="B309" s="11"/>
      <c r="C309" s="1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>
      <c r="A310" s="18"/>
      <c r="B310" s="11"/>
      <c r="C310" s="1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>
      <c r="A311" s="18"/>
      <c r="B311" s="11"/>
      <c r="C311" s="1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>
      <c r="A312" s="18"/>
      <c r="B312" s="11"/>
      <c r="C312" s="1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>
      <c r="A313" s="18"/>
      <c r="B313" s="11"/>
      <c r="C313" s="1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>
      <c r="A314" s="18"/>
      <c r="B314" s="11"/>
      <c r="C314" s="1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>
      <c r="A315" s="18"/>
      <c r="B315" s="11"/>
      <c r="C315" s="1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>
      <c r="A316" s="18"/>
      <c r="B316" s="11"/>
      <c r="C316" s="1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>
      <c r="A317" s="18"/>
      <c r="B317" s="11"/>
      <c r="C317" s="1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>
      <c r="A318" s="18"/>
      <c r="B318" s="11"/>
      <c r="C318" s="1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>
      <c r="A319" s="18"/>
      <c r="B319" s="11"/>
      <c r="C319" s="1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>
      <c r="A320" s="18"/>
      <c r="B320" s="11"/>
      <c r="C320" s="1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>
      <c r="A321" s="18"/>
      <c r="B321" s="11"/>
      <c r="C321" s="1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>
      <c r="A322" s="18"/>
      <c r="B322" s="11"/>
      <c r="C322" s="1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>
      <c r="A323" s="18"/>
      <c r="B323" s="11"/>
      <c r="C323" s="1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>
      <c r="A324" s="18"/>
      <c r="B324" s="11"/>
      <c r="C324" s="1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>
      <c r="A325" s="18"/>
      <c r="B325" s="11"/>
      <c r="C325" s="1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>
      <c r="A326" s="18"/>
      <c r="B326" s="11"/>
      <c r="C326" s="1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>
      <c r="A327" s="18"/>
      <c r="B327" s="11"/>
      <c r="C327" s="1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>
      <c r="A328" s="18"/>
      <c r="B328" s="11"/>
      <c r="C328" s="1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>
      <c r="A329" s="18"/>
      <c r="B329" s="11"/>
      <c r="C329" s="1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>
      <c r="A330" s="18"/>
      <c r="B330" s="11"/>
      <c r="C330" s="1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>
      <c r="A331" s="18"/>
      <c r="B331" s="11"/>
      <c r="C331" s="1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>
      <c r="A332" s="18"/>
      <c r="B332" s="11"/>
      <c r="C332" s="1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>
      <c r="A333" s="18"/>
      <c r="B333" s="11"/>
      <c r="C333" s="1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>
      <c r="A334" s="18"/>
      <c r="B334" s="11"/>
      <c r="C334" s="1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>
      <c r="A335" s="18"/>
      <c r="B335" s="11"/>
      <c r="C335" s="1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>
      <c r="A336" s="18"/>
      <c r="B336" s="11"/>
      <c r="C336" s="1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>
      <c r="A337" s="18"/>
      <c r="B337" s="11"/>
      <c r="C337" s="1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>
      <c r="A338" s="18"/>
      <c r="B338" s="11"/>
      <c r="C338" s="1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>
      <c r="A339" s="18"/>
      <c r="B339" s="11"/>
      <c r="C339" s="1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>
      <c r="A340" s="18"/>
      <c r="B340" s="11"/>
      <c r="C340" s="1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>
      <c r="A341" s="18"/>
      <c r="B341" s="11"/>
      <c r="C341" s="1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>
      <c r="A342" s="18"/>
      <c r="B342" s="11"/>
      <c r="C342" s="1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>
      <c r="A343" s="18"/>
      <c r="B343" s="11"/>
      <c r="C343" s="1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>
      <c r="A344" s="18"/>
      <c r="B344" s="11"/>
      <c r="C344" s="1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>
      <c r="A345" s="18"/>
      <c r="B345" s="11"/>
      <c r="C345" s="1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>
      <c r="A346" s="18"/>
      <c r="B346" s="11"/>
      <c r="C346" s="1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>
      <c r="A347" s="18"/>
      <c r="B347" s="11"/>
      <c r="C347" s="1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>
      <c r="A348" s="18"/>
      <c r="B348" s="11"/>
      <c r="C348" s="1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>
      <c r="A349" s="18"/>
      <c r="B349" s="11"/>
      <c r="C349" s="1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>
      <c r="A350" s="18"/>
      <c r="B350" s="11"/>
      <c r="C350" s="1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>
      <c r="A351" s="18"/>
      <c r="B351" s="11"/>
      <c r="C351" s="1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>
      <c r="A352" s="18"/>
      <c r="B352" s="11"/>
      <c r="C352" s="1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>
      <c r="A353" s="18"/>
      <c r="B353" s="11"/>
      <c r="C353" s="1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>
      <c r="A354" s="18"/>
      <c r="B354" s="11"/>
      <c r="C354" s="1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>
      <c r="A355" s="18"/>
      <c r="B355" s="11"/>
      <c r="C355" s="1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>
      <c r="A356" s="18"/>
      <c r="B356" s="11"/>
      <c r="C356" s="1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>
      <c r="A357" s="18"/>
      <c r="B357" s="11"/>
      <c r="C357" s="1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>
      <c r="A358" s="18"/>
      <c r="B358" s="11"/>
      <c r="C358" s="1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>
      <c r="A359" s="18"/>
      <c r="B359" s="11"/>
      <c r="C359" s="1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>
      <c r="A360" s="18"/>
      <c r="B360" s="11"/>
      <c r="C360" s="1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>
      <c r="A361" s="18"/>
      <c r="B361" s="11"/>
      <c r="C361" s="1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>
      <c r="A362" s="18"/>
      <c r="B362" s="11"/>
      <c r="C362" s="1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>
      <c r="A363" s="18"/>
      <c r="B363" s="11"/>
      <c r="C363" s="1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>
      <c r="A364" s="18"/>
      <c r="B364" s="11"/>
      <c r="C364" s="1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>
      <c r="A365" s="18"/>
      <c r="B365" s="11"/>
      <c r="C365" s="1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>
      <c r="A366" s="18"/>
      <c r="B366" s="11"/>
      <c r="C366" s="1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>
      <c r="A367" s="18"/>
      <c r="B367" s="11"/>
      <c r="C367" s="1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>
      <c r="A368" s="18"/>
      <c r="B368" s="11"/>
      <c r="C368" s="1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>
      <c r="A369" s="18"/>
      <c r="B369" s="11"/>
      <c r="C369" s="1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>
      <c r="A370" s="18"/>
      <c r="B370" s="11"/>
      <c r="C370" s="1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>
      <c r="A371" s="18"/>
      <c r="B371" s="11"/>
      <c r="C371" s="1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>
      <c r="A372" s="18"/>
      <c r="B372" s="11"/>
      <c r="C372" s="1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>
      <c r="A373" s="18"/>
      <c r="B373" s="11"/>
      <c r="C373" s="1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>
      <c r="A374" s="18"/>
      <c r="B374" s="11"/>
      <c r="C374" s="1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>
      <c r="A375" s="18"/>
      <c r="B375" s="11"/>
      <c r="C375" s="1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>
      <c r="A376" s="18"/>
      <c r="B376" s="11"/>
      <c r="C376" s="1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>
      <c r="A377" s="18"/>
      <c r="B377" s="11"/>
      <c r="C377" s="1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>
      <c r="A378" s="18"/>
      <c r="B378" s="11"/>
      <c r="C378" s="1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>
      <c r="A379" s="18"/>
      <c r="B379" s="11"/>
      <c r="C379" s="1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>
      <c r="A380" s="18"/>
      <c r="B380" s="11"/>
      <c r="C380" s="1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>
      <c r="A381" s="18"/>
      <c r="B381" s="11"/>
      <c r="C381" s="1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>
      <c r="A382" s="18"/>
      <c r="B382" s="11"/>
      <c r="C382" s="1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>
      <c r="A383" s="18"/>
      <c r="B383" s="11"/>
      <c r="C383" s="1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>
      <c r="A384" s="18"/>
      <c r="B384" s="11"/>
      <c r="C384" s="1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>
      <c r="A385" s="18"/>
      <c r="B385" s="11"/>
      <c r="C385" s="1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>
      <c r="A386" s="18"/>
      <c r="B386" s="11"/>
      <c r="C386" s="1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>
      <c r="A387" s="18"/>
      <c r="B387" s="11"/>
      <c r="C387" s="1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>
      <c r="A388" s="18"/>
      <c r="B388" s="11"/>
      <c r="C388" s="1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>
      <c r="A389" s="18"/>
      <c r="B389" s="11"/>
      <c r="C389" s="1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>
      <c r="A390" s="18"/>
      <c r="B390" s="11"/>
      <c r="C390" s="1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>
      <c r="A391" s="18"/>
      <c r="B391" s="11"/>
      <c r="C391" s="1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>
      <c r="A392" s="18"/>
      <c r="B392" s="11"/>
      <c r="C392" s="1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>
      <c r="A393" s="18"/>
      <c r="B393" s="11"/>
      <c r="C393" s="1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>
      <c r="A394" s="18"/>
      <c r="B394" s="11"/>
      <c r="C394" s="1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>
      <c r="A395" s="18"/>
      <c r="B395" s="11"/>
      <c r="C395" s="1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>
      <c r="A396" s="18"/>
      <c r="B396" s="11"/>
      <c r="C396" s="1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>
      <c r="A397" s="18"/>
      <c r="B397" s="11"/>
      <c r="C397" s="1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>
      <c r="A398" s="18"/>
      <c r="B398" s="11"/>
      <c r="C398" s="1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>
      <c r="A399" s="18"/>
      <c r="B399" s="11"/>
      <c r="C399" s="1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>
      <c r="A400" s="18"/>
      <c r="B400" s="11"/>
      <c r="C400" s="1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>
      <c r="A401" s="18"/>
      <c r="B401" s="11"/>
      <c r="C401" s="1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>
      <c r="A402" s="18"/>
      <c r="B402" s="11"/>
      <c r="C402" s="1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>
      <c r="A403" s="18"/>
      <c r="B403" s="11"/>
      <c r="C403" s="1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>
      <c r="A404" s="18"/>
      <c r="B404" s="11"/>
      <c r="C404" s="1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>
      <c r="A405" s="18"/>
      <c r="B405" s="11"/>
      <c r="C405" s="1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>
      <c r="A406" s="18"/>
      <c r="B406" s="11"/>
      <c r="C406" s="1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>
      <c r="A407" s="18"/>
      <c r="B407" s="11"/>
      <c r="C407" s="1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>
      <c r="A408" s="18"/>
      <c r="B408" s="11"/>
      <c r="C408" s="1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>
      <c r="A409" s="18"/>
      <c r="B409" s="11"/>
      <c r="C409" s="1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>
      <c r="A410" s="18"/>
      <c r="B410" s="11"/>
      <c r="C410" s="1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>
      <c r="A411" s="18"/>
      <c r="B411" s="11"/>
      <c r="C411" s="1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>
      <c r="A412" s="18"/>
      <c r="B412" s="11"/>
      <c r="C412" s="1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>
      <c r="A413" s="18"/>
      <c r="B413" s="11"/>
      <c r="C413" s="1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>
      <c r="A414" s="18"/>
      <c r="B414" s="11"/>
      <c r="C414" s="1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>
      <c r="A415" s="18"/>
      <c r="B415" s="11"/>
      <c r="C415" s="1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>
      <c r="A416" s="18"/>
      <c r="B416" s="11"/>
      <c r="C416" s="1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>
      <c r="A417" s="18"/>
      <c r="B417" s="11"/>
      <c r="C417" s="1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>
      <c r="A418" s="18"/>
      <c r="B418" s="11"/>
      <c r="C418" s="1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>
      <c r="A419" s="18"/>
      <c r="B419" s="11"/>
      <c r="C419" s="1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>
      <c r="A420" s="18"/>
      <c r="B420" s="11"/>
      <c r="C420" s="1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>
      <c r="A421" s="18"/>
      <c r="B421" s="11"/>
      <c r="C421" s="1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>
      <c r="A422" s="18"/>
      <c r="B422" s="11"/>
      <c r="C422" s="1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>
      <c r="A423" s="18"/>
      <c r="B423" s="11"/>
      <c r="C423" s="1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>
      <c r="A424" s="18"/>
      <c r="B424" s="11"/>
      <c r="C424" s="1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>
      <c r="A425" s="18"/>
      <c r="B425" s="11"/>
      <c r="C425" s="1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>
      <c r="A426" s="18"/>
      <c r="B426" s="11"/>
      <c r="C426" s="1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>
      <c r="A427" s="18"/>
      <c r="B427" s="11"/>
      <c r="C427" s="1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>
      <c r="A428" s="18"/>
      <c r="B428" s="11"/>
      <c r="C428" s="1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>
      <c r="A429" s="18"/>
      <c r="B429" s="11"/>
      <c r="C429" s="1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>
      <c r="A430" s="18"/>
      <c r="B430" s="11"/>
      <c r="C430" s="1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>
      <c r="A431" s="18"/>
      <c r="B431" s="11"/>
      <c r="C431" s="1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>
      <c r="A432" s="18"/>
      <c r="B432" s="11"/>
      <c r="C432" s="1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>
      <c r="A433" s="18"/>
      <c r="B433" s="11"/>
      <c r="C433" s="1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>
      <c r="A434" s="18"/>
      <c r="B434" s="11"/>
      <c r="C434" s="1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>
      <c r="A435" s="18"/>
      <c r="B435" s="11"/>
      <c r="C435" s="1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>
      <c r="A436" s="18"/>
      <c r="B436" s="11"/>
      <c r="C436" s="1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>
      <c r="A437" s="18"/>
      <c r="B437" s="11"/>
      <c r="C437" s="1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>
      <c r="A438" s="18"/>
      <c r="B438" s="11"/>
      <c r="C438" s="1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>
      <c r="A439" s="18"/>
      <c r="B439" s="11"/>
      <c r="C439" s="1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>
      <c r="A440" s="18"/>
      <c r="B440" s="11"/>
      <c r="C440" s="1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>
      <c r="A441" s="18"/>
      <c r="B441" s="11"/>
      <c r="C441" s="1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>
      <c r="A442" s="18"/>
      <c r="B442" s="11"/>
      <c r="C442" s="1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>
      <c r="A443" s="18"/>
      <c r="B443" s="11"/>
      <c r="C443" s="1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>
      <c r="A444" s="18"/>
      <c r="B444" s="11"/>
      <c r="C444" s="1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>
      <c r="A445" s="18"/>
      <c r="B445" s="11"/>
      <c r="C445" s="1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>
      <c r="A446" s="18"/>
      <c r="B446" s="11"/>
      <c r="C446" s="1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>
      <c r="A447" s="18"/>
      <c r="B447" s="11"/>
      <c r="C447" s="1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>
      <c r="A448" s="18"/>
      <c r="B448" s="11"/>
      <c r="C448" s="1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>
      <c r="A449" s="18"/>
      <c r="B449" s="11"/>
      <c r="C449" s="1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>
      <c r="A450" s="18"/>
      <c r="B450" s="11"/>
      <c r="C450" s="1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>
      <c r="A451" s="18"/>
      <c r="B451" s="11"/>
      <c r="C451" s="1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>
      <c r="A452" s="18"/>
      <c r="B452" s="11"/>
      <c r="C452" s="1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>
      <c r="A453" s="18"/>
      <c r="B453" s="11"/>
      <c r="C453" s="1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>
      <c r="A454" s="18"/>
      <c r="B454" s="11"/>
      <c r="C454" s="1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>
      <c r="A455" s="18"/>
      <c r="B455" s="11"/>
      <c r="C455" s="1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>
      <c r="A456" s="18"/>
      <c r="B456" s="11"/>
      <c r="C456" s="1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>
      <c r="A457" s="18"/>
      <c r="B457" s="11"/>
      <c r="C457" s="1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>
      <c r="A458" s="18"/>
      <c r="B458" s="11"/>
      <c r="C458" s="1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>
      <c r="A459" s="18"/>
      <c r="B459" s="11"/>
      <c r="C459" s="1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>
      <c r="A460" s="18"/>
      <c r="B460" s="11"/>
      <c r="C460" s="1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>
      <c r="A461" s="18"/>
      <c r="B461" s="11"/>
      <c r="C461" s="1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>
      <c r="A462" s="18"/>
      <c r="B462" s="11"/>
      <c r="C462" s="1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>
      <c r="A463" s="18"/>
      <c r="B463" s="11"/>
      <c r="C463" s="1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>
      <c r="A464" s="18"/>
      <c r="B464" s="11"/>
      <c r="C464" s="1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>
      <c r="A465" s="18"/>
      <c r="B465" s="11"/>
      <c r="C465" s="1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>
      <c r="A466" s="18"/>
      <c r="B466" s="11"/>
      <c r="C466" s="1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>
      <c r="A467" s="18"/>
      <c r="B467" s="11"/>
      <c r="C467" s="1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>
      <c r="A468" s="18"/>
      <c r="B468" s="11"/>
      <c r="C468" s="1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>
      <c r="A469" s="18"/>
      <c r="B469" s="11"/>
      <c r="C469" s="1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>
      <c r="A470" s="18"/>
      <c r="B470" s="11"/>
      <c r="C470" s="1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>
      <c r="A471" s="18"/>
      <c r="B471" s="11"/>
      <c r="C471" s="1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>
      <c r="A472" s="18"/>
      <c r="B472" s="11"/>
      <c r="C472" s="1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>
      <c r="A473" s="18"/>
      <c r="B473" s="11"/>
      <c r="C473" s="1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>
      <c r="A474" s="18"/>
      <c r="B474" s="11"/>
      <c r="C474" s="1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>
      <c r="A475" s="18"/>
      <c r="B475" s="11"/>
      <c r="C475" s="1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>
      <c r="A476" s="18"/>
      <c r="B476" s="11"/>
      <c r="C476" s="1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>
      <c r="A477" s="18"/>
      <c r="B477" s="11"/>
      <c r="C477" s="1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>
      <c r="A478" s="18"/>
      <c r="B478" s="11"/>
      <c r="C478" s="1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>
      <c r="A479" s="18"/>
      <c r="B479" s="11"/>
      <c r="C479" s="1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>
      <c r="A480" s="18"/>
      <c r="B480" s="11"/>
      <c r="C480" s="1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>
      <c r="A481" s="18"/>
      <c r="B481" s="11"/>
      <c r="C481" s="1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>
      <c r="A482" s="18"/>
      <c r="B482" s="11"/>
      <c r="C482" s="1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>
      <c r="A483" s="18"/>
      <c r="B483" s="11"/>
      <c r="C483" s="1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>
      <c r="A484" s="18"/>
      <c r="B484" s="11"/>
      <c r="C484" s="1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>
      <c r="A485" s="18"/>
      <c r="B485" s="11"/>
      <c r="C485" s="1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>
      <c r="A486" s="18"/>
      <c r="B486" s="11"/>
      <c r="C486" s="1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>
      <c r="A487" s="18"/>
      <c r="B487" s="11"/>
      <c r="C487" s="1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>
      <c r="A488" s="18"/>
      <c r="B488" s="11"/>
      <c r="C488" s="1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>
      <c r="A489" s="18"/>
      <c r="B489" s="11"/>
      <c r="C489" s="1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>
      <c r="A490" s="18"/>
      <c r="B490" s="11"/>
      <c r="C490" s="1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>
      <c r="A491" s="18"/>
      <c r="B491" s="11"/>
      <c r="C491" s="1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>
      <c r="A492" s="18"/>
      <c r="B492" s="11"/>
      <c r="C492" s="1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>
      <c r="A493" s="18"/>
      <c r="B493" s="11"/>
      <c r="C493" s="1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>
      <c r="A494" s="18"/>
      <c r="B494" s="11"/>
      <c r="C494" s="1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>
      <c r="A495" s="18"/>
      <c r="B495" s="11"/>
      <c r="C495" s="1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>
      <c r="A496" s="18"/>
      <c r="B496" s="11"/>
      <c r="C496" s="1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>
      <c r="A497" s="18"/>
      <c r="B497" s="11"/>
      <c r="C497" s="1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>
      <c r="A498" s="18"/>
      <c r="B498" s="11"/>
      <c r="C498" s="1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>
      <c r="A499" s="18"/>
      <c r="B499" s="11"/>
      <c r="C499" s="1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>
      <c r="A500" s="18"/>
      <c r="B500" s="11"/>
      <c r="C500" s="1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>
      <c r="A501" s="18"/>
      <c r="B501" s="11"/>
      <c r="C501" s="1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>
      <c r="A502" s="18"/>
      <c r="B502" s="11"/>
      <c r="C502" s="1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>
      <c r="A503" s="18"/>
      <c r="B503" s="11"/>
      <c r="C503" s="1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>
      <c r="A504" s="18"/>
      <c r="B504" s="11"/>
      <c r="C504" s="1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>
      <c r="A505" s="18"/>
      <c r="B505" s="11"/>
      <c r="C505" s="1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>
      <c r="A506" s="18"/>
      <c r="B506" s="11"/>
      <c r="C506" s="1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>
      <c r="A507" s="18"/>
      <c r="B507" s="11"/>
      <c r="C507" s="1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>
      <c r="A508" s="18"/>
      <c r="B508" s="11"/>
      <c r="C508" s="1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>
      <c r="A509" s="18"/>
      <c r="B509" s="11"/>
      <c r="C509" s="1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>
      <c r="A510" s="18"/>
      <c r="B510" s="11"/>
      <c r="C510" s="1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>
      <c r="A511" s="18"/>
      <c r="B511" s="11"/>
      <c r="C511" s="1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>
      <c r="A512" s="18"/>
      <c r="B512" s="11"/>
      <c r="C512" s="1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>
      <c r="A513" s="18"/>
      <c r="B513" s="11"/>
      <c r="C513" s="1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>
      <c r="A514" s="18"/>
      <c r="B514" s="11"/>
      <c r="C514" s="1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>
      <c r="A515" s="18"/>
      <c r="B515" s="11"/>
      <c r="C515" s="1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>
      <c r="A516" s="18"/>
      <c r="B516" s="11"/>
      <c r="C516" s="1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>
      <c r="A517" s="18"/>
      <c r="B517" s="11"/>
      <c r="C517" s="1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>
      <c r="A518" s="18"/>
      <c r="B518" s="11"/>
      <c r="C518" s="1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>
      <c r="A519" s="18"/>
      <c r="B519" s="11"/>
      <c r="C519" s="1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>
      <c r="A520" s="18"/>
      <c r="B520" s="11"/>
      <c r="C520" s="1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>
      <c r="A521" s="18"/>
      <c r="B521" s="11"/>
      <c r="C521" s="1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>
      <c r="A522" s="18"/>
      <c r="B522" s="11"/>
      <c r="C522" s="1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>
      <c r="A523" s="18"/>
      <c r="B523" s="11"/>
      <c r="C523" s="1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>
      <c r="A524" s="18"/>
      <c r="B524" s="11"/>
      <c r="C524" s="1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>
      <c r="A525" s="18"/>
      <c r="B525" s="11"/>
      <c r="C525" s="1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>
      <c r="A526" s="18"/>
      <c r="B526" s="11"/>
      <c r="C526" s="1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>
      <c r="A527" s="18"/>
      <c r="B527" s="11"/>
      <c r="C527" s="1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>
      <c r="A528" s="18"/>
      <c r="B528" s="11"/>
      <c r="C528" s="1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>
      <c r="A529" s="18"/>
      <c r="B529" s="11"/>
      <c r="C529" s="1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>
      <c r="A530" s="18"/>
      <c r="B530" s="11"/>
      <c r="C530" s="1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>
      <c r="A531" s="18"/>
      <c r="B531" s="11"/>
      <c r="C531" s="1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>
      <c r="A532" s="18"/>
      <c r="B532" s="11"/>
      <c r="C532" s="1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>
      <c r="A533" s="18"/>
      <c r="B533" s="11"/>
      <c r="C533" s="1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>
      <c r="A534" s="18"/>
      <c r="B534" s="11"/>
      <c r="C534" s="1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>
      <c r="A535" s="18"/>
      <c r="B535" s="11"/>
      <c r="C535" s="1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>
      <c r="A536" s="18"/>
      <c r="B536" s="11"/>
      <c r="C536" s="1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>
      <c r="A537" s="18"/>
      <c r="B537" s="11"/>
      <c r="C537" s="1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>
      <c r="A538" s="18"/>
      <c r="B538" s="11"/>
      <c r="C538" s="1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>
      <c r="A539" s="18"/>
      <c r="B539" s="11"/>
      <c r="C539" s="1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>
      <c r="A540" s="18"/>
      <c r="B540" s="11"/>
      <c r="C540" s="1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>
      <c r="A541" s="18"/>
      <c r="B541" s="11"/>
      <c r="C541" s="1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>
      <c r="A542" s="18"/>
      <c r="B542" s="11"/>
      <c r="C542" s="1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>
      <c r="A543" s="18"/>
      <c r="B543" s="11"/>
      <c r="C543" s="1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>
      <c r="A544" s="18"/>
      <c r="B544" s="11"/>
      <c r="C544" s="1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>
      <c r="A545" s="18"/>
      <c r="B545" s="11"/>
      <c r="C545" s="1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>
      <c r="A546" s="18"/>
      <c r="B546" s="11"/>
      <c r="C546" s="1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>
      <c r="A547" s="18"/>
      <c r="B547" s="11"/>
      <c r="C547" s="1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>
      <c r="A548" s="18"/>
      <c r="B548" s="11"/>
      <c r="C548" s="1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>
      <c r="A549" s="18"/>
      <c r="B549" s="11"/>
      <c r="C549" s="1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>
      <c r="A550" s="18"/>
      <c r="B550" s="11"/>
      <c r="C550" s="1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>
      <c r="A551" s="18"/>
      <c r="B551" s="11"/>
      <c r="C551" s="1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>
      <c r="A552" s="18"/>
      <c r="B552" s="11"/>
      <c r="C552" s="1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>
      <c r="A553" s="18"/>
      <c r="B553" s="11"/>
      <c r="C553" s="1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>
      <c r="A554" s="18"/>
      <c r="B554" s="11"/>
      <c r="C554" s="1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>
      <c r="A555" s="18"/>
      <c r="B555" s="11"/>
      <c r="C555" s="1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>
      <c r="A556" s="18"/>
      <c r="B556" s="11"/>
      <c r="C556" s="1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>
      <c r="A557" s="18"/>
      <c r="B557" s="11"/>
      <c r="C557" s="1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>
      <c r="A558" s="18"/>
      <c r="B558" s="11"/>
      <c r="C558" s="1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>
      <c r="A559" s="18"/>
      <c r="B559" s="11"/>
      <c r="C559" s="1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>
      <c r="A560" s="18"/>
      <c r="B560" s="11"/>
      <c r="C560" s="1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>
      <c r="A561" s="18"/>
      <c r="B561" s="11"/>
      <c r="C561" s="1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>
      <c r="A562" s="18"/>
      <c r="B562" s="11"/>
      <c r="C562" s="1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>
      <c r="A563" s="18"/>
      <c r="B563" s="11"/>
      <c r="C563" s="1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>
      <c r="A564" s="18"/>
      <c r="B564" s="11"/>
      <c r="C564" s="1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>
      <c r="A565" s="18"/>
      <c r="B565" s="11"/>
      <c r="C565" s="1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>
      <c r="A566" s="18"/>
      <c r="B566" s="11"/>
      <c r="C566" s="1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>
      <c r="A567" s="18"/>
      <c r="B567" s="11"/>
      <c r="C567" s="1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>
      <c r="A568" s="18"/>
      <c r="B568" s="11"/>
      <c r="C568" s="1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>
      <c r="A569" s="18"/>
      <c r="B569" s="11"/>
      <c r="C569" s="1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>
      <c r="A570" s="18"/>
      <c r="B570" s="11"/>
      <c r="C570" s="1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>
      <c r="A571" s="18"/>
      <c r="B571" s="11"/>
      <c r="C571" s="1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>
      <c r="A572" s="18"/>
      <c r="B572" s="11"/>
      <c r="C572" s="1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>
      <c r="A573" s="18"/>
      <c r="B573" s="11"/>
      <c r="C573" s="1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>
      <c r="A574" s="18"/>
      <c r="B574" s="11"/>
      <c r="C574" s="1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>
      <c r="A575" s="18"/>
      <c r="B575" s="11"/>
      <c r="C575" s="1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>
      <c r="A576" s="18"/>
      <c r="B576" s="11"/>
      <c r="C576" s="1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>
      <c r="A577" s="18"/>
      <c r="B577" s="11"/>
      <c r="C577" s="1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>
      <c r="A578" s="18"/>
      <c r="B578" s="11"/>
      <c r="C578" s="1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>
      <c r="A579" s="18"/>
      <c r="B579" s="11"/>
      <c r="C579" s="1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>
      <c r="A580" s="18"/>
      <c r="B580" s="11"/>
      <c r="C580" s="1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>
      <c r="A581" s="18"/>
      <c r="B581" s="11"/>
      <c r="C581" s="1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>
      <c r="A582" s="18"/>
      <c r="B582" s="11"/>
      <c r="C582" s="1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>
      <c r="A583" s="18"/>
      <c r="B583" s="11"/>
      <c r="C583" s="1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>
      <c r="A584" s="18"/>
      <c r="B584" s="11"/>
      <c r="C584" s="1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>
      <c r="A585" s="18"/>
      <c r="B585" s="11"/>
      <c r="C585" s="1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>
      <c r="A586" s="18"/>
      <c r="B586" s="11"/>
      <c r="C586" s="1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>
      <c r="A587" s="18"/>
      <c r="B587" s="11"/>
      <c r="C587" s="1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>
      <c r="A588" s="18"/>
      <c r="B588" s="11"/>
      <c r="C588" s="1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>
      <c r="A589" s="18"/>
      <c r="B589" s="11"/>
      <c r="C589" s="1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>
      <c r="A590" s="18"/>
      <c r="B590" s="11"/>
      <c r="C590" s="1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>
      <c r="A591" s="18"/>
      <c r="B591" s="11"/>
      <c r="C591" s="1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>
      <c r="A592" s="18"/>
      <c r="B592" s="11"/>
      <c r="C592" s="1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>
      <c r="A593" s="18"/>
      <c r="B593" s="11"/>
      <c r="C593" s="1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>
      <c r="A594" s="18"/>
      <c r="B594" s="11"/>
      <c r="C594" s="1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>
      <c r="A595" s="18"/>
      <c r="B595" s="11"/>
      <c r="C595" s="1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>
      <c r="A596" s="18"/>
      <c r="B596" s="11"/>
      <c r="C596" s="1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>
      <c r="A597" s="18"/>
      <c r="B597" s="11"/>
      <c r="C597" s="1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>
      <c r="A598" s="18"/>
      <c r="B598" s="11"/>
      <c r="C598" s="1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>
      <c r="A599" s="18"/>
      <c r="B599" s="11"/>
      <c r="C599" s="1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>
      <c r="A600" s="18"/>
      <c r="B600" s="11"/>
      <c r="C600" s="1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>
      <c r="A601" s="18"/>
      <c r="B601" s="11"/>
      <c r="C601" s="1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>
      <c r="A602" s="18"/>
      <c r="B602" s="11"/>
      <c r="C602" s="1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>
      <c r="A603" s="18"/>
      <c r="B603" s="11"/>
      <c r="C603" s="1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>
      <c r="A604" s="18"/>
      <c r="B604" s="11"/>
      <c r="C604" s="1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>
      <c r="A605" s="18"/>
      <c r="B605" s="11"/>
      <c r="C605" s="1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>
      <c r="A606" s="18"/>
      <c r="B606" s="11"/>
      <c r="C606" s="1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>
      <c r="A607" s="18"/>
      <c r="B607" s="11"/>
      <c r="C607" s="1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>
      <c r="A608" s="18"/>
      <c r="B608" s="11"/>
      <c r="C608" s="1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>
      <c r="A609" s="18"/>
      <c r="B609" s="11"/>
      <c r="C609" s="1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>
      <c r="A610" s="18"/>
      <c r="B610" s="11"/>
      <c r="C610" s="1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>
      <c r="A611" s="18"/>
      <c r="B611" s="11"/>
      <c r="C611" s="1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>
      <c r="A612" s="18"/>
      <c r="B612" s="11"/>
      <c r="C612" s="1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>
      <c r="A613" s="18"/>
      <c r="B613" s="11"/>
      <c r="C613" s="1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>
      <c r="A614" s="18"/>
      <c r="B614" s="11"/>
      <c r="C614" s="1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>
      <c r="A615" s="18"/>
      <c r="B615" s="11"/>
      <c r="C615" s="1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>
      <c r="A616" s="18"/>
      <c r="B616" s="11"/>
      <c r="C616" s="1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>
      <c r="A617" s="18"/>
      <c r="B617" s="11"/>
      <c r="C617" s="1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>
      <c r="A618" s="18"/>
      <c r="B618" s="11"/>
      <c r="C618" s="1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>
      <c r="A619" s="18"/>
      <c r="B619" s="11"/>
      <c r="C619" s="1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>
      <c r="A620" s="18"/>
      <c r="B620" s="11"/>
      <c r="C620" s="1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>
      <c r="A621" s="18"/>
      <c r="B621" s="11"/>
      <c r="C621" s="1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>
      <c r="A622" s="18"/>
      <c r="B622" s="11"/>
      <c r="C622" s="1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>
      <c r="A623" s="18"/>
      <c r="B623" s="11"/>
      <c r="C623" s="1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>
      <c r="A624" s="18"/>
      <c r="B624" s="11"/>
      <c r="C624" s="1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>
      <c r="A625" s="18"/>
      <c r="B625" s="11"/>
      <c r="C625" s="1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>
      <c r="A626" s="18"/>
      <c r="B626" s="11"/>
      <c r="C626" s="1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>
      <c r="A627" s="18"/>
      <c r="B627" s="11"/>
      <c r="C627" s="1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>
      <c r="A628" s="18"/>
      <c r="B628" s="11"/>
      <c r="C628" s="1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>
      <c r="A629" s="18"/>
      <c r="B629" s="11"/>
      <c r="C629" s="1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>
      <c r="A630" s="18"/>
      <c r="B630" s="11"/>
      <c r="C630" s="1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>
      <c r="A631" s="18"/>
      <c r="B631" s="11"/>
      <c r="C631" s="1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>
      <c r="A632" s="18"/>
      <c r="B632" s="11"/>
      <c r="C632" s="1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>
      <c r="A633" s="18"/>
      <c r="B633" s="11"/>
      <c r="C633" s="1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>
      <c r="A634" s="18"/>
      <c r="B634" s="11"/>
      <c r="C634" s="1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>
      <c r="A635" s="18"/>
      <c r="B635" s="11"/>
      <c r="C635" s="1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>
      <c r="A636" s="18"/>
      <c r="B636" s="11"/>
      <c r="C636" s="1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>
      <c r="A637" s="18"/>
      <c r="B637" s="11"/>
      <c r="C637" s="1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>
      <c r="A638" s="18"/>
      <c r="B638" s="11"/>
      <c r="C638" s="1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>
      <c r="A639" s="18"/>
      <c r="B639" s="11"/>
      <c r="C639" s="1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>
      <c r="A640" s="18"/>
      <c r="B640" s="11"/>
      <c r="C640" s="1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>
      <c r="A641" s="18"/>
      <c r="B641" s="11"/>
      <c r="C641" s="1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>
      <c r="A642" s="18"/>
      <c r="B642" s="11"/>
      <c r="C642" s="1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>
      <c r="A643" s="18"/>
      <c r="B643" s="11"/>
      <c r="C643" s="1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>
      <c r="A644" s="18"/>
      <c r="B644" s="11"/>
      <c r="C644" s="1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>
      <c r="A645" s="18"/>
      <c r="B645" s="11"/>
      <c r="C645" s="1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>
      <c r="A646" s="18"/>
      <c r="B646" s="11"/>
      <c r="C646" s="1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>
      <c r="A647" s="18"/>
      <c r="B647" s="11"/>
      <c r="C647" s="1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>
      <c r="A648" s="18"/>
      <c r="B648" s="11"/>
      <c r="C648" s="1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>
      <c r="A649" s="18"/>
      <c r="B649" s="11"/>
      <c r="C649" s="1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>
      <c r="A650" s="18"/>
      <c r="B650" s="11"/>
      <c r="C650" s="1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>
      <c r="A651" s="18"/>
      <c r="B651" s="11"/>
      <c r="C651" s="1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>
      <c r="A652" s="18"/>
      <c r="B652" s="11"/>
      <c r="C652" s="1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>
      <c r="A653" s="18"/>
      <c r="B653" s="11"/>
      <c r="C653" s="1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>
      <c r="A654" s="18"/>
      <c r="B654" s="11"/>
      <c r="C654" s="1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>
      <c r="A655" s="18"/>
      <c r="B655" s="11"/>
      <c r="C655" s="1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>
      <c r="A656" s="18"/>
      <c r="B656" s="11"/>
      <c r="C656" s="1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>
      <c r="A657" s="18"/>
      <c r="B657" s="11"/>
      <c r="C657" s="1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>
      <c r="A658" s="18"/>
      <c r="B658" s="11"/>
      <c r="C658" s="1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>
      <c r="A659" s="18"/>
      <c r="B659" s="11"/>
      <c r="C659" s="1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>
      <c r="A660" s="18"/>
      <c r="B660" s="11"/>
      <c r="C660" s="1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>
      <c r="A661" s="18"/>
      <c r="B661" s="11"/>
      <c r="C661" s="1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>
      <c r="A662" s="18"/>
      <c r="B662" s="11"/>
      <c r="C662" s="1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>
      <c r="A663" s="18"/>
      <c r="B663" s="11"/>
      <c r="C663" s="1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>
      <c r="A664" s="18"/>
      <c r="B664" s="11"/>
      <c r="C664" s="1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>
      <c r="A665" s="18"/>
      <c r="B665" s="11"/>
      <c r="C665" s="1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>
      <c r="A666" s="18"/>
      <c r="B666" s="11"/>
      <c r="C666" s="1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>
      <c r="A667" s="18"/>
      <c r="B667" s="11"/>
      <c r="C667" s="1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>
      <c r="A668" s="18"/>
      <c r="B668" s="11"/>
      <c r="C668" s="1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>
      <c r="A669" s="18"/>
      <c r="B669" s="11"/>
      <c r="C669" s="1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>
      <c r="A670" s="18"/>
      <c r="B670" s="11"/>
      <c r="C670" s="1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>
      <c r="A671" s="18"/>
      <c r="B671" s="11"/>
      <c r="C671" s="1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>
      <c r="A672" s="18"/>
      <c r="B672" s="11"/>
      <c r="C672" s="1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>
      <c r="A673" s="18"/>
      <c r="B673" s="11"/>
      <c r="C673" s="1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>
      <c r="A674" s="18"/>
      <c r="B674" s="11"/>
      <c r="C674" s="1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>
      <c r="A675" s="18"/>
      <c r="B675" s="11"/>
      <c r="C675" s="1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>
      <c r="A676" s="18"/>
      <c r="B676" s="11"/>
      <c r="C676" s="1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>
      <c r="A677" s="18"/>
      <c r="B677" s="11"/>
      <c r="C677" s="1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>
      <c r="A678" s="18"/>
      <c r="B678" s="11"/>
      <c r="C678" s="1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>
      <c r="A679" s="18"/>
      <c r="B679" s="11"/>
      <c r="C679" s="1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>
      <c r="A680" s="18"/>
      <c r="B680" s="11"/>
      <c r="C680" s="1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>
      <c r="A681" s="18"/>
      <c r="B681" s="11"/>
      <c r="C681" s="1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>
      <c r="A682" s="18"/>
      <c r="B682" s="11"/>
      <c r="C682" s="1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>
      <c r="A683" s="18"/>
      <c r="B683" s="11"/>
      <c r="C683" s="1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>
      <c r="A684" s="18"/>
      <c r="B684" s="11"/>
      <c r="C684" s="1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>
      <c r="A685" s="18"/>
      <c r="B685" s="11"/>
      <c r="C685" s="1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>
      <c r="A686" s="18"/>
      <c r="B686" s="11"/>
      <c r="C686" s="1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>
      <c r="A687" s="18"/>
      <c r="B687" s="11"/>
      <c r="C687" s="1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>
      <c r="A688" s="18"/>
      <c r="B688" s="11"/>
      <c r="C688" s="1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>
      <c r="A689" s="18"/>
      <c r="B689" s="11"/>
      <c r="C689" s="1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>
      <c r="A690" s="18"/>
      <c r="B690" s="11"/>
      <c r="C690" s="1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>
      <c r="A691" s="18"/>
      <c r="B691" s="11"/>
      <c r="C691" s="1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>
      <c r="A692" s="18"/>
      <c r="B692" s="11"/>
      <c r="C692" s="1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>
      <c r="A693" s="18"/>
      <c r="B693" s="11"/>
      <c r="C693" s="1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>
      <c r="A694" s="18"/>
      <c r="B694" s="11"/>
      <c r="C694" s="1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>
      <c r="A695" s="18"/>
      <c r="B695" s="11"/>
      <c r="C695" s="1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>
      <c r="A696" s="18"/>
      <c r="B696" s="11"/>
      <c r="C696" s="1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>
      <c r="A697" s="18"/>
      <c r="B697" s="11"/>
      <c r="C697" s="1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>
      <c r="A698" s="18"/>
      <c r="B698" s="11"/>
      <c r="C698" s="1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>
      <c r="A699" s="18"/>
      <c r="B699" s="11"/>
      <c r="C699" s="1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>
      <c r="A700" s="18"/>
      <c r="B700" s="11"/>
      <c r="C700" s="1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>
      <c r="A701" s="18"/>
      <c r="B701" s="11"/>
      <c r="C701" s="1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>
      <c r="A702" s="18"/>
      <c r="B702" s="11"/>
      <c r="C702" s="1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>
      <c r="A703" s="18"/>
      <c r="B703" s="11"/>
      <c r="C703" s="1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>
      <c r="A704" s="18"/>
      <c r="B704" s="11"/>
      <c r="C704" s="1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>
      <c r="A705" s="18"/>
      <c r="B705" s="11"/>
      <c r="C705" s="1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>
      <c r="A706" s="18"/>
      <c r="B706" s="11"/>
      <c r="C706" s="1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>
      <c r="A707" s="18"/>
      <c r="B707" s="11"/>
      <c r="C707" s="1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>
      <c r="A708" s="18"/>
      <c r="B708" s="11"/>
      <c r="C708" s="1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>
      <c r="A709" s="18"/>
      <c r="B709" s="11"/>
      <c r="C709" s="1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>
      <c r="A710" s="18"/>
      <c r="B710" s="11"/>
      <c r="C710" s="1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>
      <c r="A711" s="18"/>
      <c r="B711" s="11"/>
      <c r="C711" s="1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>
      <c r="A712" s="18"/>
      <c r="B712" s="11"/>
      <c r="C712" s="1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>
      <c r="A713" s="18"/>
      <c r="B713" s="11"/>
      <c r="C713" s="1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>
      <c r="A714" s="18"/>
      <c r="B714" s="11"/>
      <c r="C714" s="1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>
      <c r="A715" s="18"/>
      <c r="B715" s="11"/>
      <c r="C715" s="1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>
      <c r="A716" s="18"/>
      <c r="B716" s="11"/>
      <c r="C716" s="1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>
      <c r="A717" s="18"/>
      <c r="B717" s="11"/>
      <c r="C717" s="1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>
      <c r="A718" s="18"/>
      <c r="B718" s="11"/>
      <c r="C718" s="1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>
      <c r="A719" s="18"/>
      <c r="B719" s="11"/>
      <c r="C719" s="1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>
      <c r="A720" s="18"/>
      <c r="B720" s="11"/>
      <c r="C720" s="1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>
      <c r="A721" s="18"/>
      <c r="B721" s="11"/>
      <c r="C721" s="1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>
      <c r="A722" s="18"/>
      <c r="B722" s="11"/>
      <c r="C722" s="1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>
      <c r="A723" s="18"/>
      <c r="B723" s="11"/>
      <c r="C723" s="1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>
      <c r="A724" s="18"/>
      <c r="B724" s="11"/>
      <c r="C724" s="1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>
      <c r="A725" s="18"/>
      <c r="B725" s="11"/>
      <c r="C725" s="1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>
      <c r="A726" s="18"/>
      <c r="B726" s="11"/>
      <c r="C726" s="1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>
      <c r="A727" s="18"/>
      <c r="B727" s="11"/>
      <c r="C727" s="1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>
      <c r="A728" s="18"/>
      <c r="B728" s="11"/>
      <c r="C728" s="1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>
      <c r="A729" s="18"/>
      <c r="B729" s="11"/>
      <c r="C729" s="1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>
      <c r="A730" s="18"/>
      <c r="B730" s="11"/>
      <c r="C730" s="1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>
      <c r="A731" s="18"/>
      <c r="B731" s="11"/>
      <c r="C731" s="1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>
      <c r="A732" s="18"/>
      <c r="B732" s="11"/>
      <c r="C732" s="1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>
      <c r="A733" s="18"/>
      <c r="B733" s="11"/>
      <c r="C733" s="1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>
      <c r="A734" s="18"/>
      <c r="B734" s="11"/>
      <c r="C734" s="1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>
      <c r="A735" s="18"/>
      <c r="B735" s="11"/>
      <c r="C735" s="1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>
      <c r="A736" s="18"/>
      <c r="B736" s="11"/>
      <c r="C736" s="1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>
      <c r="A737" s="18"/>
      <c r="B737" s="11"/>
      <c r="C737" s="1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>
      <c r="A738" s="18"/>
      <c r="B738" s="11"/>
      <c r="C738" s="1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>
      <c r="A739" s="18"/>
      <c r="B739" s="11"/>
      <c r="C739" s="1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>
      <c r="A740" s="18"/>
      <c r="B740" s="11"/>
      <c r="C740" s="1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>
      <c r="A741" s="18"/>
      <c r="B741" s="11"/>
      <c r="C741" s="1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>
      <c r="A742" s="18"/>
      <c r="B742" s="11"/>
      <c r="C742" s="1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>
      <c r="A743" s="18"/>
      <c r="B743" s="11"/>
      <c r="C743" s="1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>
      <c r="A744" s="18"/>
      <c r="B744" s="11"/>
      <c r="C744" s="1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>
      <c r="A745" s="18"/>
      <c r="B745" s="11"/>
      <c r="C745" s="1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>
      <c r="A746" s="18"/>
      <c r="B746" s="11"/>
      <c r="C746" s="1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>
      <c r="A747" s="18"/>
      <c r="B747" s="11"/>
      <c r="C747" s="1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>
      <c r="A748" s="18"/>
      <c r="B748" s="11"/>
      <c r="C748" s="1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>
      <c r="A749" s="18"/>
      <c r="B749" s="11"/>
      <c r="C749" s="1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>
      <c r="A750" s="18"/>
      <c r="B750" s="11"/>
      <c r="C750" s="1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>
      <c r="A751" s="18"/>
      <c r="B751" s="11"/>
      <c r="C751" s="1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>
      <c r="A752" s="18"/>
      <c r="B752" s="11"/>
      <c r="C752" s="1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>
      <c r="A753" s="18"/>
      <c r="B753" s="11"/>
      <c r="C753" s="1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>
      <c r="A754" s="18"/>
      <c r="B754" s="11"/>
      <c r="C754" s="1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>
      <c r="A755" s="18"/>
      <c r="B755" s="11"/>
      <c r="C755" s="1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>
      <c r="A756" s="18"/>
      <c r="B756" s="11"/>
      <c r="C756" s="1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>
      <c r="A757" s="18"/>
      <c r="B757" s="11"/>
      <c r="C757" s="1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>
      <c r="A758" s="18"/>
      <c r="B758" s="11"/>
      <c r="C758" s="1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>
      <c r="A759" s="18"/>
      <c r="B759" s="11"/>
      <c r="C759" s="1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>
      <c r="A760" s="18"/>
      <c r="B760" s="11"/>
      <c r="C760" s="1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>
      <c r="A761" s="18"/>
      <c r="B761" s="11"/>
      <c r="C761" s="1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>
      <c r="A762" s="18"/>
      <c r="B762" s="11"/>
      <c r="C762" s="1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>
      <c r="A763" s="18"/>
      <c r="B763" s="11"/>
      <c r="C763" s="1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>
      <c r="A764" s="18"/>
      <c r="B764" s="11"/>
      <c r="C764" s="1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>
      <c r="A765" s="18"/>
      <c r="B765" s="11"/>
      <c r="C765" s="1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>
      <c r="A766" s="18"/>
      <c r="B766" s="11"/>
      <c r="C766" s="1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>
      <c r="A767" s="18"/>
      <c r="B767" s="11"/>
      <c r="C767" s="1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>
      <c r="A768" s="18"/>
      <c r="B768" s="11"/>
      <c r="C768" s="1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>
      <c r="A769" s="18"/>
      <c r="B769" s="11"/>
      <c r="C769" s="1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>
      <c r="A770" s="18"/>
      <c r="B770" s="11"/>
      <c r="C770" s="1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>
      <c r="A771" s="18"/>
      <c r="B771" s="11"/>
      <c r="C771" s="1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>
      <c r="A772" s="18"/>
      <c r="B772" s="11"/>
      <c r="C772" s="1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>
      <c r="A773" s="18"/>
      <c r="B773" s="11"/>
      <c r="C773" s="1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>
      <c r="A774" s="18"/>
      <c r="B774" s="11"/>
      <c r="C774" s="1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>
      <c r="A775" s="18"/>
      <c r="B775" s="11"/>
      <c r="C775" s="1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>
      <c r="A776" s="18"/>
      <c r="B776" s="11"/>
      <c r="C776" s="1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>
      <c r="A777" s="18"/>
      <c r="B777" s="11"/>
      <c r="C777" s="1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>
      <c r="A778" s="18"/>
      <c r="B778" s="11"/>
      <c r="C778" s="1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>
      <c r="A779" s="18"/>
      <c r="B779" s="11"/>
      <c r="C779" s="1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>
      <c r="A780" s="18"/>
      <c r="B780" s="11"/>
      <c r="C780" s="1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>
      <c r="A781" s="18"/>
      <c r="B781" s="11"/>
      <c r="C781" s="1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>
      <c r="A782" s="18"/>
      <c r="B782" s="11"/>
      <c r="C782" s="1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>
      <c r="A783" s="18"/>
      <c r="B783" s="11"/>
      <c r="C783" s="1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>
      <c r="A784" s="18"/>
      <c r="B784" s="11"/>
      <c r="C784" s="1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>
      <c r="A785" s="18"/>
      <c r="B785" s="11"/>
      <c r="C785" s="1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>
      <c r="A786" s="18"/>
      <c r="B786" s="11"/>
      <c r="C786" s="1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>
      <c r="A787" s="18"/>
      <c r="B787" s="11"/>
      <c r="C787" s="1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>
      <c r="A788" s="18"/>
      <c r="B788" s="11"/>
      <c r="C788" s="1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>
      <c r="A789" s="18"/>
      <c r="B789" s="11"/>
      <c r="C789" s="1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>
      <c r="A790" s="18"/>
      <c r="B790" s="11"/>
      <c r="C790" s="1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>
      <c r="A791" s="18"/>
      <c r="B791" s="11"/>
      <c r="C791" s="1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>
      <c r="A792" s="18"/>
      <c r="B792" s="11"/>
      <c r="C792" s="1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>
      <c r="A793" s="18"/>
      <c r="B793" s="11"/>
      <c r="C793" s="1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>
      <c r="A794" s="18"/>
      <c r="B794" s="11"/>
      <c r="C794" s="1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>
      <c r="A795" s="18"/>
      <c r="B795" s="11"/>
      <c r="C795" s="1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>
      <c r="A796" s="18"/>
      <c r="B796" s="11"/>
      <c r="C796" s="1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>
      <c r="A797" s="18"/>
      <c r="B797" s="11"/>
      <c r="C797" s="1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>
      <c r="A798" s="18"/>
      <c r="B798" s="11"/>
      <c r="C798" s="1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>
      <c r="A799" s="18"/>
      <c r="B799" s="11"/>
      <c r="C799" s="1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>
      <c r="A800" s="18"/>
      <c r="B800" s="11"/>
      <c r="C800" s="1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>
      <c r="A801" s="18"/>
      <c r="B801" s="11"/>
      <c r="C801" s="1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>
      <c r="A802" s="18"/>
      <c r="B802" s="11"/>
      <c r="C802" s="1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>
      <c r="A803" s="18"/>
      <c r="B803" s="11"/>
      <c r="C803" s="1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>
      <c r="A804" s="18"/>
      <c r="B804" s="11"/>
      <c r="C804" s="1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>
      <c r="A805" s="18"/>
      <c r="B805" s="11"/>
      <c r="C805" s="1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>
      <c r="A806" s="18"/>
      <c r="B806" s="11"/>
      <c r="C806" s="1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>
      <c r="A807" s="18"/>
      <c r="B807" s="11"/>
      <c r="C807" s="1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>
      <c r="A808" s="18"/>
      <c r="B808" s="11"/>
      <c r="C808" s="1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>
      <c r="A809" s="18"/>
      <c r="B809" s="11"/>
      <c r="C809" s="1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>
      <c r="A810" s="18"/>
      <c r="B810" s="11"/>
      <c r="C810" s="1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>
      <c r="A811" s="18"/>
      <c r="B811" s="11"/>
      <c r="C811" s="1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>
      <c r="A812" s="18"/>
      <c r="B812" s="11"/>
      <c r="C812" s="1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>
      <c r="A813" s="18"/>
      <c r="B813" s="11"/>
      <c r="C813" s="1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>
      <c r="A814" s="18"/>
      <c r="B814" s="11"/>
      <c r="C814" s="1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>
      <c r="A815" s="18"/>
      <c r="B815" s="11"/>
      <c r="C815" s="1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>
      <c r="A816" s="18"/>
      <c r="B816" s="11"/>
      <c r="C816" s="1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>
      <c r="A817" s="18"/>
      <c r="B817" s="11"/>
      <c r="C817" s="1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>
      <c r="A818" s="18"/>
      <c r="B818" s="11"/>
      <c r="C818" s="1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>
      <c r="A819" s="18"/>
      <c r="B819" s="11"/>
      <c r="C819" s="1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>
      <c r="A820" s="18"/>
      <c r="B820" s="11"/>
      <c r="C820" s="1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>
      <c r="A821" s="18"/>
      <c r="B821" s="11"/>
      <c r="C821" s="1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>
      <c r="A822" s="18"/>
      <c r="B822" s="11"/>
      <c r="C822" s="1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>
      <c r="A823" s="18"/>
      <c r="B823" s="11"/>
      <c r="C823" s="1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>
      <c r="A824" s="18"/>
      <c r="B824" s="11"/>
      <c r="C824" s="1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>
      <c r="A825" s="18"/>
      <c r="B825" s="11"/>
      <c r="C825" s="1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>
      <c r="A826" s="18"/>
      <c r="B826" s="11"/>
      <c r="C826" s="1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>
      <c r="A827" s="18"/>
      <c r="B827" s="11"/>
      <c r="C827" s="1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>
      <c r="A828" s="18"/>
      <c r="B828" s="11"/>
      <c r="C828" s="1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>
      <c r="A829" s="18"/>
      <c r="B829" s="11"/>
      <c r="C829" s="1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>
      <c r="A830" s="18"/>
      <c r="B830" s="11"/>
      <c r="C830" s="1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>
      <c r="A831" s="18"/>
      <c r="B831" s="11"/>
      <c r="C831" s="1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>
      <c r="A832" s="18"/>
      <c r="B832" s="11"/>
      <c r="C832" s="1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>
      <c r="A833" s="18"/>
      <c r="B833" s="11"/>
      <c r="C833" s="1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>
      <c r="A834" s="18"/>
      <c r="B834" s="11"/>
      <c r="C834" s="1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>
      <c r="A835" s="18"/>
      <c r="B835" s="11"/>
      <c r="C835" s="1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>
      <c r="A836" s="18"/>
      <c r="B836" s="11"/>
      <c r="C836" s="1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>
      <c r="A837" s="18"/>
      <c r="B837" s="11"/>
      <c r="C837" s="1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>
      <c r="A838" s="18"/>
      <c r="B838" s="11"/>
      <c r="C838" s="1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>
      <c r="A839" s="18"/>
      <c r="B839" s="11"/>
      <c r="C839" s="1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>
      <c r="A840" s="18"/>
      <c r="B840" s="11"/>
      <c r="C840" s="1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>
      <c r="A841" s="18"/>
      <c r="B841" s="11"/>
      <c r="C841" s="1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>
      <c r="A842" s="18"/>
      <c r="B842" s="11"/>
      <c r="C842" s="1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>
      <c r="A843" s="18"/>
      <c r="B843" s="11"/>
      <c r="C843" s="1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>
      <c r="A844" s="18"/>
      <c r="B844" s="11"/>
      <c r="C844" s="1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>
      <c r="A845" s="18"/>
      <c r="B845" s="11"/>
      <c r="C845" s="1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>
      <c r="A846" s="18"/>
      <c r="B846" s="11"/>
      <c r="C846" s="1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>
      <c r="A847" s="18"/>
      <c r="B847" s="11"/>
      <c r="C847" s="1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>
      <c r="A848" s="18"/>
      <c r="B848" s="11"/>
      <c r="C848" s="1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>
      <c r="A849" s="18"/>
      <c r="B849" s="11"/>
      <c r="C849" s="1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>
      <c r="A850" s="18"/>
      <c r="B850" s="11"/>
      <c r="C850" s="1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>
      <c r="A851" s="18"/>
      <c r="B851" s="11"/>
      <c r="C851" s="1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>
      <c r="A852" s="18"/>
      <c r="B852" s="11"/>
      <c r="C852" s="1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>
      <c r="A853" s="18"/>
      <c r="B853" s="11"/>
      <c r="C853" s="1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>
      <c r="A854" s="18"/>
      <c r="B854" s="11"/>
      <c r="C854" s="1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>
      <c r="A855" s="18"/>
      <c r="B855" s="11"/>
      <c r="C855" s="1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>
      <c r="A856" s="18"/>
      <c r="B856" s="11"/>
      <c r="C856" s="1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>
      <c r="A857" s="18"/>
      <c r="B857" s="11"/>
      <c r="C857" s="1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>
      <c r="A858" s="18"/>
      <c r="B858" s="11"/>
      <c r="C858" s="1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>
      <c r="A859" s="18"/>
      <c r="B859" s="11"/>
      <c r="C859" s="1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>
      <c r="A860" s="18"/>
      <c r="B860" s="11"/>
      <c r="C860" s="1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>
      <c r="A861" s="18"/>
      <c r="B861" s="11"/>
      <c r="C861" s="1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>
      <c r="A862" s="18"/>
      <c r="B862" s="11"/>
      <c r="C862" s="1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>
      <c r="A863" s="18"/>
      <c r="B863" s="11"/>
      <c r="C863" s="1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>
      <c r="A864" s="18"/>
      <c r="B864" s="11"/>
      <c r="C864" s="1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>
      <c r="A865" s="18"/>
      <c r="B865" s="11"/>
      <c r="C865" s="1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>
      <c r="A866" s="18"/>
      <c r="B866" s="11"/>
      <c r="C866" s="1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>
      <c r="A867" s="18"/>
      <c r="B867" s="11"/>
      <c r="C867" s="1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>
      <c r="A868" s="18"/>
      <c r="B868" s="11"/>
      <c r="C868" s="1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>
      <c r="A869" s="18"/>
      <c r="B869" s="11"/>
      <c r="C869" s="1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>
      <c r="A870" s="18"/>
      <c r="B870" s="11"/>
      <c r="C870" s="1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>
      <c r="A871" s="18"/>
      <c r="B871" s="11"/>
      <c r="C871" s="1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>
      <c r="A872" s="18"/>
      <c r="B872" s="11"/>
      <c r="C872" s="1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>
      <c r="A873" s="18"/>
      <c r="B873" s="11"/>
      <c r="C873" s="1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>
      <c r="A874" s="18"/>
      <c r="B874" s="11"/>
      <c r="C874" s="1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>
      <c r="A875" s="18"/>
      <c r="B875" s="11"/>
      <c r="C875" s="1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>
      <c r="A876" s="18"/>
      <c r="B876" s="11"/>
      <c r="C876" s="1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>
      <c r="A877" s="18"/>
      <c r="B877" s="11"/>
      <c r="C877" s="1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>
      <c r="A878" s="18"/>
      <c r="B878" s="11"/>
      <c r="C878" s="1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>
      <c r="A879" s="18"/>
      <c r="B879" s="11"/>
      <c r="C879" s="1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>
      <c r="A880" s="18"/>
      <c r="B880" s="11"/>
      <c r="C880" s="1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>
      <c r="A881" s="18"/>
      <c r="B881" s="11"/>
      <c r="C881" s="1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>
      <c r="A882" s="18"/>
      <c r="B882" s="11"/>
      <c r="C882" s="1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>
      <c r="A883" s="18"/>
      <c r="B883" s="11"/>
      <c r="C883" s="1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>
      <c r="A884" s="18"/>
      <c r="B884" s="11"/>
      <c r="C884" s="1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>
      <c r="A885" s="18"/>
      <c r="B885" s="11"/>
      <c r="C885" s="1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>
      <c r="A886" s="18"/>
      <c r="B886" s="11"/>
      <c r="C886" s="1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>
      <c r="A887" s="18"/>
      <c r="B887" s="11"/>
      <c r="C887" s="1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>
      <c r="A888" s="18"/>
      <c r="B888" s="11"/>
      <c r="C888" s="1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>
      <c r="A889" s="18"/>
      <c r="B889" s="11"/>
      <c r="C889" s="1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>
      <c r="A890" s="18"/>
      <c r="B890" s="11"/>
      <c r="C890" s="1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>
      <c r="A891" s="18"/>
      <c r="B891" s="11"/>
      <c r="C891" s="1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>
      <c r="A892" s="18"/>
      <c r="B892" s="11"/>
      <c r="C892" s="1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>
      <c r="A893" s="18"/>
      <c r="B893" s="11"/>
      <c r="C893" s="1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>
      <c r="A894" s="18"/>
      <c r="B894" s="11"/>
      <c r="C894" s="1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>
      <c r="A895" s="18"/>
      <c r="B895" s="11"/>
      <c r="C895" s="1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>
      <c r="A896" s="18"/>
      <c r="B896" s="11"/>
      <c r="C896" s="1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>
      <c r="A897" s="18"/>
      <c r="B897" s="11"/>
      <c r="C897" s="1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>
      <c r="A898" s="18"/>
      <c r="B898" s="11"/>
      <c r="C898" s="1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>
      <c r="A899" s="18"/>
      <c r="B899" s="11"/>
      <c r="C899" s="1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>
      <c r="A900" s="18"/>
      <c r="B900" s="11"/>
      <c r="C900" s="1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>
      <c r="A901" s="18"/>
      <c r="B901" s="11"/>
      <c r="C901" s="1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>
      <c r="A902" s="18"/>
      <c r="B902" s="11"/>
      <c r="C902" s="1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>
      <c r="A903" s="18"/>
      <c r="B903" s="11"/>
      <c r="C903" s="1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>
      <c r="A904" s="18"/>
      <c r="B904" s="11"/>
      <c r="C904" s="1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>
      <c r="A905" s="18"/>
      <c r="B905" s="11"/>
      <c r="C905" s="1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>
      <c r="A906" s="18"/>
      <c r="B906" s="11"/>
      <c r="C906" s="1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>
      <c r="A907" s="18"/>
      <c r="B907" s="11"/>
      <c r="C907" s="1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>
      <c r="A908" s="18"/>
      <c r="B908" s="11"/>
      <c r="C908" s="1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>
      <c r="A909" s="18"/>
      <c r="B909" s="11"/>
      <c r="C909" s="1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>
      <c r="A910" s="18"/>
      <c r="B910" s="11"/>
      <c r="C910" s="1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>
      <c r="A911" s="18"/>
      <c r="B911" s="11"/>
      <c r="C911" s="1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>
      <c r="A912" s="18"/>
      <c r="B912" s="11"/>
      <c r="C912" s="1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>
      <c r="A913" s="18"/>
      <c r="B913" s="11"/>
      <c r="C913" s="1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>
      <c r="A914" s="18"/>
      <c r="B914" s="11"/>
      <c r="C914" s="1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>
      <c r="A915" s="18"/>
      <c r="B915" s="11"/>
      <c r="C915" s="1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>
      <c r="A916" s="18"/>
      <c r="B916" s="11"/>
      <c r="C916" s="1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>
      <c r="A917" s="18"/>
      <c r="B917" s="11"/>
      <c r="C917" s="1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>
      <c r="A918" s="18"/>
      <c r="B918" s="11"/>
      <c r="C918" s="1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>
      <c r="A919" s="18"/>
      <c r="B919" s="11"/>
      <c r="C919" s="1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>
      <c r="A920" s="18"/>
      <c r="B920" s="11"/>
      <c r="C920" s="1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>
      <c r="A921" s="18"/>
      <c r="B921" s="11"/>
      <c r="C921" s="1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>
      <c r="A922" s="18"/>
      <c r="B922" s="11"/>
      <c r="C922" s="1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>
      <c r="A923" s="18"/>
      <c r="B923" s="11"/>
      <c r="C923" s="1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>
      <c r="A924" s="18"/>
      <c r="B924" s="11"/>
      <c r="C924" s="1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>
      <c r="A925" s="18"/>
      <c r="B925" s="11"/>
      <c r="C925" s="1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>
      <c r="A926" s="18"/>
      <c r="B926" s="11"/>
      <c r="C926" s="1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>
      <c r="A927" s="18"/>
      <c r="B927" s="11"/>
      <c r="C927" s="1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>
      <c r="A928" s="18"/>
      <c r="B928" s="11"/>
      <c r="C928" s="1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>
      <c r="A929" s="18"/>
      <c r="B929" s="11"/>
      <c r="C929" s="1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>
      <c r="A930" s="18"/>
      <c r="B930" s="11"/>
      <c r="C930" s="1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>
      <c r="A931" s="18"/>
      <c r="B931" s="11"/>
      <c r="C931" s="1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>
      <c r="A932" s="18"/>
      <c r="B932" s="11"/>
      <c r="C932" s="1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>
      <c r="A933" s="18"/>
      <c r="B933" s="11"/>
      <c r="C933" s="1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>
      <c r="A934" s="18"/>
      <c r="B934" s="11"/>
      <c r="C934" s="1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>
      <c r="A935" s="18"/>
      <c r="B935" s="11"/>
      <c r="C935" s="1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>
      <c r="A936" s="18"/>
      <c r="B936" s="11"/>
      <c r="C936" s="1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>
      <c r="A937" s="18"/>
      <c r="B937" s="11"/>
      <c r="C937" s="1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>
      <c r="A938" s="18"/>
      <c r="B938" s="11"/>
      <c r="C938" s="1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>
      <c r="A939" s="18"/>
      <c r="B939" s="11"/>
      <c r="C939" s="1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>
      <c r="A940" s="18"/>
      <c r="B940" s="11"/>
      <c r="C940" s="1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>
      <c r="A941" s="18"/>
      <c r="B941" s="11"/>
      <c r="C941" s="1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>
      <c r="A942" s="18"/>
      <c r="B942" s="11"/>
      <c r="C942" s="1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>
      <c r="A943" s="18"/>
      <c r="B943" s="11"/>
      <c r="C943" s="1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>
      <c r="A944" s="18"/>
      <c r="B944" s="11"/>
      <c r="C944" s="1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>
      <c r="A945" s="18"/>
      <c r="B945" s="11"/>
      <c r="C945" s="1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>
      <c r="A946" s="18"/>
      <c r="B946" s="11"/>
      <c r="C946" s="1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>
      <c r="A947" s="18"/>
      <c r="B947" s="11"/>
      <c r="C947" s="1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>
      <c r="A948" s="18"/>
      <c r="B948" s="11"/>
      <c r="C948" s="1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>
      <c r="A949" s="18"/>
      <c r="B949" s="11"/>
      <c r="C949" s="1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>
      <c r="A950" s="18"/>
      <c r="B950" s="11"/>
      <c r="C950" s="1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>
      <c r="A951" s="18"/>
      <c r="B951" s="11"/>
      <c r="C951" s="1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>
      <c r="A952" s="18"/>
      <c r="B952" s="11"/>
      <c r="C952" s="1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>
      <c r="A953" s="18"/>
      <c r="B953" s="11"/>
      <c r="C953" s="1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>
      <c r="A954" s="18"/>
      <c r="B954" s="11"/>
      <c r="C954" s="1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>
      <c r="A955" s="18"/>
      <c r="B955" s="11"/>
      <c r="C955" s="1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>
      <c r="A956" s="18"/>
      <c r="B956" s="11"/>
      <c r="C956" s="1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>
      <c r="A957" s="18"/>
      <c r="B957" s="11"/>
      <c r="C957" s="1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>
      <c r="A958" s="18"/>
      <c r="B958" s="11"/>
      <c r="C958" s="1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>
      <c r="A959" s="18"/>
      <c r="B959" s="11"/>
      <c r="C959" s="1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>
      <c r="A960" s="18"/>
      <c r="B960" s="11"/>
      <c r="C960" s="1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>
      <c r="A961" s="18"/>
      <c r="B961" s="11"/>
      <c r="C961" s="1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>
      <c r="A962" s="18"/>
      <c r="B962" s="11"/>
      <c r="C962" s="1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>
      <c r="A963" s="18"/>
      <c r="B963" s="11"/>
      <c r="C963" s="1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>
      <c r="A964" s="18"/>
      <c r="B964" s="11"/>
      <c r="C964" s="1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>
      <c r="A965" s="18"/>
      <c r="B965" s="11"/>
      <c r="C965" s="1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>
      <c r="A966" s="18"/>
      <c r="B966" s="11"/>
      <c r="C966" s="1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>
      <c r="A967" s="18"/>
      <c r="B967" s="11"/>
      <c r="C967" s="1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>
      <c r="A968" s="18"/>
      <c r="B968" s="11"/>
      <c r="C968" s="1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>
      <c r="A969" s="18"/>
      <c r="B969" s="11"/>
      <c r="C969" s="1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>
      <c r="A970" s="18"/>
      <c r="B970" s="11"/>
      <c r="C970" s="1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>
      <c r="A971" s="18"/>
      <c r="B971" s="11"/>
      <c r="C971" s="1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>
      <c r="A972" s="18"/>
      <c r="B972" s="11"/>
      <c r="C972" s="1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>
      <c r="A973" s="18"/>
      <c r="B973" s="11"/>
      <c r="C973" s="1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>
      <c r="A974" s="18"/>
      <c r="B974" s="11"/>
      <c r="C974" s="1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>
      <c r="A975" s="18"/>
      <c r="B975" s="11"/>
      <c r="C975" s="1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>
      <c r="A976" s="18"/>
      <c r="B976" s="11"/>
      <c r="C976" s="1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>
      <c r="A977" s="18"/>
      <c r="B977" s="11"/>
      <c r="C977" s="1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>
      <c r="A978" s="18"/>
      <c r="B978" s="11"/>
      <c r="C978" s="1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>
      <c r="A979" s="18"/>
      <c r="B979" s="11"/>
      <c r="C979" s="1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>
      <c r="A980" s="18"/>
      <c r="B980" s="11"/>
      <c r="C980" s="1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>
      <c r="A981" s="18"/>
      <c r="B981" s="11"/>
      <c r="C981" s="1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>
      <c r="A982" s="18"/>
      <c r="B982" s="11"/>
      <c r="C982" s="1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>
      <c r="A983" s="18"/>
      <c r="B983" s="11"/>
      <c r="C983" s="1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>
      <c r="A984" s="18"/>
      <c r="B984" s="11"/>
      <c r="C984" s="1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>
      <c r="A985" s="18"/>
      <c r="B985" s="11"/>
      <c r="C985" s="1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>
      <c r="A986" s="18"/>
      <c r="B986" s="11"/>
      <c r="C986" s="1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>
      <c r="A987" s="18"/>
      <c r="B987" s="11"/>
      <c r="C987" s="1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>
      <c r="A988" s="18"/>
      <c r="B988" s="11"/>
      <c r="C988" s="1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>
      <c r="A989" s="18"/>
      <c r="B989" s="11"/>
      <c r="C989" s="1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>
      <c r="A990" s="18"/>
      <c r="B990" s="11"/>
      <c r="C990" s="1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>
      <c r="A991" s="18"/>
      <c r="B991" s="11"/>
      <c r="C991" s="1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>
      <c r="A992" s="18"/>
      <c r="B992" s="11"/>
      <c r="C992" s="1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>
      <c r="A993" s="18"/>
      <c r="B993" s="11"/>
      <c r="C993" s="1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>
      <c r="A994" s="18"/>
      <c r="B994" s="11"/>
      <c r="C994" s="1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>
      <c r="A995" s="18"/>
      <c r="B995" s="11"/>
      <c r="C995" s="1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>
      <c r="A996" s="18"/>
      <c r="B996" s="11"/>
      <c r="C996" s="1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>
      <c r="A997" s="18"/>
      <c r="B997" s="11"/>
      <c r="C997" s="1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>
      <c r="A998" s="18"/>
      <c r="B998" s="11"/>
      <c r="C998" s="1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>
      <c r="A999" s="18"/>
      <c r="B999" s="11"/>
      <c r="C999" s="1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>
      <c r="A1000" s="18"/>
      <c r="B1000" s="11"/>
      <c r="C1000" s="1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>
      <c r="A1001" s="18"/>
      <c r="B1001" s="11"/>
      <c r="C1001" s="11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mergeCells count="18">
    <mergeCell ref="B62:B63"/>
    <mergeCell ref="B66:B69"/>
    <mergeCell ref="A77:C77"/>
    <mergeCell ref="A1:C1"/>
    <mergeCell ref="A2:C2"/>
    <mergeCell ref="A4:C4"/>
    <mergeCell ref="A5:C5"/>
    <mergeCell ref="A8:C8"/>
    <mergeCell ref="A24:B24"/>
    <mergeCell ref="A44:C44"/>
    <mergeCell ref="B72:B75"/>
    <mergeCell ref="A53:C53"/>
    <mergeCell ref="A61:C61"/>
    <mergeCell ref="A65:C65"/>
    <mergeCell ref="A71:C71"/>
    <mergeCell ref="B25:B42"/>
    <mergeCell ref="B45:B51"/>
    <mergeCell ref="B54:B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Z99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4.42578125" defaultRowHeight="15" customHeight="1"/>
  <cols>
    <col min="1" max="1" width="45.85546875" customWidth="1"/>
    <col min="2" max="2" width="12.28515625" customWidth="1"/>
    <col min="3" max="3" width="9.85546875" customWidth="1"/>
    <col min="4" max="4" width="10.7109375" customWidth="1"/>
    <col min="5" max="5" width="11.42578125" customWidth="1"/>
    <col min="6" max="6" width="11.140625" customWidth="1"/>
    <col min="7" max="7" width="10" customWidth="1"/>
    <col min="8" max="8" width="10.140625" customWidth="1"/>
    <col min="9" max="9" width="10" customWidth="1"/>
    <col min="10" max="10" width="9.7109375" customWidth="1"/>
    <col min="11" max="11" width="10.42578125" customWidth="1"/>
    <col min="12" max="26" width="11.42578125" customWidth="1"/>
  </cols>
  <sheetData>
    <row r="1" spans="1:26" ht="12.75" customHeight="1">
      <c r="A1" s="21" t="s">
        <v>81</v>
      </c>
      <c r="B1" s="22" t="s">
        <v>82</v>
      </c>
      <c r="C1" s="22"/>
      <c r="D1" s="22" t="s">
        <v>82</v>
      </c>
      <c r="E1" s="22"/>
      <c r="F1" s="22"/>
      <c r="G1" s="22"/>
      <c r="H1" s="22"/>
      <c r="I1" s="22"/>
      <c r="J1" s="22"/>
      <c r="K1" s="23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25.5" customHeight="1">
      <c r="A2" s="24" t="s">
        <v>83</v>
      </c>
      <c r="B2" s="25" t="s">
        <v>84</v>
      </c>
      <c r="C2" s="26" t="s">
        <v>85</v>
      </c>
      <c r="D2" s="26" t="s">
        <v>86</v>
      </c>
      <c r="E2" s="27" t="s">
        <v>87</v>
      </c>
      <c r="F2" s="27" t="s">
        <v>88</v>
      </c>
      <c r="G2" s="27" t="s">
        <v>89</v>
      </c>
      <c r="H2" s="27" t="s">
        <v>90</v>
      </c>
      <c r="I2" s="27" t="s">
        <v>91</v>
      </c>
      <c r="J2" s="28" t="s">
        <v>92</v>
      </c>
      <c r="K2" s="29" t="s">
        <v>93</v>
      </c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12.75" customHeight="1">
      <c r="A3" s="21"/>
      <c r="B3" s="30"/>
      <c r="C3" s="31"/>
      <c r="D3" s="32"/>
      <c r="E3" s="32"/>
      <c r="F3" s="32"/>
      <c r="G3" s="32"/>
      <c r="H3" s="32"/>
      <c r="I3" s="32"/>
      <c r="J3" s="33"/>
      <c r="K3" s="34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12.75" customHeight="1">
      <c r="A4" s="35" t="s">
        <v>94</v>
      </c>
      <c r="B4" s="30"/>
      <c r="C4" s="31"/>
      <c r="D4" s="32"/>
      <c r="E4" s="32"/>
      <c r="F4" s="32"/>
      <c r="G4" s="32"/>
      <c r="H4" s="32"/>
      <c r="I4" s="32"/>
      <c r="J4" s="33"/>
      <c r="K4" s="34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12.75" customHeight="1">
      <c r="A5" s="36" t="s">
        <v>95</v>
      </c>
      <c r="B5" s="37">
        <v>15252002</v>
      </c>
      <c r="C5" s="38">
        <v>45784</v>
      </c>
      <c r="D5" s="39">
        <v>13789875</v>
      </c>
      <c r="E5" s="39">
        <v>1151455</v>
      </c>
      <c r="F5" s="40">
        <f>+D5-E5</f>
        <v>12638420</v>
      </c>
      <c r="G5" s="40">
        <v>0</v>
      </c>
      <c r="H5" s="41">
        <v>12272989</v>
      </c>
      <c r="I5" s="40">
        <f>+F5-G5-H5</f>
        <v>365431</v>
      </c>
      <c r="J5" s="42">
        <v>45790</v>
      </c>
      <c r="K5" s="43" t="s">
        <v>96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12.75" customHeight="1">
      <c r="A6" s="21" t="s">
        <v>97</v>
      </c>
      <c r="B6" s="44"/>
      <c r="C6" s="45"/>
      <c r="D6" s="32">
        <f t="shared" ref="D6:I6" si="0">+SUM(D5)</f>
        <v>13789875</v>
      </c>
      <c r="E6" s="32">
        <f t="shared" si="0"/>
        <v>1151455</v>
      </c>
      <c r="F6" s="32">
        <f t="shared" si="0"/>
        <v>12638420</v>
      </c>
      <c r="G6" s="32">
        <f t="shared" si="0"/>
        <v>0</v>
      </c>
      <c r="H6" s="32">
        <f t="shared" si="0"/>
        <v>12272989</v>
      </c>
      <c r="I6" s="32">
        <f t="shared" si="0"/>
        <v>365431</v>
      </c>
      <c r="J6" s="21"/>
      <c r="K6" s="46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2.75" customHeight="1">
      <c r="A7" s="21"/>
      <c r="B7" s="44"/>
      <c r="C7" s="31"/>
      <c r="D7" s="32"/>
      <c r="E7" s="32"/>
      <c r="F7" s="32"/>
      <c r="G7" s="32"/>
      <c r="H7" s="32"/>
      <c r="I7" s="32"/>
      <c r="J7" s="33"/>
      <c r="K7" s="34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2.75" customHeight="1">
      <c r="A8" s="35" t="s">
        <v>98</v>
      </c>
      <c r="B8" s="47"/>
      <c r="C8" s="22"/>
      <c r="D8" s="22" t="s">
        <v>82</v>
      </c>
      <c r="E8" s="22"/>
      <c r="F8" s="22"/>
      <c r="G8" s="22"/>
      <c r="H8" s="22"/>
      <c r="I8" s="48"/>
      <c r="J8" s="45"/>
      <c r="K8" s="23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13.5" customHeight="1">
      <c r="A9" s="36" t="s">
        <v>99</v>
      </c>
      <c r="B9" s="37">
        <v>70099821</v>
      </c>
      <c r="C9" s="38">
        <v>45784</v>
      </c>
      <c r="D9" s="39">
        <v>9118725</v>
      </c>
      <c r="E9" s="49">
        <v>332833.46249999997</v>
      </c>
      <c r="F9" s="40">
        <f>+D9-E9</f>
        <v>8785891.5374999996</v>
      </c>
      <c r="G9" s="39">
        <v>0</v>
      </c>
      <c r="H9" s="50">
        <v>8621754</v>
      </c>
      <c r="I9" s="40">
        <f>+F9-G9-H9</f>
        <v>164137.53749999963</v>
      </c>
      <c r="J9" s="42">
        <v>45790</v>
      </c>
      <c r="K9" s="43" t="s">
        <v>100</v>
      </c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spans="1:26" ht="12.75" customHeight="1">
      <c r="A10" s="21" t="s">
        <v>101</v>
      </c>
      <c r="B10" s="51"/>
      <c r="C10" s="45"/>
      <c r="D10" s="32">
        <f t="shared" ref="D10:I10" si="1">+SUM(D9)</f>
        <v>9118725</v>
      </c>
      <c r="E10" s="32">
        <f t="shared" si="1"/>
        <v>332833.46249999997</v>
      </c>
      <c r="F10" s="32">
        <f t="shared" si="1"/>
        <v>8785891.5374999996</v>
      </c>
      <c r="G10" s="32">
        <f t="shared" si="1"/>
        <v>0</v>
      </c>
      <c r="H10" s="32">
        <f t="shared" si="1"/>
        <v>8621754</v>
      </c>
      <c r="I10" s="32">
        <f t="shared" si="1"/>
        <v>164137.53749999963</v>
      </c>
      <c r="J10" s="21"/>
      <c r="K10" s="23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spans="1:26" ht="12.75" customHeight="1">
      <c r="A11" s="21"/>
      <c r="B11" s="44"/>
      <c r="C11" s="31"/>
      <c r="D11" s="32"/>
      <c r="E11" s="32"/>
      <c r="F11" s="32"/>
      <c r="G11" s="32"/>
      <c r="H11" s="32"/>
      <c r="I11" s="32"/>
      <c r="J11" s="33"/>
      <c r="K11" s="34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spans="1:26" ht="12.75" customHeight="1">
      <c r="A12" s="52" t="s">
        <v>102</v>
      </c>
      <c r="B12" s="47"/>
      <c r="C12" s="45"/>
      <c r="D12" s="48"/>
      <c r="E12" s="48"/>
      <c r="F12" s="22"/>
      <c r="G12" s="22"/>
      <c r="H12" s="22"/>
      <c r="I12" s="22"/>
      <c r="J12" s="45"/>
      <c r="K12" s="53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spans="1:26" ht="13.5" customHeight="1">
      <c r="A13" s="36" t="s">
        <v>103</v>
      </c>
      <c r="B13" s="37">
        <v>43501783</v>
      </c>
      <c r="C13" s="38">
        <v>45784</v>
      </c>
      <c r="D13" s="39">
        <v>10539375</v>
      </c>
      <c r="E13" s="49">
        <v>503782.125</v>
      </c>
      <c r="F13" s="40">
        <f>+D13-E13</f>
        <v>10035592.875</v>
      </c>
      <c r="G13" s="40">
        <v>0</v>
      </c>
      <c r="H13" s="50">
        <v>9778432</v>
      </c>
      <c r="I13" s="40">
        <f>+F13-G13-H13</f>
        <v>257160.875</v>
      </c>
      <c r="J13" s="42">
        <v>45790</v>
      </c>
      <c r="K13" s="43" t="s">
        <v>104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spans="1:26" ht="12.75" customHeight="1">
      <c r="A14" s="54" t="s">
        <v>105</v>
      </c>
      <c r="B14" s="51"/>
      <c r="C14" s="45"/>
      <c r="D14" s="32">
        <f t="shared" ref="D14:I14" si="2">SUM(D13)</f>
        <v>10539375</v>
      </c>
      <c r="E14" s="32">
        <f t="shared" si="2"/>
        <v>503782.125</v>
      </c>
      <c r="F14" s="32">
        <f t="shared" si="2"/>
        <v>10035592.875</v>
      </c>
      <c r="G14" s="32">
        <f t="shared" si="2"/>
        <v>0</v>
      </c>
      <c r="H14" s="32">
        <f t="shared" si="2"/>
        <v>9778432</v>
      </c>
      <c r="I14" s="32">
        <f t="shared" si="2"/>
        <v>257160.875</v>
      </c>
      <c r="J14" s="21"/>
      <c r="K14" s="23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spans="1:26" ht="12.75" customHeight="1">
      <c r="A15" s="21"/>
      <c r="B15" s="44"/>
      <c r="C15" s="31"/>
      <c r="D15" s="32"/>
      <c r="E15" s="32"/>
      <c r="F15" s="32"/>
      <c r="G15" s="32"/>
      <c r="H15" s="32"/>
      <c r="I15" s="32"/>
      <c r="J15" s="33"/>
      <c r="K15" s="34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2.75" customHeight="1">
      <c r="A16" s="52" t="s">
        <v>106</v>
      </c>
      <c r="B16" s="47" t="s">
        <v>107</v>
      </c>
      <c r="C16" s="45"/>
      <c r="D16" s="48"/>
      <c r="E16" s="48" t="s">
        <v>108</v>
      </c>
      <c r="F16" s="22"/>
      <c r="G16" s="22"/>
      <c r="H16" s="22"/>
      <c r="I16" s="22"/>
      <c r="J16" s="45" t="s">
        <v>109</v>
      </c>
      <c r="K16" s="53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13.5" customHeight="1">
      <c r="A17" s="81" t="s">
        <v>110</v>
      </c>
      <c r="B17" s="82">
        <v>98587275</v>
      </c>
      <c r="C17" s="38">
        <v>45784</v>
      </c>
      <c r="D17" s="49">
        <v>10539375</v>
      </c>
      <c r="E17" s="39">
        <v>1159331</v>
      </c>
      <c r="F17" s="40">
        <f t="shared" ref="F17:F18" si="3">+D17-E17</f>
        <v>9380044</v>
      </c>
      <c r="G17" s="39">
        <v>0</v>
      </c>
      <c r="H17" s="41">
        <v>9380044</v>
      </c>
      <c r="I17" s="40">
        <f t="shared" ref="I17:I18" si="4">+F17-G17-H17</f>
        <v>0</v>
      </c>
      <c r="J17" s="42">
        <v>45790</v>
      </c>
      <c r="K17" s="43" t="s">
        <v>111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13.5" customHeight="1">
      <c r="A18" s="76"/>
      <c r="B18" s="76"/>
      <c r="C18" s="38">
        <v>45793</v>
      </c>
      <c r="D18" s="39">
        <v>3513125</v>
      </c>
      <c r="E18" s="39">
        <v>386444</v>
      </c>
      <c r="F18" s="40">
        <f t="shared" si="3"/>
        <v>3126681</v>
      </c>
      <c r="G18" s="39">
        <v>0</v>
      </c>
      <c r="H18" s="41">
        <v>3126681</v>
      </c>
      <c r="I18" s="40">
        <f t="shared" si="4"/>
        <v>0</v>
      </c>
      <c r="J18" s="42">
        <v>45793</v>
      </c>
      <c r="K18" s="55" t="s">
        <v>112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12.75" customHeight="1">
      <c r="A19" s="54" t="s">
        <v>113</v>
      </c>
      <c r="B19" s="51"/>
      <c r="C19" s="45"/>
      <c r="D19" s="32">
        <f t="shared" ref="D19:I19" si="5">SUM(D17:D18)</f>
        <v>14052500</v>
      </c>
      <c r="E19" s="32">
        <f t="shared" si="5"/>
        <v>1545775</v>
      </c>
      <c r="F19" s="32">
        <f t="shared" si="5"/>
        <v>12506725</v>
      </c>
      <c r="G19" s="32">
        <f t="shared" si="5"/>
        <v>0</v>
      </c>
      <c r="H19" s="32">
        <f t="shared" si="5"/>
        <v>12506725</v>
      </c>
      <c r="I19" s="32">
        <f t="shared" si="5"/>
        <v>0</v>
      </c>
      <c r="J19" s="21"/>
      <c r="K19" s="23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12.75" customHeight="1">
      <c r="A20" s="21"/>
      <c r="B20" s="44"/>
      <c r="C20" s="31"/>
      <c r="D20" s="32"/>
      <c r="E20" s="32"/>
      <c r="F20" s="32"/>
      <c r="G20" s="32"/>
      <c r="H20" s="32"/>
      <c r="I20" s="32"/>
      <c r="J20" s="33"/>
      <c r="K20" s="34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12.75" customHeight="1">
      <c r="A21" s="52" t="s">
        <v>114</v>
      </c>
      <c r="B21" s="51"/>
      <c r="C21" s="45"/>
      <c r="D21" s="32"/>
      <c r="E21" s="32"/>
      <c r="F21" s="32"/>
      <c r="G21" s="32"/>
      <c r="H21" s="32"/>
      <c r="I21" s="32"/>
      <c r="J21" s="21"/>
      <c r="K21" s="46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12.75" customHeight="1">
      <c r="A22" s="22" t="s">
        <v>115</v>
      </c>
      <c r="B22" s="37">
        <v>1053840029</v>
      </c>
      <c r="C22" s="38">
        <v>45786</v>
      </c>
      <c r="D22" s="39">
        <v>6000000</v>
      </c>
      <c r="E22" s="40">
        <v>0</v>
      </c>
      <c r="F22" s="40">
        <f>+D22-E22</f>
        <v>6000000</v>
      </c>
      <c r="G22" s="40">
        <v>0</v>
      </c>
      <c r="H22" s="41">
        <v>6000000</v>
      </c>
      <c r="I22" s="40">
        <f>+F22-G22-H22</f>
        <v>0</v>
      </c>
      <c r="J22" s="38">
        <v>45790</v>
      </c>
      <c r="K22" s="56" t="s">
        <v>116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.75" customHeight="1">
      <c r="A23" s="21" t="s">
        <v>117</v>
      </c>
      <c r="B23" s="51"/>
      <c r="C23" s="45"/>
      <c r="D23" s="32">
        <f t="shared" ref="D23:I23" si="6">SUM(D22)</f>
        <v>6000000</v>
      </c>
      <c r="E23" s="32">
        <f t="shared" si="6"/>
        <v>0</v>
      </c>
      <c r="F23" s="32">
        <f t="shared" si="6"/>
        <v>6000000</v>
      </c>
      <c r="G23" s="32">
        <f t="shared" si="6"/>
        <v>0</v>
      </c>
      <c r="H23" s="32">
        <f t="shared" si="6"/>
        <v>6000000</v>
      </c>
      <c r="I23" s="32">
        <f t="shared" si="6"/>
        <v>0</v>
      </c>
      <c r="J23" s="21"/>
      <c r="K23" s="46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13.5" customHeight="1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3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2.75" customHeight="1">
      <c r="A25" s="52" t="s">
        <v>118</v>
      </c>
      <c r="B25" s="47" t="s">
        <v>107</v>
      </c>
      <c r="C25" s="45"/>
      <c r="D25" s="48"/>
      <c r="E25" s="48"/>
      <c r="F25" s="22"/>
      <c r="G25" s="22"/>
      <c r="H25" s="22"/>
      <c r="I25" s="22"/>
      <c r="J25" s="45"/>
      <c r="K25" s="53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12.75" customHeight="1">
      <c r="A26" s="81" t="s">
        <v>119</v>
      </c>
      <c r="B26" s="82">
        <v>1035415565</v>
      </c>
      <c r="C26" s="38">
        <v>45784</v>
      </c>
      <c r="D26" s="39">
        <v>4537500</v>
      </c>
      <c r="E26" s="49">
        <v>143838.75</v>
      </c>
      <c r="F26" s="40">
        <f t="shared" ref="F26:F27" si="7">+D26-E26</f>
        <v>4393661.25</v>
      </c>
      <c r="G26" s="40">
        <v>0</v>
      </c>
      <c r="H26" s="41">
        <v>4537500</v>
      </c>
      <c r="I26" s="40">
        <f t="shared" ref="I26:I27" si="8">+F26-G26-H26</f>
        <v>-143838.75</v>
      </c>
      <c r="J26" s="42">
        <v>45790</v>
      </c>
      <c r="K26" s="43" t="s">
        <v>120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12.75" customHeight="1">
      <c r="A27" s="76"/>
      <c r="B27" s="76"/>
      <c r="C27" s="38">
        <v>45793</v>
      </c>
      <c r="D27" s="39">
        <v>5000000</v>
      </c>
      <c r="E27" s="39">
        <v>158500</v>
      </c>
      <c r="F27" s="40">
        <f t="shared" si="7"/>
        <v>4841500</v>
      </c>
      <c r="G27" s="40">
        <v>0</v>
      </c>
      <c r="H27" s="41">
        <v>5000000</v>
      </c>
      <c r="I27" s="40">
        <f t="shared" si="8"/>
        <v>-158500</v>
      </c>
      <c r="J27" s="42">
        <v>45793</v>
      </c>
      <c r="K27" s="55" t="s">
        <v>121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12.75" customHeight="1">
      <c r="A28" s="54" t="s">
        <v>122</v>
      </c>
      <c r="B28" s="51"/>
      <c r="C28" s="45"/>
      <c r="D28" s="32">
        <f t="shared" ref="D28:I28" si="9">SUM(D26:D27)</f>
        <v>9537500</v>
      </c>
      <c r="E28" s="32">
        <f t="shared" si="9"/>
        <v>302338.75</v>
      </c>
      <c r="F28" s="32">
        <f t="shared" si="9"/>
        <v>9235161.25</v>
      </c>
      <c r="G28" s="32">
        <f t="shared" si="9"/>
        <v>0</v>
      </c>
      <c r="H28" s="32">
        <f t="shared" si="9"/>
        <v>9537500</v>
      </c>
      <c r="I28" s="32">
        <f t="shared" si="9"/>
        <v>-302338.75</v>
      </c>
      <c r="J28" s="21"/>
      <c r="K28" s="46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13.5" customHeight="1">
      <c r="A29" s="22"/>
      <c r="B29" s="23"/>
      <c r="C29" s="22"/>
      <c r="D29" s="22"/>
      <c r="E29" s="22"/>
      <c r="F29" s="22"/>
      <c r="G29" s="22"/>
      <c r="H29" s="22"/>
      <c r="I29" s="22"/>
      <c r="J29" s="22"/>
      <c r="K29" s="23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12.75" customHeight="1">
      <c r="A30" s="52" t="s">
        <v>123</v>
      </c>
      <c r="B30" s="47" t="s">
        <v>107</v>
      </c>
      <c r="C30" s="45"/>
      <c r="D30" s="48"/>
      <c r="E30" s="48"/>
      <c r="F30" s="22"/>
      <c r="G30" s="22"/>
      <c r="H30" s="22"/>
      <c r="I30" s="22"/>
      <c r="J30" s="45"/>
      <c r="K30" s="53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2.75" customHeight="1">
      <c r="A31" s="57" t="s">
        <v>124</v>
      </c>
      <c r="B31" s="58">
        <v>1094939868</v>
      </c>
      <c r="C31" s="38">
        <v>45784</v>
      </c>
      <c r="D31" s="39">
        <v>3712500</v>
      </c>
      <c r="E31" s="40">
        <v>0</v>
      </c>
      <c r="F31" s="40">
        <f>+D31-E31</f>
        <v>3712500</v>
      </c>
      <c r="G31" s="40">
        <v>0</v>
      </c>
      <c r="H31" s="41">
        <v>3712500</v>
      </c>
      <c r="I31" s="40">
        <f>+F31-G31-H31</f>
        <v>0</v>
      </c>
      <c r="J31" s="42">
        <v>45790</v>
      </c>
      <c r="K31" s="43" t="s">
        <v>125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2.75" customHeight="1">
      <c r="A32" s="21" t="s">
        <v>126</v>
      </c>
      <c r="B32" s="51"/>
      <c r="C32" s="45"/>
      <c r="D32" s="32">
        <f t="shared" ref="D32:I32" si="10">+SUM(D31)</f>
        <v>3712500</v>
      </c>
      <c r="E32" s="32">
        <f t="shared" si="10"/>
        <v>0</v>
      </c>
      <c r="F32" s="32">
        <f t="shared" si="10"/>
        <v>3712500</v>
      </c>
      <c r="G32" s="32">
        <f t="shared" si="10"/>
        <v>0</v>
      </c>
      <c r="H32" s="32">
        <f t="shared" si="10"/>
        <v>3712500</v>
      </c>
      <c r="I32" s="32">
        <f t="shared" si="10"/>
        <v>0</v>
      </c>
      <c r="J32" s="21"/>
      <c r="K32" s="23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3.5" customHeight="1">
      <c r="A33" s="22"/>
      <c r="B33" s="23"/>
      <c r="C33" s="22"/>
      <c r="D33" s="22"/>
      <c r="E33" s="22"/>
      <c r="F33" s="22"/>
      <c r="G33" s="22"/>
      <c r="H33" s="22"/>
      <c r="I33" s="22"/>
      <c r="J33" s="22"/>
      <c r="K33" s="23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12.75" customHeight="1">
      <c r="A34" s="52" t="s">
        <v>127</v>
      </c>
      <c r="B34" s="47"/>
      <c r="C34" s="45"/>
      <c r="D34" s="48"/>
      <c r="E34" s="48"/>
      <c r="F34" s="22"/>
      <c r="G34" s="22"/>
      <c r="H34" s="22"/>
      <c r="I34" s="22"/>
      <c r="J34" s="45"/>
      <c r="K34" s="53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12.75" customHeight="1">
      <c r="A35" s="57" t="s">
        <v>128</v>
      </c>
      <c r="B35" s="58">
        <v>43268607</v>
      </c>
      <c r="C35" s="38">
        <v>45786</v>
      </c>
      <c r="D35" s="39">
        <v>2500000</v>
      </c>
      <c r="E35" s="40">
        <v>0</v>
      </c>
      <c r="F35" s="40">
        <f>+D35-E35</f>
        <v>2500000</v>
      </c>
      <c r="G35" s="40">
        <v>0</v>
      </c>
      <c r="H35" s="41">
        <v>2500000</v>
      </c>
      <c r="I35" s="40">
        <f>+F35-G35-H35</f>
        <v>0</v>
      </c>
      <c r="J35" s="42">
        <v>45786</v>
      </c>
      <c r="K35" s="43" t="s">
        <v>129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12.75" customHeight="1">
      <c r="A36" s="54" t="s">
        <v>130</v>
      </c>
      <c r="B36" s="51"/>
      <c r="C36" s="45"/>
      <c r="D36" s="32">
        <f t="shared" ref="D36:I36" si="11">SUM(D35)</f>
        <v>2500000</v>
      </c>
      <c r="E36" s="32">
        <f t="shared" si="11"/>
        <v>0</v>
      </c>
      <c r="F36" s="32">
        <f t="shared" si="11"/>
        <v>2500000</v>
      </c>
      <c r="G36" s="32">
        <f t="shared" si="11"/>
        <v>0</v>
      </c>
      <c r="H36" s="32">
        <f t="shared" si="11"/>
        <v>2500000</v>
      </c>
      <c r="I36" s="32">
        <f t="shared" si="11"/>
        <v>0</v>
      </c>
      <c r="J36" s="21"/>
      <c r="K36" s="46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13.5" customHeight="1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3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12.75" customHeight="1">
      <c r="A38" s="52" t="s">
        <v>131</v>
      </c>
      <c r="B38" s="51"/>
      <c r="C38" s="45"/>
      <c r="D38" s="32"/>
      <c r="E38" s="32"/>
      <c r="F38" s="32"/>
      <c r="G38" s="32"/>
      <c r="H38" s="32"/>
      <c r="I38" s="32"/>
      <c r="J38" s="21"/>
      <c r="K38" s="46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12.75" customHeight="1">
      <c r="A39" s="59" t="s">
        <v>132</v>
      </c>
      <c r="B39" s="58">
        <v>71367839</v>
      </c>
      <c r="C39" s="38">
        <v>45785</v>
      </c>
      <c r="D39" s="39">
        <v>1040000</v>
      </c>
      <c r="E39" s="40">
        <v>0</v>
      </c>
      <c r="F39" s="40">
        <f>+D39-E39</f>
        <v>1040000</v>
      </c>
      <c r="G39" s="40">
        <v>0</v>
      </c>
      <c r="H39" s="41">
        <v>800000</v>
      </c>
      <c r="I39" s="40">
        <f>+F39-G39-H39</f>
        <v>240000</v>
      </c>
      <c r="J39" s="42">
        <v>45790</v>
      </c>
      <c r="K39" s="60" t="s">
        <v>133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12.75" customHeight="1">
      <c r="A40" s="54" t="s">
        <v>134</v>
      </c>
      <c r="B40" s="51"/>
      <c r="C40" s="45"/>
      <c r="D40" s="32">
        <f t="shared" ref="D40:I40" si="12">SUM(D39)</f>
        <v>1040000</v>
      </c>
      <c r="E40" s="32">
        <f t="shared" si="12"/>
        <v>0</v>
      </c>
      <c r="F40" s="32">
        <f t="shared" si="12"/>
        <v>1040000</v>
      </c>
      <c r="G40" s="32">
        <f t="shared" si="12"/>
        <v>0</v>
      </c>
      <c r="H40" s="32">
        <f t="shared" si="12"/>
        <v>800000</v>
      </c>
      <c r="I40" s="32">
        <f t="shared" si="12"/>
        <v>240000</v>
      </c>
      <c r="J40" s="21"/>
      <c r="K40" s="46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13.5" customHeight="1">
      <c r="A41" s="22"/>
      <c r="B41" s="23"/>
      <c r="C41" s="22"/>
      <c r="D41" s="22"/>
      <c r="E41" s="22"/>
      <c r="F41" s="22"/>
      <c r="G41" s="22"/>
      <c r="H41" s="22"/>
      <c r="I41" s="22"/>
      <c r="J41" s="22"/>
      <c r="K41" s="23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13.5" customHeight="1">
      <c r="A42" s="52" t="s">
        <v>135</v>
      </c>
      <c r="B42" s="51"/>
      <c r="C42" s="45"/>
      <c r="D42" s="32"/>
      <c r="E42" s="32"/>
      <c r="F42" s="32"/>
      <c r="G42" s="32"/>
      <c r="H42" s="32"/>
      <c r="I42" s="32"/>
      <c r="J42" s="21"/>
      <c r="K42" s="46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13.5" customHeight="1">
      <c r="A43" s="59" t="s">
        <v>136</v>
      </c>
      <c r="B43" s="58">
        <v>1036451213</v>
      </c>
      <c r="C43" s="38">
        <v>45784</v>
      </c>
      <c r="D43" s="39">
        <v>6000000</v>
      </c>
      <c r="E43" s="39">
        <v>0</v>
      </c>
      <c r="F43" s="40">
        <f t="shared" ref="F43:F44" si="13">+D43-E43</f>
        <v>6000000</v>
      </c>
      <c r="G43" s="40">
        <v>0</v>
      </c>
      <c r="H43" s="41">
        <v>6000000</v>
      </c>
      <c r="I43" s="40">
        <f t="shared" ref="I43:I44" si="14">+F43-G43-H43</f>
        <v>0</v>
      </c>
      <c r="J43" s="42">
        <v>45790</v>
      </c>
      <c r="K43" s="60" t="s">
        <v>137</v>
      </c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13.5" customHeight="1">
      <c r="A44" s="59" t="s">
        <v>138</v>
      </c>
      <c r="B44" s="58">
        <v>32257074</v>
      </c>
      <c r="C44" s="38">
        <v>45792</v>
      </c>
      <c r="D44" s="61">
        <v>240000</v>
      </c>
      <c r="E44" s="39">
        <v>0</v>
      </c>
      <c r="F44" s="40">
        <f t="shared" si="13"/>
        <v>240000</v>
      </c>
      <c r="G44" s="39">
        <v>0</v>
      </c>
      <c r="H44" s="41">
        <v>240000</v>
      </c>
      <c r="I44" s="40">
        <f t="shared" si="14"/>
        <v>0</v>
      </c>
      <c r="J44" s="42">
        <v>45790</v>
      </c>
      <c r="K44" s="60" t="s">
        <v>139</v>
      </c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13.5" customHeight="1">
      <c r="A45" s="54" t="s">
        <v>140</v>
      </c>
      <c r="B45" s="51"/>
      <c r="C45" s="45"/>
      <c r="D45" s="32">
        <f t="shared" ref="D45:I45" si="15">SUM(D43:D44)</f>
        <v>6240000</v>
      </c>
      <c r="E45" s="32">
        <f t="shared" si="15"/>
        <v>0</v>
      </c>
      <c r="F45" s="32">
        <f t="shared" si="15"/>
        <v>6240000</v>
      </c>
      <c r="G45" s="32">
        <f t="shared" si="15"/>
        <v>0</v>
      </c>
      <c r="H45" s="32">
        <f t="shared" si="15"/>
        <v>6240000</v>
      </c>
      <c r="I45" s="32">
        <f t="shared" si="15"/>
        <v>0</v>
      </c>
      <c r="J45" s="32"/>
      <c r="K45" s="46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13.5" customHeight="1">
      <c r="A46" s="22"/>
      <c r="B46" s="23"/>
      <c r="C46" s="22"/>
      <c r="D46" s="22"/>
      <c r="E46" s="22"/>
      <c r="F46" s="22"/>
      <c r="G46" s="22"/>
      <c r="H46" s="22"/>
      <c r="I46" s="22"/>
      <c r="J46" s="22"/>
      <c r="K46" s="23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12.75" customHeight="1">
      <c r="A47" s="52" t="s">
        <v>141</v>
      </c>
      <c r="B47" s="51"/>
      <c r="C47" s="45"/>
      <c r="D47" s="32"/>
      <c r="E47" s="32"/>
      <c r="F47" s="32"/>
      <c r="G47" s="32"/>
      <c r="H47" s="32"/>
      <c r="I47" s="32"/>
      <c r="J47" s="21"/>
      <c r="K47" s="46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12.75" customHeight="1">
      <c r="A48" s="22" t="s">
        <v>142</v>
      </c>
      <c r="B48" s="58">
        <v>667023</v>
      </c>
      <c r="C48" s="38">
        <v>45789</v>
      </c>
      <c r="D48" s="39">
        <v>1840000</v>
      </c>
      <c r="E48" s="40">
        <v>0</v>
      </c>
      <c r="F48" s="40">
        <f>+D48-E48</f>
        <v>1840000</v>
      </c>
      <c r="G48" s="40">
        <v>0</v>
      </c>
      <c r="H48" s="41">
        <v>1840000</v>
      </c>
      <c r="I48" s="40">
        <f t="shared" ref="I48:I51" si="16">+F48-G48-H48</f>
        <v>0</v>
      </c>
      <c r="J48" s="42">
        <v>45790</v>
      </c>
      <c r="K48" s="60" t="s">
        <v>143</v>
      </c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12.75" customHeight="1">
      <c r="A49" s="59" t="s">
        <v>144</v>
      </c>
      <c r="B49" s="62">
        <v>71787478</v>
      </c>
      <c r="C49" s="38">
        <v>45789</v>
      </c>
      <c r="D49" s="39">
        <v>510000</v>
      </c>
      <c r="E49" s="39">
        <v>0</v>
      </c>
      <c r="F49" s="40">
        <f t="shared" ref="F49:F51" si="17">D49-E49</f>
        <v>510000</v>
      </c>
      <c r="G49" s="40">
        <v>0</v>
      </c>
      <c r="H49" s="41">
        <v>510000</v>
      </c>
      <c r="I49" s="40">
        <f t="shared" si="16"/>
        <v>0</v>
      </c>
      <c r="J49" s="42">
        <v>45790</v>
      </c>
      <c r="K49" s="60" t="s">
        <v>145</v>
      </c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12.75" customHeight="1">
      <c r="A50" s="59" t="s">
        <v>110</v>
      </c>
      <c r="B50" s="37">
        <v>98587275</v>
      </c>
      <c r="C50" s="38">
        <v>45786</v>
      </c>
      <c r="D50" s="63">
        <v>4399640</v>
      </c>
      <c r="E50" s="64">
        <v>483960</v>
      </c>
      <c r="F50" s="40">
        <f t="shared" si="17"/>
        <v>3915680</v>
      </c>
      <c r="G50" s="40">
        <v>0</v>
      </c>
      <c r="H50" s="50">
        <v>3915680</v>
      </c>
      <c r="I50" s="40">
        <f t="shared" si="16"/>
        <v>0</v>
      </c>
      <c r="J50" s="42">
        <v>45791</v>
      </c>
      <c r="K50" s="83" t="s">
        <v>146</v>
      </c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12.75" customHeight="1">
      <c r="A51" s="59" t="s">
        <v>110</v>
      </c>
      <c r="B51" s="37">
        <v>98587275</v>
      </c>
      <c r="C51" s="38">
        <v>45779</v>
      </c>
      <c r="D51" s="65">
        <v>15042880</v>
      </c>
      <c r="E51" s="49">
        <v>1654716.8</v>
      </c>
      <c r="F51" s="40">
        <f t="shared" si="17"/>
        <v>13388163.199999999</v>
      </c>
      <c r="G51" s="40">
        <v>0</v>
      </c>
      <c r="H51" s="50">
        <v>13388163</v>
      </c>
      <c r="I51" s="40">
        <f t="shared" si="16"/>
        <v>0.19999999925494194</v>
      </c>
      <c r="J51" s="42">
        <v>45791</v>
      </c>
      <c r="K51" s="76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12.75" customHeight="1">
      <c r="A52" s="21" t="s">
        <v>147</v>
      </c>
      <c r="B52" s="66"/>
      <c r="C52" s="45"/>
      <c r="D52" s="32">
        <f t="shared" ref="D52:H52" si="18">SUM(D48:D51)</f>
        <v>21792520</v>
      </c>
      <c r="E52" s="32">
        <f t="shared" si="18"/>
        <v>2138676.7999999998</v>
      </c>
      <c r="F52" s="32">
        <f t="shared" si="18"/>
        <v>19653843.199999999</v>
      </c>
      <c r="G52" s="32">
        <f t="shared" si="18"/>
        <v>0</v>
      </c>
      <c r="H52" s="32">
        <f t="shared" si="18"/>
        <v>19653843</v>
      </c>
      <c r="I52" s="32">
        <f>SUM(I48)</f>
        <v>0</v>
      </c>
      <c r="J52" s="21"/>
      <c r="K52" s="46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13.5" customHeight="1">
      <c r="A53" s="22"/>
      <c r="B53" s="23"/>
      <c r="C53" s="22"/>
      <c r="D53" s="22"/>
      <c r="E53" s="22"/>
      <c r="F53" s="22"/>
      <c r="G53" s="22"/>
      <c r="H53" s="22"/>
      <c r="I53" s="22"/>
      <c r="J53" s="22"/>
      <c r="K53" s="23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12.75" customHeight="1">
      <c r="A54" s="52" t="s">
        <v>148</v>
      </c>
      <c r="B54" s="47"/>
      <c r="C54" s="22"/>
      <c r="D54" s="22" t="s">
        <v>82</v>
      </c>
      <c r="E54" s="22"/>
      <c r="F54" s="22"/>
      <c r="G54" s="22"/>
      <c r="H54" s="22"/>
      <c r="I54" s="48"/>
      <c r="J54" s="45"/>
      <c r="K54" s="23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13.5" customHeight="1">
      <c r="A55" s="57" t="s">
        <v>149</v>
      </c>
      <c r="B55" s="62">
        <v>1036667031</v>
      </c>
      <c r="C55" s="38">
        <v>45786</v>
      </c>
      <c r="D55" s="39">
        <v>5000000</v>
      </c>
      <c r="E55" s="64">
        <v>0</v>
      </c>
      <c r="F55" s="40">
        <f>+D55-E55</f>
        <v>5000000</v>
      </c>
      <c r="G55" s="39">
        <v>0</v>
      </c>
      <c r="H55" s="50">
        <v>5000000</v>
      </c>
      <c r="I55" s="40">
        <f>+F55-G55-H55</f>
        <v>0</v>
      </c>
      <c r="J55" s="42">
        <v>45791</v>
      </c>
      <c r="K55" s="43" t="s">
        <v>150</v>
      </c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12.75" customHeight="1">
      <c r="A56" s="21" t="s">
        <v>101</v>
      </c>
      <c r="B56" s="51"/>
      <c r="C56" s="45"/>
      <c r="D56" s="32">
        <f t="shared" ref="D56:I56" si="19">+SUM(D55)</f>
        <v>5000000</v>
      </c>
      <c r="E56" s="32">
        <f t="shared" si="19"/>
        <v>0</v>
      </c>
      <c r="F56" s="32">
        <f t="shared" si="19"/>
        <v>5000000</v>
      </c>
      <c r="G56" s="32">
        <f t="shared" si="19"/>
        <v>0</v>
      </c>
      <c r="H56" s="32">
        <f t="shared" si="19"/>
        <v>5000000</v>
      </c>
      <c r="I56" s="32">
        <f t="shared" si="19"/>
        <v>0</v>
      </c>
      <c r="J56" s="21"/>
      <c r="K56" s="23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13.5" customHeight="1">
      <c r="A57" s="22"/>
      <c r="B57" s="23"/>
      <c r="C57" s="22"/>
      <c r="D57" s="22"/>
      <c r="E57" s="22"/>
      <c r="F57" s="22"/>
      <c r="G57" s="22"/>
      <c r="H57" s="22"/>
      <c r="I57" s="22"/>
      <c r="J57" s="22"/>
      <c r="K57" s="23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:26" ht="12.75" customHeight="1">
      <c r="A58" s="52" t="s">
        <v>151</v>
      </c>
      <c r="B58" s="47"/>
      <c r="C58" s="22"/>
      <c r="D58" s="22" t="s">
        <v>82</v>
      </c>
      <c r="E58" s="22"/>
      <c r="F58" s="22"/>
      <c r="G58" s="22"/>
      <c r="H58" s="22"/>
      <c r="I58" s="48"/>
      <c r="J58" s="45"/>
      <c r="K58" s="23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:26" ht="13.5" customHeight="1">
      <c r="A59" s="67" t="s">
        <v>152</v>
      </c>
      <c r="B59" s="62">
        <v>70046271</v>
      </c>
      <c r="C59" s="38">
        <v>45780</v>
      </c>
      <c r="D59" s="39">
        <v>3000000</v>
      </c>
      <c r="E59" s="64">
        <v>0</v>
      </c>
      <c r="F59" s="40">
        <f>+D59-E59</f>
        <v>3000000</v>
      </c>
      <c r="G59" s="39">
        <v>0</v>
      </c>
      <c r="H59" s="50">
        <v>1500000</v>
      </c>
      <c r="I59" s="40">
        <f>+F59-G59-H59</f>
        <v>1500000</v>
      </c>
      <c r="J59" s="42">
        <v>45793</v>
      </c>
      <c r="K59" s="43" t="s">
        <v>153</v>
      </c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:26" ht="12.75" customHeight="1">
      <c r="A60" s="54" t="s">
        <v>154</v>
      </c>
      <c r="B60" s="51"/>
      <c r="C60" s="45"/>
      <c r="D60" s="32">
        <f t="shared" ref="D60:I60" si="20">+SUM(D59)</f>
        <v>3000000</v>
      </c>
      <c r="E60" s="32">
        <f t="shared" si="20"/>
        <v>0</v>
      </c>
      <c r="F60" s="32">
        <f t="shared" si="20"/>
        <v>3000000</v>
      </c>
      <c r="G60" s="32">
        <f t="shared" si="20"/>
        <v>0</v>
      </c>
      <c r="H60" s="32">
        <f t="shared" si="20"/>
        <v>1500000</v>
      </c>
      <c r="I60" s="32">
        <f t="shared" si="20"/>
        <v>1500000</v>
      </c>
      <c r="J60" s="21"/>
      <c r="K60" s="23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:26" ht="13.5" customHeight="1">
      <c r="A61" s="22"/>
      <c r="B61" s="23"/>
      <c r="C61" s="22"/>
      <c r="D61" s="22"/>
      <c r="E61" s="22"/>
      <c r="F61" s="22"/>
      <c r="G61" s="22"/>
      <c r="H61" s="22"/>
      <c r="I61" s="22"/>
      <c r="J61" s="22"/>
      <c r="K61" s="23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:26" ht="12.75" customHeight="1">
      <c r="A62" s="35" t="s">
        <v>155</v>
      </c>
      <c r="B62" s="51"/>
      <c r="C62" s="45"/>
      <c r="D62" s="32"/>
      <c r="E62" s="32"/>
      <c r="F62" s="32"/>
      <c r="G62" s="32"/>
      <c r="H62" s="32"/>
      <c r="I62" s="32"/>
      <c r="J62" s="21"/>
      <c r="K62" s="46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:26" ht="12.75" customHeight="1">
      <c r="A63" s="59" t="s">
        <v>156</v>
      </c>
      <c r="B63" s="58">
        <v>900640173</v>
      </c>
      <c r="C63" s="68"/>
      <c r="D63" s="69">
        <v>13236194</v>
      </c>
      <c r="E63" s="40">
        <v>0</v>
      </c>
      <c r="F63" s="40">
        <f>+D63-E63</f>
        <v>13236194</v>
      </c>
      <c r="G63" s="40">
        <v>0</v>
      </c>
      <c r="H63" s="41">
        <v>13236194</v>
      </c>
      <c r="I63" s="40">
        <f>+F63-G63-H63</f>
        <v>0</v>
      </c>
      <c r="J63" s="38">
        <v>45793</v>
      </c>
      <c r="K63" s="60" t="s">
        <v>157</v>
      </c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:26" ht="12.75" customHeight="1">
      <c r="A64" s="21" t="s">
        <v>158</v>
      </c>
      <c r="B64" s="21"/>
      <c r="C64" s="45"/>
      <c r="D64" s="32">
        <f t="shared" ref="D64:I64" si="21">SUM(D63)</f>
        <v>13236194</v>
      </c>
      <c r="E64" s="32">
        <f t="shared" si="21"/>
        <v>0</v>
      </c>
      <c r="F64" s="32">
        <f t="shared" si="21"/>
        <v>13236194</v>
      </c>
      <c r="G64" s="32">
        <f t="shared" si="21"/>
        <v>0</v>
      </c>
      <c r="H64" s="32">
        <f t="shared" si="21"/>
        <v>13236194</v>
      </c>
      <c r="I64" s="32">
        <f t="shared" si="21"/>
        <v>0</v>
      </c>
      <c r="J64" s="21"/>
      <c r="K64" s="46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:26" ht="12.75" customHeight="1">
      <c r="A65" s="21"/>
      <c r="B65" s="21"/>
      <c r="C65" s="45"/>
      <c r="D65" s="32"/>
      <c r="E65" s="32"/>
      <c r="F65" s="32"/>
      <c r="G65" s="32"/>
      <c r="H65" s="32"/>
      <c r="I65" s="32"/>
      <c r="J65" s="21"/>
      <c r="K65" s="46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:26" ht="12.75" customHeight="1">
      <c r="A66" s="80" t="s">
        <v>159</v>
      </c>
      <c r="B66" s="76"/>
      <c r="C66" s="76"/>
      <c r="D66" s="70">
        <f t="shared" ref="D66:I66" si="22">+D6+D14+D19+D10+D32+D28+D36+D40+D23+D64+D52+D45+D56+D60</f>
        <v>119559189</v>
      </c>
      <c r="E66" s="70">
        <f t="shared" si="22"/>
        <v>5974861.1374999993</v>
      </c>
      <c r="F66" s="70">
        <f t="shared" si="22"/>
        <v>113584327.8625</v>
      </c>
      <c r="G66" s="70">
        <f t="shared" si="22"/>
        <v>0</v>
      </c>
      <c r="H66" s="70">
        <f t="shared" si="22"/>
        <v>111359937</v>
      </c>
      <c r="I66" s="70">
        <f t="shared" si="22"/>
        <v>2224390.6624999996</v>
      </c>
      <c r="J66" s="71"/>
      <c r="K66" s="7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:26" ht="12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3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:26" ht="12.75" customHeight="1">
      <c r="A68" s="22"/>
      <c r="B68" s="22"/>
      <c r="C68" s="22"/>
      <c r="D68" s="32">
        <f>D66-I66</f>
        <v>117334798.33750001</v>
      </c>
      <c r="E68" s="22"/>
      <c r="F68" s="22"/>
      <c r="G68" s="22"/>
      <c r="H68" s="22"/>
      <c r="I68" s="22"/>
      <c r="J68" s="22"/>
      <c r="K68" s="23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:26" ht="15" customHeight="1">
      <c r="A69" s="22"/>
      <c r="B69" s="22"/>
      <c r="C69" s="22"/>
      <c r="D69" s="32">
        <f>H66+E66</f>
        <v>117334798.1375</v>
      </c>
      <c r="E69" s="48"/>
      <c r="F69" s="48"/>
      <c r="G69" s="48"/>
      <c r="H69" s="48"/>
      <c r="I69" s="48"/>
      <c r="J69" s="22"/>
      <c r="K69" s="23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:26" ht="15" customHeight="1">
      <c r="A70" s="22"/>
      <c r="B70" s="22"/>
      <c r="C70" s="22"/>
      <c r="D70" s="48"/>
      <c r="E70" s="22"/>
      <c r="F70" s="22"/>
      <c r="G70" s="22"/>
      <c r="H70" s="22"/>
      <c r="I70" s="22"/>
      <c r="J70" s="22"/>
      <c r="K70" s="23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:26" ht="15" customHeight="1">
      <c r="A71" s="22"/>
      <c r="B71" s="22"/>
      <c r="C71" s="22"/>
      <c r="D71" s="48"/>
      <c r="E71" s="22"/>
      <c r="F71" s="22"/>
      <c r="G71" s="22"/>
      <c r="H71" s="48"/>
      <c r="I71" s="22"/>
      <c r="J71" s="22"/>
      <c r="K71" s="23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:26" ht="15" customHeight="1">
      <c r="A72" s="22"/>
      <c r="B72" s="22"/>
      <c r="C72" s="22"/>
      <c r="D72" s="48"/>
      <c r="E72" s="22"/>
      <c r="F72" s="22"/>
      <c r="G72" s="22"/>
      <c r="H72" s="22"/>
      <c r="I72" s="22"/>
      <c r="J72" s="22"/>
      <c r="K72" s="23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:26" ht="12.75" customHeight="1">
      <c r="A73" s="22"/>
      <c r="B73" s="22"/>
      <c r="C73" s="22"/>
      <c r="D73" s="48"/>
      <c r="E73" s="22"/>
      <c r="F73" s="22"/>
      <c r="G73" s="22"/>
      <c r="H73" s="22"/>
      <c r="I73" s="22"/>
      <c r="J73" s="22"/>
      <c r="K73" s="23"/>
      <c r="L73" s="31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:26" ht="12.75" customHeight="1">
      <c r="A74" s="21"/>
      <c r="B74" s="30"/>
      <c r="C74" s="31"/>
      <c r="D74" s="32"/>
      <c r="E74" s="32"/>
      <c r="F74" s="32"/>
      <c r="G74" s="32"/>
      <c r="H74" s="32"/>
      <c r="I74" s="32"/>
      <c r="J74" s="33"/>
      <c r="K74" s="23"/>
      <c r="L74" s="31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:26" ht="12.75" customHeight="1">
      <c r="A75" s="22"/>
      <c r="B75" s="22"/>
      <c r="C75" s="22"/>
      <c r="D75" s="32"/>
      <c r="E75" s="32"/>
      <c r="F75" s="22"/>
      <c r="G75" s="22"/>
      <c r="H75" s="22"/>
      <c r="I75" s="22"/>
      <c r="J75" s="22"/>
      <c r="K75" s="23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:26" ht="12.75" customHeight="1">
      <c r="A76" s="22"/>
      <c r="B76" s="22"/>
      <c r="C76" s="22"/>
      <c r="D76" s="32"/>
      <c r="E76" s="32"/>
      <c r="F76" s="22"/>
      <c r="G76" s="22"/>
      <c r="H76" s="22"/>
      <c r="I76" s="22"/>
      <c r="J76" s="22"/>
      <c r="K76" s="23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:26" ht="1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3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:26" ht="1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3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:26" ht="1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3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:26" ht="12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3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:26" ht="12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3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:26" ht="12.75" customHeight="1">
      <c r="A82" s="21"/>
      <c r="B82" s="30"/>
      <c r="C82" s="31"/>
      <c r="D82" s="32"/>
      <c r="E82" s="32"/>
      <c r="F82" s="32"/>
      <c r="G82" s="32"/>
      <c r="H82" s="32"/>
      <c r="I82" s="32"/>
      <c r="J82" s="33"/>
      <c r="K82" s="73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:26" ht="12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3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:26" ht="1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3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:26" ht="1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3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:26" ht="1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3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:26" ht="1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3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:26" ht="12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3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:26" ht="12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3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:26" ht="12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3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:26" ht="12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3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:26" ht="12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3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:26" ht="12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3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:26" ht="12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3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:26" ht="12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3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:26" ht="12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3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:26" ht="12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3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:26" ht="12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3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:26" ht="12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3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:26" ht="12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3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:26" ht="12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3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:26" ht="12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3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:26" ht="12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3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:26" ht="1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3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:26" ht="1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3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:26" ht="1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3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:26" ht="1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3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:26" ht="12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3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:26" ht="12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3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:26" ht="12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3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:26" ht="12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3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:26" ht="12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3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:26" ht="12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3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:26" ht="12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3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:26" ht="12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3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:26" ht="12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3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:26" ht="12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3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:26" ht="12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3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:26" ht="12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3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:26" ht="12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3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:26" ht="12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3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:26" ht="12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3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12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3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:26" ht="12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3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:26" ht="12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3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:26" ht="12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3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:26" ht="12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3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:26" ht="12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3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:26" ht="12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3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:26" ht="12.75" customHeight="1">
      <c r="A130" s="22"/>
      <c r="B130" s="22"/>
      <c r="C130" s="22"/>
      <c r="D130" s="74"/>
      <c r="E130" s="22"/>
      <c r="F130" s="48"/>
      <c r="G130" s="48"/>
      <c r="H130" s="48"/>
      <c r="I130" s="48"/>
      <c r="J130" s="22"/>
      <c r="K130" s="23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:26" ht="12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3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:26" ht="12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3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:26" ht="12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3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:26" ht="12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3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:26" ht="12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3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:26" ht="12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3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:26" ht="12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3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:26" ht="12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3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:26" ht="12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3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:26" ht="12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3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:26" ht="12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3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:26" ht="12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3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:26" ht="12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3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:26" ht="12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3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:26" ht="12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3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:26" ht="12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3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:26" ht="12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3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:26" ht="12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3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:26" ht="12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3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:26" ht="12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3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:26" ht="12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3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:26" ht="12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3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:26" ht="12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3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:26" ht="12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3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:26" ht="12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3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:26" ht="12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3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:26" ht="12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3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:26" ht="12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3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:26" ht="12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3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:26" ht="12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3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:26" ht="12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3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:26" ht="12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3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:26" ht="12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3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:26" ht="12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3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:26" ht="12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3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:26" ht="12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3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:26" ht="12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3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:26" ht="12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3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:26" ht="12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3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:26" ht="12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3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:26" ht="12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3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:26" ht="12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3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:26" ht="12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3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:26" ht="12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3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:26" ht="12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3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:26" ht="12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3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:26" ht="12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3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:26" ht="12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3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:26" ht="12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3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:26" ht="12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3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:26" ht="12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3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:26" ht="12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3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:26" ht="12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3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:26" ht="12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3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:26" ht="12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3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:26" ht="12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3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:26" ht="12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3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:26" ht="12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3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:26" ht="12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3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:26" ht="12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3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:26" ht="12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3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:26" ht="12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3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:26" ht="12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3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:26" ht="12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3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:26" ht="12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3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:26" ht="12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3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:26" ht="12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3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:26" ht="12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3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:26" ht="12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3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:26" ht="12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3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:26" ht="12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3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:26" ht="12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3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:26" ht="12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3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:26" ht="12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3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:26" ht="12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3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:26" ht="12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3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:26" ht="12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3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:26" ht="12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3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:26" ht="12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3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:26" ht="12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3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:26" ht="12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3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:26" ht="12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3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:26" ht="12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3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:26" ht="12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3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:26" ht="12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3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:26" ht="12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3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:26" ht="12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3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:26" ht="12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3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:26" ht="12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3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:26" ht="12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3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:26" ht="12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3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:26" ht="12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3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:26" ht="12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3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:26" ht="12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3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:26" ht="12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3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:26" ht="12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3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:26" ht="12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3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:26" ht="12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3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:26" ht="12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3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:26" ht="12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3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:26" ht="12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3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:26" ht="12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3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:26" ht="12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3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:26" ht="12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3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:26" ht="12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3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:26" ht="12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3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:26" ht="12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3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:26" ht="12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3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:26" ht="12.7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3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:26" ht="12.7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3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:26" ht="12.7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3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:26" ht="12.7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3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:26" ht="12.7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3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:26" ht="12.7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3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:26" ht="12.7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3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:26" ht="12.7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3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:26" ht="12.7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3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:26" ht="12.7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3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:26" ht="12.7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3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:26" ht="12.7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3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:26" ht="12.7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3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:26" ht="12.7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3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:26" ht="12.7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3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:26" ht="12.7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3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:26" ht="12.7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3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:26" ht="12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3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:26" ht="12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3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:26" ht="12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3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:26" ht="12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3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:26" ht="12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3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:26" ht="12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3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:26" ht="12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3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:26" ht="12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3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:26" ht="12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3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:26" ht="12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3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:26" ht="12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3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:26" ht="13.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3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:26" ht="13.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3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:26" ht="13.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3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:26" ht="13.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3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:26" ht="13.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3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:26" ht="13.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3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:26" ht="13.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3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:26" ht="13.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3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:26" ht="13.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3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:26" ht="13.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3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:26" ht="13.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3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:26" ht="13.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3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:26" ht="13.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3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:26" ht="13.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3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:26" ht="13.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3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:26" ht="13.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3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:26" ht="13.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3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:26" ht="13.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3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:26" ht="13.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3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:26" ht="13.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3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:26" ht="13.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3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:26" ht="13.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3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:26" ht="13.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3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:26" ht="13.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3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:26" ht="13.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3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:26" ht="13.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3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:26" ht="13.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3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:26" ht="13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3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:26" ht="13.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3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:26" ht="13.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3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:26" ht="13.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3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:26" ht="13.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3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:26" ht="13.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3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:26" ht="13.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3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:26" ht="13.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3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:26" ht="13.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3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:26" ht="13.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3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:26" ht="13.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3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:26" ht="13.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3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:26" ht="13.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3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:26" ht="13.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3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:26" ht="13.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3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:26" ht="13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3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:26" ht="13.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3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:26" ht="13.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3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:26" ht="13.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3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:26" ht="13.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3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:26" ht="13.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3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:26" ht="13.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3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:26" ht="13.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3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:26" ht="13.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3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:26" ht="13.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3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:26" ht="13.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3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:26" ht="13.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3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:26" ht="13.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3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:26" ht="13.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3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:26" ht="13.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3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:26" ht="13.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3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:26" ht="13.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3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:26" ht="13.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3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:26" ht="13.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3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:26" ht="13.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3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:26" ht="13.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3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:26" ht="13.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3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:26" ht="13.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3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:26" ht="13.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3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:26" ht="13.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3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:26" ht="13.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3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:26" ht="13.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3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:26" ht="13.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3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:26" ht="13.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3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:26" ht="13.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3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:26" ht="13.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3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:26" ht="13.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3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:26" ht="13.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3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:26" ht="13.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3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:26" ht="13.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3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:26" ht="13.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3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:26" ht="13.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3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:26" ht="13.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3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:26" ht="13.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3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:26" ht="13.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3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:26" ht="13.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3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:26" ht="13.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3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:26" ht="13.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3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:26" ht="13.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3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:26" ht="13.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3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:26" ht="13.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3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:26" ht="13.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3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:26" ht="13.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3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:26" ht="13.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3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:26" ht="13.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3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:26" ht="13.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3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:26" ht="13.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3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:26" ht="13.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3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:26" ht="13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3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:26" ht="13.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3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:26" ht="13.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3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:26" ht="13.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3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:26" ht="13.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3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:26" ht="13.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3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:26" ht="13.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3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:26" ht="13.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3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:26" ht="13.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3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:26" ht="13.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3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:26" ht="13.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3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:26" ht="13.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3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:26" ht="13.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3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:26" ht="13.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3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:26" ht="13.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3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:26" ht="13.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3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:26" ht="13.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3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:26" ht="13.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3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:26" ht="13.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3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:26" ht="13.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3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:26" ht="13.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3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:26" ht="13.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3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:26" ht="13.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3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:26" ht="13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3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:26" ht="13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3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:26" ht="13.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3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:26" ht="13.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3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:26" ht="13.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3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:26" ht="13.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3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:26" ht="13.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3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:26" ht="13.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3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:26" ht="13.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3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:26" ht="13.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3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:26" ht="13.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3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:26" ht="13.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3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:26" ht="13.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3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:26" ht="13.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3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:26" ht="13.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3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:26" ht="13.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3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:26" ht="13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3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:26" ht="13.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3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:26" ht="13.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3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:26" ht="13.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3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:26" ht="13.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3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:26" ht="13.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3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:26" ht="13.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3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:26" ht="13.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3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:26" ht="13.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3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:26" ht="13.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3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:26" ht="13.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3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:26" ht="13.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3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:26" ht="13.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3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:26" ht="13.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3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:26" ht="13.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3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:26" ht="13.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3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:26" ht="13.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3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:26" ht="13.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3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:26" ht="13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3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:26" ht="13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3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:26" ht="13.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3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:26" ht="13.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3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:26" ht="13.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3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:26" ht="13.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3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:26" ht="13.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3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:26" ht="13.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3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:26" ht="13.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3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:26" ht="13.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3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:26" ht="13.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3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:26" ht="13.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3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:26" ht="13.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3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:26" ht="13.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3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:26" ht="13.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3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:26" ht="13.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3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:26" ht="13.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3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:26" ht="13.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3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:26" ht="13.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3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:26" ht="13.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3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:26" ht="13.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3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:26" ht="13.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3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:26" ht="13.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3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:26" ht="13.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3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:26" ht="13.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3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:26" ht="13.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3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:26" ht="13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3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:26" ht="13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3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:26" ht="13.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3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:26" ht="13.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3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:26" ht="13.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3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:26" ht="13.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3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:26" ht="13.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3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:26" ht="13.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3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:26" ht="13.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3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:26" ht="13.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3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:26" ht="13.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3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:26" ht="13.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3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:26" ht="13.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3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:26" ht="13.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3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:26" ht="13.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3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:26" ht="13.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3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:26" ht="13.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3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:26" ht="13.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3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:26" ht="13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3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:26" ht="13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3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:26" ht="13.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3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:26" ht="13.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3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:26" ht="13.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3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:26" ht="13.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3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:26" ht="13.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3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:26" ht="13.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3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:26" ht="13.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3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:26" ht="13.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3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:26" ht="13.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3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:26" ht="13.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3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:26" ht="13.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3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:26" ht="13.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3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:26" ht="13.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3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:26" ht="13.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3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:26" ht="13.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3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:26" ht="13.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3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:26" ht="13.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3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:26" ht="13.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3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:26" ht="13.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3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:26" ht="13.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3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:26" ht="13.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3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:26" ht="13.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3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:26" ht="13.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3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:26" ht="13.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3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:26" ht="13.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3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:26" ht="13.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3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:26" ht="13.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3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:26" ht="13.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3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:26" ht="13.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3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:26" ht="13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3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:26" ht="13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3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:26" ht="13.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3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:26" ht="13.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3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:26" ht="13.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3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:26" ht="13.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3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:26" ht="13.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3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:26" ht="13.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3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:26" ht="13.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3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:26" ht="13.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3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:26" ht="13.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3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:26" ht="13.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3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:26" ht="13.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3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:26" ht="13.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3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:26" ht="13.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3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:26" ht="13.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3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:26" ht="13.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3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:26" ht="13.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3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:26" ht="13.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3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:26" ht="13.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3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:26" ht="13.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3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:26" ht="13.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3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:26" ht="13.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3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:26" ht="13.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3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:26" ht="13.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3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:26" ht="13.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3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:26" ht="13.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3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:26" ht="13.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3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:26" ht="13.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3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:26" ht="13.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3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:26" ht="13.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3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:26" ht="13.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3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:26" ht="13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3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:26" ht="13.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3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:26" ht="13.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3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:26" ht="13.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3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:26" ht="13.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3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:26" ht="13.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3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:26" ht="13.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3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:26" ht="13.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3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:26" ht="13.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3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:26" ht="13.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3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:26" ht="13.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3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:26" ht="13.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3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:26" ht="13.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3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:26" ht="13.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3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:26" ht="13.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3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:26" ht="13.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3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:26" ht="13.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3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:26" ht="13.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3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:26" ht="13.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3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:26" ht="13.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3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:26" ht="13.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3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:26" ht="13.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3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:26" ht="13.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3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:26" ht="13.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3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:26" ht="13.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3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:26" ht="13.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3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:26" ht="13.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3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:26" ht="13.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3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:26" ht="13.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3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:26" ht="13.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3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:26" ht="13.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3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:26" ht="13.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3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:26" ht="13.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3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:26" ht="13.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3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:26" ht="13.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3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:26" ht="13.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3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:26" ht="13.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3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:26" ht="13.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3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:26" ht="13.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3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:26" ht="13.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3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:26" ht="13.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3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:26" ht="13.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3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:26" ht="13.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3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:26" ht="13.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3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:26" ht="13.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3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:26" ht="13.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3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:26" ht="13.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3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:26" ht="13.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3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:26" ht="13.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3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:26" ht="13.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3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:26" ht="13.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3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:26" ht="13.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3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:26" ht="13.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3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:26" ht="13.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3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:26" ht="13.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3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:26" ht="13.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3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:26" ht="13.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3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:26" ht="13.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3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:26" ht="13.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3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:26" ht="13.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3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:26" ht="13.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3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:26" ht="13.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3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:26" ht="13.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3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:26" ht="13.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3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:26" ht="13.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3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:26" ht="13.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3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:26" ht="13.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3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:26" ht="13.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3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:26" ht="13.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3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:26" ht="13.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3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:26" ht="13.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3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:26" ht="13.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3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:26" ht="13.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3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:26" ht="13.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3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:26" ht="13.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3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:26" ht="13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3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:26" ht="13.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3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:26" ht="13.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3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spans="1:26" ht="13.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3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spans="1:26" ht="13.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3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spans="1:26" ht="13.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3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spans="1:26" ht="13.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3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spans="1:26" ht="13.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3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spans="1:26" ht="13.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3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spans="1:26" ht="13.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3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spans="1:26" ht="13.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3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spans="1:26" ht="13.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3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spans="1:26" ht="13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3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spans="1:26" ht="13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3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spans="1:26" ht="13.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3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spans="1:26" ht="13.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3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spans="1:26" ht="13.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3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spans="1:26" ht="13.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3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spans="1:26" ht="13.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3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spans="1:26" ht="13.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3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spans="1:26" ht="13.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3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spans="1:26" ht="13.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3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spans="1:26" ht="13.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3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spans="1:26" ht="13.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3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spans="1:26" ht="13.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3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spans="1:26" ht="13.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3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spans="1:26" ht="13.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3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spans="1:26" ht="13.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3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spans="1:26" ht="13.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3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spans="1:26" ht="13.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3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spans="1:26" ht="13.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3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spans="1:26" ht="13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3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spans="1:26" ht="13.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3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spans="1:26" ht="13.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3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spans="1:26" ht="13.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3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spans="1:26" ht="13.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3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spans="1:26" ht="13.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3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spans="1:26" ht="13.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3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spans="1:26" ht="13.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3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spans="1:26" ht="13.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3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spans="1:26" ht="13.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3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spans="1:26" ht="13.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3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spans="1:26" ht="13.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3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spans="1:26" ht="13.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3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spans="1:26" ht="13.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3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spans="1:26" ht="13.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3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spans="1:26" ht="13.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3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spans="1:26" ht="13.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3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spans="1:26" ht="13.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3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spans="1:26" ht="13.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3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spans="1:26" ht="13.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3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spans="1:26" ht="13.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3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spans="1:26" ht="13.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3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spans="1:26" ht="13.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3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spans="1:26" ht="13.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3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spans="1:26" ht="13.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3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spans="1:26" ht="13.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3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spans="1:26" ht="13.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3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spans="1:26" ht="13.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3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spans="1:26" ht="13.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3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spans="1:26" ht="13.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3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spans="1:26" ht="13.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3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spans="1:26" ht="13.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3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spans="1:26" ht="13.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3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spans="1:26" ht="13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3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spans="1:26" ht="13.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3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spans="1:26" ht="13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3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spans="1:26" ht="13.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3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spans="1:26" ht="13.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3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spans="1:26" ht="13.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3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spans="1:26" ht="13.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3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spans="1:26" ht="13.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3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spans="1:26" ht="13.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3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spans="1:26" ht="13.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3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spans="1:26" ht="13.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3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spans="1:26" ht="13.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3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spans="1:26" ht="13.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3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spans="1:26" ht="13.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3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spans="1:26" ht="13.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3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spans="1:26" ht="13.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3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spans="1:26" ht="13.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3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spans="1:26" ht="13.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3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spans="1:26" ht="13.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3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spans="1:26" ht="13.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3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spans="1:26" ht="13.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3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spans="1:26" ht="13.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3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spans="1:26" ht="13.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3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spans="1:26" ht="13.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3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spans="1:26" ht="13.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3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spans="1:26" ht="13.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3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spans="1:26" ht="13.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3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spans="1:26" ht="13.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3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spans="1:26" ht="13.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3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spans="1:26" ht="13.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3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spans="1:26" ht="13.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3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spans="1:26" ht="13.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3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spans="1:26" ht="13.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3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spans="1:26" ht="13.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3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spans="1:26" ht="13.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3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spans="1:26" ht="13.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3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spans="1:26" ht="13.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3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spans="1:26" ht="13.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3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spans="1:26" ht="13.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3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spans="1:26" ht="13.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3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spans="1:26" ht="13.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3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spans="1:26" ht="13.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3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spans="1:26" ht="13.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3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spans="1:26" ht="13.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3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spans="1:26" ht="13.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3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spans="1:26" ht="13.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3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spans="1:26" ht="13.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3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spans="1:26" ht="13.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3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spans="1:26" ht="13.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3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spans="1:26" ht="13.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3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spans="1:26" ht="13.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3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spans="1:26" ht="13.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3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spans="1:26" ht="13.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3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spans="1:26" ht="13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3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spans="1:26" ht="13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3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spans="1:26" ht="13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3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spans="1:26" ht="13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3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spans="1:26" ht="13.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3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spans="1:26" ht="13.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3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spans="1:26" ht="13.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3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spans="1:26" ht="13.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3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spans="1:26" ht="13.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3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spans="1:26" ht="13.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3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spans="1:26" ht="13.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3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spans="1:26" ht="13.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3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spans="1:26" ht="13.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3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spans="1:26" ht="13.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3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spans="1:26" ht="13.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3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spans="1:26" ht="13.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3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spans="1:26" ht="13.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3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spans="1:26" ht="13.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3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spans="1:26" ht="13.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3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spans="1:26" ht="13.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3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spans="1:26" ht="13.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3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spans="1:26" ht="13.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3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spans="1:26" ht="13.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3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spans="1:26" ht="13.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3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spans="1:26" ht="13.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3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spans="1:26" ht="13.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3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spans="1:26" ht="13.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3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spans="1:26" ht="13.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3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spans="1:26" ht="13.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3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spans="1:26" ht="13.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3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spans="1:26" ht="13.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3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spans="1:26" ht="13.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3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spans="1:26" ht="13.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3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spans="1:26" ht="13.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3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spans="1:26" ht="13.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3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spans="1:26" ht="13.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3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spans="1:26" ht="13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3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spans="1:26" ht="13.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3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spans="1:26" ht="13.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3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spans="1:26" ht="13.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3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spans="1:26" ht="13.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3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spans="1:26" ht="13.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3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spans="1:26" ht="13.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3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spans="1:26" ht="13.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3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spans="1:26" ht="13.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3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spans="1:26" ht="13.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3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spans="1:26" ht="13.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3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spans="1:26" ht="13.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3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spans="1:26" ht="13.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3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spans="1:26" ht="13.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3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spans="1:26" ht="13.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3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spans="1:26" ht="13.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3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spans="1:26" ht="13.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3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spans="1:26" ht="13.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3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spans="1:26" ht="13.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3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spans="1:26" ht="13.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3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spans="1:26" ht="13.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3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spans="1:26" ht="13.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3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spans="1:26" ht="13.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3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spans="1:26" ht="13.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3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spans="1:26" ht="13.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3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spans="1:26" ht="13.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3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spans="1:26" ht="13.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3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spans="1:26" ht="13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3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spans="1:26" ht="13.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3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spans="1:26" ht="13.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3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spans="1:26" ht="13.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3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spans="1:26" ht="13.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3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spans="1:26" ht="13.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3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spans="1:26" ht="13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3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spans="1:26" ht="13.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3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spans="1:26" ht="13.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3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spans="1:26" ht="13.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3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spans="1:26" ht="13.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3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spans="1:26" ht="13.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3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spans="1:26" ht="13.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3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spans="1:26" ht="13.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3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spans="1:26" ht="13.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3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spans="1:26" ht="13.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3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spans="1:26" ht="13.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3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spans="1:26" ht="13.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3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spans="1:26" ht="13.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3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spans="1:26" ht="13.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3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spans="1:26" ht="13.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3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spans="1:26" ht="13.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3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spans="1:26" ht="13.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3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spans="1:26" ht="13.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3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spans="1:26" ht="13.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3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spans="1:26" ht="13.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3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spans="1:26" ht="13.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3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spans="1:26" ht="13.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3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spans="1:26" ht="13.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3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spans="1:26" ht="13.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3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spans="1:26" ht="13.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3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spans="1:26" ht="13.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3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spans="1:26" ht="13.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3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spans="1:26" ht="13.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3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spans="1:26" ht="13.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3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spans="1:26" ht="13.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3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spans="1:26" ht="13.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3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spans="1:26" ht="13.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3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spans="1:26" ht="13.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3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spans="1:26" ht="13.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3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spans="1:26" ht="13.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3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spans="1:26" ht="13.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3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spans="1:26" ht="13.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3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spans="1:26" ht="13.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3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spans="1:26" ht="13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3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spans="1:26" ht="13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3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spans="1:26" ht="13.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3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spans="1:26" ht="13.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3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spans="1:26" ht="13.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3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spans="1:26" ht="13.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3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spans="1:26" ht="13.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3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spans="1:26" ht="13.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3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spans="1:26" ht="13.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3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spans="1:26" ht="13.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3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spans="1:26" ht="13.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3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spans="1:26" ht="13.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3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spans="1:26" ht="13.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3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spans="1:26" ht="13.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3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spans="1:26" ht="13.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3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spans="1:26" ht="13.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3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spans="1:26" ht="13.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3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spans="1:26" ht="13.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3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spans="1:26" ht="13.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3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spans="1:26" ht="13.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3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spans="1:26" ht="13.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3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spans="1:26" ht="13.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3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spans="1:26" ht="13.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3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spans="1:26" ht="13.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3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spans="1:26" ht="13.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3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spans="1:26" ht="13.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3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spans="1:26" ht="13.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3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spans="1:26" ht="13.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3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spans="1:26" ht="13.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3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spans="1:26" ht="13.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3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spans="1:26" ht="13.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3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spans="1:26" ht="13.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3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spans="1:26" ht="13.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3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spans="1:26" ht="13.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3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spans="1:26" ht="13.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3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spans="1:26" ht="13.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3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spans="1:26" ht="13.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3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spans="1:26" ht="13.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3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spans="1:26" ht="13.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3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spans="1:26" ht="13.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3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spans="1:26" ht="13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3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spans="1:26" ht="13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3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spans="1:26" ht="13.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3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spans="1:26" ht="13.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3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spans="1:26" ht="13.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3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spans="1:26" ht="13.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3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spans="1:26" ht="13.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3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spans="1:26" ht="13.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3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spans="1:26" ht="13.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3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spans="1:26" ht="13.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3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spans="1:26" ht="13.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3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spans="1:26" ht="13.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3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spans="1:26" ht="13.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3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spans="1:26" ht="13.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3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spans="1:26" ht="13.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3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spans="1:26" ht="13.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3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spans="1:26" ht="13.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3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spans="1:26" ht="13.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3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spans="1:26" ht="13.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3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spans="1:26" ht="13.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3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spans="1:26" ht="13.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3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spans="1:26" ht="13.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3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spans="1:26" ht="13.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3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spans="1:26" ht="13.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3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spans="1:26" ht="13.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3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spans="1:26" ht="13.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3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spans="1:26" ht="13.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3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spans="1:26" ht="13.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3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spans="1:26" ht="13.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3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spans="1:26" ht="13.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3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spans="1:26" ht="13.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3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spans="1:26" ht="13.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3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spans="1:26" ht="13.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3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spans="1:26" ht="13.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3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spans="1:26" ht="13.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3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spans="1:26" ht="13.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3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spans="1:26" ht="13.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3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spans="1:26" ht="13.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3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spans="1:26" ht="13.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3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spans="1:26" ht="13.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3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spans="1:26" ht="13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3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spans="1:26" ht="13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3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spans="1:26" ht="13.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3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spans="1:26" ht="13.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3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spans="1:26" ht="13.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3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spans="1:26" ht="13.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3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spans="1:26" ht="13.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3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spans="1:26" ht="13.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3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spans="1:26" ht="13.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3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spans="1:26" ht="13.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3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spans="1:26" ht="13.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3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spans="1:26" ht="13.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3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spans="1:26" ht="13.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3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spans="1:26" ht="13.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3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spans="1:26" ht="13.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3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spans="1:26" ht="13.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3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spans="1:26" ht="13.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3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spans="1:26" ht="13.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3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spans="1:26" ht="13.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3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spans="1:26" ht="13.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3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spans="1:26" ht="13.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3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spans="1:26" ht="13.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3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spans="1:26" ht="13.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3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spans="1:26" ht="13.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3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spans="1:26" ht="13.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3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spans="1:26" ht="13.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3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spans="1:26" ht="13.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3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spans="1:26" ht="13.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3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spans="1:26" ht="13.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3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spans="1:26" ht="13.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3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spans="1:26" ht="13.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3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spans="1:26" ht="13.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3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spans="1:26" ht="13.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3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spans="1:26" ht="13.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3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spans="1:26" ht="13.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3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spans="1:26" ht="13.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3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spans="1:26" ht="13.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3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spans="1:26" ht="13.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3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spans="1:26" ht="13.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3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spans="1:26" ht="13.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3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spans="1:26" ht="13.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3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spans="1:26" ht="13.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3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spans="1:26" ht="13.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3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spans="1:26" ht="13.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3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spans="1:26" ht="13.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3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spans="1:26" ht="13.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3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spans="1:26" ht="13.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3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spans="1:26" ht="13.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3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spans="1:26" ht="13.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3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spans="1:26" ht="13.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3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spans="1:26" ht="13.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3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spans="1:26" ht="13.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3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spans="1:26" ht="13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3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spans="1:26" ht="13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3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spans="1:26" ht="13.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3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spans="1:26" ht="13.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3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spans="1:26" ht="13.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3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spans="1:26" ht="13.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3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spans="1:26" ht="13.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3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spans="1:26" ht="13.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3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spans="1:26" ht="13.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3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spans="1:26" ht="13.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3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spans="1:26" ht="13.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3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spans="1:26" ht="13.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3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spans="1:26" ht="13.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3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spans="1:26" ht="13.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3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spans="1:26" ht="13.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3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spans="1:26" ht="13.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3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spans="1:26" ht="13.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3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spans="1:26" ht="13.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3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spans="1:26" ht="13.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3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spans="1:26" ht="13.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3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spans="1:26" ht="13.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3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spans="1:26" ht="13.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3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spans="1:26" ht="13.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3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spans="1:26" ht="13.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3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spans="1:26" ht="13.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3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spans="1:26" ht="13.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3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spans="1:26" ht="13.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3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spans="1:26" ht="13.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3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spans="1:26" ht="13.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3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spans="1:26" ht="13.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3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spans="1:26" ht="13.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3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spans="1:26" ht="13.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3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spans="1:26" ht="13.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3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spans="1:26" ht="13.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3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</sheetData>
  <mergeCells count="6">
    <mergeCell ref="K50:K51"/>
    <mergeCell ref="A66:C66"/>
    <mergeCell ref="A17:A18"/>
    <mergeCell ref="B17:B18"/>
    <mergeCell ref="A26:A27"/>
    <mergeCell ref="B26:B27"/>
  </mergeCells>
  <hyperlinks>
    <hyperlink ref="K5" r:id="rId1"/>
    <hyperlink ref="K9" r:id="rId2"/>
    <hyperlink ref="K13" r:id="rId3"/>
    <hyperlink ref="K17" r:id="rId4"/>
    <hyperlink ref="K18" r:id="rId5"/>
    <hyperlink ref="K22" r:id="rId6"/>
    <hyperlink ref="K26" r:id="rId7"/>
    <hyperlink ref="K27" r:id="rId8"/>
    <hyperlink ref="K31" r:id="rId9"/>
    <hyperlink ref="K35" r:id="rId10"/>
    <hyperlink ref="K39" r:id="rId11"/>
    <hyperlink ref="K43" r:id="rId12"/>
    <hyperlink ref="K44" r:id="rId13"/>
    <hyperlink ref="K48" r:id="rId14"/>
    <hyperlink ref="K49" r:id="rId15"/>
    <hyperlink ref="K50" r:id="rId16"/>
    <hyperlink ref="K55" r:id="rId17"/>
    <hyperlink ref="K59" r:id="rId18"/>
    <hyperlink ref="K63" r:id="rId19"/>
  </hyperlinks>
  <pageMargins left="0.7" right="0.7" top="0.75" bottom="0.75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 general Distrito</vt:lpstr>
      <vt:lpstr>Mayo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Nestor Raul Ricaurte Castaneda</cp:lastModifiedBy>
  <dcterms:created xsi:type="dcterms:W3CDTF">2017-01-04T18:03:11Z</dcterms:created>
  <dcterms:modified xsi:type="dcterms:W3CDTF">2025-06-09T14:36:40Z</dcterms:modified>
</cp:coreProperties>
</file>