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ESCANER\2025\CLIENTES ESTATALES\ISABU-2025\05 ISABU\"/>
    </mc:Choice>
  </mc:AlternateContent>
  <xr:revisionPtr revIDLastSave="0" documentId="13_ncr:1_{A3D1ADB5-6AE7-41D3-9867-0C9163BD1068}" xr6:coauthVersionLast="47" xr6:coauthVersionMax="47" xr10:uidLastSave="{00000000-0000-0000-0000-000000000000}"/>
  <bookViews>
    <workbookView xWindow="-120" yWindow="-120" windowWidth="21840" windowHeight="13140" xr2:uid="{93EF169A-5195-4C82-B45C-4F43E4D8F8E6}"/>
  </bookViews>
  <sheets>
    <sheet name="Mayo-2025" sheetId="2" r:id="rId1"/>
  </sheets>
  <definedNames>
    <definedName name="_xlnm._FilterDatabase" localSheetId="0" hidden="1">'Mayo-2025'!$B$5:$K$81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2" i="2" l="1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61" i="2"/>
  <c r="J27" i="2" l="1"/>
  <c r="K27" i="2" s="1"/>
  <c r="J28" i="2"/>
  <c r="K28" i="2" s="1"/>
  <c r="J29" i="2"/>
  <c r="K29" i="2" s="1"/>
  <c r="J30" i="2"/>
  <c r="K30" i="2" s="1"/>
  <c r="J31" i="2"/>
  <c r="K31" i="2" s="1"/>
  <c r="J32" i="2"/>
  <c r="K32" i="2" s="1"/>
  <c r="J33" i="2"/>
  <c r="K33" i="2" s="1"/>
  <c r="J34" i="2"/>
  <c r="K34" i="2"/>
  <c r="J35" i="2"/>
  <c r="K35" i="2" s="1"/>
  <c r="J36" i="2"/>
  <c r="K36" i="2" s="1"/>
  <c r="J37" i="2"/>
  <c r="K37" i="2" s="1"/>
  <c r="J38" i="2"/>
  <c r="K38" i="2" s="1"/>
  <c r="J39" i="2"/>
  <c r="K39" i="2" s="1"/>
  <c r="J40" i="2"/>
  <c r="K40" i="2" s="1"/>
  <c r="J41" i="2"/>
  <c r="K41" i="2" s="1"/>
  <c r="J42" i="2"/>
  <c r="K42" i="2" s="1"/>
  <c r="J43" i="2"/>
  <c r="K43" i="2" s="1"/>
  <c r="J44" i="2"/>
  <c r="K44" i="2" s="1"/>
  <c r="J45" i="2"/>
  <c r="K45" i="2" s="1"/>
  <c r="J46" i="2"/>
  <c r="K46" i="2" s="1"/>
  <c r="J47" i="2"/>
  <c r="K47" i="2" s="1"/>
  <c r="J48" i="2"/>
  <c r="K48" i="2" s="1"/>
  <c r="J49" i="2"/>
  <c r="K49" i="2" s="1"/>
  <c r="J50" i="2"/>
  <c r="K50" i="2" s="1"/>
  <c r="J51" i="2"/>
  <c r="K51" i="2" s="1"/>
  <c r="J52" i="2"/>
  <c r="K52" i="2" s="1"/>
  <c r="J53" i="2"/>
  <c r="K53" i="2" s="1"/>
  <c r="J54" i="2"/>
  <c r="K54" i="2" s="1"/>
  <c r="J55" i="2"/>
  <c r="K55" i="2" s="1"/>
  <c r="J56" i="2"/>
  <c r="K56" i="2" s="1"/>
  <c r="J57" i="2"/>
  <c r="K57" i="2" s="1"/>
  <c r="J58" i="2"/>
  <c r="K58" i="2" s="1"/>
  <c r="J59" i="2"/>
  <c r="K59" i="2" s="1"/>
  <c r="J6" i="2"/>
  <c r="K6" i="2" s="1"/>
  <c r="J7" i="2"/>
  <c r="K7" i="2" s="1"/>
  <c r="J8" i="2"/>
  <c r="K8" i="2" s="1"/>
  <c r="J9" i="2"/>
  <c r="K9" i="2" s="1"/>
  <c r="J10" i="2"/>
  <c r="K10" i="2" s="1"/>
  <c r="J11" i="2"/>
  <c r="K11" i="2" s="1"/>
  <c r="J12" i="2"/>
  <c r="K12" i="2" s="1"/>
  <c r="J13" i="2"/>
  <c r="K13" i="2" s="1"/>
  <c r="J14" i="2"/>
  <c r="K14" i="2" s="1"/>
  <c r="J15" i="2"/>
  <c r="K15" i="2" s="1"/>
  <c r="J16" i="2"/>
  <c r="K16" i="2" s="1"/>
  <c r="J17" i="2"/>
  <c r="K17" i="2" s="1"/>
  <c r="J18" i="2"/>
  <c r="J19" i="2"/>
  <c r="K19" i="2" s="1"/>
  <c r="J20" i="2"/>
  <c r="K20" i="2" s="1"/>
  <c r="J21" i="2"/>
  <c r="K21" i="2" s="1"/>
  <c r="J22" i="2"/>
  <c r="K22" i="2" s="1"/>
  <c r="J23" i="2"/>
  <c r="K23" i="2" s="1"/>
  <c r="J24" i="2"/>
  <c r="K24" i="2" s="1"/>
  <c r="J25" i="2"/>
  <c r="K25" i="2" s="1"/>
  <c r="J26" i="2"/>
  <c r="J60" i="2"/>
  <c r="K60" i="2" s="1"/>
  <c r="K61" i="2"/>
  <c r="K62" i="2"/>
  <c r="K63" i="2"/>
  <c r="K64" i="2"/>
  <c r="K66" i="2"/>
  <c r="K68" i="2"/>
  <c r="K69" i="2"/>
  <c r="K70" i="2"/>
  <c r="K71" i="2"/>
  <c r="K72" i="2"/>
  <c r="K74" i="2"/>
  <c r="K76" i="2"/>
  <c r="K77" i="2"/>
  <c r="K78" i="2"/>
  <c r="K79" i="2"/>
  <c r="K80" i="2"/>
  <c r="K81" i="2"/>
  <c r="K18" i="2"/>
  <c r="K26" i="2"/>
  <c r="K65" i="2"/>
  <c r="K67" i="2"/>
  <c r="K73" i="2"/>
  <c r="K75" i="2"/>
  <c r="I84" i="2"/>
  <c r="F84" i="2"/>
  <c r="K84" i="2" l="1"/>
</calcChain>
</file>

<file path=xl/sharedStrings.xml><?xml version="1.0" encoding="utf-8"?>
<sst xmlns="http://schemas.openxmlformats.org/spreadsheetml/2006/main" count="250" uniqueCount="106">
  <si>
    <t xml:space="preserve">Inversiones La 27 S.A. </t>
  </si>
  <si>
    <t>No. Tiquete 
Venta</t>
  </si>
  <si>
    <t>FECHA</t>
  </si>
  <si>
    <r>
      <t xml:space="preserve">VEHICULO
</t>
    </r>
    <r>
      <rPr>
        <b/>
        <sz val="9"/>
        <color theme="0"/>
        <rFont val="Calibri"/>
        <family val="2"/>
        <scheme val="minor"/>
      </rPr>
      <t>(Placa)</t>
    </r>
  </si>
  <si>
    <t>PRODUCTO</t>
  </si>
  <si>
    <r>
      <t xml:space="preserve">CANTIDAD
</t>
    </r>
    <r>
      <rPr>
        <b/>
        <sz val="9"/>
        <color theme="0"/>
        <rFont val="Calibri"/>
        <family val="2"/>
        <scheme val="minor"/>
      </rPr>
      <t>(Galones)</t>
    </r>
  </si>
  <si>
    <t>KILOMETRAJE</t>
  </si>
  <si>
    <r>
      <t xml:space="preserve">PRECIO 
SURTIDOR
</t>
    </r>
    <r>
      <rPr>
        <b/>
        <sz val="9"/>
        <color theme="0"/>
        <rFont val="Calibri"/>
        <family val="2"/>
        <scheme val="minor"/>
      </rPr>
      <t>(Precio Tiquete Venta)</t>
    </r>
  </si>
  <si>
    <r>
      <t xml:space="preserve">PRECIO SURTIDOR
</t>
    </r>
    <r>
      <rPr>
        <b/>
        <sz val="9"/>
        <color theme="0"/>
        <rFont val="Calibri"/>
        <family val="2"/>
        <scheme val="minor"/>
      </rPr>
      <t>(Total )</t>
    </r>
  </si>
  <si>
    <r>
      <t xml:space="preserve">PRECIO CONTRATO
</t>
    </r>
    <r>
      <rPr>
        <b/>
        <sz val="9"/>
        <color theme="0"/>
        <rFont val="Calibri"/>
        <family val="2"/>
        <scheme val="minor"/>
      </rPr>
      <t>(Precio Contrato)</t>
    </r>
  </si>
  <si>
    <t>VALOR 
FACTURA</t>
  </si>
  <si>
    <t>GDU495</t>
  </si>
  <si>
    <t>ACPM</t>
  </si>
  <si>
    <t>GDU541</t>
  </si>
  <si>
    <t>CORRIENTE</t>
  </si>
  <si>
    <t>SOZ621</t>
  </si>
  <si>
    <t>OSA838</t>
  </si>
  <si>
    <t>OSA836</t>
  </si>
  <si>
    <t>POK78E</t>
  </si>
  <si>
    <t>OKZ214</t>
  </si>
  <si>
    <t>OKZ215</t>
  </si>
  <si>
    <t>OSA837</t>
  </si>
  <si>
    <t>OSB161</t>
  </si>
  <si>
    <t>Precio Contrato</t>
  </si>
  <si>
    <t>CTE</t>
  </si>
  <si>
    <t>TOTAL</t>
  </si>
  <si>
    <t>Galones</t>
  </si>
  <si>
    <t>Valor Factura</t>
  </si>
  <si>
    <t xml:space="preserve">    </t>
  </si>
  <si>
    <t>2025-05-02 07:56:50</t>
  </si>
  <si>
    <t>2025-05-02 08:51:39</t>
  </si>
  <si>
    <t>2025-05-02 17:38:15</t>
  </si>
  <si>
    <t>2025-05-02 18:07:00</t>
  </si>
  <si>
    <t>2025-05-02 21:23:53</t>
  </si>
  <si>
    <t>2025-05-04 07:56:37</t>
  </si>
  <si>
    <t>2025-05-05 02:20:59</t>
  </si>
  <si>
    <t>2025-05-05 14:55:53</t>
  </si>
  <si>
    <t>2025-05-05 15:00:26</t>
  </si>
  <si>
    <t>2025-05-05 18:30:35</t>
  </si>
  <si>
    <t>2025-05-06 12:04:23</t>
  </si>
  <si>
    <t>2025-05-06 14:26:58</t>
  </si>
  <si>
    <t>2025-05-06 17:56:29</t>
  </si>
  <si>
    <t>2025-05-06 18:05:39</t>
  </si>
  <si>
    <t>2025-05-07 04:52:37</t>
  </si>
  <si>
    <t>2025-05-07 10:16:08</t>
  </si>
  <si>
    <t>2025-05-07 11:14:57</t>
  </si>
  <si>
    <t>2025-05-07 14:06:49</t>
  </si>
  <si>
    <t>2025-05-08 23:56:08</t>
  </si>
  <si>
    <t>2025-05-09 02:16:05</t>
  </si>
  <si>
    <t>2025-05-09 14:43:07</t>
  </si>
  <si>
    <t>2025-05-10 17:36:52</t>
  </si>
  <si>
    <t>2025-05-11 00:39:29</t>
  </si>
  <si>
    <t>2025-05-11 16:27:39</t>
  </si>
  <si>
    <t>2025-05-12 07:48:05</t>
  </si>
  <si>
    <t>2025-05-12 09:38:43</t>
  </si>
  <si>
    <t>2025-05-13 08:27:09</t>
  </si>
  <si>
    <t>2025-05-13 14:01:39</t>
  </si>
  <si>
    <t>2025-05-13 14:05:57</t>
  </si>
  <si>
    <t>2025-05-13 14:14:23</t>
  </si>
  <si>
    <t>2025-05-13 14:56:39</t>
  </si>
  <si>
    <t>2025-05-14 09:34:05</t>
  </si>
  <si>
    <t>2025-05-14 10:07:48</t>
  </si>
  <si>
    <t>2025-05-15 02:18:36</t>
  </si>
  <si>
    <t>2025-05-15 10:09:27</t>
  </si>
  <si>
    <t>2025-05-15 13:49:32</t>
  </si>
  <si>
    <t>2025-05-15 16:45:52</t>
  </si>
  <si>
    <t>2025-05-15 17:56:27</t>
  </si>
  <si>
    <t>2025-05-16 02:50:44</t>
  </si>
  <si>
    <t>2025-05-16 09:35:01</t>
  </si>
  <si>
    <t>2025-05-16 17:48:32</t>
  </si>
  <si>
    <t>2025-05-18 10:26:56</t>
  </si>
  <si>
    <t>2025-05-19 04:18:46</t>
  </si>
  <si>
    <t>2025-05-19 06:55:28</t>
  </si>
  <si>
    <t>2025-05-19 11:29:20</t>
  </si>
  <si>
    <t>2025-05-20 02:34:42</t>
  </si>
  <si>
    <t>2025-05-20 14:16:58</t>
  </si>
  <si>
    <t>2025-05-21 07:14:50</t>
  </si>
  <si>
    <t>2025-05-21 07:21:01</t>
  </si>
  <si>
    <t>2025-05-21 08:13:54</t>
  </si>
  <si>
    <t>2025-05-21 08:53:48</t>
  </si>
  <si>
    <t>2025-05-21 11:05:05</t>
  </si>
  <si>
    <t>2025-05-21 21:15:08</t>
  </si>
  <si>
    <t>2025-05-22 13:44:44</t>
  </si>
  <si>
    <t>2025-05-22 16:15:33</t>
  </si>
  <si>
    <t>2025-05-23 07:58:54</t>
  </si>
  <si>
    <t>2025-05-23 10:04:39</t>
  </si>
  <si>
    <t>2025-05-23 17:54:11</t>
  </si>
  <si>
    <t>2025-05-24 00:08:52</t>
  </si>
  <si>
    <t>2025-05-25 12:27:59</t>
  </si>
  <si>
    <t>2025-05-26 02:09:45</t>
  </si>
  <si>
    <t>2025-05-26 06:39:05</t>
  </si>
  <si>
    <t>2025-05-26 23:05:43</t>
  </si>
  <si>
    <t>2025-05-27 07:32:41</t>
  </si>
  <si>
    <t>2025-05-27 07:56:34</t>
  </si>
  <si>
    <t>2025-05-27 13:26:38</t>
  </si>
  <si>
    <t>2025-05-28 05:55:46</t>
  </si>
  <si>
    <t>2025-05-28 07:29:00</t>
  </si>
  <si>
    <t>2025-05-28 14:14:27</t>
  </si>
  <si>
    <t>2025-05-28 22:17:03</t>
  </si>
  <si>
    <t>2025-05-29 11:07:46</t>
  </si>
  <si>
    <t>2025-05-29 13:26:57</t>
  </si>
  <si>
    <t>2025-05-29 13:31:43</t>
  </si>
  <si>
    <t>2025-05-30 17:37:16</t>
  </si>
  <si>
    <t>2025-05-30 20:50:34</t>
  </si>
  <si>
    <t>2025-05-31 10:06:53</t>
  </si>
  <si>
    <t xml:space="preserve">CONTRATO N.0331-25 ISABU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</si>
</sst>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$&quot;* #,##0_-;\-&quot;$&quot;* #,##0_-;_-&quot;$&quot;* &quot;-&quot;??_-;_-@_-"/>
    <numFmt numFmtId="165" formatCode="_-&quot;$&quot;* #,##0.00_-;\-&quot;$&quot;* #,##0.00_-;_-&quot;$&quot;* &quot;-&quot;??_-;_-@_-"/>
    <numFmt numFmtId="166" formatCode="0.000"/>
    <numFmt numFmtId="167" formatCode="_-* #,##0_-;\-* #,##0_-;_-* &quot;-&quot;??_-;_-@_-"/>
    <numFmt numFmtId="168" formatCode="_-* #,##0.000_-;\-* #,##0.000_-;_-* &quot;-&quot;??_-;_-@_-"/>
    <numFmt numFmtId="169" formatCode="dd\-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indexed="8"/>
      <name val="Arial"/>
      <family val="2"/>
    </font>
    <font>
      <b/>
      <sz val="10"/>
      <color indexed="8"/>
      <name val="Arial"/>
      <family val="2"/>
    </font>
    <font>
      <sz val="16"/>
      <color indexed="8"/>
      <name val="Arial"/>
      <family val="2"/>
    </font>
    <font>
      <b/>
      <sz val="9"/>
      <color theme="0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65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theme="0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94">
    <xf numFmtId="0" fontId="0" fillId="0" borderId="0" xfId="0"/>
    <xf numFmtId="0" fontId="1" fillId="2" borderId="0" xfId="0" applyFont="1" applyFill="1"/>
    <xf numFmtId="14" fontId="1" fillId="2" borderId="0" xfId="0" applyNumberFormat="1" applyFont="1" applyFill="1"/>
    <xf numFmtId="164" fontId="1" fillId="2" borderId="0" xfId="0" applyNumberFormat="1" applyFont="1" applyFill="1"/>
    <xf numFmtId="0" fontId="1" fillId="2" borderId="0" xfId="0" applyFont="1" applyFill="1" applyAlignment="1">
      <alignment horizontal="right"/>
    </xf>
    <xf numFmtId="164" fontId="1" fillId="2" borderId="0" xfId="2" applyNumberFormat="1" applyFont="1" applyFill="1"/>
    <xf numFmtId="0" fontId="0" fillId="3" borderId="0" xfId="0" applyFill="1"/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/>
    </xf>
    <xf numFmtId="14" fontId="5" fillId="2" borderId="0" xfId="0" applyNumberFormat="1" applyFont="1" applyFill="1" applyAlignment="1">
      <alignment horizontal="center"/>
    </xf>
    <xf numFmtId="164" fontId="5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right"/>
    </xf>
    <xf numFmtId="164" fontId="5" fillId="2" borderId="0" xfId="2" applyNumberFormat="1" applyFont="1" applyFill="1" applyAlignment="1">
      <alignment horizontal="center"/>
    </xf>
    <xf numFmtId="0" fontId="6" fillId="2" borderId="1" xfId="0" applyFont="1" applyFill="1" applyBorder="1" applyAlignment="1">
      <alignment vertical="center"/>
    </xf>
    <xf numFmtId="164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/>
    </xf>
    <xf numFmtId="164" fontId="5" fillId="2" borderId="1" xfId="2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14" fontId="5" fillId="2" borderId="2" xfId="0" applyNumberFormat="1" applyFont="1" applyFill="1" applyBorder="1" applyAlignment="1">
      <alignment horizontal="center"/>
    </xf>
    <xf numFmtId="164" fontId="5" fillId="2" borderId="2" xfId="0" applyNumberFormat="1" applyFont="1" applyFill="1" applyBorder="1" applyAlignment="1">
      <alignment horizontal="center"/>
    </xf>
    <xf numFmtId="164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right"/>
    </xf>
    <xf numFmtId="0" fontId="5" fillId="2" borderId="3" xfId="0" applyFont="1" applyFill="1" applyBorder="1" applyAlignment="1">
      <alignment horizontal="center"/>
    </xf>
    <xf numFmtId="164" fontId="5" fillId="2" borderId="3" xfId="2" applyNumberFormat="1" applyFont="1" applyFill="1" applyBorder="1" applyAlignment="1">
      <alignment horizontal="center"/>
    </xf>
    <xf numFmtId="0" fontId="0" fillId="2" borderId="0" xfId="0" applyFill="1"/>
    <xf numFmtId="0" fontId="2" fillId="4" borderId="4" xfId="0" applyFont="1" applyFill="1" applyBorder="1" applyAlignment="1">
      <alignment horizontal="center" vertical="center" wrapText="1"/>
    </xf>
    <xf numFmtId="14" fontId="2" fillId="4" borderId="5" xfId="0" applyNumberFormat="1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164" fontId="2" fillId="4" borderId="6" xfId="2" applyNumberFormat="1" applyFont="1" applyFill="1" applyBorder="1" applyAlignment="1">
      <alignment horizontal="center" vertical="center" wrapText="1"/>
    </xf>
    <xf numFmtId="164" fontId="0" fillId="3" borderId="14" xfId="2" applyNumberFormat="1" applyFont="1" applyFill="1" applyBorder="1" applyAlignment="1">
      <alignment horizontal="right"/>
    </xf>
    <xf numFmtId="164" fontId="0" fillId="3" borderId="15" xfId="2" applyNumberFormat="1" applyFont="1" applyFill="1" applyBorder="1" applyAlignment="1">
      <alignment horizontal="right"/>
    </xf>
    <xf numFmtId="0" fontId="3" fillId="5" borderId="7" xfId="0" applyFont="1" applyFill="1" applyBorder="1" applyAlignment="1">
      <alignment horizontal="center"/>
    </xf>
    <xf numFmtId="14" fontId="3" fillId="5" borderId="7" xfId="0" applyNumberFormat="1" applyFont="1" applyFill="1" applyBorder="1" applyAlignment="1">
      <alignment horizontal="center"/>
    </xf>
    <xf numFmtId="0" fontId="3" fillId="3" borderId="7" xfId="0" applyFont="1" applyFill="1" applyBorder="1"/>
    <xf numFmtId="164" fontId="0" fillId="3" borderId="7" xfId="2" applyNumberFormat="1" applyFont="1" applyFill="1" applyBorder="1"/>
    <xf numFmtId="0" fontId="3" fillId="3" borderId="0" xfId="0" applyFont="1" applyFill="1" applyAlignment="1">
      <alignment horizontal="center"/>
    </xf>
    <xf numFmtId="14" fontId="3" fillId="3" borderId="0" xfId="0" applyNumberFormat="1" applyFont="1" applyFill="1" applyAlignment="1">
      <alignment horizontal="center"/>
    </xf>
    <xf numFmtId="164" fontId="0" fillId="3" borderId="0" xfId="0" applyNumberFormat="1" applyFill="1"/>
    <xf numFmtId="2" fontId="1" fillId="0" borderId="16" xfId="1" applyNumberFormat="1" applyFont="1" applyFill="1" applyBorder="1" applyAlignment="1">
      <alignment horizontal="center"/>
    </xf>
    <xf numFmtId="49" fontId="0" fillId="0" borderId="17" xfId="0" applyNumberFormat="1" applyBorder="1" applyAlignment="1">
      <alignment horizontal="center" vertical="top"/>
    </xf>
    <xf numFmtId="2" fontId="0" fillId="0" borderId="18" xfId="1" applyNumberFormat="1" applyFont="1" applyFill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166" fontId="0" fillId="0" borderId="17" xfId="0" applyNumberFormat="1" applyBorder="1" applyAlignment="1">
      <alignment horizontal="center"/>
    </xf>
    <xf numFmtId="167" fontId="0" fillId="0" borderId="17" xfId="1" applyNumberFormat="1" applyFont="1" applyFill="1" applyBorder="1" applyAlignment="1">
      <alignment horizontal="center"/>
    </xf>
    <xf numFmtId="164" fontId="0" fillId="0" borderId="17" xfId="2" applyNumberFormat="1" applyFont="1" applyFill="1" applyBorder="1" applyAlignment="1">
      <alignment horizontal="right"/>
    </xf>
    <xf numFmtId="164" fontId="0" fillId="0" borderId="20" xfId="2" applyNumberFormat="1" applyFont="1" applyFill="1" applyBorder="1" applyAlignment="1">
      <alignment horizontal="right"/>
    </xf>
    <xf numFmtId="164" fontId="0" fillId="0" borderId="21" xfId="2" applyNumberFormat="1" applyFont="1" applyFill="1" applyBorder="1" applyAlignment="1">
      <alignment horizontal="right"/>
    </xf>
    <xf numFmtId="0" fontId="0" fillId="6" borderId="22" xfId="0" applyFill="1" applyBorder="1"/>
    <xf numFmtId="14" fontId="0" fillId="6" borderId="22" xfId="0" applyNumberFormat="1" applyFill="1" applyBorder="1"/>
    <xf numFmtId="164" fontId="0" fillId="6" borderId="22" xfId="0" applyNumberFormat="1" applyFill="1" applyBorder="1"/>
    <xf numFmtId="0" fontId="0" fillId="6" borderId="22" xfId="0" applyFill="1" applyBorder="1" applyAlignment="1">
      <alignment horizontal="right"/>
    </xf>
    <xf numFmtId="0" fontId="0" fillId="6" borderId="0" xfId="0" applyFill="1"/>
    <xf numFmtId="164" fontId="0" fillId="6" borderId="22" xfId="2" applyNumberFormat="1" applyFont="1" applyFill="1" applyBorder="1"/>
    <xf numFmtId="0" fontId="0" fillId="2" borderId="0" xfId="0" applyFill="1" applyAlignment="1">
      <alignment vertical="center"/>
    </xf>
    <xf numFmtId="165" fontId="3" fillId="7" borderId="24" xfId="0" applyNumberFormat="1" applyFont="1" applyFill="1" applyBorder="1" applyAlignment="1">
      <alignment horizontal="center" vertical="center"/>
    </xf>
    <xf numFmtId="168" fontId="3" fillId="7" borderId="24" xfId="1" applyNumberFormat="1" applyFont="1" applyFill="1" applyBorder="1" applyAlignment="1">
      <alignment horizontal="center" vertical="center"/>
    </xf>
    <xf numFmtId="167" fontId="3" fillId="7" borderId="24" xfId="1" applyNumberFormat="1" applyFont="1" applyFill="1" applyBorder="1" applyAlignment="1">
      <alignment vertical="center"/>
    </xf>
    <xf numFmtId="164" fontId="3" fillId="7" borderId="24" xfId="2" applyNumberFormat="1" applyFont="1" applyFill="1" applyBorder="1" applyAlignment="1">
      <alignment horizontal="center" vertical="center"/>
    </xf>
    <xf numFmtId="164" fontId="3" fillId="7" borderId="24" xfId="2" applyNumberFormat="1" applyFont="1" applyFill="1" applyBorder="1" applyAlignment="1">
      <alignment vertical="center"/>
    </xf>
    <xf numFmtId="165" fontId="3" fillId="7" borderId="24" xfId="0" applyNumberFormat="1" applyFont="1" applyFill="1" applyBorder="1" applyAlignment="1">
      <alignment vertical="center"/>
    </xf>
    <xf numFmtId="164" fontId="3" fillId="7" borderId="25" xfId="2" applyNumberFormat="1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>
      <alignment horizontal="right"/>
    </xf>
    <xf numFmtId="167" fontId="0" fillId="3" borderId="0" xfId="1" applyNumberFormat="1" applyFont="1" applyFill="1"/>
    <xf numFmtId="164" fontId="3" fillId="3" borderId="0" xfId="0" applyNumberFormat="1" applyFont="1" applyFill="1"/>
    <xf numFmtId="164" fontId="0" fillId="3" borderId="0" xfId="2" applyNumberFormat="1" applyFont="1" applyFill="1"/>
    <xf numFmtId="14" fontId="0" fillId="3" borderId="0" xfId="0" applyNumberFormat="1" applyFill="1"/>
    <xf numFmtId="0" fontId="3" fillId="3" borderId="0" xfId="0" applyFont="1" applyFill="1"/>
    <xf numFmtId="164" fontId="0" fillId="3" borderId="0" xfId="2" applyNumberFormat="1" applyFont="1" applyFill="1" applyBorder="1"/>
    <xf numFmtId="1" fontId="0" fillId="3" borderId="0" xfId="0" applyNumberFormat="1" applyFill="1"/>
    <xf numFmtId="166" fontId="0" fillId="3" borderId="0" xfId="0" applyNumberFormat="1" applyFill="1"/>
    <xf numFmtId="0" fontId="0" fillId="0" borderId="26" xfId="0" applyBorder="1"/>
    <xf numFmtId="164" fontId="0" fillId="3" borderId="0" xfId="2" applyNumberFormat="1" applyFont="1" applyFill="1" applyAlignment="1">
      <alignment horizontal="right"/>
    </xf>
    <xf numFmtId="167" fontId="3" fillId="3" borderId="0" xfId="0" applyNumberFormat="1" applyFont="1" applyFill="1"/>
    <xf numFmtId="164" fontId="8" fillId="3" borderId="0" xfId="0" applyNumberFormat="1" applyFont="1" applyFill="1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right"/>
    </xf>
    <xf numFmtId="164" fontId="0" fillId="0" borderId="0" xfId="2" applyNumberFormat="1" applyFont="1"/>
    <xf numFmtId="43" fontId="0" fillId="0" borderId="0" xfId="1" applyFont="1"/>
    <xf numFmtId="0" fontId="1" fillId="0" borderId="8" xfId="1" applyNumberFormat="1" applyFont="1" applyFill="1" applyBorder="1" applyAlignment="1">
      <alignment horizontal="center"/>
    </xf>
    <xf numFmtId="169" fontId="0" fillId="0" borderId="9" xfId="0" applyNumberFormat="1" applyBorder="1" applyAlignment="1">
      <alignment horizontal="center" vertical="top"/>
    </xf>
    <xf numFmtId="49" fontId="0" fillId="0" borderId="10" xfId="0" applyNumberFormat="1" applyBorder="1" applyAlignment="1">
      <alignment horizontal="center" vertical="top"/>
    </xf>
    <xf numFmtId="2" fontId="0" fillId="0" borderId="11" xfId="0" applyNumberFormat="1" applyBorder="1" applyAlignment="1">
      <alignment horizontal="center"/>
    </xf>
    <xf numFmtId="0" fontId="0" fillId="0" borderId="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164" fontId="0" fillId="0" borderId="13" xfId="2" applyNumberFormat="1" applyFont="1" applyFill="1" applyBorder="1" applyAlignment="1">
      <alignment horizontal="right"/>
    </xf>
    <xf numFmtId="49" fontId="0" fillId="0" borderId="9" xfId="0" applyNumberFormat="1" applyBorder="1" applyAlignment="1">
      <alignment horizontal="center" vertical="top"/>
    </xf>
    <xf numFmtId="0" fontId="0" fillId="3" borderId="0" xfId="0" applyFill="1" applyAlignment="1">
      <alignment horizontal="center"/>
    </xf>
    <xf numFmtId="0" fontId="3" fillId="7" borderId="23" xfId="0" applyFont="1" applyFill="1" applyBorder="1" applyAlignment="1">
      <alignment horizontal="center" vertical="center"/>
    </xf>
    <xf numFmtId="0" fontId="3" fillId="7" borderId="24" xfId="0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151598</xdr:colOff>
      <xdr:row>1</xdr:row>
      <xdr:rowOff>54038</xdr:rowOff>
    </xdr:from>
    <xdr:to>
      <xdr:col>11</xdr:col>
      <xdr:colOff>25904</xdr:colOff>
      <xdr:row>2</xdr:row>
      <xdr:rowOff>35607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AFF151-90EB-46A2-9C77-818F336AC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3273" y="244538"/>
          <a:ext cx="1122081" cy="3625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B8A9A-F7D7-4796-BAD2-854AA13111EA}">
  <dimension ref="A1:AC119"/>
  <sheetViews>
    <sheetView showGridLines="0" tabSelected="1" zoomScale="107" zoomScaleNormal="107" workbookViewId="0">
      <selection activeCell="A3" sqref="A3"/>
    </sheetView>
  </sheetViews>
  <sheetFormatPr baseColWidth="10" defaultRowHeight="15" x14ac:dyDescent="0.25"/>
  <cols>
    <col min="1" max="1" width="2.7109375" customWidth="1"/>
    <col min="2" max="2" width="9.42578125" customWidth="1"/>
    <col min="3" max="3" width="23.5703125" style="78" customWidth="1"/>
    <col min="4" max="4" width="19.28515625" style="79" customWidth="1"/>
    <col min="5" max="5" width="13.28515625" style="79" customWidth="1"/>
    <col min="6" max="6" width="12.7109375" style="80" customWidth="1"/>
    <col min="7" max="7" width="14.28515625" customWidth="1"/>
    <col min="8" max="8" width="16.28515625" customWidth="1"/>
    <col min="9" max="9" width="15.5703125" bestFit="1" customWidth="1"/>
    <col min="10" max="10" width="16.7109375" customWidth="1"/>
    <col min="11" max="11" width="18.7109375" style="81" customWidth="1"/>
    <col min="12" max="12" width="2.7109375" customWidth="1"/>
    <col min="13" max="13" width="2" customWidth="1"/>
    <col min="14" max="14" width="17.5703125" customWidth="1"/>
    <col min="15" max="15" width="20.5703125" customWidth="1"/>
  </cols>
  <sheetData>
    <row r="1" spans="1:17" x14ac:dyDescent="0.25">
      <c r="A1" s="1"/>
      <c r="B1" s="1"/>
      <c r="C1" s="2"/>
      <c r="D1" s="3"/>
      <c r="E1" s="3"/>
      <c r="F1" s="4"/>
      <c r="G1" s="1"/>
      <c r="H1" s="1"/>
      <c r="I1" s="1"/>
      <c r="J1" s="1"/>
      <c r="K1" s="5"/>
      <c r="L1" s="1"/>
      <c r="M1" s="6"/>
      <c r="N1" s="6"/>
      <c r="O1" s="6"/>
      <c r="P1" s="6"/>
      <c r="Q1" s="6"/>
    </row>
    <row r="2" spans="1:17" ht="30" x14ac:dyDescent="0.25">
      <c r="A2" s="7" t="s">
        <v>105</v>
      </c>
      <c r="B2" s="8"/>
      <c r="C2" s="9"/>
      <c r="D2" s="10"/>
      <c r="E2" s="10"/>
      <c r="F2" s="11"/>
      <c r="G2" s="8"/>
      <c r="H2" s="8"/>
      <c r="I2" s="8"/>
      <c r="J2" s="8"/>
      <c r="K2" s="12"/>
      <c r="L2" s="1"/>
      <c r="M2" s="6"/>
      <c r="N2" s="6"/>
      <c r="O2" s="6"/>
      <c r="P2" s="6"/>
      <c r="Q2" s="6"/>
    </row>
    <row r="3" spans="1:17" ht="19.5" customHeight="1" thickBot="1" x14ac:dyDescent="0.3">
      <c r="A3" s="13" t="s">
        <v>0</v>
      </c>
      <c r="B3" s="8"/>
      <c r="C3" s="9"/>
      <c r="D3" s="10"/>
      <c r="E3" s="14"/>
      <c r="F3" s="15"/>
      <c r="G3" s="16"/>
      <c r="H3" s="16"/>
      <c r="I3" s="16"/>
      <c r="J3" s="16"/>
      <c r="K3" s="17"/>
      <c r="L3" s="16"/>
      <c r="M3" s="6"/>
      <c r="N3" s="6"/>
      <c r="O3" s="6"/>
      <c r="P3" s="6"/>
      <c r="Q3" s="6"/>
    </row>
    <row r="4" spans="1:17" x14ac:dyDescent="0.25">
      <c r="A4" s="1"/>
      <c r="B4" s="18"/>
      <c r="C4" s="19"/>
      <c r="D4" s="20"/>
      <c r="E4" s="21"/>
      <c r="F4" s="22"/>
      <c r="G4" s="23"/>
      <c r="H4" s="23"/>
      <c r="I4" s="23"/>
      <c r="J4" s="18"/>
      <c r="K4" s="24"/>
      <c r="L4" s="8"/>
      <c r="M4" s="6"/>
      <c r="N4" s="6"/>
      <c r="O4" s="6"/>
      <c r="P4" s="6"/>
      <c r="Q4" s="6"/>
    </row>
    <row r="5" spans="1:17" ht="51.75" customHeight="1" x14ac:dyDescent="0.25">
      <c r="A5" s="25"/>
      <c r="B5" s="26" t="s">
        <v>1</v>
      </c>
      <c r="C5" s="27" t="s">
        <v>2</v>
      </c>
      <c r="D5" s="26" t="s">
        <v>3</v>
      </c>
      <c r="E5" s="28" t="s">
        <v>4</v>
      </c>
      <c r="F5" s="29" t="s">
        <v>5</v>
      </c>
      <c r="G5" s="28" t="s">
        <v>6</v>
      </c>
      <c r="H5" s="29" t="s">
        <v>7</v>
      </c>
      <c r="I5" s="28" t="s">
        <v>8</v>
      </c>
      <c r="J5" s="29" t="s">
        <v>9</v>
      </c>
      <c r="K5" s="30" t="s">
        <v>10</v>
      </c>
      <c r="L5" s="25"/>
      <c r="M5" s="6"/>
      <c r="N5" s="6"/>
      <c r="O5" s="6"/>
      <c r="P5" s="6"/>
      <c r="Q5" s="6"/>
    </row>
    <row r="6" spans="1:17" x14ac:dyDescent="0.25">
      <c r="B6" s="83">
        <v>89758</v>
      </c>
      <c r="C6" s="84" t="s">
        <v>29</v>
      </c>
      <c r="D6" s="85" t="s">
        <v>21</v>
      </c>
      <c r="E6" s="86" t="s">
        <v>14</v>
      </c>
      <c r="F6" s="87">
        <v>20.032</v>
      </c>
      <c r="G6" s="88">
        <v>335367</v>
      </c>
      <c r="H6" s="89">
        <v>15390</v>
      </c>
      <c r="I6" s="89">
        <v>308292</v>
      </c>
      <c r="J6" s="31">
        <f t="shared" ref="J6:J60" si="0">IF(E6="ACPM",$O$9,$O$8)</f>
        <v>16023</v>
      </c>
      <c r="K6" s="32">
        <f>+J6*F6</f>
        <v>320972.73599999998</v>
      </c>
      <c r="L6" s="25"/>
      <c r="M6" s="6"/>
      <c r="N6" s="6"/>
      <c r="O6" s="6"/>
      <c r="P6" s="6"/>
      <c r="Q6" s="6"/>
    </row>
    <row r="7" spans="1:17" x14ac:dyDescent="0.25">
      <c r="B7" s="83">
        <v>104170</v>
      </c>
      <c r="C7" s="84" t="s">
        <v>30</v>
      </c>
      <c r="D7" s="85" t="s">
        <v>18</v>
      </c>
      <c r="E7" s="86" t="s">
        <v>14</v>
      </c>
      <c r="F7" s="87">
        <v>0.71799999999999997</v>
      </c>
      <c r="G7" s="88">
        <v>79856</v>
      </c>
      <c r="H7" s="89">
        <v>15390</v>
      </c>
      <c r="I7" s="89">
        <v>11050</v>
      </c>
      <c r="J7" s="31">
        <f t="shared" si="0"/>
        <v>16023</v>
      </c>
      <c r="K7" s="32">
        <f>+J7*F7</f>
        <v>11504.513999999999</v>
      </c>
      <c r="L7" s="25"/>
      <c r="M7" s="6"/>
      <c r="N7" s="33" t="s">
        <v>23</v>
      </c>
      <c r="O7" s="34">
        <v>45738</v>
      </c>
      <c r="P7" s="6"/>
      <c r="Q7" s="6"/>
    </row>
    <row r="8" spans="1:17" x14ac:dyDescent="0.25">
      <c r="B8" s="83">
        <v>52889</v>
      </c>
      <c r="C8" s="84" t="s">
        <v>31</v>
      </c>
      <c r="D8" s="85" t="s">
        <v>15</v>
      </c>
      <c r="E8" s="86" t="s">
        <v>12</v>
      </c>
      <c r="F8" s="87">
        <v>6.4820000000000002</v>
      </c>
      <c r="G8" s="88">
        <v>55460</v>
      </c>
      <c r="H8" s="89">
        <v>10250</v>
      </c>
      <c r="I8" s="89">
        <v>66440</v>
      </c>
      <c r="J8" s="31">
        <f t="shared" si="0"/>
        <v>10597</v>
      </c>
      <c r="K8" s="32">
        <f>+J8*F8</f>
        <v>68689.754000000001</v>
      </c>
      <c r="L8" s="25"/>
      <c r="M8" s="6"/>
      <c r="N8" s="35" t="s">
        <v>24</v>
      </c>
      <c r="O8" s="36">
        <v>16023</v>
      </c>
      <c r="P8" s="6"/>
      <c r="Q8" s="6"/>
    </row>
    <row r="9" spans="1:17" x14ac:dyDescent="0.25">
      <c r="B9" s="83">
        <v>52896</v>
      </c>
      <c r="C9" s="84" t="s">
        <v>32</v>
      </c>
      <c r="D9" s="85" t="s">
        <v>22</v>
      </c>
      <c r="E9" s="86" t="s">
        <v>12</v>
      </c>
      <c r="F9" s="87">
        <v>8.0510000000000002</v>
      </c>
      <c r="G9" s="88">
        <v>192284</v>
      </c>
      <c r="H9" s="89">
        <v>10250</v>
      </c>
      <c r="I9" s="89">
        <v>82523</v>
      </c>
      <c r="J9" s="31">
        <f t="shared" si="0"/>
        <v>10597</v>
      </c>
      <c r="K9" s="32">
        <f t="shared" ref="K9:K69" si="1">+J9*F9</f>
        <v>85316.447</v>
      </c>
      <c r="L9" s="25"/>
      <c r="M9" s="6"/>
      <c r="N9" s="35" t="s">
        <v>12</v>
      </c>
      <c r="O9" s="36">
        <v>10597</v>
      </c>
      <c r="P9" s="6"/>
      <c r="Q9" s="6"/>
    </row>
    <row r="10" spans="1:17" x14ac:dyDescent="0.25">
      <c r="B10" s="83">
        <v>52938</v>
      </c>
      <c r="C10" s="84" t="s">
        <v>33</v>
      </c>
      <c r="D10" s="85" t="s">
        <v>20</v>
      </c>
      <c r="E10" s="86" t="s">
        <v>12</v>
      </c>
      <c r="F10" s="87">
        <v>10.333</v>
      </c>
      <c r="G10" s="88">
        <v>276634</v>
      </c>
      <c r="H10" s="89">
        <v>10250</v>
      </c>
      <c r="I10" s="89">
        <v>105913</v>
      </c>
      <c r="J10" s="31">
        <f t="shared" si="0"/>
        <v>10597</v>
      </c>
      <c r="K10" s="32">
        <f t="shared" si="1"/>
        <v>109498.80100000001</v>
      </c>
      <c r="L10" s="25"/>
      <c r="M10" s="6"/>
      <c r="N10" s="6"/>
      <c r="O10" s="6"/>
      <c r="P10" s="6"/>
      <c r="Q10" s="6"/>
    </row>
    <row r="11" spans="1:17" x14ac:dyDescent="0.25">
      <c r="B11" s="83">
        <v>53132</v>
      </c>
      <c r="C11" s="84" t="s">
        <v>34</v>
      </c>
      <c r="D11" s="85" t="s">
        <v>16</v>
      </c>
      <c r="E11" s="86" t="s">
        <v>14</v>
      </c>
      <c r="F11" s="87">
        <v>12.734999999999999</v>
      </c>
      <c r="G11" s="88">
        <v>312525</v>
      </c>
      <c r="H11" s="89">
        <v>15390</v>
      </c>
      <c r="I11" s="89">
        <v>195991</v>
      </c>
      <c r="J11" s="31">
        <f t="shared" si="0"/>
        <v>16023</v>
      </c>
      <c r="K11" s="32">
        <f t="shared" si="1"/>
        <v>204052.905</v>
      </c>
      <c r="L11" s="25"/>
      <c r="M11" s="6"/>
      <c r="N11" s="33" t="s">
        <v>23</v>
      </c>
      <c r="O11" s="34">
        <v>45800</v>
      </c>
      <c r="P11" s="6"/>
      <c r="Q11" s="6"/>
    </row>
    <row r="12" spans="1:17" x14ac:dyDescent="0.25">
      <c r="B12" s="83">
        <v>53263</v>
      </c>
      <c r="C12" s="84" t="s">
        <v>35</v>
      </c>
      <c r="D12" s="85" t="s">
        <v>22</v>
      </c>
      <c r="E12" s="86" t="s">
        <v>12</v>
      </c>
      <c r="F12" s="87">
        <v>12.266</v>
      </c>
      <c r="G12" s="88">
        <v>192568</v>
      </c>
      <c r="H12" s="89">
        <v>10250</v>
      </c>
      <c r="I12" s="89">
        <v>125726</v>
      </c>
      <c r="J12" s="31">
        <f t="shared" si="0"/>
        <v>10597</v>
      </c>
      <c r="K12" s="32">
        <f>+J12*F12</f>
        <v>129982.802</v>
      </c>
      <c r="L12" s="25"/>
      <c r="M12" s="6"/>
      <c r="N12" s="35" t="s">
        <v>24</v>
      </c>
      <c r="O12" s="36">
        <v>16023</v>
      </c>
      <c r="P12" s="6"/>
      <c r="Q12" s="6"/>
    </row>
    <row r="13" spans="1:17" x14ac:dyDescent="0.25">
      <c r="B13" s="83">
        <v>53350</v>
      </c>
      <c r="C13" s="84" t="s">
        <v>36</v>
      </c>
      <c r="D13" s="85" t="s">
        <v>13</v>
      </c>
      <c r="E13" s="86" t="s">
        <v>12</v>
      </c>
      <c r="F13" s="87">
        <v>9.6319999999999997</v>
      </c>
      <c r="G13" s="88">
        <v>4780</v>
      </c>
      <c r="H13" s="89">
        <v>10250</v>
      </c>
      <c r="I13" s="89">
        <v>98728</v>
      </c>
      <c r="J13" s="31">
        <f t="shared" si="0"/>
        <v>10597</v>
      </c>
      <c r="K13" s="32">
        <f>+J13*F13</f>
        <v>102070.304</v>
      </c>
      <c r="L13" s="25"/>
      <c r="M13" s="6"/>
      <c r="N13" s="35" t="s">
        <v>12</v>
      </c>
      <c r="O13" s="36">
        <v>10598</v>
      </c>
      <c r="P13" s="6"/>
      <c r="Q13" s="6"/>
    </row>
    <row r="14" spans="1:17" x14ac:dyDescent="0.25">
      <c r="B14" s="83">
        <v>53352</v>
      </c>
      <c r="C14" s="90" t="s">
        <v>37</v>
      </c>
      <c r="D14" s="85" t="s">
        <v>13</v>
      </c>
      <c r="E14" s="86" t="s">
        <v>14</v>
      </c>
      <c r="F14" s="87">
        <v>4.6369999999999996</v>
      </c>
      <c r="G14" s="88"/>
      <c r="H14" s="89">
        <v>15390</v>
      </c>
      <c r="I14" s="89">
        <v>71363</v>
      </c>
      <c r="J14" s="31">
        <f t="shared" si="0"/>
        <v>16023</v>
      </c>
      <c r="K14" s="32">
        <f t="shared" ref="K14:K17" si="2">+J14*F14</f>
        <v>74298.650999999998</v>
      </c>
      <c r="L14" s="25"/>
      <c r="M14" s="6"/>
      <c r="N14" s="37"/>
      <c r="O14" s="38"/>
      <c r="P14" s="6"/>
      <c r="Q14" s="6"/>
    </row>
    <row r="15" spans="1:17" x14ac:dyDescent="0.25">
      <c r="B15" s="83">
        <v>23396</v>
      </c>
      <c r="C15" s="90" t="s">
        <v>38</v>
      </c>
      <c r="D15" s="85" t="s">
        <v>20</v>
      </c>
      <c r="E15" s="86" t="s">
        <v>12</v>
      </c>
      <c r="F15" s="87">
        <v>10.917999999999999</v>
      </c>
      <c r="G15" s="88">
        <v>276926</v>
      </c>
      <c r="H15" s="89">
        <v>10250</v>
      </c>
      <c r="I15" s="89">
        <v>111910</v>
      </c>
      <c r="J15" s="31">
        <f t="shared" si="0"/>
        <v>10597</v>
      </c>
      <c r="K15" s="32">
        <f t="shared" si="2"/>
        <v>115698.04599999999</v>
      </c>
      <c r="L15" s="25"/>
      <c r="M15" s="6"/>
      <c r="N15" s="37"/>
      <c r="O15" s="38"/>
      <c r="P15" s="6"/>
      <c r="Q15" s="6"/>
    </row>
    <row r="16" spans="1:17" x14ac:dyDescent="0.25">
      <c r="B16" s="83">
        <v>53490</v>
      </c>
      <c r="C16" s="90" t="s">
        <v>39</v>
      </c>
      <c r="D16" s="85" t="s">
        <v>11</v>
      </c>
      <c r="E16" s="86" t="s">
        <v>12</v>
      </c>
      <c r="F16" s="87">
        <v>15.077999999999999</v>
      </c>
      <c r="G16" s="88">
        <v>31582</v>
      </c>
      <c r="H16" s="89">
        <v>10250</v>
      </c>
      <c r="I16" s="89">
        <v>154549</v>
      </c>
      <c r="J16" s="31">
        <f t="shared" si="0"/>
        <v>10597</v>
      </c>
      <c r="K16" s="32">
        <f t="shared" si="2"/>
        <v>159781.56599999999</v>
      </c>
      <c r="L16" s="25"/>
      <c r="M16" s="6"/>
      <c r="N16" s="37"/>
      <c r="O16" s="38"/>
      <c r="P16" s="6"/>
      <c r="Q16" s="6"/>
    </row>
    <row r="17" spans="2:17" x14ac:dyDescent="0.25">
      <c r="B17" s="83">
        <v>90939</v>
      </c>
      <c r="C17" s="90" t="s">
        <v>40</v>
      </c>
      <c r="D17" s="85" t="s">
        <v>17</v>
      </c>
      <c r="E17" s="86" t="s">
        <v>14</v>
      </c>
      <c r="F17" s="87">
        <v>16.619</v>
      </c>
      <c r="G17" s="88">
        <v>365736</v>
      </c>
      <c r="H17" s="89">
        <v>15390</v>
      </c>
      <c r="I17" s="89">
        <v>255766</v>
      </c>
      <c r="J17" s="31">
        <f t="shared" si="0"/>
        <v>16023</v>
      </c>
      <c r="K17" s="32">
        <f t="shared" si="2"/>
        <v>266286.23700000002</v>
      </c>
      <c r="L17" s="25"/>
      <c r="M17" s="6"/>
      <c r="N17" s="37"/>
      <c r="O17" s="38"/>
      <c r="P17" s="6"/>
      <c r="Q17" s="6"/>
    </row>
    <row r="18" spans="2:17" x14ac:dyDescent="0.25">
      <c r="B18" s="83">
        <v>23478</v>
      </c>
      <c r="C18" s="90" t="s">
        <v>41</v>
      </c>
      <c r="D18" s="85" t="s">
        <v>19</v>
      </c>
      <c r="E18" s="86" t="s">
        <v>12</v>
      </c>
      <c r="F18" s="87">
        <v>10.51</v>
      </c>
      <c r="G18" s="88">
        <v>296157</v>
      </c>
      <c r="H18" s="89">
        <v>10250</v>
      </c>
      <c r="I18" s="89">
        <v>107728</v>
      </c>
      <c r="J18" s="31">
        <f t="shared" si="0"/>
        <v>10597</v>
      </c>
      <c r="K18" s="32">
        <f>+J18*F18</f>
        <v>111374.47</v>
      </c>
      <c r="L18" s="25"/>
      <c r="M18" s="6"/>
      <c r="N18" s="37"/>
      <c r="O18" s="38"/>
      <c r="P18" s="6"/>
      <c r="Q18" s="6"/>
    </row>
    <row r="19" spans="2:17" x14ac:dyDescent="0.25">
      <c r="B19" s="83">
        <v>90988</v>
      </c>
      <c r="C19" s="90" t="s">
        <v>42</v>
      </c>
      <c r="D19" s="85" t="s">
        <v>21</v>
      </c>
      <c r="E19" s="86" t="s">
        <v>14</v>
      </c>
      <c r="F19" s="87">
        <v>16.553000000000001</v>
      </c>
      <c r="G19" s="88">
        <v>335590</v>
      </c>
      <c r="H19" s="89">
        <v>15390</v>
      </c>
      <c r="I19" s="89">
        <v>254751</v>
      </c>
      <c r="J19" s="31">
        <f t="shared" si="0"/>
        <v>16023</v>
      </c>
      <c r="K19" s="32">
        <f>+J19*F19</f>
        <v>265228.71900000004</v>
      </c>
      <c r="L19" s="25"/>
      <c r="M19" s="6"/>
      <c r="N19" s="37"/>
      <c r="O19" s="38"/>
      <c r="P19" s="6"/>
      <c r="Q19" s="6"/>
    </row>
    <row r="20" spans="2:17" x14ac:dyDescent="0.25">
      <c r="B20" s="83">
        <v>53571</v>
      </c>
      <c r="C20" s="90" t="s">
        <v>43</v>
      </c>
      <c r="D20" s="85" t="s">
        <v>22</v>
      </c>
      <c r="E20" s="86" t="s">
        <v>12</v>
      </c>
      <c r="F20" s="87">
        <v>10.268000000000001</v>
      </c>
      <c r="G20" s="88">
        <v>192809</v>
      </c>
      <c r="H20" s="89">
        <v>10250</v>
      </c>
      <c r="I20" s="89">
        <v>105247</v>
      </c>
      <c r="J20" s="31">
        <f t="shared" si="0"/>
        <v>10597</v>
      </c>
      <c r="K20" s="32">
        <f t="shared" ref="K20:K23" si="3">+J20*F20</f>
        <v>108809.99600000001</v>
      </c>
      <c r="L20" s="25"/>
      <c r="M20" s="6"/>
      <c r="N20" s="37"/>
      <c r="O20" s="38"/>
      <c r="P20" s="6"/>
      <c r="Q20" s="6"/>
    </row>
    <row r="21" spans="2:17" x14ac:dyDescent="0.25">
      <c r="B21" s="83">
        <v>105811</v>
      </c>
      <c r="C21" s="90" t="s">
        <v>44</v>
      </c>
      <c r="D21" s="85" t="s">
        <v>18</v>
      </c>
      <c r="E21" s="86" t="s">
        <v>14</v>
      </c>
      <c r="F21" s="87">
        <v>0.79300000000000004</v>
      </c>
      <c r="G21" s="88">
        <v>79959</v>
      </c>
      <c r="H21" s="89">
        <v>15390</v>
      </c>
      <c r="I21" s="89">
        <v>12204</v>
      </c>
      <c r="J21" s="31">
        <f t="shared" si="0"/>
        <v>16023</v>
      </c>
      <c r="K21" s="32">
        <f t="shared" si="3"/>
        <v>12706.239000000001</v>
      </c>
      <c r="L21" s="25"/>
      <c r="M21" s="6"/>
      <c r="N21" s="37"/>
      <c r="O21" s="38"/>
      <c r="P21" s="6"/>
      <c r="Q21" s="6"/>
    </row>
    <row r="22" spans="2:17" x14ac:dyDescent="0.25">
      <c r="B22" s="83">
        <v>23517</v>
      </c>
      <c r="C22" s="90" t="s">
        <v>45</v>
      </c>
      <c r="D22" s="85" t="s">
        <v>16</v>
      </c>
      <c r="E22" s="86" t="s">
        <v>14</v>
      </c>
      <c r="F22" s="87">
        <v>12.504</v>
      </c>
      <c r="G22" s="88">
        <v>312765</v>
      </c>
      <c r="H22" s="89">
        <v>15390</v>
      </c>
      <c r="I22" s="89">
        <v>192436</v>
      </c>
      <c r="J22" s="31">
        <f t="shared" si="0"/>
        <v>16023</v>
      </c>
      <c r="K22" s="32">
        <f t="shared" si="3"/>
        <v>200351.592</v>
      </c>
      <c r="L22" s="25"/>
      <c r="M22" s="6"/>
      <c r="N22" s="37"/>
      <c r="O22" s="38"/>
      <c r="P22" s="6"/>
      <c r="Q22" s="6"/>
    </row>
    <row r="23" spans="2:17" x14ac:dyDescent="0.25">
      <c r="B23" s="83">
        <v>53656</v>
      </c>
      <c r="C23" s="90" t="s">
        <v>46</v>
      </c>
      <c r="D23" s="85" t="s">
        <v>13</v>
      </c>
      <c r="E23" s="86" t="s">
        <v>14</v>
      </c>
      <c r="F23" s="87">
        <v>5.2050000000000001</v>
      </c>
      <c r="G23" s="88"/>
      <c r="H23" s="89">
        <v>15390</v>
      </c>
      <c r="I23" s="89">
        <v>80104</v>
      </c>
      <c r="J23" s="31">
        <f t="shared" si="0"/>
        <v>16023</v>
      </c>
      <c r="K23" s="32">
        <f t="shared" si="3"/>
        <v>83399.714999999997</v>
      </c>
      <c r="L23" s="25"/>
      <c r="M23" s="6"/>
      <c r="N23" s="91"/>
      <c r="O23" s="91"/>
      <c r="P23" s="6"/>
      <c r="Q23" s="6"/>
    </row>
    <row r="24" spans="2:17" x14ac:dyDescent="0.25">
      <c r="B24" s="83">
        <v>53849</v>
      </c>
      <c r="C24" s="90" t="s">
        <v>47</v>
      </c>
      <c r="D24" s="85" t="s">
        <v>19</v>
      </c>
      <c r="E24" s="86" t="s">
        <v>12</v>
      </c>
      <c r="F24" s="87">
        <v>9.0779999999999994</v>
      </c>
      <c r="G24" s="88">
        <v>296323</v>
      </c>
      <c r="H24" s="89">
        <v>10250</v>
      </c>
      <c r="I24" s="89">
        <v>93049</v>
      </c>
      <c r="J24" s="31">
        <f t="shared" si="0"/>
        <v>10597</v>
      </c>
      <c r="K24" s="32">
        <f>+J24*F24</f>
        <v>96199.565999999992</v>
      </c>
      <c r="L24" s="25"/>
      <c r="M24" s="6"/>
      <c r="N24" s="37"/>
      <c r="O24" s="38"/>
      <c r="P24" s="6"/>
      <c r="Q24" s="6"/>
    </row>
    <row r="25" spans="2:17" x14ac:dyDescent="0.25">
      <c r="B25" s="83">
        <v>53851</v>
      </c>
      <c r="C25" s="90" t="s">
        <v>48</v>
      </c>
      <c r="D25" s="85" t="s">
        <v>22</v>
      </c>
      <c r="E25" s="86" t="s">
        <v>12</v>
      </c>
      <c r="F25" s="87">
        <v>11.112</v>
      </c>
      <c r="G25" s="88">
        <v>193916</v>
      </c>
      <c r="H25" s="89">
        <v>10250</v>
      </c>
      <c r="I25" s="89">
        <v>113898</v>
      </c>
      <c r="J25" s="31">
        <f t="shared" si="0"/>
        <v>10597</v>
      </c>
      <c r="K25" s="32">
        <f>+J25*F25</f>
        <v>117753.864</v>
      </c>
      <c r="L25" s="25"/>
      <c r="M25" s="6"/>
      <c r="N25" s="70"/>
      <c r="O25" s="71"/>
      <c r="P25" s="6"/>
      <c r="Q25" s="6"/>
    </row>
    <row r="26" spans="2:17" x14ac:dyDescent="0.25">
      <c r="B26" s="83">
        <v>53930</v>
      </c>
      <c r="C26" s="90" t="s">
        <v>49</v>
      </c>
      <c r="D26" s="85" t="s">
        <v>13</v>
      </c>
      <c r="E26" s="86" t="s">
        <v>14</v>
      </c>
      <c r="F26" s="87">
        <v>6.173</v>
      </c>
      <c r="G26" s="88"/>
      <c r="H26" s="89">
        <v>15390</v>
      </c>
      <c r="I26" s="89">
        <v>95002</v>
      </c>
      <c r="J26" s="31">
        <f t="shared" si="0"/>
        <v>16023</v>
      </c>
      <c r="K26" s="32">
        <f t="shared" ref="K26:K62" si="4">+J26*F26</f>
        <v>98909.979000000007</v>
      </c>
      <c r="L26" s="25"/>
      <c r="M26" s="6"/>
      <c r="N26" s="70"/>
      <c r="O26" s="71"/>
      <c r="P26" s="6"/>
      <c r="Q26" s="6"/>
    </row>
    <row r="27" spans="2:17" x14ac:dyDescent="0.25">
      <c r="B27" s="83">
        <v>107008</v>
      </c>
      <c r="C27" s="90" t="s">
        <v>50</v>
      </c>
      <c r="D27" s="85" t="s">
        <v>18</v>
      </c>
      <c r="E27" s="86" t="s">
        <v>14</v>
      </c>
      <c r="F27" s="87">
        <v>0.78</v>
      </c>
      <c r="G27" s="88">
        <v>80079</v>
      </c>
      <c r="H27" s="89">
        <v>15390</v>
      </c>
      <c r="I27" s="89">
        <v>12004</v>
      </c>
      <c r="J27" s="31">
        <f t="shared" ref="J27:J59" si="5">IF(E27="ACPM",$O$9,$O$8)</f>
        <v>16023</v>
      </c>
      <c r="K27" s="32">
        <f t="shared" ref="K27:K59" si="6">+J27*F27</f>
        <v>12497.94</v>
      </c>
      <c r="L27" s="25"/>
      <c r="M27" s="6"/>
      <c r="N27" s="70"/>
      <c r="O27" s="71"/>
      <c r="P27" s="6"/>
      <c r="Q27" s="6"/>
    </row>
    <row r="28" spans="2:17" x14ac:dyDescent="0.25">
      <c r="B28" s="83">
        <v>54165</v>
      </c>
      <c r="C28" s="90" t="s">
        <v>51</v>
      </c>
      <c r="D28" s="85" t="s">
        <v>19</v>
      </c>
      <c r="E28" s="86" t="s">
        <v>12</v>
      </c>
      <c r="F28" s="87">
        <v>11.417</v>
      </c>
      <c r="G28" s="88">
        <v>296556</v>
      </c>
      <c r="H28" s="89">
        <v>10250</v>
      </c>
      <c r="I28" s="89">
        <v>117024</v>
      </c>
      <c r="J28" s="31">
        <f t="shared" si="5"/>
        <v>10597</v>
      </c>
      <c r="K28" s="32">
        <f t="shared" si="6"/>
        <v>120985.94899999999</v>
      </c>
      <c r="L28" s="25"/>
      <c r="M28" s="6"/>
      <c r="N28" s="70"/>
      <c r="O28" s="71"/>
      <c r="P28" s="6"/>
      <c r="Q28" s="6"/>
    </row>
    <row r="29" spans="2:17" x14ac:dyDescent="0.25">
      <c r="B29" s="83">
        <v>54248</v>
      </c>
      <c r="C29" s="90" t="s">
        <v>52</v>
      </c>
      <c r="D29" s="85" t="s">
        <v>22</v>
      </c>
      <c r="E29" s="86" t="s">
        <v>12</v>
      </c>
      <c r="F29" s="87">
        <v>12.221</v>
      </c>
      <c r="G29" s="88">
        <v>193277</v>
      </c>
      <c r="H29" s="89">
        <v>10250</v>
      </c>
      <c r="I29" s="89">
        <v>125265</v>
      </c>
      <c r="J29" s="31">
        <f t="shared" si="5"/>
        <v>10597</v>
      </c>
      <c r="K29" s="32">
        <f t="shared" si="6"/>
        <v>129505.93700000001</v>
      </c>
      <c r="L29" s="25"/>
      <c r="M29" s="6"/>
      <c r="N29" s="70"/>
      <c r="O29" s="71"/>
      <c r="P29" s="6"/>
      <c r="Q29" s="6"/>
    </row>
    <row r="30" spans="2:17" x14ac:dyDescent="0.25">
      <c r="B30" s="83">
        <v>23849</v>
      </c>
      <c r="C30" s="90" t="s">
        <v>53</v>
      </c>
      <c r="D30" s="85" t="s">
        <v>16</v>
      </c>
      <c r="E30" s="86" t="s">
        <v>14</v>
      </c>
      <c r="F30" s="87">
        <v>13.051</v>
      </c>
      <c r="G30" s="88">
        <v>313029</v>
      </c>
      <c r="H30" s="89">
        <v>15390</v>
      </c>
      <c r="I30" s="89">
        <v>200855</v>
      </c>
      <c r="J30" s="31">
        <f t="shared" si="5"/>
        <v>16023</v>
      </c>
      <c r="K30" s="32">
        <f t="shared" si="6"/>
        <v>209116.17300000001</v>
      </c>
      <c r="L30" s="25"/>
      <c r="M30" s="6"/>
      <c r="N30" s="70"/>
      <c r="O30" s="71"/>
      <c r="P30" s="6"/>
      <c r="Q30" s="6"/>
    </row>
    <row r="31" spans="2:17" x14ac:dyDescent="0.25">
      <c r="B31" s="83">
        <v>23867</v>
      </c>
      <c r="C31" s="90" t="s">
        <v>54</v>
      </c>
      <c r="D31" s="85" t="s">
        <v>21</v>
      </c>
      <c r="E31" s="86" t="s">
        <v>14</v>
      </c>
      <c r="F31" s="87">
        <v>18.835999999999999</v>
      </c>
      <c r="G31" s="88">
        <v>335959</v>
      </c>
      <c r="H31" s="89">
        <v>15390</v>
      </c>
      <c r="I31" s="89">
        <v>289886</v>
      </c>
      <c r="J31" s="31">
        <f t="shared" si="5"/>
        <v>16023</v>
      </c>
      <c r="K31" s="32">
        <f t="shared" si="6"/>
        <v>301809.228</v>
      </c>
      <c r="L31" s="25"/>
      <c r="M31" s="6"/>
      <c r="N31" s="70"/>
      <c r="O31" s="71"/>
      <c r="P31" s="6"/>
      <c r="Q31" s="6"/>
    </row>
    <row r="32" spans="2:17" x14ac:dyDescent="0.25">
      <c r="B32" s="83">
        <v>23923</v>
      </c>
      <c r="C32" s="90" t="s">
        <v>55</v>
      </c>
      <c r="D32" s="85" t="s">
        <v>17</v>
      </c>
      <c r="E32" s="86" t="s">
        <v>14</v>
      </c>
      <c r="F32" s="87">
        <v>18.439</v>
      </c>
      <c r="G32" s="88">
        <v>366082</v>
      </c>
      <c r="H32" s="89">
        <v>15390</v>
      </c>
      <c r="I32" s="89">
        <v>283776</v>
      </c>
      <c r="J32" s="31">
        <f t="shared" si="5"/>
        <v>16023</v>
      </c>
      <c r="K32" s="32">
        <f t="shared" si="6"/>
        <v>295448.09700000001</v>
      </c>
      <c r="L32" s="25"/>
      <c r="M32" s="6"/>
      <c r="N32" s="70"/>
      <c r="O32" s="71"/>
      <c r="P32" s="6"/>
      <c r="Q32" s="6"/>
    </row>
    <row r="33" spans="2:17" x14ac:dyDescent="0.25">
      <c r="B33" s="83">
        <v>54522</v>
      </c>
      <c r="C33" s="90" t="s">
        <v>56</v>
      </c>
      <c r="D33" s="85" t="s">
        <v>13</v>
      </c>
      <c r="E33" s="86" t="s">
        <v>12</v>
      </c>
      <c r="F33" s="87">
        <v>8.8490000000000002</v>
      </c>
      <c r="G33" s="88">
        <v>4865</v>
      </c>
      <c r="H33" s="89">
        <v>10250</v>
      </c>
      <c r="I33" s="89">
        <v>90692</v>
      </c>
      <c r="J33" s="31">
        <f t="shared" si="5"/>
        <v>10597</v>
      </c>
      <c r="K33" s="32">
        <f t="shared" si="6"/>
        <v>93772.853000000003</v>
      </c>
      <c r="L33" s="25"/>
      <c r="M33" s="6"/>
      <c r="N33" s="70"/>
      <c r="O33" s="71"/>
      <c r="P33" s="6"/>
      <c r="Q33" s="6"/>
    </row>
    <row r="34" spans="2:17" x14ac:dyDescent="0.25">
      <c r="B34" s="83">
        <v>54523</v>
      </c>
      <c r="C34" s="90" t="s">
        <v>57</v>
      </c>
      <c r="D34" s="85" t="s">
        <v>13</v>
      </c>
      <c r="E34" s="86" t="s">
        <v>14</v>
      </c>
      <c r="F34" s="87">
        <v>4.8559999999999999</v>
      </c>
      <c r="G34" s="88"/>
      <c r="H34" s="89">
        <v>15390</v>
      </c>
      <c r="I34" s="89">
        <v>74734</v>
      </c>
      <c r="J34" s="31">
        <f t="shared" si="5"/>
        <v>16023</v>
      </c>
      <c r="K34" s="32">
        <f t="shared" si="6"/>
        <v>77807.687999999995</v>
      </c>
      <c r="L34" s="25"/>
      <c r="M34" s="6"/>
      <c r="N34" s="70"/>
      <c r="O34" s="71"/>
      <c r="P34" s="6"/>
      <c r="Q34" s="6"/>
    </row>
    <row r="35" spans="2:17" x14ac:dyDescent="0.25">
      <c r="B35" s="83">
        <v>54525</v>
      </c>
      <c r="C35" s="90" t="s">
        <v>58</v>
      </c>
      <c r="D35" s="85" t="s">
        <v>11</v>
      </c>
      <c r="E35" s="86" t="s">
        <v>12</v>
      </c>
      <c r="F35" s="87">
        <v>15.843999999999999</v>
      </c>
      <c r="G35" s="88">
        <v>31920</v>
      </c>
      <c r="H35" s="89">
        <v>10250</v>
      </c>
      <c r="I35" s="89">
        <v>162401</v>
      </c>
      <c r="J35" s="31">
        <f t="shared" si="5"/>
        <v>10597</v>
      </c>
      <c r="K35" s="32">
        <f t="shared" si="6"/>
        <v>167898.86799999999</v>
      </c>
      <c r="L35" s="25"/>
      <c r="M35" s="6"/>
      <c r="N35" s="70"/>
      <c r="O35" s="71"/>
      <c r="P35" s="6"/>
      <c r="Q35" s="6"/>
    </row>
    <row r="36" spans="2:17" x14ac:dyDescent="0.25">
      <c r="B36" s="83">
        <v>54533</v>
      </c>
      <c r="C36" s="90" t="s">
        <v>59</v>
      </c>
      <c r="D36" s="85" t="s">
        <v>19</v>
      </c>
      <c r="E36" s="86" t="s">
        <v>12</v>
      </c>
      <c r="F36" s="87">
        <v>11.319000000000001</v>
      </c>
      <c r="G36" s="88">
        <v>296774</v>
      </c>
      <c r="H36" s="89">
        <v>10250</v>
      </c>
      <c r="I36" s="89">
        <v>116020</v>
      </c>
      <c r="J36" s="31">
        <f t="shared" si="5"/>
        <v>10597</v>
      </c>
      <c r="K36" s="32">
        <f t="shared" si="6"/>
        <v>119947.44300000001</v>
      </c>
      <c r="L36" s="25"/>
      <c r="M36" s="6"/>
      <c r="N36" s="70"/>
      <c r="O36" s="71"/>
      <c r="P36" s="6"/>
      <c r="Q36" s="6"/>
    </row>
    <row r="37" spans="2:17" x14ac:dyDescent="0.25">
      <c r="B37" s="83">
        <v>54623</v>
      </c>
      <c r="C37" s="90" t="s">
        <v>60</v>
      </c>
      <c r="D37" s="85" t="s">
        <v>22</v>
      </c>
      <c r="E37" s="86" t="s">
        <v>12</v>
      </c>
      <c r="F37" s="87">
        <v>11.92</v>
      </c>
      <c r="G37" s="88">
        <v>193531</v>
      </c>
      <c r="H37" s="89">
        <v>10250</v>
      </c>
      <c r="I37" s="89">
        <v>122180</v>
      </c>
      <c r="J37" s="31">
        <f t="shared" si="5"/>
        <v>10597</v>
      </c>
      <c r="K37" s="32">
        <f t="shared" si="6"/>
        <v>126316.24</v>
      </c>
      <c r="L37" s="25"/>
      <c r="M37" s="6"/>
      <c r="N37" s="70"/>
      <c r="O37" s="71"/>
      <c r="P37" s="6"/>
      <c r="Q37" s="6"/>
    </row>
    <row r="38" spans="2:17" x14ac:dyDescent="0.25">
      <c r="B38" s="83">
        <v>93029</v>
      </c>
      <c r="C38" s="90" t="s">
        <v>61</v>
      </c>
      <c r="D38" s="85" t="s">
        <v>21</v>
      </c>
      <c r="E38" s="86" t="s">
        <v>14</v>
      </c>
      <c r="F38" s="87">
        <v>17.030999999999999</v>
      </c>
      <c r="G38" s="88">
        <v>336195</v>
      </c>
      <c r="H38" s="89">
        <v>15390</v>
      </c>
      <c r="I38" s="89">
        <v>262107</v>
      </c>
      <c r="J38" s="31">
        <f t="shared" si="5"/>
        <v>16023</v>
      </c>
      <c r="K38" s="32">
        <f t="shared" si="6"/>
        <v>272887.71299999999</v>
      </c>
      <c r="L38" s="25"/>
      <c r="M38" s="6"/>
      <c r="N38" s="70"/>
      <c r="O38" s="71"/>
      <c r="P38" s="6"/>
      <c r="Q38" s="6"/>
    </row>
    <row r="39" spans="2:17" x14ac:dyDescent="0.25">
      <c r="B39" s="83">
        <v>54730</v>
      </c>
      <c r="C39" s="90" t="s">
        <v>62</v>
      </c>
      <c r="D39" s="85" t="s">
        <v>19</v>
      </c>
      <c r="E39" s="86" t="s">
        <v>12</v>
      </c>
      <c r="F39" s="87">
        <v>11.108000000000001</v>
      </c>
      <c r="G39" s="88">
        <v>297001</v>
      </c>
      <c r="H39" s="89">
        <v>10250</v>
      </c>
      <c r="I39" s="89">
        <v>113857</v>
      </c>
      <c r="J39" s="31">
        <f t="shared" si="5"/>
        <v>10597</v>
      </c>
      <c r="K39" s="32">
        <f t="shared" si="6"/>
        <v>117711.47600000001</v>
      </c>
      <c r="L39" s="25"/>
      <c r="M39" s="6"/>
      <c r="N39" s="70"/>
      <c r="O39" s="71"/>
      <c r="P39" s="6"/>
      <c r="Q39" s="6"/>
    </row>
    <row r="40" spans="2:17" x14ac:dyDescent="0.25">
      <c r="B40" s="83">
        <v>93303</v>
      </c>
      <c r="C40" s="90" t="s">
        <v>63</v>
      </c>
      <c r="D40" s="85" t="s">
        <v>16</v>
      </c>
      <c r="E40" s="86" t="s">
        <v>14</v>
      </c>
      <c r="F40" s="87">
        <v>14.395</v>
      </c>
      <c r="G40" s="88">
        <v>3313308</v>
      </c>
      <c r="H40" s="89">
        <v>15390</v>
      </c>
      <c r="I40" s="89">
        <v>221539</v>
      </c>
      <c r="J40" s="31">
        <f t="shared" si="5"/>
        <v>16023</v>
      </c>
      <c r="K40" s="32">
        <f t="shared" si="6"/>
        <v>230651.08499999999</v>
      </c>
      <c r="L40" s="25"/>
      <c r="M40" s="6"/>
      <c r="N40" s="70"/>
      <c r="O40" s="71"/>
      <c r="P40" s="6"/>
      <c r="Q40" s="6"/>
    </row>
    <row r="41" spans="2:17" x14ac:dyDescent="0.25">
      <c r="B41" s="83">
        <v>54800</v>
      </c>
      <c r="C41" s="90" t="s">
        <v>64</v>
      </c>
      <c r="D41" s="85" t="s">
        <v>13</v>
      </c>
      <c r="E41" s="86" t="s">
        <v>14</v>
      </c>
      <c r="F41" s="87">
        <v>5.2859999999999996</v>
      </c>
      <c r="G41" s="88"/>
      <c r="H41" s="89">
        <v>15390</v>
      </c>
      <c r="I41" s="89">
        <v>81351</v>
      </c>
      <c r="J41" s="31">
        <f t="shared" si="5"/>
        <v>16023</v>
      </c>
      <c r="K41" s="32">
        <f t="shared" si="6"/>
        <v>84697.577999999994</v>
      </c>
      <c r="L41" s="25"/>
      <c r="M41" s="6"/>
      <c r="N41" s="70"/>
      <c r="O41" s="71"/>
      <c r="P41" s="6"/>
      <c r="Q41" s="6"/>
    </row>
    <row r="42" spans="2:17" x14ac:dyDescent="0.25">
      <c r="B42" s="83">
        <v>54831</v>
      </c>
      <c r="C42" s="90" t="s">
        <v>65</v>
      </c>
      <c r="D42" s="85" t="s">
        <v>15</v>
      </c>
      <c r="E42" s="86" t="s">
        <v>12</v>
      </c>
      <c r="F42" s="87">
        <v>4.6189999999999998</v>
      </c>
      <c r="G42" s="88">
        <v>55510</v>
      </c>
      <c r="H42" s="89">
        <v>10250</v>
      </c>
      <c r="I42" s="89">
        <v>47344</v>
      </c>
      <c r="J42" s="31">
        <f t="shared" si="5"/>
        <v>10597</v>
      </c>
      <c r="K42" s="32">
        <f t="shared" si="6"/>
        <v>48947.542999999998</v>
      </c>
      <c r="L42" s="25"/>
      <c r="M42" s="6"/>
      <c r="N42" s="70"/>
      <c r="O42" s="71"/>
      <c r="P42" s="6"/>
      <c r="Q42" s="6"/>
    </row>
    <row r="43" spans="2:17" x14ac:dyDescent="0.25">
      <c r="B43" s="83">
        <v>108636</v>
      </c>
      <c r="C43" s="90" t="s">
        <v>66</v>
      </c>
      <c r="D43" s="85" t="s">
        <v>18</v>
      </c>
      <c r="E43" s="86" t="s">
        <v>14</v>
      </c>
      <c r="F43" s="87">
        <v>0.89500000000000002</v>
      </c>
      <c r="G43" s="88">
        <v>802228</v>
      </c>
      <c r="H43" s="89">
        <v>15390</v>
      </c>
      <c r="I43" s="89">
        <v>13774</v>
      </c>
      <c r="J43" s="31">
        <f t="shared" si="5"/>
        <v>16023</v>
      </c>
      <c r="K43" s="32">
        <f t="shared" si="6"/>
        <v>14340.585000000001</v>
      </c>
      <c r="L43" s="25"/>
      <c r="M43" s="6"/>
      <c r="N43" s="70"/>
      <c r="O43" s="71"/>
      <c r="P43" s="6"/>
      <c r="Q43" s="6"/>
    </row>
    <row r="44" spans="2:17" x14ac:dyDescent="0.25">
      <c r="B44" s="83">
        <v>54874</v>
      </c>
      <c r="C44" s="90" t="s">
        <v>67</v>
      </c>
      <c r="D44" s="85" t="s">
        <v>20</v>
      </c>
      <c r="E44" s="86" t="s">
        <v>12</v>
      </c>
      <c r="F44" s="87">
        <v>8.7319999999999993</v>
      </c>
      <c r="G44" s="88">
        <v>277103</v>
      </c>
      <c r="H44" s="89">
        <v>10250</v>
      </c>
      <c r="I44" s="89">
        <v>89503</v>
      </c>
      <c r="J44" s="31">
        <f t="shared" si="5"/>
        <v>10597</v>
      </c>
      <c r="K44" s="32">
        <f t="shared" si="6"/>
        <v>92533.003999999986</v>
      </c>
      <c r="L44" s="25"/>
      <c r="M44" s="6"/>
      <c r="N44" s="70"/>
      <c r="O44" s="71"/>
      <c r="P44" s="6"/>
      <c r="Q44" s="6"/>
    </row>
    <row r="45" spans="2:17" x14ac:dyDescent="0.25">
      <c r="B45" s="83">
        <v>11897</v>
      </c>
      <c r="C45" s="90" t="s">
        <v>68</v>
      </c>
      <c r="D45" s="85" t="s">
        <v>17</v>
      </c>
      <c r="E45" s="86" t="s">
        <v>14</v>
      </c>
      <c r="F45" s="87">
        <v>13.417999999999999</v>
      </c>
      <c r="G45" s="88">
        <v>1386357</v>
      </c>
      <c r="H45" s="89">
        <v>15390</v>
      </c>
      <c r="I45" s="89">
        <v>206503</v>
      </c>
      <c r="J45" s="31">
        <f t="shared" si="5"/>
        <v>16023</v>
      </c>
      <c r="K45" s="32">
        <f t="shared" si="6"/>
        <v>214996.614</v>
      </c>
      <c r="L45" s="25"/>
      <c r="M45" s="6"/>
      <c r="N45" s="70"/>
      <c r="O45" s="71"/>
      <c r="P45" s="6"/>
      <c r="Q45" s="6"/>
    </row>
    <row r="46" spans="2:17" x14ac:dyDescent="0.25">
      <c r="B46" s="83">
        <v>55017</v>
      </c>
      <c r="C46" s="90" t="s">
        <v>69</v>
      </c>
      <c r="D46" s="85" t="s">
        <v>22</v>
      </c>
      <c r="E46" s="86" t="s">
        <v>12</v>
      </c>
      <c r="F46" s="87">
        <v>11.494999999999999</v>
      </c>
      <c r="G46" s="88">
        <v>193766</v>
      </c>
      <c r="H46" s="89">
        <v>10250</v>
      </c>
      <c r="I46" s="89">
        <v>117823</v>
      </c>
      <c r="J46" s="31">
        <f t="shared" si="5"/>
        <v>10597</v>
      </c>
      <c r="K46" s="32">
        <f t="shared" si="6"/>
        <v>121812.51499999998</v>
      </c>
      <c r="L46" s="25"/>
      <c r="M46" s="6"/>
      <c r="N46" s="70"/>
      <c r="O46" s="71"/>
      <c r="P46" s="6"/>
      <c r="Q46" s="6"/>
    </row>
    <row r="47" spans="2:17" x14ac:dyDescent="0.25">
      <c r="B47" s="83">
        <v>55239</v>
      </c>
      <c r="C47" s="90" t="s">
        <v>70</v>
      </c>
      <c r="D47" s="85" t="s">
        <v>19</v>
      </c>
      <c r="E47" s="86" t="s">
        <v>12</v>
      </c>
      <c r="F47" s="87">
        <v>14.566000000000001</v>
      </c>
      <c r="G47" s="88">
        <v>297298</v>
      </c>
      <c r="H47" s="89">
        <v>10250</v>
      </c>
      <c r="I47" s="89">
        <v>149301</v>
      </c>
      <c r="J47" s="31">
        <f t="shared" si="5"/>
        <v>10597</v>
      </c>
      <c r="K47" s="32">
        <f t="shared" si="6"/>
        <v>154355.902</v>
      </c>
      <c r="L47" s="25"/>
      <c r="M47" s="6"/>
      <c r="N47" s="70"/>
      <c r="O47" s="71"/>
      <c r="P47" s="6"/>
      <c r="Q47" s="6"/>
    </row>
    <row r="48" spans="2:17" x14ac:dyDescent="0.25">
      <c r="B48" s="83">
        <v>55333</v>
      </c>
      <c r="C48" s="90" t="s">
        <v>71</v>
      </c>
      <c r="D48" s="85" t="s">
        <v>20</v>
      </c>
      <c r="E48" s="86" t="s">
        <v>12</v>
      </c>
      <c r="F48" s="87">
        <v>11.395</v>
      </c>
      <c r="G48" s="88">
        <v>277332</v>
      </c>
      <c r="H48" s="89">
        <v>10250</v>
      </c>
      <c r="I48" s="89">
        <v>116798</v>
      </c>
      <c r="J48" s="31">
        <f t="shared" si="5"/>
        <v>10597</v>
      </c>
      <c r="K48" s="32">
        <f t="shared" si="6"/>
        <v>120752.815</v>
      </c>
      <c r="L48" s="25"/>
      <c r="M48" s="6"/>
      <c r="N48" s="70"/>
      <c r="O48" s="71"/>
      <c r="P48" s="6"/>
      <c r="Q48" s="6"/>
    </row>
    <row r="49" spans="2:17" x14ac:dyDescent="0.25">
      <c r="B49" s="83">
        <v>55345</v>
      </c>
      <c r="C49" s="90" t="s">
        <v>72</v>
      </c>
      <c r="D49" s="85" t="s">
        <v>13</v>
      </c>
      <c r="E49" s="86" t="s">
        <v>14</v>
      </c>
      <c r="F49" s="87">
        <v>4.91</v>
      </c>
      <c r="G49" s="88"/>
      <c r="H49" s="89">
        <v>15390</v>
      </c>
      <c r="I49" s="89">
        <v>75564</v>
      </c>
      <c r="J49" s="31">
        <f t="shared" si="5"/>
        <v>16023</v>
      </c>
      <c r="K49" s="32">
        <f t="shared" si="6"/>
        <v>78672.930000000008</v>
      </c>
      <c r="L49" s="25"/>
      <c r="M49" s="6"/>
      <c r="N49" s="70"/>
      <c r="O49" s="71"/>
      <c r="P49" s="6"/>
      <c r="Q49" s="6"/>
    </row>
    <row r="50" spans="2:17" x14ac:dyDescent="0.25">
      <c r="B50" s="83">
        <v>94449</v>
      </c>
      <c r="C50" s="90" t="s">
        <v>73</v>
      </c>
      <c r="D50" s="85" t="s">
        <v>21</v>
      </c>
      <c r="E50" s="86" t="s">
        <v>14</v>
      </c>
      <c r="F50" s="87">
        <v>17.545999999999999</v>
      </c>
      <c r="G50" s="88">
        <v>336561</v>
      </c>
      <c r="H50" s="89">
        <v>15390</v>
      </c>
      <c r="I50" s="89">
        <v>270033</v>
      </c>
      <c r="J50" s="31">
        <f t="shared" si="5"/>
        <v>16023</v>
      </c>
      <c r="K50" s="32">
        <f t="shared" si="6"/>
        <v>281139.55799999996</v>
      </c>
      <c r="L50" s="25"/>
      <c r="M50" s="6"/>
      <c r="N50" s="70"/>
      <c r="O50" s="71"/>
      <c r="P50" s="6"/>
      <c r="Q50" s="6"/>
    </row>
    <row r="51" spans="2:17" x14ac:dyDescent="0.25">
      <c r="B51" s="83">
        <v>55472</v>
      </c>
      <c r="C51" s="90" t="s">
        <v>74</v>
      </c>
      <c r="D51" s="85" t="s">
        <v>19</v>
      </c>
      <c r="E51" s="86" t="s">
        <v>12</v>
      </c>
      <c r="F51" s="87">
        <v>6.6989999999999998</v>
      </c>
      <c r="G51" s="88">
        <v>297432</v>
      </c>
      <c r="H51" s="89">
        <v>10250</v>
      </c>
      <c r="I51" s="89">
        <v>68664</v>
      </c>
      <c r="J51" s="31">
        <f t="shared" si="5"/>
        <v>10597</v>
      </c>
      <c r="K51" s="32">
        <f t="shared" si="6"/>
        <v>70989.303</v>
      </c>
      <c r="L51" s="25"/>
      <c r="M51" s="6"/>
      <c r="N51" s="70"/>
      <c r="O51" s="71"/>
      <c r="P51" s="6"/>
      <c r="Q51" s="6"/>
    </row>
    <row r="52" spans="2:17" x14ac:dyDescent="0.25">
      <c r="B52" s="83">
        <v>94775</v>
      </c>
      <c r="C52" s="90" t="s">
        <v>75</v>
      </c>
      <c r="D52" s="85" t="s">
        <v>16</v>
      </c>
      <c r="E52" s="86" t="s">
        <v>14</v>
      </c>
      <c r="F52" s="87">
        <v>14.041</v>
      </c>
      <c r="G52" s="88">
        <v>313590</v>
      </c>
      <c r="H52" s="89">
        <v>15390</v>
      </c>
      <c r="I52" s="89">
        <v>216091</v>
      </c>
      <c r="J52" s="31">
        <f t="shared" si="5"/>
        <v>16023</v>
      </c>
      <c r="K52" s="32">
        <f t="shared" si="6"/>
        <v>224978.943</v>
      </c>
      <c r="L52" s="25"/>
      <c r="M52" s="6"/>
      <c r="N52" s="70"/>
      <c r="O52" s="71"/>
      <c r="P52" s="6"/>
      <c r="Q52" s="6"/>
    </row>
    <row r="53" spans="2:17" x14ac:dyDescent="0.25">
      <c r="B53" s="83">
        <v>55629</v>
      </c>
      <c r="C53" s="90" t="s">
        <v>76</v>
      </c>
      <c r="D53" s="85" t="s">
        <v>13</v>
      </c>
      <c r="E53" s="86" t="s">
        <v>12</v>
      </c>
      <c r="F53" s="87">
        <v>10.151999999999999</v>
      </c>
      <c r="G53" s="88">
        <v>4965</v>
      </c>
      <c r="H53" s="89">
        <v>10250</v>
      </c>
      <c r="I53" s="89">
        <v>104058</v>
      </c>
      <c r="J53" s="31">
        <f t="shared" si="5"/>
        <v>10597</v>
      </c>
      <c r="K53" s="32">
        <f t="shared" si="6"/>
        <v>107580.74399999999</v>
      </c>
      <c r="L53" s="25"/>
      <c r="M53" s="6"/>
      <c r="N53" s="70"/>
      <c r="O53" s="71"/>
      <c r="P53" s="6"/>
      <c r="Q53" s="6"/>
    </row>
    <row r="54" spans="2:17" x14ac:dyDescent="0.25">
      <c r="B54" s="83">
        <v>55630</v>
      </c>
      <c r="C54" s="90" t="s">
        <v>77</v>
      </c>
      <c r="D54" s="85" t="s">
        <v>13</v>
      </c>
      <c r="E54" s="86" t="s">
        <v>14</v>
      </c>
      <c r="F54" s="87">
        <v>5.0250000000000004</v>
      </c>
      <c r="G54" s="88"/>
      <c r="H54" s="89">
        <v>15390</v>
      </c>
      <c r="I54" s="89">
        <v>77334</v>
      </c>
      <c r="J54" s="31">
        <f t="shared" si="5"/>
        <v>16023</v>
      </c>
      <c r="K54" s="32">
        <f t="shared" si="6"/>
        <v>80515.575000000012</v>
      </c>
      <c r="L54" s="25"/>
      <c r="M54" s="6"/>
      <c r="N54" s="70"/>
      <c r="O54" s="71"/>
      <c r="P54" s="6"/>
      <c r="Q54" s="6"/>
    </row>
    <row r="55" spans="2:17" x14ac:dyDescent="0.25">
      <c r="B55" s="83">
        <v>111839</v>
      </c>
      <c r="C55" s="90" t="s">
        <v>78</v>
      </c>
      <c r="D55" s="85" t="s">
        <v>18</v>
      </c>
      <c r="E55" s="86" t="s">
        <v>14</v>
      </c>
      <c r="F55" s="87">
        <v>0.89</v>
      </c>
      <c r="G55" s="88">
        <v>80334</v>
      </c>
      <c r="H55" s="89">
        <v>15390</v>
      </c>
      <c r="I55" s="89">
        <v>13697</v>
      </c>
      <c r="J55" s="31">
        <f t="shared" si="5"/>
        <v>16023</v>
      </c>
      <c r="K55" s="32">
        <f t="shared" si="6"/>
        <v>14260.47</v>
      </c>
      <c r="L55" s="25"/>
      <c r="M55" s="6"/>
      <c r="N55" s="70"/>
      <c r="O55" s="71"/>
      <c r="P55" s="6"/>
      <c r="Q55" s="6"/>
    </row>
    <row r="56" spans="2:17" x14ac:dyDescent="0.25">
      <c r="B56" s="83">
        <v>55647</v>
      </c>
      <c r="C56" s="90" t="s">
        <v>79</v>
      </c>
      <c r="D56" s="85" t="s">
        <v>11</v>
      </c>
      <c r="E56" s="86" t="s">
        <v>12</v>
      </c>
      <c r="F56" s="87">
        <v>17.241</v>
      </c>
      <c r="G56" s="88">
        <v>32325</v>
      </c>
      <c r="H56" s="89">
        <v>10250</v>
      </c>
      <c r="I56" s="89">
        <v>176720</v>
      </c>
      <c r="J56" s="31">
        <f t="shared" si="5"/>
        <v>10597</v>
      </c>
      <c r="K56" s="32">
        <f t="shared" si="6"/>
        <v>182702.87700000001</v>
      </c>
      <c r="L56" s="25"/>
      <c r="M56" s="6"/>
      <c r="N56" s="70"/>
      <c r="O56" s="71"/>
      <c r="P56" s="6"/>
      <c r="Q56" s="6"/>
    </row>
    <row r="57" spans="2:17" x14ac:dyDescent="0.25">
      <c r="B57" s="83">
        <v>94990</v>
      </c>
      <c r="C57" s="90" t="s">
        <v>80</v>
      </c>
      <c r="D57" s="85" t="s">
        <v>17</v>
      </c>
      <c r="E57" s="86" t="s">
        <v>14</v>
      </c>
      <c r="F57" s="87">
        <v>14.948</v>
      </c>
      <c r="G57" s="88">
        <v>366644</v>
      </c>
      <c r="H57" s="89">
        <v>15390</v>
      </c>
      <c r="I57" s="89">
        <v>230050</v>
      </c>
      <c r="J57" s="31">
        <f t="shared" si="5"/>
        <v>16023</v>
      </c>
      <c r="K57" s="32">
        <f t="shared" si="6"/>
        <v>239511.804</v>
      </c>
      <c r="L57" s="25"/>
      <c r="M57" s="6"/>
      <c r="N57" s="70"/>
      <c r="O57" s="71"/>
      <c r="P57" s="6"/>
      <c r="Q57" s="6"/>
    </row>
    <row r="58" spans="2:17" x14ac:dyDescent="0.25">
      <c r="B58" s="83">
        <v>55747</v>
      </c>
      <c r="C58" s="90" t="s">
        <v>81</v>
      </c>
      <c r="D58" s="85" t="s">
        <v>20</v>
      </c>
      <c r="E58" s="86" t="s">
        <v>12</v>
      </c>
      <c r="F58" s="87">
        <v>10.356</v>
      </c>
      <c r="G58" s="88">
        <v>277552</v>
      </c>
      <c r="H58" s="89">
        <v>10250</v>
      </c>
      <c r="I58" s="89">
        <v>106149</v>
      </c>
      <c r="J58" s="31">
        <f t="shared" si="5"/>
        <v>10597</v>
      </c>
      <c r="K58" s="32">
        <f t="shared" si="6"/>
        <v>109742.53199999999</v>
      </c>
      <c r="L58" s="25"/>
      <c r="M58" s="6"/>
      <c r="N58" s="70"/>
      <c r="O58" s="71"/>
      <c r="P58" s="6"/>
      <c r="Q58" s="6"/>
    </row>
    <row r="59" spans="2:17" x14ac:dyDescent="0.25">
      <c r="B59" s="83">
        <v>55825</v>
      </c>
      <c r="C59" s="90" t="s">
        <v>82</v>
      </c>
      <c r="D59" s="85" t="s">
        <v>13</v>
      </c>
      <c r="E59" s="86" t="s">
        <v>14</v>
      </c>
      <c r="F59" s="87">
        <v>4.2690000000000001</v>
      </c>
      <c r="G59" s="88"/>
      <c r="H59" s="89">
        <v>15390</v>
      </c>
      <c r="I59" s="89">
        <v>65699</v>
      </c>
      <c r="J59" s="31">
        <f t="shared" si="5"/>
        <v>16023</v>
      </c>
      <c r="K59" s="32">
        <f t="shared" si="6"/>
        <v>68402.187000000005</v>
      </c>
      <c r="L59" s="25"/>
      <c r="M59" s="6"/>
      <c r="N59" s="70"/>
      <c r="O59" s="71"/>
      <c r="P59" s="6"/>
      <c r="Q59" s="6"/>
    </row>
    <row r="60" spans="2:17" x14ac:dyDescent="0.25">
      <c r="B60" s="83">
        <v>55846</v>
      </c>
      <c r="C60" s="90" t="s">
        <v>83</v>
      </c>
      <c r="D60" s="85" t="s">
        <v>19</v>
      </c>
      <c r="E60" s="86" t="s">
        <v>12</v>
      </c>
      <c r="F60" s="87">
        <v>12.237</v>
      </c>
      <c r="G60" s="88">
        <v>237664</v>
      </c>
      <c r="H60" s="89">
        <v>10250</v>
      </c>
      <c r="I60" s="89">
        <v>125429</v>
      </c>
      <c r="J60" s="31">
        <f t="shared" si="0"/>
        <v>10597</v>
      </c>
      <c r="K60" s="32">
        <f t="shared" si="4"/>
        <v>129675.489</v>
      </c>
      <c r="L60" s="25"/>
      <c r="M60" s="6"/>
      <c r="N60" s="70"/>
      <c r="O60" s="71"/>
      <c r="P60" s="6"/>
      <c r="Q60" s="6"/>
    </row>
    <row r="61" spans="2:17" x14ac:dyDescent="0.25">
      <c r="B61" s="83">
        <v>24622</v>
      </c>
      <c r="C61" s="90" t="s">
        <v>84</v>
      </c>
      <c r="D61" s="85" t="s">
        <v>16</v>
      </c>
      <c r="E61" s="86" t="s">
        <v>14</v>
      </c>
      <c r="F61" s="87">
        <v>13.005000000000001</v>
      </c>
      <c r="G61" s="88">
        <v>313848</v>
      </c>
      <c r="H61" s="89">
        <v>15390</v>
      </c>
      <c r="I61" s="89">
        <v>200146</v>
      </c>
      <c r="J61" s="31">
        <f>IF(E61="ACPM",$O$13,$O$12)</f>
        <v>16023</v>
      </c>
      <c r="K61" s="32">
        <f t="shared" si="4"/>
        <v>208379.11500000002</v>
      </c>
      <c r="L61" s="25"/>
      <c r="M61" s="6"/>
      <c r="N61" s="70"/>
      <c r="O61" s="71"/>
      <c r="P61" s="6"/>
      <c r="Q61" s="6"/>
    </row>
    <row r="62" spans="2:17" x14ac:dyDescent="0.25">
      <c r="B62" s="83">
        <v>95520</v>
      </c>
      <c r="C62" s="90" t="s">
        <v>85</v>
      </c>
      <c r="D62" s="85" t="s">
        <v>21</v>
      </c>
      <c r="E62" s="86" t="s">
        <v>14</v>
      </c>
      <c r="F62" s="87">
        <v>16.785</v>
      </c>
      <c r="G62" s="88">
        <v>236777</v>
      </c>
      <c r="H62" s="89">
        <v>15390</v>
      </c>
      <c r="I62" s="89">
        <v>258321</v>
      </c>
      <c r="J62" s="31">
        <f t="shared" ref="J62:J81" si="7">IF(E62="ACPM",$O$13,$O$12)</f>
        <v>16023</v>
      </c>
      <c r="K62" s="32">
        <f t="shared" si="4"/>
        <v>268946.05499999999</v>
      </c>
      <c r="L62" s="25"/>
      <c r="M62" s="6"/>
      <c r="N62" s="70"/>
      <c r="O62" s="71"/>
      <c r="P62" s="6"/>
      <c r="Q62" s="6"/>
    </row>
    <row r="63" spans="2:17" x14ac:dyDescent="0.25">
      <c r="B63" s="83">
        <v>55984</v>
      </c>
      <c r="C63" s="90" t="s">
        <v>86</v>
      </c>
      <c r="D63" s="85" t="s">
        <v>22</v>
      </c>
      <c r="E63" s="86" t="s">
        <v>12</v>
      </c>
      <c r="F63" s="87">
        <v>11.359</v>
      </c>
      <c r="G63" s="88">
        <v>194017</v>
      </c>
      <c r="H63" s="89">
        <v>10250</v>
      </c>
      <c r="I63" s="89">
        <v>116429</v>
      </c>
      <c r="J63" s="31">
        <f t="shared" si="7"/>
        <v>10598</v>
      </c>
      <c r="K63" s="32">
        <f>+J63*F63</f>
        <v>120382.682</v>
      </c>
      <c r="L63" s="25"/>
      <c r="M63" s="6"/>
      <c r="N63" s="70"/>
      <c r="O63" s="71"/>
      <c r="P63" s="6"/>
      <c r="Q63" s="6"/>
    </row>
    <row r="64" spans="2:17" x14ac:dyDescent="0.25">
      <c r="B64" s="83">
        <v>56023</v>
      </c>
      <c r="C64" s="90" t="s">
        <v>87</v>
      </c>
      <c r="D64" s="85" t="s">
        <v>20</v>
      </c>
      <c r="E64" s="86" t="s">
        <v>12</v>
      </c>
      <c r="F64" s="87">
        <v>10.632</v>
      </c>
      <c r="G64" s="88">
        <v>277813</v>
      </c>
      <c r="H64" s="89">
        <v>10250</v>
      </c>
      <c r="I64" s="89">
        <v>108978</v>
      </c>
      <c r="J64" s="31">
        <f t="shared" si="7"/>
        <v>10598</v>
      </c>
      <c r="K64" s="32">
        <f>+J64*F64</f>
        <v>112677.936</v>
      </c>
      <c r="L64" s="25"/>
      <c r="M64" s="6"/>
      <c r="N64" s="6"/>
      <c r="O64" s="6"/>
      <c r="P64" s="6"/>
      <c r="Q64" s="6"/>
    </row>
    <row r="65" spans="2:17" x14ac:dyDescent="0.25">
      <c r="B65" s="83">
        <v>56220</v>
      </c>
      <c r="C65" s="90" t="s">
        <v>88</v>
      </c>
      <c r="D65" s="85" t="s">
        <v>19</v>
      </c>
      <c r="E65" s="86" t="s">
        <v>12</v>
      </c>
      <c r="F65" s="87">
        <v>11.343999999999999</v>
      </c>
      <c r="G65" s="88">
        <v>296891</v>
      </c>
      <c r="H65" s="89">
        <v>10250</v>
      </c>
      <c r="I65" s="89">
        <v>116276</v>
      </c>
      <c r="J65" s="31">
        <f t="shared" si="7"/>
        <v>10598</v>
      </c>
      <c r="K65" s="32">
        <f t="shared" ref="K65:K66" si="8">+J65*F65</f>
        <v>120223.712</v>
      </c>
      <c r="L65" s="25"/>
      <c r="M65" s="6"/>
      <c r="N65" s="6"/>
      <c r="O65" s="6"/>
      <c r="P65" s="6"/>
      <c r="Q65" s="6"/>
    </row>
    <row r="66" spans="2:17" x14ac:dyDescent="0.25">
      <c r="B66" s="83">
        <v>56298</v>
      </c>
      <c r="C66" s="90" t="s">
        <v>89</v>
      </c>
      <c r="D66" s="85" t="s">
        <v>20</v>
      </c>
      <c r="E66" s="86" t="s">
        <v>12</v>
      </c>
      <c r="F66" s="87">
        <v>11.177</v>
      </c>
      <c r="G66" s="88">
        <v>278080</v>
      </c>
      <c r="H66" s="89">
        <v>10250</v>
      </c>
      <c r="I66" s="89">
        <v>114565</v>
      </c>
      <c r="J66" s="31">
        <f t="shared" si="7"/>
        <v>10598</v>
      </c>
      <c r="K66" s="32">
        <f t="shared" si="8"/>
        <v>118453.84599999999</v>
      </c>
      <c r="L66" s="25"/>
      <c r="M66" s="6"/>
      <c r="N66" s="6"/>
      <c r="O66" s="6"/>
      <c r="P66" s="6"/>
      <c r="Q66" s="6"/>
    </row>
    <row r="67" spans="2:17" x14ac:dyDescent="0.25">
      <c r="B67" s="83">
        <v>56309</v>
      </c>
      <c r="C67" s="90" t="s">
        <v>90</v>
      </c>
      <c r="D67" s="85" t="s">
        <v>13</v>
      </c>
      <c r="E67" s="86" t="s">
        <v>14</v>
      </c>
      <c r="F67" s="87">
        <v>4.7549999999999999</v>
      </c>
      <c r="G67" s="88"/>
      <c r="H67" s="89">
        <v>15390</v>
      </c>
      <c r="I67" s="89">
        <v>73179</v>
      </c>
      <c r="J67" s="31">
        <f t="shared" si="7"/>
        <v>16023</v>
      </c>
      <c r="K67" s="32">
        <f t="shared" si="1"/>
        <v>76189.365000000005</v>
      </c>
      <c r="L67" s="25"/>
      <c r="M67" s="6"/>
      <c r="N67" s="6"/>
      <c r="O67" s="6"/>
      <c r="P67" s="6"/>
      <c r="Q67" s="6"/>
    </row>
    <row r="68" spans="2:17" x14ac:dyDescent="0.25">
      <c r="B68" s="83">
        <v>56430</v>
      </c>
      <c r="C68" s="90" t="s">
        <v>91</v>
      </c>
      <c r="D68" s="85" t="s">
        <v>19</v>
      </c>
      <c r="E68" s="86" t="s">
        <v>12</v>
      </c>
      <c r="F68" s="87">
        <v>4.84</v>
      </c>
      <c r="G68" s="88">
        <v>298067</v>
      </c>
      <c r="H68" s="89">
        <v>10250</v>
      </c>
      <c r="I68" s="89">
        <v>49610</v>
      </c>
      <c r="J68" s="31">
        <f t="shared" si="7"/>
        <v>10598</v>
      </c>
      <c r="K68" s="32">
        <f t="shared" si="1"/>
        <v>51294.32</v>
      </c>
      <c r="L68" s="25"/>
      <c r="M68" s="6"/>
      <c r="N68" s="68"/>
      <c r="O68" s="68"/>
      <c r="P68" s="6"/>
      <c r="Q68" s="6"/>
    </row>
    <row r="69" spans="2:17" x14ac:dyDescent="0.25">
      <c r="B69" s="83">
        <v>96539</v>
      </c>
      <c r="C69" s="90" t="s">
        <v>92</v>
      </c>
      <c r="D69" s="85" t="s">
        <v>17</v>
      </c>
      <c r="E69" s="86" t="s">
        <v>14</v>
      </c>
      <c r="F69" s="87">
        <v>16.504000000000001</v>
      </c>
      <c r="G69" s="88">
        <v>366972</v>
      </c>
      <c r="H69" s="89">
        <v>15390</v>
      </c>
      <c r="I69" s="89">
        <v>253997</v>
      </c>
      <c r="J69" s="31">
        <f t="shared" si="7"/>
        <v>16023</v>
      </c>
      <c r="K69" s="32">
        <f t="shared" si="1"/>
        <v>264443.592</v>
      </c>
      <c r="L69" s="25"/>
      <c r="M69" s="6"/>
      <c r="N69" s="68"/>
      <c r="O69" s="68"/>
      <c r="P69" s="6"/>
      <c r="Q69" s="6"/>
    </row>
    <row r="70" spans="2:17" x14ac:dyDescent="0.25">
      <c r="B70" s="83">
        <v>112328</v>
      </c>
      <c r="C70" s="90" t="s">
        <v>93</v>
      </c>
      <c r="D70" s="85" t="s">
        <v>18</v>
      </c>
      <c r="E70" s="86" t="s">
        <v>14</v>
      </c>
      <c r="F70" s="87">
        <v>0.875</v>
      </c>
      <c r="G70" s="88">
        <v>80564</v>
      </c>
      <c r="H70" s="89">
        <v>15390</v>
      </c>
      <c r="I70" s="89">
        <v>13466</v>
      </c>
      <c r="J70" s="31">
        <f t="shared" si="7"/>
        <v>16023</v>
      </c>
      <c r="K70" s="32">
        <f>+J70*F70</f>
        <v>14020.125</v>
      </c>
      <c r="L70" s="25"/>
      <c r="M70" s="6"/>
      <c r="N70" s="68"/>
      <c r="O70" s="68"/>
      <c r="P70" s="6"/>
      <c r="Q70" s="6"/>
    </row>
    <row r="71" spans="2:17" x14ac:dyDescent="0.25">
      <c r="B71" s="83">
        <v>56515</v>
      </c>
      <c r="C71" s="90" t="s">
        <v>94</v>
      </c>
      <c r="D71" s="85" t="s">
        <v>13</v>
      </c>
      <c r="E71" s="86" t="s">
        <v>14</v>
      </c>
      <c r="F71" s="87">
        <v>4.6929999999999996</v>
      </c>
      <c r="G71" s="88"/>
      <c r="H71" s="89">
        <v>15390</v>
      </c>
      <c r="I71" s="89">
        <v>72225</v>
      </c>
      <c r="J71" s="31">
        <f t="shared" si="7"/>
        <v>16023</v>
      </c>
      <c r="K71" s="32">
        <f>+J71*F71</f>
        <v>75195.938999999998</v>
      </c>
      <c r="L71" s="25"/>
      <c r="M71" s="6"/>
      <c r="N71" s="68"/>
      <c r="O71" s="68"/>
      <c r="P71" s="6"/>
      <c r="Q71" s="6"/>
    </row>
    <row r="72" spans="2:17" x14ac:dyDescent="0.25">
      <c r="B72" s="83">
        <v>56603</v>
      </c>
      <c r="C72" s="90" t="s">
        <v>95</v>
      </c>
      <c r="D72" s="85" t="s">
        <v>19</v>
      </c>
      <c r="E72" s="86" t="s">
        <v>12</v>
      </c>
      <c r="F72" s="87">
        <v>8.2550000000000008</v>
      </c>
      <c r="G72" s="88">
        <v>298189</v>
      </c>
      <c r="H72" s="89">
        <v>10250</v>
      </c>
      <c r="I72" s="89">
        <v>84613</v>
      </c>
      <c r="J72" s="31">
        <f t="shared" si="7"/>
        <v>10598</v>
      </c>
      <c r="K72" s="32">
        <f t="shared" ref="K72:K75" si="9">+J72*F72</f>
        <v>87486.49</v>
      </c>
      <c r="L72" s="25"/>
      <c r="M72" s="6"/>
      <c r="N72" s="68"/>
      <c r="O72" s="68"/>
      <c r="P72" s="6"/>
      <c r="Q72" s="6"/>
    </row>
    <row r="73" spans="2:17" x14ac:dyDescent="0.25">
      <c r="B73" s="83">
        <v>56617</v>
      </c>
      <c r="C73" s="90" t="s">
        <v>96</v>
      </c>
      <c r="D73" s="85" t="s">
        <v>11</v>
      </c>
      <c r="E73" s="86" t="s">
        <v>12</v>
      </c>
      <c r="F73" s="87">
        <v>16.542000000000002</v>
      </c>
      <c r="G73" s="88">
        <v>32686</v>
      </c>
      <c r="H73" s="89">
        <v>10250</v>
      </c>
      <c r="I73" s="89">
        <v>169555</v>
      </c>
      <c r="J73" s="31">
        <f t="shared" si="7"/>
        <v>10598</v>
      </c>
      <c r="K73" s="32">
        <f t="shared" si="9"/>
        <v>175312.11600000001</v>
      </c>
      <c r="L73" s="25"/>
      <c r="M73" s="6"/>
      <c r="N73" s="68"/>
      <c r="O73" s="68"/>
      <c r="P73" s="6"/>
      <c r="Q73" s="6"/>
    </row>
    <row r="74" spans="2:17" x14ac:dyDescent="0.25">
      <c r="B74" s="83">
        <v>96881</v>
      </c>
      <c r="C74" s="90" t="s">
        <v>97</v>
      </c>
      <c r="D74" s="85" t="s">
        <v>21</v>
      </c>
      <c r="E74" s="86" t="s">
        <v>14</v>
      </c>
      <c r="F74" s="87">
        <v>19.231999999999999</v>
      </c>
      <c r="G74" s="88">
        <v>337097</v>
      </c>
      <c r="H74" s="89">
        <v>15390</v>
      </c>
      <c r="I74" s="89">
        <v>295980</v>
      </c>
      <c r="J74" s="31">
        <f t="shared" si="7"/>
        <v>16023</v>
      </c>
      <c r="K74" s="32">
        <f t="shared" si="9"/>
        <v>308154.33600000001</v>
      </c>
      <c r="L74" s="25"/>
      <c r="M74" s="6"/>
      <c r="N74" s="6"/>
      <c r="O74" s="6"/>
      <c r="P74" s="6"/>
      <c r="Q74" s="6"/>
    </row>
    <row r="75" spans="2:17" x14ac:dyDescent="0.25">
      <c r="B75" s="83">
        <v>56723</v>
      </c>
      <c r="C75" s="90" t="s">
        <v>98</v>
      </c>
      <c r="D75" s="85" t="s">
        <v>20</v>
      </c>
      <c r="E75" s="86" t="s">
        <v>12</v>
      </c>
      <c r="F75" s="87">
        <v>11.839</v>
      </c>
      <c r="G75" s="88">
        <v>278337</v>
      </c>
      <c r="H75" s="89">
        <v>10250</v>
      </c>
      <c r="I75" s="89">
        <v>121350</v>
      </c>
      <c r="J75" s="31">
        <f t="shared" si="7"/>
        <v>10598</v>
      </c>
      <c r="K75" s="32">
        <f t="shared" si="9"/>
        <v>125469.72200000001</v>
      </c>
      <c r="L75" s="25"/>
      <c r="M75" s="6"/>
      <c r="N75" s="6"/>
      <c r="O75" s="6"/>
      <c r="P75" s="6"/>
      <c r="Q75" s="6"/>
    </row>
    <row r="76" spans="2:17" x14ac:dyDescent="0.25">
      <c r="B76" s="83">
        <v>97092</v>
      </c>
      <c r="C76" s="90" t="s">
        <v>99</v>
      </c>
      <c r="D76" s="85" t="s">
        <v>16</v>
      </c>
      <c r="E76" s="86" t="s">
        <v>14</v>
      </c>
      <c r="F76" s="87">
        <v>14.566000000000001</v>
      </c>
      <c r="G76" s="88">
        <v>314144</v>
      </c>
      <c r="H76" s="89">
        <v>15390</v>
      </c>
      <c r="I76" s="89">
        <v>224171</v>
      </c>
      <c r="J76" s="31">
        <f t="shared" si="7"/>
        <v>16023</v>
      </c>
      <c r="K76" s="32">
        <f>+J76*F76</f>
        <v>233391.01800000001</v>
      </c>
      <c r="L76" s="25"/>
      <c r="M76" s="6"/>
      <c r="N76" s="6"/>
      <c r="O76" s="6"/>
      <c r="P76" s="6"/>
      <c r="Q76" s="6"/>
    </row>
    <row r="77" spans="2:17" x14ac:dyDescent="0.25">
      <c r="B77" s="83">
        <v>56803</v>
      </c>
      <c r="C77" s="90" t="s">
        <v>100</v>
      </c>
      <c r="D77" s="85" t="s">
        <v>13</v>
      </c>
      <c r="E77" s="86" t="s">
        <v>12</v>
      </c>
      <c r="F77" s="87">
        <v>10.82</v>
      </c>
      <c r="G77" s="88">
        <v>5070</v>
      </c>
      <c r="H77" s="89">
        <v>10250</v>
      </c>
      <c r="I77" s="89">
        <v>110905</v>
      </c>
      <c r="J77" s="31">
        <f t="shared" si="7"/>
        <v>10598</v>
      </c>
      <c r="K77" s="32">
        <f>+J77*F77</f>
        <v>114670.36</v>
      </c>
      <c r="L77" s="25"/>
      <c r="M77" s="6"/>
      <c r="P77" s="6"/>
      <c r="Q77" s="6"/>
    </row>
    <row r="78" spans="2:17" x14ac:dyDescent="0.25">
      <c r="B78" s="83">
        <v>56804</v>
      </c>
      <c r="C78" s="90" t="s">
        <v>101</v>
      </c>
      <c r="D78" s="85" t="s">
        <v>13</v>
      </c>
      <c r="E78" s="86" t="s">
        <v>14</v>
      </c>
      <c r="F78" s="87">
        <v>2.8210000000000002</v>
      </c>
      <c r="G78" s="88"/>
      <c r="H78" s="89">
        <v>15390</v>
      </c>
      <c r="I78" s="89">
        <v>43415</v>
      </c>
      <c r="J78" s="31">
        <f t="shared" si="7"/>
        <v>16023</v>
      </c>
      <c r="K78" s="32">
        <f t="shared" ref="K78:K81" si="10">+J78*F78</f>
        <v>45200.883000000002</v>
      </c>
      <c r="L78" s="25"/>
      <c r="M78" s="6"/>
      <c r="P78" s="6"/>
      <c r="Q78" s="6"/>
    </row>
    <row r="79" spans="2:17" x14ac:dyDescent="0.25">
      <c r="B79" s="83">
        <v>113471</v>
      </c>
      <c r="C79" s="90" t="s">
        <v>102</v>
      </c>
      <c r="D79" s="85" t="s">
        <v>18</v>
      </c>
      <c r="E79" s="86" t="s">
        <v>14</v>
      </c>
      <c r="F79" s="87">
        <v>1.0209999999999999</v>
      </c>
      <c r="G79" s="88">
        <v>80703</v>
      </c>
      <c r="H79" s="89">
        <v>15390</v>
      </c>
      <c r="I79" s="89">
        <v>15713</v>
      </c>
      <c r="J79" s="31">
        <f t="shared" si="7"/>
        <v>16023</v>
      </c>
      <c r="K79" s="32">
        <f t="shared" si="10"/>
        <v>16359.482999999998</v>
      </c>
      <c r="L79" s="25"/>
      <c r="M79" s="6"/>
      <c r="P79" s="6"/>
      <c r="Q79" s="6"/>
    </row>
    <row r="80" spans="2:17" x14ac:dyDescent="0.25">
      <c r="B80" s="83">
        <v>56981</v>
      </c>
      <c r="C80" s="90" t="s">
        <v>103</v>
      </c>
      <c r="D80" s="85" t="s">
        <v>19</v>
      </c>
      <c r="E80" s="86" t="s">
        <v>12</v>
      </c>
      <c r="F80" s="87">
        <v>11.102</v>
      </c>
      <c r="G80" s="88">
        <v>298394</v>
      </c>
      <c r="H80" s="89">
        <v>10250</v>
      </c>
      <c r="I80" s="89">
        <v>113795</v>
      </c>
      <c r="J80" s="31">
        <f t="shared" si="7"/>
        <v>10598</v>
      </c>
      <c r="K80" s="32">
        <f t="shared" si="10"/>
        <v>117658.996</v>
      </c>
      <c r="L80" s="25"/>
      <c r="M80" s="6"/>
      <c r="P80" s="6"/>
      <c r="Q80" s="6"/>
    </row>
    <row r="81" spans="1:17" x14ac:dyDescent="0.25">
      <c r="B81" s="83">
        <v>97552</v>
      </c>
      <c r="C81" s="90" t="s">
        <v>104</v>
      </c>
      <c r="D81" s="85" t="s">
        <v>17</v>
      </c>
      <c r="E81" s="86" t="s">
        <v>14</v>
      </c>
      <c r="F81" s="87">
        <v>13.879</v>
      </c>
      <c r="G81" s="88">
        <v>367236</v>
      </c>
      <c r="H81" s="89">
        <v>15390</v>
      </c>
      <c r="I81" s="89">
        <v>213598</v>
      </c>
      <c r="J81" s="31">
        <f t="shared" si="7"/>
        <v>16023</v>
      </c>
      <c r="K81" s="32">
        <f t="shared" si="10"/>
        <v>222383.217</v>
      </c>
      <c r="L81" s="25"/>
      <c r="M81" s="6"/>
      <c r="P81" s="6"/>
      <c r="Q81" s="6"/>
    </row>
    <row r="82" spans="1:17" ht="15" customHeight="1" x14ac:dyDescent="0.25">
      <c r="A82" s="25"/>
      <c r="B82" s="40"/>
      <c r="C82" s="41"/>
      <c r="D82" s="42"/>
      <c r="E82" s="43"/>
      <c r="F82" s="44"/>
      <c r="G82" s="45"/>
      <c r="H82" s="46"/>
      <c r="I82" s="46"/>
      <c r="J82" s="47"/>
      <c r="K82" s="48"/>
      <c r="L82" s="25"/>
      <c r="M82" s="6"/>
      <c r="P82" s="6"/>
      <c r="Q82" s="6"/>
    </row>
    <row r="83" spans="1:17" ht="15.75" thickBot="1" x14ac:dyDescent="0.3">
      <c r="A83" s="25"/>
      <c r="B83" s="49"/>
      <c r="C83" s="50"/>
      <c r="D83" s="51"/>
      <c r="E83" s="51"/>
      <c r="F83" s="52"/>
      <c r="G83" s="49"/>
      <c r="H83" s="53"/>
      <c r="I83" s="53"/>
      <c r="J83" s="49"/>
      <c r="K83" s="54"/>
      <c r="L83" s="6"/>
      <c r="M83" s="6"/>
      <c r="P83" s="6"/>
      <c r="Q83" s="6"/>
    </row>
    <row r="84" spans="1:17" s="64" customFormat="1" ht="15" customHeight="1" thickBot="1" x14ac:dyDescent="0.3">
      <c r="A84" s="55"/>
      <c r="B84" s="92" t="s">
        <v>25</v>
      </c>
      <c r="C84" s="93"/>
      <c r="D84" s="93"/>
      <c r="E84" s="56" t="s">
        <v>26</v>
      </c>
      <c r="F84" s="57">
        <f>SUM(F6:F83)</f>
        <v>784.529</v>
      </c>
      <c r="G84" s="58"/>
      <c r="H84" s="59"/>
      <c r="I84" s="60">
        <f>SUM(I6:I83)</f>
        <v>9957182</v>
      </c>
      <c r="J84" s="61" t="s">
        <v>27</v>
      </c>
      <c r="K84" s="62">
        <f>SUM(K6:K81)</f>
        <v>10336145.868999993</v>
      </c>
      <c r="L84" s="63"/>
      <c r="M84" s="63"/>
      <c r="N84"/>
      <c r="O84"/>
      <c r="P84" s="63"/>
      <c r="Q84" s="63"/>
    </row>
    <row r="85" spans="1:17" x14ac:dyDescent="0.25">
      <c r="A85" s="6"/>
      <c r="B85" s="6"/>
      <c r="C85" s="6"/>
      <c r="D85" s="72"/>
      <c r="E85" s="73"/>
      <c r="F85" s="75"/>
      <c r="G85" s="6"/>
      <c r="H85" s="76"/>
      <c r="I85" s="77"/>
      <c r="J85" s="67"/>
      <c r="K85" s="68"/>
      <c r="L85" s="6"/>
      <c r="M85" s="6"/>
      <c r="P85" s="6"/>
      <c r="Q85" s="6"/>
    </row>
    <row r="86" spans="1:17" x14ac:dyDescent="0.25">
      <c r="A86" s="6"/>
      <c r="B86" s="6"/>
      <c r="C86" s="6"/>
      <c r="D86" s="39"/>
      <c r="E86" s="39"/>
      <c r="F86" s="65"/>
      <c r="G86" s="6"/>
      <c r="H86" s="6"/>
      <c r="I86" s="6"/>
      <c r="J86" s="6"/>
      <c r="K86" s="68"/>
      <c r="L86" s="6"/>
      <c r="M86" s="6"/>
      <c r="P86" s="6"/>
      <c r="Q86" s="6"/>
    </row>
    <row r="87" spans="1:17" x14ac:dyDescent="0.25">
      <c r="A87" s="6"/>
      <c r="B87" s="6"/>
      <c r="C87" s="6"/>
      <c r="D87" s="39"/>
      <c r="E87" s="39"/>
      <c r="F87" s="65"/>
      <c r="G87" s="6"/>
      <c r="H87" s="6"/>
      <c r="I87" s="6"/>
      <c r="J87" s="6"/>
      <c r="K87" s="68"/>
      <c r="L87" s="6"/>
      <c r="M87" s="6"/>
      <c r="P87" s="6"/>
      <c r="Q87" s="6"/>
    </row>
    <row r="88" spans="1:17" x14ac:dyDescent="0.25">
      <c r="A88" s="6"/>
      <c r="B88" s="6"/>
      <c r="C88" s="6"/>
      <c r="D88" s="39"/>
      <c r="E88" s="39"/>
      <c r="F88" s="65"/>
      <c r="G88" s="6"/>
      <c r="H88" s="6"/>
      <c r="I88" s="6"/>
      <c r="J88" s="6"/>
      <c r="K88" s="68"/>
      <c r="L88" s="6"/>
      <c r="M88" s="6"/>
      <c r="P88" s="6"/>
      <c r="Q88" s="6"/>
    </row>
    <row r="89" spans="1:17" x14ac:dyDescent="0.25">
      <c r="A89" s="6"/>
      <c r="B89" s="6"/>
      <c r="C89" s="6"/>
      <c r="D89" s="39"/>
      <c r="E89" s="39"/>
      <c r="F89" s="65"/>
      <c r="G89" s="6"/>
      <c r="H89" s="6"/>
      <c r="I89" s="6"/>
      <c r="J89" s="6"/>
      <c r="K89" s="68"/>
      <c r="L89" s="6"/>
      <c r="M89" s="6"/>
      <c r="P89" s="6"/>
      <c r="Q89" s="6"/>
    </row>
    <row r="90" spans="1:17" x14ac:dyDescent="0.25">
      <c r="A90" s="6"/>
      <c r="B90" s="6"/>
      <c r="C90" s="6"/>
      <c r="D90" s="39"/>
      <c r="E90" s="39"/>
      <c r="F90" s="65"/>
      <c r="G90" s="6"/>
      <c r="H90" s="6"/>
      <c r="I90" s="6"/>
      <c r="J90" s="6"/>
      <c r="K90" s="68"/>
      <c r="L90" s="6"/>
      <c r="M90" s="6"/>
      <c r="P90" s="6"/>
      <c r="Q90" s="6"/>
    </row>
    <row r="91" spans="1:17" x14ac:dyDescent="0.25">
      <c r="A91" s="6"/>
      <c r="B91" s="6"/>
      <c r="C91" s="6"/>
      <c r="D91" s="39"/>
      <c r="E91" s="39"/>
      <c r="F91" s="65"/>
      <c r="G91" s="6"/>
      <c r="H91" s="6"/>
      <c r="I91" s="6"/>
      <c r="J91" s="6"/>
      <c r="K91" s="68"/>
      <c r="L91" s="6"/>
      <c r="M91" s="6"/>
      <c r="P91" s="6"/>
      <c r="Q91" s="6"/>
    </row>
    <row r="92" spans="1:17" x14ac:dyDescent="0.25">
      <c r="A92" s="6"/>
      <c r="B92" s="6"/>
      <c r="C92" s="6"/>
      <c r="D92" s="39"/>
      <c r="E92" s="39"/>
      <c r="F92" s="65"/>
      <c r="G92" s="6"/>
      <c r="H92" s="6"/>
      <c r="I92" s="6"/>
      <c r="J92" s="6"/>
      <c r="K92" s="68"/>
      <c r="L92" s="6"/>
      <c r="M92" s="6"/>
      <c r="P92" s="6"/>
      <c r="Q92" s="6"/>
    </row>
    <row r="93" spans="1:17" x14ac:dyDescent="0.25">
      <c r="A93" s="6"/>
      <c r="B93" s="6"/>
      <c r="C93" s="6"/>
      <c r="D93" s="39"/>
      <c r="E93" s="39"/>
      <c r="F93" s="65"/>
      <c r="G93" s="6"/>
      <c r="H93" s="6"/>
      <c r="I93" s="6"/>
      <c r="J93" s="6"/>
      <c r="K93" s="68"/>
      <c r="L93" s="6"/>
      <c r="M93" s="6"/>
      <c r="P93" s="6"/>
      <c r="Q93" s="6"/>
    </row>
    <row r="94" spans="1:17" x14ac:dyDescent="0.25">
      <c r="A94" s="6"/>
      <c r="B94" s="6"/>
      <c r="C94" s="6"/>
      <c r="D94" s="39"/>
      <c r="E94" s="39"/>
      <c r="F94" s="65"/>
      <c r="G94" s="6"/>
      <c r="H94" s="6"/>
      <c r="I94" s="6"/>
      <c r="J94" s="6"/>
      <c r="K94" s="68"/>
      <c r="L94" s="6"/>
      <c r="M94" s="6"/>
      <c r="P94" s="6"/>
      <c r="Q94" s="6"/>
    </row>
    <row r="95" spans="1:17" x14ac:dyDescent="0.25">
      <c r="A95" s="6"/>
      <c r="B95" s="6"/>
      <c r="C95" s="6"/>
      <c r="D95" s="39"/>
      <c r="E95" s="39"/>
      <c r="F95" s="65"/>
      <c r="G95" s="6"/>
      <c r="H95" s="6"/>
      <c r="I95" s="6"/>
      <c r="J95" s="6"/>
      <c r="K95" s="68"/>
      <c r="L95" s="6"/>
      <c r="M95" s="6"/>
      <c r="P95" s="6"/>
      <c r="Q95" s="6"/>
    </row>
    <row r="96" spans="1:17" x14ac:dyDescent="0.25">
      <c r="A96" s="6"/>
      <c r="B96" s="6"/>
      <c r="C96" s="6"/>
      <c r="D96" s="39"/>
      <c r="E96" s="39"/>
      <c r="F96" s="65"/>
      <c r="G96" s="6"/>
      <c r="H96" s="6"/>
      <c r="I96" s="6"/>
      <c r="J96" s="6"/>
      <c r="K96" s="68"/>
      <c r="L96" s="6"/>
      <c r="M96" s="6"/>
      <c r="P96" s="6"/>
      <c r="Q96" s="6"/>
    </row>
    <row r="97" spans="1:29" x14ac:dyDescent="0.25">
      <c r="A97" s="6"/>
      <c r="B97" s="6"/>
      <c r="C97" s="6"/>
      <c r="D97" s="39"/>
      <c r="E97" s="39"/>
      <c r="F97" s="65"/>
      <c r="G97" s="6"/>
      <c r="H97" s="6"/>
      <c r="I97" s="6"/>
      <c r="J97" s="6"/>
      <c r="K97" s="68"/>
      <c r="L97" s="6"/>
      <c r="M97" s="6"/>
      <c r="P97" s="6"/>
      <c r="Q97" s="6"/>
    </row>
    <row r="98" spans="1:29" s="74" customFormat="1" x14ac:dyDescent="0.25">
      <c r="A98" s="6"/>
      <c r="B98" s="6"/>
      <c r="C98" s="6"/>
      <c r="D98" s="39"/>
      <c r="E98" s="39"/>
      <c r="F98" s="65"/>
      <c r="G98" s="6"/>
      <c r="H98" s="6"/>
      <c r="I98" s="6"/>
      <c r="J98" s="6"/>
      <c r="K98" s="68"/>
      <c r="L98" s="6"/>
      <c r="M98" s="6"/>
      <c r="N98"/>
      <c r="O98"/>
      <c r="P98" s="6"/>
      <c r="Q98" s="6"/>
      <c r="R98"/>
      <c r="S98"/>
      <c r="T98"/>
      <c r="U98"/>
      <c r="V98"/>
      <c r="W98"/>
      <c r="X98"/>
      <c r="Y98"/>
      <c r="Z98"/>
      <c r="AA98"/>
      <c r="AB98"/>
      <c r="AC98"/>
    </row>
    <row r="99" spans="1:29" x14ac:dyDescent="0.25">
      <c r="A99" s="6"/>
      <c r="B99" s="6"/>
      <c r="C99" s="6"/>
      <c r="D99" s="39"/>
      <c r="E99" s="39"/>
      <c r="F99" s="65"/>
      <c r="G99" s="6"/>
      <c r="H99" s="6"/>
      <c r="I99" s="6"/>
      <c r="J99" s="6"/>
      <c r="K99" s="68"/>
      <c r="L99" s="6"/>
      <c r="M99" s="6"/>
      <c r="P99" s="6"/>
      <c r="Q99" s="6"/>
    </row>
    <row r="100" spans="1:29" x14ac:dyDescent="0.25">
      <c r="A100" s="6"/>
      <c r="B100" s="6"/>
      <c r="C100" s="6"/>
      <c r="D100" s="39"/>
      <c r="E100" s="39"/>
      <c r="F100" s="65"/>
      <c r="G100" s="6"/>
      <c r="H100" s="6"/>
      <c r="I100" s="6"/>
      <c r="J100" s="6"/>
      <c r="K100" s="68"/>
      <c r="L100" s="6"/>
      <c r="M100" s="6"/>
      <c r="P100" s="6"/>
      <c r="Q100" s="6"/>
    </row>
    <row r="101" spans="1:29" x14ac:dyDescent="0.25">
      <c r="A101" s="6"/>
      <c r="B101" s="6"/>
      <c r="C101" s="6"/>
      <c r="D101" s="39"/>
      <c r="E101" s="39"/>
      <c r="F101" s="65"/>
      <c r="G101" s="6"/>
      <c r="H101" s="6"/>
      <c r="I101" s="6"/>
      <c r="J101" s="6"/>
      <c r="K101" s="68"/>
      <c r="L101" s="6"/>
      <c r="M101" s="6"/>
      <c r="P101" s="6"/>
      <c r="Q101" s="6"/>
    </row>
    <row r="102" spans="1:29" x14ac:dyDescent="0.25">
      <c r="A102" s="6"/>
      <c r="B102" s="6"/>
      <c r="C102" s="6"/>
      <c r="D102" s="39"/>
      <c r="E102" s="39"/>
      <c r="F102" s="65"/>
      <c r="G102" s="6"/>
      <c r="H102" s="6"/>
      <c r="I102" s="6"/>
      <c r="J102" s="6"/>
      <c r="K102" s="68"/>
      <c r="L102" s="6"/>
      <c r="M102" s="6"/>
      <c r="P102" s="6"/>
      <c r="Q102" s="6"/>
    </row>
    <row r="103" spans="1:29" x14ac:dyDescent="0.25">
      <c r="A103" s="6"/>
      <c r="B103" s="6"/>
      <c r="C103" s="6"/>
      <c r="D103" s="39"/>
      <c r="E103" s="39"/>
      <c r="F103" s="65"/>
      <c r="G103" s="6"/>
      <c r="H103" s="6"/>
      <c r="I103" s="6"/>
      <c r="J103" s="6"/>
      <c r="K103" s="68"/>
      <c r="L103" s="6"/>
      <c r="M103" s="6"/>
      <c r="P103" s="6"/>
      <c r="Q103" s="6"/>
    </row>
    <row r="104" spans="1:29" x14ac:dyDescent="0.25">
      <c r="A104" s="6"/>
      <c r="B104" s="6"/>
      <c r="C104" s="6"/>
      <c r="D104" s="39"/>
      <c r="E104" s="39"/>
      <c r="F104" s="65"/>
      <c r="G104" s="6"/>
      <c r="H104" s="6"/>
      <c r="I104" s="6"/>
      <c r="J104" s="6"/>
      <c r="K104" s="68"/>
      <c r="L104" s="6"/>
      <c r="M104" s="6"/>
      <c r="P104" s="6"/>
      <c r="Q104" s="6"/>
    </row>
    <row r="105" spans="1:29" x14ac:dyDescent="0.25">
      <c r="A105" s="6"/>
      <c r="B105" s="6"/>
      <c r="C105" s="6"/>
      <c r="D105" s="39"/>
      <c r="E105" s="39"/>
      <c r="F105" s="65"/>
      <c r="G105" s="76"/>
      <c r="H105" s="6" t="s">
        <v>28</v>
      </c>
      <c r="I105" s="6"/>
      <c r="J105" s="6"/>
      <c r="K105" s="68"/>
      <c r="L105" s="6"/>
      <c r="M105" s="6"/>
      <c r="P105" s="6"/>
      <c r="Q105" s="6"/>
    </row>
    <row r="106" spans="1:29" x14ac:dyDescent="0.25">
      <c r="A106" s="6"/>
      <c r="B106" s="6"/>
      <c r="C106" s="6"/>
      <c r="D106" s="39"/>
      <c r="E106" s="39"/>
      <c r="F106" s="65"/>
      <c r="G106" s="39"/>
      <c r="H106" s="6"/>
      <c r="I106" s="66"/>
      <c r="J106" s="6"/>
      <c r="K106" s="68"/>
      <c r="L106" s="68"/>
      <c r="M106" s="68"/>
      <c r="P106" s="6"/>
      <c r="Q106" s="68"/>
    </row>
    <row r="107" spans="1:29" x14ac:dyDescent="0.25">
      <c r="A107" s="6"/>
      <c r="B107" s="6"/>
      <c r="C107" s="6"/>
      <c r="D107" s="39"/>
      <c r="E107" s="39"/>
      <c r="F107" s="65"/>
      <c r="G107" s="6"/>
      <c r="H107" s="6"/>
      <c r="I107" s="6"/>
      <c r="J107" s="6"/>
      <c r="K107" s="68"/>
      <c r="L107" s="68"/>
      <c r="M107" s="68"/>
      <c r="P107" s="6"/>
      <c r="Q107" s="6"/>
    </row>
    <row r="108" spans="1:29" x14ac:dyDescent="0.25">
      <c r="A108" s="6"/>
      <c r="B108" s="6"/>
      <c r="C108" s="6"/>
      <c r="D108" s="39"/>
      <c r="E108" s="39"/>
      <c r="F108" s="65"/>
      <c r="G108" s="6"/>
      <c r="H108" s="6"/>
      <c r="I108" s="6"/>
      <c r="J108" s="6"/>
      <c r="K108" s="68"/>
      <c r="L108" s="68"/>
      <c r="M108" s="68"/>
      <c r="P108" s="6"/>
      <c r="Q108" s="6"/>
    </row>
    <row r="109" spans="1:29" x14ac:dyDescent="0.25">
      <c r="A109" s="6"/>
      <c r="B109" s="6"/>
      <c r="C109" s="6"/>
      <c r="D109" s="39"/>
      <c r="E109" s="39"/>
      <c r="F109" s="65"/>
      <c r="G109" s="6"/>
      <c r="H109" s="6"/>
      <c r="I109" s="6"/>
      <c r="J109" s="6"/>
      <c r="K109" s="68"/>
      <c r="L109" s="68"/>
      <c r="M109" s="68"/>
      <c r="P109" s="68"/>
      <c r="Q109" s="6"/>
    </row>
    <row r="110" spans="1:29" x14ac:dyDescent="0.25">
      <c r="A110" s="6"/>
      <c r="B110" s="6"/>
      <c r="C110" s="6"/>
      <c r="D110" s="39"/>
      <c r="E110" s="39"/>
      <c r="F110" s="65"/>
      <c r="G110" s="6"/>
      <c r="H110" s="6"/>
      <c r="I110" s="6"/>
      <c r="J110" s="6"/>
      <c r="K110" s="68"/>
      <c r="L110" s="68"/>
      <c r="M110" s="68"/>
      <c r="P110" s="6"/>
      <c r="Q110" s="6"/>
    </row>
    <row r="111" spans="1:29" x14ac:dyDescent="0.25">
      <c r="A111" s="6"/>
      <c r="B111" s="6"/>
      <c r="C111" s="6"/>
      <c r="D111" s="39"/>
      <c r="E111" s="39"/>
      <c r="F111" s="65"/>
      <c r="G111" s="6"/>
      <c r="H111" s="6"/>
      <c r="I111" s="6"/>
      <c r="J111" s="6"/>
      <c r="K111" s="68"/>
      <c r="L111" s="68"/>
      <c r="M111" s="68"/>
      <c r="P111" s="6"/>
      <c r="Q111" s="6"/>
    </row>
    <row r="112" spans="1:29" x14ac:dyDescent="0.25">
      <c r="A112" s="6"/>
      <c r="B112" s="6"/>
      <c r="C112" s="6"/>
      <c r="D112" s="39"/>
      <c r="E112" s="39"/>
      <c r="F112" s="65"/>
      <c r="G112" s="6"/>
      <c r="H112" s="6"/>
      <c r="I112" s="6"/>
      <c r="J112" s="6"/>
      <c r="K112" s="68"/>
      <c r="L112" s="6"/>
      <c r="M112" s="6"/>
      <c r="P112" s="6"/>
      <c r="Q112" s="6"/>
    </row>
    <row r="113" spans="1:17" x14ac:dyDescent="0.25">
      <c r="A113" s="6"/>
      <c r="B113" s="6"/>
      <c r="C113" s="69"/>
      <c r="D113" s="39"/>
      <c r="E113" s="39"/>
      <c r="F113" s="65"/>
      <c r="G113" s="6"/>
      <c r="H113" s="6"/>
      <c r="I113" s="6"/>
      <c r="J113" s="6"/>
      <c r="K113" s="68"/>
      <c r="L113" s="6"/>
      <c r="M113" s="6"/>
      <c r="P113" s="6"/>
      <c r="Q113" s="6"/>
    </row>
    <row r="114" spans="1:17" x14ac:dyDescent="0.25">
      <c r="A114" s="6"/>
      <c r="B114" s="6"/>
      <c r="C114" s="69"/>
      <c r="D114" s="39"/>
      <c r="E114" s="39"/>
      <c r="F114" s="65"/>
      <c r="G114" s="6"/>
      <c r="H114" s="6"/>
      <c r="I114" s="6"/>
      <c r="J114" s="6"/>
      <c r="K114" s="68"/>
      <c r="L114" s="6"/>
      <c r="M114" s="6"/>
      <c r="P114" s="6"/>
      <c r="Q114" s="6"/>
    </row>
    <row r="115" spans="1:17" x14ac:dyDescent="0.25">
      <c r="A115" s="6"/>
      <c r="B115" s="6"/>
      <c r="C115" s="69"/>
      <c r="D115" s="39"/>
      <c r="E115" s="39"/>
      <c r="F115" s="65"/>
      <c r="G115" s="6"/>
      <c r="H115" s="6"/>
      <c r="I115" s="6"/>
      <c r="J115" s="6"/>
      <c r="K115" s="68"/>
      <c r="P115" s="6"/>
    </row>
    <row r="116" spans="1:17" x14ac:dyDescent="0.25">
      <c r="A116" s="6"/>
      <c r="B116" s="6"/>
      <c r="C116" s="69"/>
      <c r="P116" s="6"/>
    </row>
    <row r="117" spans="1:17" x14ac:dyDescent="0.25">
      <c r="A117" s="6"/>
      <c r="B117" s="6"/>
      <c r="C117" s="69"/>
      <c r="G117" s="82"/>
      <c r="P117" s="6"/>
    </row>
    <row r="118" spans="1:17" x14ac:dyDescent="0.25">
      <c r="B118" s="6"/>
      <c r="C118" s="69"/>
      <c r="G118" s="82"/>
    </row>
    <row r="119" spans="1:17" x14ac:dyDescent="0.25">
      <c r="G119" s="82"/>
    </row>
  </sheetData>
  <autoFilter ref="B5:K81" xr:uid="{6D5BCE8A-E68F-4C22-A271-9117A6A1C0E3}"/>
  <mergeCells count="2">
    <mergeCell ref="N23:O23"/>
    <mergeCell ref="B84:D8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Diana0810</dc:creator>
  <cp:lastModifiedBy>Diana0810</cp:lastModifiedBy>
  <dcterms:created xsi:type="dcterms:W3CDTF">2025-01-27T21:28:54Z</dcterms:created>
  <dcterms:modified xsi:type="dcterms:W3CDTF">2025-06-11T14:07:35Z</dcterms:modified>
</cp:coreProperties>
</file>