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tbcsj-my.sharepoint.com/personal/jsierrac_cendoj_ramajudicial_gov_co/Documents/Contratación/1. Contratación/2025/17. Moto/"/>
    </mc:Choice>
  </mc:AlternateContent>
  <xr:revisionPtr revIDLastSave="4" documentId="8_{2FA885FE-D0D9-408B-8A60-8B75E2834B98}" xr6:coauthVersionLast="47" xr6:coauthVersionMax="47" xr10:uidLastSave="{52DC9DEB-3290-4BB6-939A-4574E9998415}"/>
  <bookViews>
    <workbookView xWindow="-120" yWindow="-120" windowWidth="29040" windowHeight="15720" xr2:uid="{6FA753CA-4FCC-47B2-8771-6C2462341481}"/>
  </bookViews>
  <sheets>
    <sheet name="ESTUDIO DEL MERCADO" sheetId="1" r:id="rId1"/>
    <sheet name="VALOR HISTORICO - PRESENTE" sheetId="2" r:id="rId2"/>
  </sheets>
  <definedNames>
    <definedName name="_xlnm._FilterDatabase" localSheetId="0" hidden="1">'ESTUDIO DEL MERCADO'!$A$10:$K$129</definedName>
    <definedName name="_Hlk134541549" localSheetId="1">'VALOR HISTORICO - PRESENTE'!#REF!</definedName>
    <definedName name="_xlnm.Print_Area" localSheetId="1">'VALOR HISTORICO - PRESENTE'!$A$1:$F$26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6" i="1" l="1"/>
  <c r="I101" i="1"/>
  <c r="E13" i="2"/>
  <c r="F13" i="2" s="1"/>
  <c r="H17" i="1" s="1"/>
  <c r="I17" i="1" l="1"/>
  <c r="I37" i="1"/>
  <c r="I60" i="1"/>
  <c r="I62" i="1"/>
  <c r="I63" i="1"/>
  <c r="I75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E119" i="2" l="1"/>
  <c r="F119" i="2" s="1"/>
  <c r="E120" i="2"/>
  <c r="F120" i="2" s="1"/>
  <c r="E121" i="2"/>
  <c r="F121" i="2" s="1"/>
  <c r="E122" i="2"/>
  <c r="F122" i="2" s="1"/>
  <c r="E123" i="2"/>
  <c r="F123" i="2" s="1"/>
  <c r="E124" i="2"/>
  <c r="F124" i="2" s="1"/>
  <c r="E125" i="2"/>
  <c r="F125" i="2" s="1"/>
  <c r="J129" i="1"/>
  <c r="E118" i="2" l="1"/>
  <c r="F118" i="2" s="1"/>
  <c r="E117" i="2"/>
  <c r="F117" i="2" s="1"/>
  <c r="E116" i="2"/>
  <c r="F116" i="2" s="1"/>
  <c r="E115" i="2"/>
  <c r="F115" i="2" s="1"/>
  <c r="E114" i="2"/>
  <c r="F114" i="2" s="1"/>
  <c r="E113" i="2"/>
  <c r="F113" i="2" s="1"/>
  <c r="E112" i="2"/>
  <c r="F112" i="2" s="1"/>
  <c r="E111" i="2"/>
  <c r="F111" i="2" s="1"/>
  <c r="E110" i="2"/>
  <c r="F110" i="2" s="1"/>
  <c r="E109" i="2"/>
  <c r="F109" i="2" s="1"/>
  <c r="E108" i="2"/>
  <c r="F108" i="2" s="1"/>
  <c r="E107" i="2"/>
  <c r="F107" i="2" s="1"/>
  <c r="E106" i="2"/>
  <c r="F106" i="2" s="1"/>
  <c r="E105" i="2"/>
  <c r="F105" i="2" s="1"/>
  <c r="E104" i="2"/>
  <c r="F104" i="2" s="1"/>
  <c r="E103" i="2"/>
  <c r="F103" i="2" s="1"/>
  <c r="E102" i="2"/>
  <c r="F102" i="2" s="1"/>
  <c r="E101" i="2"/>
  <c r="F101" i="2" s="1"/>
  <c r="E100" i="2"/>
  <c r="F100" i="2" s="1"/>
  <c r="E99" i="2"/>
  <c r="F99" i="2" s="1"/>
  <c r="E98" i="2"/>
  <c r="F98" i="2" s="1"/>
  <c r="E97" i="2"/>
  <c r="F97" i="2" s="1"/>
  <c r="E96" i="2"/>
  <c r="F96" i="2" s="1"/>
  <c r="E95" i="2"/>
  <c r="F95" i="2" s="1"/>
  <c r="E94" i="2"/>
  <c r="F94" i="2" s="1"/>
  <c r="E93" i="2"/>
  <c r="F93" i="2" s="1"/>
  <c r="E92" i="2"/>
  <c r="F92" i="2" s="1"/>
  <c r="E91" i="2"/>
  <c r="F91" i="2" s="1"/>
  <c r="E90" i="2"/>
  <c r="F90" i="2" s="1"/>
  <c r="E89" i="2"/>
  <c r="F89" i="2" s="1"/>
  <c r="E88" i="2"/>
  <c r="F88" i="2" s="1"/>
  <c r="E87" i="2"/>
  <c r="F87" i="2" s="1"/>
  <c r="E86" i="2"/>
  <c r="F86" i="2" s="1"/>
  <c r="E85" i="2"/>
  <c r="F85" i="2" s="1"/>
  <c r="E84" i="2"/>
  <c r="F84" i="2" s="1"/>
  <c r="E83" i="2"/>
  <c r="F83" i="2" s="1"/>
  <c r="E82" i="2"/>
  <c r="F82" i="2" s="1"/>
  <c r="E81" i="2"/>
  <c r="F81" i="2" s="1"/>
  <c r="H83" i="1" s="1"/>
  <c r="I83" i="1" s="1"/>
  <c r="E80" i="2"/>
  <c r="F80" i="2" s="1"/>
  <c r="H82" i="1" s="1"/>
  <c r="I82" i="1" s="1"/>
  <c r="E79" i="2"/>
  <c r="F79" i="2" s="1"/>
  <c r="H81" i="1" s="1"/>
  <c r="I81" i="1" s="1"/>
  <c r="E78" i="2"/>
  <c r="F78" i="2" s="1"/>
  <c r="H80" i="1" s="1"/>
  <c r="I80" i="1" s="1"/>
  <c r="E77" i="2"/>
  <c r="F77" i="2" s="1"/>
  <c r="H79" i="1" s="1"/>
  <c r="I79" i="1" s="1"/>
  <c r="E76" i="2"/>
  <c r="F76" i="2" s="1"/>
  <c r="H78" i="1" s="1"/>
  <c r="I78" i="1" s="1"/>
  <c r="E75" i="2"/>
  <c r="F75" i="2" s="1"/>
  <c r="H77" i="1" s="1"/>
  <c r="I77" i="1" s="1"/>
  <c r="E74" i="2"/>
  <c r="F74" i="2" s="1"/>
  <c r="H76" i="1" s="1"/>
  <c r="I76" i="1" s="1"/>
  <c r="E73" i="2"/>
  <c r="F73" i="2" s="1"/>
  <c r="E72" i="2"/>
  <c r="F72" i="2" s="1"/>
  <c r="H74" i="1" s="1"/>
  <c r="I74" i="1" s="1"/>
  <c r="E71" i="2"/>
  <c r="F71" i="2" s="1"/>
  <c r="H73" i="1" s="1"/>
  <c r="I73" i="1" s="1"/>
  <c r="E70" i="2"/>
  <c r="F70" i="2" s="1"/>
  <c r="H72" i="1" s="1"/>
  <c r="I72" i="1" s="1"/>
  <c r="E69" i="2"/>
  <c r="F69" i="2" s="1"/>
  <c r="H71" i="1" s="1"/>
  <c r="I71" i="1" s="1"/>
  <c r="E68" i="2"/>
  <c r="F68" i="2" s="1"/>
  <c r="H70" i="1" s="1"/>
  <c r="I70" i="1" s="1"/>
  <c r="E67" i="2"/>
  <c r="F67" i="2" s="1"/>
  <c r="H69" i="1" s="1"/>
  <c r="I69" i="1" s="1"/>
  <c r="E66" i="2"/>
  <c r="F66" i="2" s="1"/>
  <c r="H68" i="1" s="1"/>
  <c r="I68" i="1" s="1"/>
  <c r="E65" i="2"/>
  <c r="F65" i="2" s="1"/>
  <c r="H67" i="1" s="1"/>
  <c r="I67" i="1" s="1"/>
  <c r="E64" i="2"/>
  <c r="F64" i="2" s="1"/>
  <c r="H66" i="1" s="1"/>
  <c r="I66" i="1" s="1"/>
  <c r="E63" i="2"/>
  <c r="F63" i="2" s="1"/>
  <c r="H65" i="1" s="1"/>
  <c r="I65" i="1" s="1"/>
  <c r="E62" i="2"/>
  <c r="F62" i="2" s="1"/>
  <c r="H64" i="1" s="1"/>
  <c r="I64" i="1" s="1"/>
  <c r="E61" i="2"/>
  <c r="F61" i="2" s="1"/>
  <c r="E60" i="2"/>
  <c r="F60" i="2" s="1"/>
  <c r="E59" i="2"/>
  <c r="F59" i="2" s="1"/>
  <c r="E58" i="2"/>
  <c r="F58" i="2" s="1"/>
  <c r="E57" i="2"/>
  <c r="F57" i="2" s="1"/>
  <c r="E56" i="2"/>
  <c r="F56" i="2" s="1"/>
  <c r="E55" i="2"/>
  <c r="F55" i="2" s="1"/>
  <c r="H61" i="1" s="1"/>
  <c r="I61" i="1" s="1"/>
  <c r="E54" i="2"/>
  <c r="F54" i="2" s="1"/>
  <c r="E53" i="2"/>
  <c r="F53" i="2" s="1"/>
  <c r="H59" i="1" s="1"/>
  <c r="I59" i="1" s="1"/>
  <c r="E52" i="2"/>
  <c r="F52" i="2" s="1"/>
  <c r="H58" i="1" s="1"/>
  <c r="I58" i="1" s="1"/>
  <c r="E51" i="2"/>
  <c r="F51" i="2" s="1"/>
  <c r="H57" i="1" s="1"/>
  <c r="I57" i="1" s="1"/>
  <c r="E50" i="2"/>
  <c r="F50" i="2" s="1"/>
  <c r="H56" i="1" s="1"/>
  <c r="I56" i="1" s="1"/>
  <c r="E49" i="2"/>
  <c r="F49" i="2" s="1"/>
  <c r="H55" i="1" s="1"/>
  <c r="I55" i="1" s="1"/>
  <c r="E48" i="2"/>
  <c r="F48" i="2" s="1"/>
  <c r="H54" i="1" s="1"/>
  <c r="I54" i="1" s="1"/>
  <c r="E47" i="2"/>
  <c r="F47" i="2" s="1"/>
  <c r="H53" i="1" s="1"/>
  <c r="I53" i="1" s="1"/>
  <c r="E46" i="2"/>
  <c r="F46" i="2" s="1"/>
  <c r="H52" i="1" s="1"/>
  <c r="I52" i="1" s="1"/>
  <c r="E45" i="2"/>
  <c r="F45" i="2" s="1"/>
  <c r="H51" i="1" s="1"/>
  <c r="I51" i="1" s="1"/>
  <c r="E44" i="2"/>
  <c r="F44" i="2" s="1"/>
  <c r="H50" i="1" s="1"/>
  <c r="I50" i="1" s="1"/>
  <c r="E43" i="2"/>
  <c r="F43" i="2" s="1"/>
  <c r="H49" i="1" s="1"/>
  <c r="I49" i="1" s="1"/>
  <c r="E42" i="2"/>
  <c r="F42" i="2" s="1"/>
  <c r="H48" i="1" s="1"/>
  <c r="I48" i="1" s="1"/>
  <c r="E41" i="2"/>
  <c r="F41" i="2" s="1"/>
  <c r="H47" i="1" s="1"/>
  <c r="I47" i="1" s="1"/>
  <c r="E40" i="2"/>
  <c r="F40" i="2" s="1"/>
  <c r="H46" i="1" s="1"/>
  <c r="I46" i="1" s="1"/>
  <c r="E39" i="2"/>
  <c r="F39" i="2" s="1"/>
  <c r="H45" i="1" s="1"/>
  <c r="I45" i="1" s="1"/>
  <c r="E38" i="2"/>
  <c r="F38" i="2" s="1"/>
  <c r="H44" i="1" s="1"/>
  <c r="I44" i="1" s="1"/>
  <c r="E37" i="2"/>
  <c r="F37" i="2" s="1"/>
  <c r="H43" i="1" s="1"/>
  <c r="I43" i="1" s="1"/>
  <c r="E36" i="2"/>
  <c r="F36" i="2" s="1"/>
  <c r="H42" i="1" s="1"/>
  <c r="I42" i="1" s="1"/>
  <c r="E35" i="2"/>
  <c r="F35" i="2" s="1"/>
  <c r="H41" i="1" s="1"/>
  <c r="I41" i="1" s="1"/>
  <c r="E34" i="2"/>
  <c r="F34" i="2" s="1"/>
  <c r="H40" i="1" s="1"/>
  <c r="I40" i="1" s="1"/>
  <c r="E33" i="2"/>
  <c r="F33" i="2" s="1"/>
  <c r="H39" i="1" s="1"/>
  <c r="I39" i="1" s="1"/>
  <c r="E32" i="2"/>
  <c r="F32" i="2" s="1"/>
  <c r="H38" i="1" s="1"/>
  <c r="I38" i="1" s="1"/>
  <c r="E31" i="2"/>
  <c r="F31" i="2" s="1"/>
  <c r="H35" i="1" s="1"/>
  <c r="I35" i="1" s="1"/>
  <c r="E30" i="2"/>
  <c r="F30" i="2" s="1"/>
  <c r="H34" i="1" s="1"/>
  <c r="I34" i="1" s="1"/>
  <c r="E29" i="2"/>
  <c r="F29" i="2" s="1"/>
  <c r="H33" i="1" s="1"/>
  <c r="I33" i="1" s="1"/>
  <c r="E28" i="2"/>
  <c r="F28" i="2" s="1"/>
  <c r="H32" i="1" s="1"/>
  <c r="I32" i="1" s="1"/>
  <c r="E27" i="2"/>
  <c r="F27" i="2" s="1"/>
  <c r="H31" i="1" s="1"/>
  <c r="I31" i="1" s="1"/>
  <c r="E26" i="2"/>
  <c r="F26" i="2" s="1"/>
  <c r="H30" i="1" s="1"/>
  <c r="I30" i="1" s="1"/>
  <c r="E25" i="2"/>
  <c r="F25" i="2" s="1"/>
  <c r="H29" i="1" s="1"/>
  <c r="I29" i="1" s="1"/>
  <c r="E24" i="2"/>
  <c r="F24" i="2" s="1"/>
  <c r="H28" i="1" s="1"/>
  <c r="I28" i="1" s="1"/>
  <c r="E23" i="2"/>
  <c r="F23" i="2" s="1"/>
  <c r="H27" i="1" s="1"/>
  <c r="I27" i="1" s="1"/>
  <c r="E22" i="2"/>
  <c r="F22" i="2" s="1"/>
  <c r="H26" i="1" s="1"/>
  <c r="I26" i="1" s="1"/>
  <c r="E21" i="2"/>
  <c r="F21" i="2" s="1"/>
  <c r="H25" i="1" s="1"/>
  <c r="I25" i="1" s="1"/>
  <c r="E20" i="2"/>
  <c r="F20" i="2" s="1"/>
  <c r="H24" i="1" s="1"/>
  <c r="I24" i="1" s="1"/>
  <c r="E19" i="2"/>
  <c r="F19" i="2" s="1"/>
  <c r="H23" i="1" s="1"/>
  <c r="I23" i="1" s="1"/>
  <c r="E18" i="2"/>
  <c r="F18" i="2" s="1"/>
  <c r="H22" i="1" s="1"/>
  <c r="I22" i="1" s="1"/>
  <c r="E17" i="2"/>
  <c r="F17" i="2" s="1"/>
  <c r="H21" i="1" s="1"/>
  <c r="I21" i="1" s="1"/>
  <c r="E16" i="2"/>
  <c r="F16" i="2" s="1"/>
  <c r="H20" i="1" s="1"/>
  <c r="I20" i="1" s="1"/>
  <c r="E15" i="2"/>
  <c r="F15" i="2" s="1"/>
  <c r="H19" i="1" s="1"/>
  <c r="I19" i="1" s="1"/>
  <c r="E14" i="2"/>
  <c r="F14" i="2" s="1"/>
  <c r="H18" i="1" s="1"/>
  <c r="I18" i="1" s="1"/>
  <c r="E12" i="2"/>
  <c r="F12" i="2" s="1"/>
  <c r="H16" i="1" s="1"/>
  <c r="I16" i="1" s="1"/>
  <c r="E11" i="2"/>
  <c r="F11" i="2" s="1"/>
  <c r="H15" i="1" s="1"/>
  <c r="I15" i="1" s="1"/>
  <c r="E10" i="2"/>
  <c r="F10" i="2" s="1"/>
  <c r="H14" i="1" s="1"/>
  <c r="I14" i="1" s="1"/>
  <c r="E9" i="2"/>
  <c r="F9" i="2" s="1"/>
  <c r="H13" i="1" s="1"/>
  <c r="I13" i="1" s="1"/>
  <c r="E8" i="2"/>
  <c r="F8" i="2" s="1"/>
  <c r="H12" i="1" s="1"/>
  <c r="I12" i="1" s="1"/>
  <c r="E7" i="2"/>
  <c r="F7" i="2" s="1"/>
  <c r="H11" i="1" s="1"/>
  <c r="I11" i="1" s="1"/>
  <c r="J11" i="1" s="1"/>
  <c r="J12" i="1" l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</calcChain>
</file>

<file path=xl/sharedStrings.xml><?xml version="1.0" encoding="utf-8"?>
<sst xmlns="http://schemas.openxmlformats.org/spreadsheetml/2006/main" count="403" uniqueCount="173">
  <si>
    <t>ASUNTOS LEGALES - GESTIÓN  CONTRACTUAL</t>
  </si>
  <si>
    <t xml:space="preserve">INVITACIONES A COTIZAR  / SOPORTES DEL ANALISIS DE COSTOS </t>
  </si>
  <si>
    <t>CALCULO DEL VALOR MAXIMO A PAGAR POR LA ENTIDAD</t>
  </si>
  <si>
    <t>ITEM</t>
  </si>
  <si>
    <t>DESCRIPCION</t>
  </si>
  <si>
    <t>UNI MEDID</t>
  </si>
  <si>
    <t>CANT</t>
  </si>
  <si>
    <t>VALOR UNITARIO PROMEDIO</t>
  </si>
  <si>
    <t>VR / UNITARIO SIN IVA</t>
  </si>
  <si>
    <t>VALOR TOTAL</t>
  </si>
  <si>
    <t>OBSERVACIONES</t>
  </si>
  <si>
    <t>PRESUPUESTO OFICIAL</t>
  </si>
  <si>
    <t>NOMBRE DEL RESPONSABLE</t>
  </si>
  <si>
    <t>CARGO QUE DESEMPEÑA</t>
  </si>
  <si>
    <t>Batería 12V</t>
  </si>
  <si>
    <t>Unidad direccional</t>
  </si>
  <si>
    <t>Unidad farola</t>
  </si>
  <si>
    <t>Unidad stop</t>
  </si>
  <si>
    <t>Regulador</t>
  </si>
  <si>
    <t>Bobina de alta</t>
  </si>
  <si>
    <t>Bobinas pulsadoras</t>
  </si>
  <si>
    <t>Cable bujía</t>
  </si>
  <si>
    <t>Arranque</t>
  </si>
  <si>
    <t>Telescópicos</t>
  </si>
  <si>
    <t>Barra telescópicos</t>
  </si>
  <si>
    <t>Botella telescópicos</t>
  </si>
  <si>
    <t>Retenedores telescópicos</t>
  </si>
  <si>
    <t>Carga telescópicos</t>
  </si>
  <si>
    <t>Amortiguadores traseros</t>
  </si>
  <si>
    <t>Rodamiento rueda trasera</t>
  </si>
  <si>
    <t>Rodamiento piñón catalina</t>
  </si>
  <si>
    <t>Tijera trasera</t>
  </si>
  <si>
    <t>Pastillas freno delantero</t>
  </si>
  <si>
    <t>Pastillas freno trasero</t>
  </si>
  <si>
    <t>Bandas delanteras</t>
  </si>
  <si>
    <t>Bandas traseras</t>
  </si>
  <si>
    <t>Líquido de frenos</t>
  </si>
  <si>
    <t>Aceite hidráulico</t>
  </si>
  <si>
    <t>Guaya freno delantero</t>
  </si>
  <si>
    <t>Mono shock</t>
  </si>
  <si>
    <t>Kit biela</t>
  </si>
  <si>
    <t>Kit pistón</t>
  </si>
  <si>
    <t>Cadenilla distribución</t>
  </si>
  <si>
    <t>Válvulas de admisión</t>
  </si>
  <si>
    <t>Válvulas de escape</t>
  </si>
  <si>
    <t>Rodamientos</t>
  </si>
  <si>
    <t>Kit retenedores</t>
  </si>
  <si>
    <t>Juego empaquetadura</t>
  </si>
  <si>
    <t>Casquetes de biela</t>
  </si>
  <si>
    <t>Casquetes de bancada</t>
  </si>
  <si>
    <t>Rodamientos cigüeñal</t>
  </si>
  <si>
    <t>Rodamientos caja</t>
  </si>
  <si>
    <t xml:space="preserve">Valor ¼ de aceite motor </t>
  </si>
  <si>
    <t>Bujía</t>
  </si>
  <si>
    <t>Kit de carburador</t>
  </si>
  <si>
    <t>Chicler de alta</t>
  </si>
  <si>
    <t>Chicler de baja</t>
  </si>
  <si>
    <t>Base y punzón</t>
  </si>
  <si>
    <t>Aguja</t>
  </si>
  <si>
    <t>Pulverizador</t>
  </si>
  <si>
    <t>Filtro de aire</t>
  </si>
  <si>
    <t>Filtro de gasolina</t>
  </si>
  <si>
    <t>Kit de embrague</t>
  </si>
  <si>
    <t>Guaya</t>
  </si>
  <si>
    <t xml:space="preserve">Empaque tapa cluch </t>
  </si>
  <si>
    <t>Kit de arrastre</t>
  </si>
  <si>
    <t>Cambio Aceite y Lubricacion</t>
  </si>
  <si>
    <t>Guaya de velocímetro</t>
  </si>
  <si>
    <t>Porta placa</t>
  </si>
  <si>
    <t>Manijas</t>
  </si>
  <si>
    <t xml:space="preserve">Llantas delanteras </t>
  </si>
  <si>
    <t>Llantas traseras</t>
  </si>
  <si>
    <t>Espejos</t>
  </si>
  <si>
    <t>Instalación de Maletero</t>
  </si>
  <si>
    <t>Maletero</t>
  </si>
  <si>
    <t>Cambio de regulador</t>
  </si>
  <si>
    <t>Cambio bobina de alta</t>
  </si>
  <si>
    <t>Reparacion Arranque</t>
  </si>
  <si>
    <t>Cambio bobinas pulsadoras</t>
  </si>
  <si>
    <t>Revisión eléctrica</t>
  </si>
  <si>
    <t>Sincronización</t>
  </si>
  <si>
    <t>Cambio de retenes telescópicos</t>
  </si>
  <si>
    <t>Cambio amortiguadores</t>
  </si>
  <si>
    <t>Cambio rodamientos</t>
  </si>
  <si>
    <t>Cambio buje suspensión trasera</t>
  </si>
  <si>
    <t>Revisión suspensión</t>
  </si>
  <si>
    <t>Cambio embrague</t>
  </si>
  <si>
    <t>Cambio pedal del arranque</t>
  </si>
  <si>
    <t>Cambio guaya embrague</t>
  </si>
  <si>
    <t>Cambio eje de cambios</t>
  </si>
  <si>
    <t>Cambio varilla de clutch</t>
  </si>
  <si>
    <t>Tensionar embrague</t>
  </si>
  <si>
    <t>Cambio de pastillas</t>
  </si>
  <si>
    <t>Cambio disco frenos</t>
  </si>
  <si>
    <t>Cambio campana y bandas</t>
  </si>
  <si>
    <t>Revisión general de frenos</t>
  </si>
  <si>
    <t>Cambio zapata de frenos</t>
  </si>
  <si>
    <t>Cambio de la guaya</t>
  </si>
  <si>
    <t>Limpieza carburador</t>
  </si>
  <si>
    <t>Calibrar válvulas</t>
  </si>
  <si>
    <t>Reparación de motor</t>
  </si>
  <si>
    <t>Cambio de empaque culata</t>
  </si>
  <si>
    <t>Cambio piñón velocímetro</t>
  </si>
  <si>
    <t>Enderezar rines y/o Cambio</t>
  </si>
  <si>
    <t>Medición de compresión</t>
  </si>
  <si>
    <t>Ajustar tiempo encendido</t>
  </si>
  <si>
    <t>Cambio de anillos</t>
  </si>
  <si>
    <t>Descarbonar (cabeza fuerza)</t>
  </si>
  <si>
    <t>Cambio cadenillas distribución</t>
  </si>
  <si>
    <t>Tensionar cadena</t>
  </si>
  <si>
    <t>Cambio manubrio dirección</t>
  </si>
  <si>
    <t xml:space="preserve">Casco Moto </t>
  </si>
  <si>
    <t>Arreglo sillín</t>
  </si>
  <si>
    <t>Cambio empaque exosto</t>
  </si>
  <si>
    <t>Cambio retenedores</t>
  </si>
  <si>
    <t>Arreglo tanque de gasolina</t>
  </si>
  <si>
    <t>Lavado general</t>
  </si>
  <si>
    <t>Engrase dirección</t>
  </si>
  <si>
    <t>Cambio guaya acelerador</t>
  </si>
  <si>
    <t>Cambio manilares</t>
  </si>
  <si>
    <t>Pintura y latonería general</t>
  </si>
  <si>
    <t>Cambio de palanca de cambios</t>
  </si>
  <si>
    <t>Cambio switch de encendido</t>
  </si>
  <si>
    <t>Despinche</t>
  </si>
  <si>
    <t>Impermeable Conductor</t>
  </si>
  <si>
    <t>Cambio kit de arrastre</t>
  </si>
  <si>
    <t>Ajuste de carenaje</t>
  </si>
  <si>
    <t>Cambio de aceite</t>
  </si>
  <si>
    <t>Centrada y alineación de llantas</t>
  </si>
  <si>
    <t>Cambio ejes</t>
  </si>
  <si>
    <t>Revisión sistema de encendido</t>
  </si>
  <si>
    <t>Cambio parrilla trasera</t>
  </si>
  <si>
    <t xml:space="preserve">TECNIMOTOR REPUESTOS Y RECTIFICADORA S.A.S. </t>
  </si>
  <si>
    <t>MOTO SPEED NL SAS</t>
  </si>
  <si>
    <r>
      <t xml:space="preserve">Que con base en lo anterior, </t>
    </r>
    <r>
      <rPr>
        <b/>
        <sz val="11"/>
        <rFont val="Arial"/>
        <family val="2"/>
      </rPr>
      <t>Dirección Seccional de Adminsitración Judicial de Bogotá</t>
    </r>
    <r>
      <rPr>
        <sz val="11"/>
        <rFont val="Arial"/>
        <family val="2"/>
      </rPr>
      <t xml:space="preserve"> calculo con el valor unitario del suministro y servicios a contratar, a través de el analisis de precios histórico redondeado a la unidad mayor con cero decimales</t>
    </r>
  </si>
  <si>
    <t>PRODUCTO (NOMBRE DEL ÍTEM)</t>
  </si>
  <si>
    <t>Inflación Anual (5.22%)</t>
  </si>
  <si>
    <t>VALOR UNITARIO VALOR PRESENTE</t>
  </si>
  <si>
    <t xml:space="preserve"> INDIRA ELISA PACHÓN SERNA</t>
  </si>
  <si>
    <t>COORDINADORA DEL GRUPO DE SERVICIOS ADMINISTRATIVOS</t>
  </si>
  <si>
    <t>PROFESIONA UNIVERSITARIO GRADO 11</t>
  </si>
  <si>
    <t>VALOR HISTORIO CONTRATO 002-2024 (VALOR PRESENTE)</t>
  </si>
  <si>
    <t>Disco</t>
  </si>
  <si>
    <t>Prensa</t>
  </si>
  <si>
    <t>Piñón rueda libre</t>
  </si>
  <si>
    <t>Piñón cadena</t>
  </si>
  <si>
    <t>Cadena de transmisión</t>
  </si>
  <si>
    <t>Lubricación de cadena</t>
  </si>
  <si>
    <t>Tensor</t>
  </si>
  <si>
    <t>Cambio de piñones</t>
  </si>
  <si>
    <t>Cambio de cadena de tracción</t>
  </si>
  <si>
    <t>El calculo de valor unitario para cada una de las actividades es determinado mediante la proyección de los valores unitarios adjudicados en el contrato 002-2024, teniendo en cuenta que corresponde al ultimo contrato celebrado por la entidad y cuyo listado de items ha sido modificado y actualizado respecto a lo contratado en la vigencia 2024 y se realiza la proyección de los mismos conforme a lo establecido en el numeral 4.2. Preparación de datos: uso de valores monetarios históricos de la "GUÍA DE ELABORACIÓN DE ESTUDIOS DE SECTOR - GEES" de Colombia Compra Eficiente.</t>
  </si>
  <si>
    <t>VR / INFLACION SIN IVA</t>
  </si>
  <si>
    <t>VR/UNITARIO + INFLACION SIN IVA</t>
  </si>
  <si>
    <t xml:space="preserve">1. El valor unitario para cada actividad, corresponde al valor unitario adjudicado en el contrato 002- de 2024 con la empresa TECNIMOTOR REPUESTOS Y RECTIFICADORA S.A.S durante la vigencia 2024 proyectado a la vigencia 2025 teniendo en cuenta el % de inflación anual registrado para el año 2025, siguiendo los parametros establecidos en el numeral 4.2 Preparación de datos: uso de valores monetarios históricos de la "GUÍA DE ELABORACIÓN DE ESTUDIOS DE SECTOR - GEES" de Colombia Compra Eficiente.
</t>
  </si>
  <si>
    <r>
      <t>COORDINADORA</t>
    </r>
    <r>
      <rPr>
        <b/>
        <sz val="8"/>
        <color rgb="FFFF0000"/>
        <rFont val="Arial"/>
        <family val="2"/>
      </rPr>
      <t xml:space="preserve"> </t>
    </r>
    <r>
      <rPr>
        <b/>
        <sz val="8"/>
        <rFont val="Arial"/>
        <family val="2"/>
      </rPr>
      <t>GRUPO DE SERVICIOS ADMINISTRATIVOS</t>
    </r>
  </si>
  <si>
    <t>VR / UNITARIO CON IVA</t>
  </si>
  <si>
    <t>VR/UNITARIO CON IVA</t>
  </si>
  <si>
    <t>UNIDAD</t>
  </si>
  <si>
    <t>MANO DE OBRA</t>
  </si>
  <si>
    <t>JUEGO</t>
  </si>
  <si>
    <t xml:space="preserve">JUEGO </t>
  </si>
  <si>
    <t>KIT</t>
  </si>
  <si>
    <t>JUEGI</t>
  </si>
  <si>
    <t>ESTUDIO DE MERCADO/ANALISIS DE COSTOS</t>
  </si>
  <si>
    <r>
      <t xml:space="preserve">Empresas a las cuales se realizó la invitación a Cotizar : </t>
    </r>
    <r>
      <rPr>
        <sz val="8"/>
        <rFont val="Arial"/>
        <family val="2"/>
      </rPr>
      <t xml:space="preserve"> Moto speed NL, Suzuki Motor, Motomundial, Motos Condor, UMG, Macroinversionees JD, Copcon, Tecnimotor y Carscanners
</t>
    </r>
  </si>
  <si>
    <r>
      <t>ANEXOS:</t>
    </r>
    <r>
      <rPr>
        <sz val="8"/>
        <rFont val="Arial"/>
        <family val="2"/>
      </rPr>
      <t xml:space="preserve"> Hace parte integral del presente estudio de mercado, el formato de cotización, las comunicaciones mediante las cuales se remitió invitación a cotizar a los posibles interesados, las cotizaciones recibidas, así como los demás documentos que fueron tenidos en cuenta para efectuar el análisis económico.</t>
    </r>
  </si>
  <si>
    <r>
      <t>Con el fin de establecer el Presupuesto Oficial Estimado para el  presente proceso de selección por la modalidad de Minima Cuantia que tiene por objeto:</t>
    </r>
    <r>
      <rPr>
        <i/>
        <sz val="8"/>
        <rFont val="Arial"/>
        <family val="2"/>
      </rPr>
      <t xml:space="preserve"> Prestar los servicios de mantenimiento, incluidos los repuestos originales, para las motocicletas que conforman el parque automotor a cargo de la Dirección Seccional de Administración Judicial Bogotá</t>
    </r>
    <r>
      <rPr>
        <sz val="8"/>
        <rFont val="Arial"/>
        <family val="2"/>
      </rPr>
      <t>, la Dirección Seccional de Adminsitración Judicial de Bogotá -  DSAJ de Bogotá adelantó durante el primer trimestre de la actual vigencia el  análisis económico con base en el estudio de mercado efectuado, tal y como se describe a continuación:</t>
    </r>
  </si>
  <si>
    <r>
      <t xml:space="preserve">Con base en el anterior análisis, la Entidad estima el Presupuesto Oficial en la suma de </t>
    </r>
    <r>
      <rPr>
        <b/>
        <sz val="8"/>
        <rFont val="Arial"/>
        <family val="2"/>
      </rPr>
      <t>NOVENTA Y NUEVE MILLONES SEISCIENTOS DIECISÉIS MIL DOSCIENTOS DIECIOCHO PESOS ($99.616.218)</t>
    </r>
    <r>
      <rPr>
        <sz val="8"/>
        <rFont val="Arial"/>
        <family val="2"/>
      </rPr>
      <t xml:space="preserve">  incluidos todos los impuestos, gastos, deducciones y costos directos e indirectos que conlleven la celebración y ejecución del contrato. </t>
    </r>
  </si>
  <si>
    <t xml:space="preserve">Elaboró: Johan Prieto Gamboa / Asistente Administrativo </t>
  </si>
  <si>
    <t xml:space="preserve">
En virtud de las invitaciones a cotizar, remitidas por la  Dirección Seccional de Adminsitración Judicial de Bogotá - DSAJ de Bogotá, fueron remitidas dos ofertas por parte de los cotizantes: TECNIMOTOR REPUESTOS Y RECTIFICADORA S.A.S. Nit 800057113-1 y  MOTO SPEED NL SAS No 900.604.596-5. Dado que se presentó una gran diferencia en los ítems cotizados, para la elaboración del presente estudio de mercado, se tuvo como base de análisis de: i.)  las cotizaciones de TECNIMOTOR REPUESTOS Y RECTIFICADORA S.A.S  y  MOTO SPEED NL S.A.S  ii.) los precios contratados (traídos a valor presente 5,2%) a través del contrato de prestación de servicios No. 002-2024 suscrito con la sociedad TECNIMOTOR REPUESTOS Y RECTIFICADORA con el objeto: “Prestar los servicios de mantenimiento preventivo y correctivo con el suministro de repuestos originales, para las motocicletas utilitarias y de esquema de seguridad que conforman el parque automotor, a cargo de la Dirección Seccional de Administración Judicial Bogotá”.	</t>
  </si>
  <si>
    <r>
      <t xml:space="preserve">Es preciso señalar que el valor contemplado como presupuesto oficial surgió del análisis realizado del histórico de consumos mensuales del contrato de prestación de servicios 002-2024. Así mismo, dichos consumos mensuales obedecieron a los ítemas contratados y a la proyección del valor presente (5,2%) de cada uno; esto, conforme con lo establecido en el numeral 4.2. Preparación de datos: uso de valores monetarios históricos de la </t>
    </r>
    <r>
      <rPr>
        <i/>
        <sz val="8"/>
        <rFont val="Arial"/>
        <family val="2"/>
      </rPr>
      <t>"GUÍA DE ELABORACIÓN DE ESTUDIOS DE SECTOR - GEES"</t>
    </r>
    <r>
      <rPr>
        <sz val="8"/>
        <rFont val="Arial"/>
        <family val="2"/>
      </rPr>
      <t xml:space="preserve"> de Colombia Compra Eficiente.</t>
    </r>
  </si>
  <si>
    <t>Carburador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</si>
</sst>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&quot;$&quot;* #,##0.00_-;\-&quot;$&quot;* #,##0.00_-;_-&quot;$&quot;* &quot;-&quot;??_-;_-@_-"/>
    <numFmt numFmtId="165" formatCode="_ [$$-240A]\ * #,##0.00_ ;_ [$$-240A]\ * \-#,##0.00_ ;_ [$$-240A]\ * &quot;-&quot;??_ ;_ @_ "/>
    <numFmt numFmtId="166" formatCode="_-&quot;$&quot;* #,##0_-;\-&quot;$&quot;* #,##0_-;_-&quot;$&quot;* &quot;-&quot;??_-;_-@_-"/>
    <numFmt numFmtId="167" formatCode="_-[$$-240A]\ * #,##0_-;\-[$$-240A]\ * #,##0_-;_-[$$-240A]\ * &quot;-&quot;??_-;_-@_-"/>
  </numFmts>
  <fonts count="17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sz val="11"/>
      <color theme="1"/>
      <name val="Calibri"/>
      <family val="2"/>
      <scheme val="minor"/>
    </font>
    <font>
      <b/>
      <sz val="7"/>
      <name val="Arial"/>
      <family val="2"/>
    </font>
    <font>
      <sz val="10"/>
      <color theme="1"/>
      <name val="Zurich BT"/>
      <family val="2"/>
    </font>
    <font>
      <sz val="8"/>
      <name val="Arial"/>
      <family val="2"/>
    </font>
    <font>
      <b/>
      <sz val="9"/>
      <color rgb="FFFF0000"/>
      <name val="Arial"/>
      <family val="2"/>
    </font>
    <font>
      <b/>
      <sz val="8"/>
      <name val="Arial"/>
      <family val="2"/>
    </font>
    <font>
      <sz val="8"/>
      <color rgb="FFFF0000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8"/>
      <color rgb="FFFF0000"/>
      <name val="Arial"/>
      <family val="2"/>
    </font>
    <font>
      <i/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164" fontId="6" fillId="0" borderId="0" applyFont="0" applyFill="0" applyBorder="0" applyAlignment="0" applyProtection="0"/>
    <xf numFmtId="0" fontId="8" fillId="0" borderId="0"/>
  </cellStyleXfs>
  <cellXfs count="127">
    <xf numFmtId="0" fontId="0" fillId="0" borderId="0" xfId="0"/>
    <xf numFmtId="0" fontId="1" fillId="2" borderId="1" xfId="0" applyFont="1" applyFill="1" applyBorder="1" applyAlignment="1">
      <alignment wrapText="1"/>
    </xf>
    <xf numFmtId="0" fontId="2" fillId="2" borderId="2" xfId="1" applyFont="1" applyFill="1" applyBorder="1" applyAlignment="1">
      <alignment vertical="center" wrapText="1"/>
    </xf>
    <xf numFmtId="0" fontId="3" fillId="2" borderId="32" xfId="0" applyFont="1" applyFill="1" applyBorder="1" applyAlignment="1">
      <alignment horizontal="left" vertical="center" wrapText="1"/>
    </xf>
    <xf numFmtId="166" fontId="0" fillId="0" borderId="0" xfId="0" applyNumberFormat="1"/>
    <xf numFmtId="0" fontId="7" fillId="3" borderId="25" xfId="0" applyFont="1" applyFill="1" applyBorder="1" applyAlignment="1">
      <alignment horizontal="center" vertical="center" wrapText="1"/>
    </xf>
    <xf numFmtId="0" fontId="7" fillId="3" borderId="24" xfId="0" applyFont="1" applyFill="1" applyBorder="1" applyAlignment="1">
      <alignment horizontal="center" vertical="center" wrapText="1"/>
    </xf>
    <xf numFmtId="0" fontId="7" fillId="3" borderId="27" xfId="0" applyFont="1" applyFill="1" applyBorder="1" applyAlignment="1">
      <alignment horizontal="center" vertical="center" wrapText="1"/>
    </xf>
    <xf numFmtId="0" fontId="7" fillId="3" borderId="31" xfId="0" applyFont="1" applyFill="1" applyBorder="1" applyAlignment="1">
      <alignment horizontal="center" vertical="center" wrapText="1"/>
    </xf>
    <xf numFmtId="0" fontId="1" fillId="3" borderId="17" xfId="0" applyFont="1" applyFill="1" applyBorder="1" applyAlignment="1">
      <alignment horizontal="center" vertical="top" wrapText="1"/>
    </xf>
    <xf numFmtId="0" fontId="9" fillId="0" borderId="17" xfId="0" applyFont="1" applyBorder="1" applyAlignment="1">
      <alignment vertical="center" wrapText="1"/>
    </xf>
    <xf numFmtId="0" fontId="5" fillId="3" borderId="29" xfId="0" applyFont="1" applyFill="1" applyBorder="1" applyAlignment="1">
      <alignment horizontal="center" vertical="center" wrapText="1"/>
    </xf>
    <xf numFmtId="167" fontId="5" fillId="3" borderId="29" xfId="0" applyNumberFormat="1" applyFont="1" applyFill="1" applyBorder="1" applyAlignment="1">
      <alignment horizontal="center" vertical="center" wrapText="1"/>
    </xf>
    <xf numFmtId="167" fontId="5" fillId="3" borderId="6" xfId="0" applyNumberFormat="1" applyFont="1" applyFill="1" applyBorder="1" applyAlignment="1">
      <alignment horizontal="center" vertical="center" wrapText="1"/>
    </xf>
    <xf numFmtId="0" fontId="10" fillId="2" borderId="0" xfId="0" applyFont="1" applyFill="1" applyAlignment="1">
      <alignment vertical="center" wrapText="1"/>
    </xf>
    <xf numFmtId="164" fontId="0" fillId="0" borderId="0" xfId="2" applyFont="1"/>
    <xf numFmtId="167" fontId="5" fillId="3" borderId="12" xfId="0" applyNumberFormat="1" applyFont="1" applyFill="1" applyBorder="1" applyAlignment="1">
      <alignment horizontal="center" vertical="center" wrapText="1"/>
    </xf>
    <xf numFmtId="167" fontId="5" fillId="3" borderId="15" xfId="0" applyNumberFormat="1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wrapText="1"/>
    </xf>
    <xf numFmtId="0" fontId="13" fillId="3" borderId="35" xfId="0" applyFont="1" applyFill="1" applyBorder="1" applyAlignment="1">
      <alignment horizontal="center" vertical="center" wrapText="1"/>
    </xf>
    <xf numFmtId="0" fontId="13" fillId="3" borderId="45" xfId="0" applyFont="1" applyFill="1" applyBorder="1" applyAlignment="1">
      <alignment horizontal="center" vertical="center" wrapText="1"/>
    </xf>
    <xf numFmtId="0" fontId="13" fillId="3" borderId="44" xfId="0" applyFont="1" applyFill="1" applyBorder="1" applyAlignment="1">
      <alignment horizontal="center" vertical="center" wrapText="1"/>
    </xf>
    <xf numFmtId="0" fontId="13" fillId="3" borderId="46" xfId="0" applyFont="1" applyFill="1" applyBorder="1" applyAlignment="1">
      <alignment horizontal="center" vertical="center" wrapText="1"/>
    </xf>
    <xf numFmtId="0" fontId="13" fillId="3" borderId="47" xfId="0" applyFont="1" applyFill="1" applyBorder="1" applyAlignment="1">
      <alignment horizontal="center" vertical="center" wrapText="1"/>
    </xf>
    <xf numFmtId="0" fontId="14" fillId="3" borderId="25" xfId="0" applyFont="1" applyFill="1" applyBorder="1" applyAlignment="1">
      <alignment vertical="top" wrapText="1"/>
    </xf>
    <xf numFmtId="0" fontId="14" fillId="3" borderId="25" xfId="0" applyFont="1" applyFill="1" applyBorder="1" applyAlignment="1">
      <alignment horizontal="center" vertical="top" wrapText="1"/>
    </xf>
    <xf numFmtId="166" fontId="14" fillId="3" borderId="25" xfId="2" applyNumberFormat="1" applyFont="1" applyFill="1" applyBorder="1" applyAlignment="1">
      <alignment vertical="top" wrapText="1"/>
    </xf>
    <xf numFmtId="165" fontId="14" fillId="3" borderId="30" xfId="0" applyNumberFormat="1" applyFont="1" applyFill="1" applyBorder="1" applyAlignment="1">
      <alignment horizontal="center" vertical="top" wrapText="1"/>
    </xf>
    <xf numFmtId="0" fontId="14" fillId="3" borderId="30" xfId="0" applyFont="1" applyFill="1" applyBorder="1" applyAlignment="1">
      <alignment vertical="top" wrapText="1"/>
    </xf>
    <xf numFmtId="0" fontId="14" fillId="3" borderId="30" xfId="0" applyFont="1" applyFill="1" applyBorder="1" applyAlignment="1">
      <alignment horizontal="center" vertical="top" wrapText="1"/>
    </xf>
    <xf numFmtId="166" fontId="14" fillId="3" borderId="30" xfId="2" applyNumberFormat="1" applyFont="1" applyFill="1" applyBorder="1" applyAlignment="1">
      <alignment vertical="top" wrapText="1"/>
    </xf>
    <xf numFmtId="0" fontId="14" fillId="3" borderId="27" xfId="0" applyFont="1" applyFill="1" applyBorder="1" applyAlignment="1">
      <alignment horizontal="center" vertical="top" wrapText="1"/>
    </xf>
    <xf numFmtId="166" fontId="14" fillId="3" borderId="27" xfId="2" applyNumberFormat="1" applyFont="1" applyFill="1" applyBorder="1" applyAlignment="1">
      <alignment vertical="top" wrapText="1"/>
    </xf>
    <xf numFmtId="165" fontId="14" fillId="3" borderId="27" xfId="0" applyNumberFormat="1" applyFont="1" applyFill="1" applyBorder="1" applyAlignment="1">
      <alignment horizontal="center" vertical="top" wrapText="1"/>
    </xf>
    <xf numFmtId="0" fontId="12" fillId="3" borderId="32" xfId="0" applyFont="1" applyFill="1" applyBorder="1" applyAlignment="1">
      <alignment wrapText="1"/>
    </xf>
    <xf numFmtId="0" fontId="12" fillId="3" borderId="0" xfId="0" applyFont="1" applyFill="1" applyAlignment="1">
      <alignment wrapText="1"/>
    </xf>
    <xf numFmtId="0" fontId="12" fillId="3" borderId="33" xfId="0" applyFont="1" applyFill="1" applyBorder="1" applyAlignment="1">
      <alignment wrapText="1"/>
    </xf>
    <xf numFmtId="0" fontId="9" fillId="3" borderId="32" xfId="0" applyFont="1" applyFill="1" applyBorder="1" applyAlignment="1">
      <alignment wrapText="1"/>
    </xf>
    <xf numFmtId="0" fontId="9" fillId="3" borderId="33" xfId="0" applyFont="1" applyFill="1" applyBorder="1" applyAlignment="1">
      <alignment wrapText="1"/>
    </xf>
    <xf numFmtId="0" fontId="9" fillId="3" borderId="22" xfId="0" applyFont="1" applyFill="1" applyBorder="1" applyAlignment="1">
      <alignment wrapText="1"/>
    </xf>
    <xf numFmtId="165" fontId="0" fillId="0" borderId="0" xfId="0" applyNumberFormat="1"/>
    <xf numFmtId="0" fontId="7" fillId="3" borderId="26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9" fillId="2" borderId="10" xfId="0" applyFont="1" applyFill="1" applyBorder="1" applyAlignment="1">
      <alignment horizontal="left" vertical="center" wrapText="1"/>
    </xf>
    <xf numFmtId="0" fontId="9" fillId="2" borderId="11" xfId="0" applyFont="1" applyFill="1" applyBorder="1" applyAlignment="1">
      <alignment horizontal="left" vertical="center" wrapText="1"/>
    </xf>
    <xf numFmtId="0" fontId="9" fillId="3" borderId="0" xfId="0" applyFont="1" applyFill="1" applyBorder="1" applyAlignment="1">
      <alignment wrapText="1"/>
    </xf>
    <xf numFmtId="0" fontId="9" fillId="3" borderId="22" xfId="0" applyFont="1" applyFill="1" applyBorder="1" applyAlignment="1">
      <alignment horizontal="center" wrapText="1"/>
    </xf>
    <xf numFmtId="0" fontId="9" fillId="3" borderId="23" xfId="0" applyFont="1" applyFill="1" applyBorder="1" applyAlignment="1">
      <alignment horizontal="center" wrapText="1"/>
    </xf>
    <xf numFmtId="0" fontId="2" fillId="2" borderId="17" xfId="1" applyFont="1" applyFill="1" applyBorder="1" applyAlignment="1">
      <alignment horizontal="center" vertical="center" wrapText="1"/>
    </xf>
    <xf numFmtId="0" fontId="11" fillId="4" borderId="35" xfId="0" applyFont="1" applyFill="1" applyBorder="1" applyAlignment="1">
      <alignment horizontal="center" vertical="center" wrapText="1"/>
    </xf>
    <xf numFmtId="0" fontId="11" fillId="4" borderId="36" xfId="0" applyFont="1" applyFill="1" applyBorder="1" applyAlignment="1">
      <alignment horizontal="center" vertical="center" wrapText="1"/>
    </xf>
    <xf numFmtId="0" fontId="11" fillId="4" borderId="37" xfId="0" applyFont="1" applyFill="1" applyBorder="1" applyAlignment="1">
      <alignment horizontal="center" vertical="center" wrapText="1"/>
    </xf>
    <xf numFmtId="0" fontId="9" fillId="2" borderId="31" xfId="0" applyFont="1" applyFill="1" applyBorder="1" applyAlignment="1">
      <alignment horizontal="left" vertical="center" wrapText="1"/>
    </xf>
    <xf numFmtId="0" fontId="9" fillId="2" borderId="34" xfId="0" applyFont="1" applyFill="1" applyBorder="1" applyAlignment="1">
      <alignment horizontal="left" vertical="center" wrapText="1"/>
    </xf>
    <xf numFmtId="0" fontId="9" fillId="2" borderId="28" xfId="0" applyFont="1" applyFill="1" applyBorder="1" applyAlignment="1">
      <alignment horizontal="left" vertical="center" wrapText="1"/>
    </xf>
    <xf numFmtId="0" fontId="11" fillId="3" borderId="32" xfId="0" applyFont="1" applyFill="1" applyBorder="1" applyAlignment="1">
      <alignment horizontal="center" wrapText="1"/>
    </xf>
    <xf numFmtId="0" fontId="11" fillId="3" borderId="0" xfId="0" applyFont="1" applyFill="1" applyBorder="1" applyAlignment="1">
      <alignment horizontal="center" wrapText="1"/>
    </xf>
    <xf numFmtId="0" fontId="11" fillId="3" borderId="33" xfId="0" applyFont="1" applyFill="1" applyBorder="1" applyAlignment="1">
      <alignment horizontal="center" wrapText="1"/>
    </xf>
    <xf numFmtId="0" fontId="9" fillId="3" borderId="32" xfId="0" applyFont="1" applyFill="1" applyBorder="1" applyAlignment="1">
      <alignment horizontal="center" wrapText="1"/>
    </xf>
    <xf numFmtId="0" fontId="9" fillId="3" borderId="0" xfId="0" applyFont="1" applyFill="1" applyBorder="1" applyAlignment="1">
      <alignment horizontal="center" wrapText="1"/>
    </xf>
    <xf numFmtId="0" fontId="9" fillId="3" borderId="33" xfId="0" applyFont="1" applyFill="1" applyBorder="1" applyAlignment="1">
      <alignment horizontal="center" wrapText="1"/>
    </xf>
    <xf numFmtId="0" fontId="11" fillId="4" borderId="40" xfId="0" applyFont="1" applyFill="1" applyBorder="1" applyAlignment="1">
      <alignment horizontal="center" vertical="center" wrapText="1"/>
    </xf>
    <xf numFmtId="0" fontId="11" fillId="4" borderId="41" xfId="0" applyFont="1" applyFill="1" applyBorder="1" applyAlignment="1">
      <alignment horizontal="center" vertical="center" wrapText="1"/>
    </xf>
    <xf numFmtId="0" fontId="11" fillId="4" borderId="42" xfId="0" applyFont="1" applyFill="1" applyBorder="1" applyAlignment="1">
      <alignment horizontal="center" vertical="center" wrapText="1"/>
    </xf>
    <xf numFmtId="0" fontId="9" fillId="2" borderId="32" xfId="0" applyFont="1" applyFill="1" applyBorder="1" applyAlignment="1">
      <alignment horizontal="justify" vertical="center" wrapText="1"/>
    </xf>
    <xf numFmtId="0" fontId="11" fillId="2" borderId="0" xfId="0" applyFont="1" applyFill="1" applyAlignment="1">
      <alignment horizontal="justify" vertical="center" wrapText="1"/>
    </xf>
    <xf numFmtId="0" fontId="11" fillId="2" borderId="33" xfId="0" applyFont="1" applyFill="1" applyBorder="1" applyAlignment="1">
      <alignment horizontal="justify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11" fillId="4" borderId="10" xfId="0" applyFont="1" applyFill="1" applyBorder="1" applyAlignment="1">
      <alignment horizontal="center" vertical="center" wrapText="1"/>
    </xf>
    <xf numFmtId="0" fontId="11" fillId="4" borderId="11" xfId="0" applyFont="1" applyFill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left" vertical="center" wrapText="1"/>
    </xf>
    <xf numFmtId="0" fontId="9" fillId="2" borderId="16" xfId="0" applyFont="1" applyFill="1" applyBorder="1" applyAlignment="1">
      <alignment horizontal="left" vertical="center" wrapText="1"/>
    </xf>
    <xf numFmtId="0" fontId="9" fillId="2" borderId="17" xfId="0" applyFont="1" applyFill="1" applyBorder="1" applyAlignment="1">
      <alignment horizontal="left" vertical="center" wrapText="1"/>
    </xf>
    <xf numFmtId="0" fontId="9" fillId="2" borderId="18" xfId="0" applyFont="1" applyFill="1" applyBorder="1" applyAlignment="1">
      <alignment horizontal="left" vertical="center" wrapText="1"/>
    </xf>
    <xf numFmtId="0" fontId="13" fillId="3" borderId="24" xfId="0" applyFont="1" applyFill="1" applyBorder="1" applyAlignment="1">
      <alignment horizontal="center" vertical="center" wrapText="1"/>
    </xf>
    <xf numFmtId="0" fontId="13" fillId="3" borderId="3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13" fillId="3" borderId="11" xfId="0" applyFont="1" applyFill="1" applyBorder="1" applyAlignment="1">
      <alignment horizontal="center" vertical="center" wrapText="1"/>
    </xf>
    <xf numFmtId="0" fontId="13" fillId="3" borderId="21" xfId="0" applyFont="1" applyFill="1" applyBorder="1" applyAlignment="1">
      <alignment horizontal="center" vertical="center" wrapText="1"/>
    </xf>
    <xf numFmtId="0" fontId="13" fillId="3" borderId="23" xfId="0" applyFont="1" applyFill="1" applyBorder="1" applyAlignment="1">
      <alignment horizontal="center" vertical="center" wrapText="1"/>
    </xf>
    <xf numFmtId="0" fontId="13" fillId="3" borderId="43" xfId="0" applyFont="1" applyFill="1" applyBorder="1" applyAlignment="1">
      <alignment horizontal="center" vertical="center" wrapText="1"/>
    </xf>
    <xf numFmtId="0" fontId="13" fillId="3" borderId="44" xfId="0" applyFont="1" applyFill="1" applyBorder="1" applyAlignment="1">
      <alignment horizontal="center" vertical="center" wrapText="1"/>
    </xf>
    <xf numFmtId="0" fontId="13" fillId="3" borderId="25" xfId="0" applyFont="1" applyFill="1" applyBorder="1" applyAlignment="1">
      <alignment horizontal="center" vertical="center" wrapText="1"/>
    </xf>
    <xf numFmtId="0" fontId="13" fillId="3" borderId="27" xfId="0" applyFont="1" applyFill="1" applyBorder="1" applyAlignment="1">
      <alignment horizontal="center" vertical="center" wrapText="1"/>
    </xf>
    <xf numFmtId="0" fontId="13" fillId="3" borderId="35" xfId="0" applyFont="1" applyFill="1" applyBorder="1" applyAlignment="1">
      <alignment horizontal="center" vertical="center" wrapText="1"/>
    </xf>
    <xf numFmtId="0" fontId="13" fillId="3" borderId="37" xfId="0" applyFont="1" applyFill="1" applyBorder="1" applyAlignment="1">
      <alignment horizontal="center" vertical="center" wrapText="1"/>
    </xf>
    <xf numFmtId="0" fontId="2" fillId="2" borderId="3" xfId="1" applyFont="1" applyFill="1" applyBorder="1" applyAlignment="1">
      <alignment horizontal="center" vertical="center" wrapText="1"/>
    </xf>
    <xf numFmtId="0" fontId="2" fillId="2" borderId="4" xfId="1" applyFont="1" applyFill="1" applyBorder="1" applyAlignment="1">
      <alignment horizontal="center" vertical="center" wrapText="1"/>
    </xf>
    <xf numFmtId="0" fontId="2" fillId="2" borderId="22" xfId="1" applyFont="1" applyFill="1" applyBorder="1" applyAlignment="1">
      <alignment horizontal="center" vertical="center" wrapText="1"/>
    </xf>
    <xf numFmtId="0" fontId="2" fillId="2" borderId="23" xfId="1" applyFont="1" applyFill="1" applyBorder="1" applyAlignment="1">
      <alignment horizontal="center" vertical="center" wrapText="1"/>
    </xf>
    <xf numFmtId="0" fontId="14" fillId="3" borderId="12" xfId="0" applyFont="1" applyFill="1" applyBorder="1" applyAlignment="1">
      <alignment horizontal="left" vertical="top" wrapText="1"/>
    </xf>
    <xf numFmtId="0" fontId="14" fillId="3" borderId="14" xfId="0" applyFont="1" applyFill="1" applyBorder="1" applyAlignment="1">
      <alignment horizontal="left" vertical="top" wrapText="1"/>
    </xf>
    <xf numFmtId="0" fontId="14" fillId="3" borderId="24" xfId="0" applyFont="1" applyFill="1" applyBorder="1" applyAlignment="1">
      <alignment horizontal="left" vertical="top" wrapText="1"/>
    </xf>
    <xf numFmtId="0" fontId="14" fillId="3" borderId="38" xfId="0" applyFont="1" applyFill="1" applyBorder="1" applyAlignment="1">
      <alignment horizontal="left" vertical="top" wrapText="1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0" fontId="9" fillId="3" borderId="9" xfId="0" applyFont="1" applyFill="1" applyBorder="1" applyAlignment="1">
      <alignment horizontal="justify" vertical="center" wrapText="1"/>
    </xf>
    <xf numFmtId="0" fontId="11" fillId="3" borderId="12" xfId="0" applyFont="1" applyFill="1" applyBorder="1" applyAlignment="1">
      <alignment horizontal="justify" vertical="top" wrapText="1"/>
    </xf>
    <xf numFmtId="0" fontId="11" fillId="3" borderId="13" xfId="0" applyFont="1" applyFill="1" applyBorder="1" applyAlignment="1">
      <alignment horizontal="justify" vertical="top" wrapText="1"/>
    </xf>
    <xf numFmtId="0" fontId="11" fillId="3" borderId="14" xfId="0" applyFont="1" applyFill="1" applyBorder="1" applyAlignment="1">
      <alignment horizontal="justify" vertical="top" wrapText="1"/>
    </xf>
    <xf numFmtId="0" fontId="11" fillId="3" borderId="12" xfId="0" applyFont="1" applyFill="1" applyBorder="1" applyAlignment="1">
      <alignment horizontal="justify" vertical="center" wrapText="1"/>
    </xf>
    <xf numFmtId="0" fontId="11" fillId="3" borderId="13" xfId="0" applyFont="1" applyFill="1" applyBorder="1" applyAlignment="1">
      <alignment horizontal="justify" vertical="center" wrapText="1"/>
    </xf>
    <xf numFmtId="0" fontId="11" fillId="3" borderId="14" xfId="0" applyFont="1" applyFill="1" applyBorder="1" applyAlignment="1">
      <alignment horizontal="justify" vertical="center" wrapText="1"/>
    </xf>
    <xf numFmtId="0" fontId="9" fillId="3" borderId="21" xfId="0" applyFont="1" applyFill="1" applyBorder="1" applyAlignment="1">
      <alignment horizontal="left" wrapText="1"/>
    </xf>
    <xf numFmtId="0" fontId="9" fillId="3" borderId="22" xfId="0" applyFont="1" applyFill="1" applyBorder="1" applyAlignment="1">
      <alignment horizontal="left" wrapText="1"/>
    </xf>
    <xf numFmtId="0" fontId="14" fillId="3" borderId="3" xfId="0" applyFont="1" applyFill="1" applyBorder="1" applyAlignment="1">
      <alignment horizontal="left" vertical="top" wrapText="1"/>
    </xf>
    <xf numFmtId="0" fontId="14" fillId="3" borderId="5" xfId="0" applyFont="1" applyFill="1" applyBorder="1" applyAlignment="1">
      <alignment horizontal="left" vertical="top" wrapText="1"/>
    </xf>
    <xf numFmtId="0" fontId="2" fillId="4" borderId="40" xfId="0" applyFont="1" applyFill="1" applyBorder="1" applyAlignment="1">
      <alignment horizontal="center" vertical="center" wrapText="1"/>
    </xf>
    <xf numFmtId="0" fontId="2" fillId="4" borderId="4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top" wrapText="1"/>
    </xf>
    <xf numFmtId="0" fontId="5" fillId="2" borderId="10" xfId="0" applyFont="1" applyFill="1" applyBorder="1" applyAlignment="1">
      <alignment horizontal="center" vertical="top" wrapText="1"/>
    </xf>
    <xf numFmtId="0" fontId="4" fillId="3" borderId="32" xfId="0" applyFont="1" applyFill="1" applyBorder="1" applyAlignment="1">
      <alignment horizontal="center" wrapText="1"/>
    </xf>
    <xf numFmtId="0" fontId="4" fillId="3" borderId="0" xfId="0" applyFont="1" applyFill="1" applyAlignment="1">
      <alignment horizontal="center" wrapText="1"/>
    </xf>
    <xf numFmtId="0" fontId="1" fillId="3" borderId="21" xfId="0" applyFont="1" applyFill="1" applyBorder="1" applyAlignment="1">
      <alignment horizontal="center" wrapText="1"/>
    </xf>
    <xf numFmtId="0" fontId="1" fillId="3" borderId="22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left" vertical="center" wrapText="1"/>
    </xf>
    <xf numFmtId="0" fontId="3" fillId="2" borderId="16" xfId="0" applyFont="1" applyFill="1" applyBorder="1" applyAlignment="1">
      <alignment horizontal="left" vertical="center" wrapText="1"/>
    </xf>
    <xf numFmtId="0" fontId="3" fillId="2" borderId="17" xfId="0" applyFont="1" applyFill="1" applyBorder="1" applyAlignment="1">
      <alignment horizontal="left" vertical="center" wrapText="1"/>
    </xf>
    <xf numFmtId="0" fontId="3" fillId="2" borderId="19" xfId="0" applyFont="1" applyFill="1" applyBorder="1" applyAlignment="1">
      <alignment horizontal="left" vertical="center" wrapText="1"/>
    </xf>
    <xf numFmtId="0" fontId="3" fillId="2" borderId="20" xfId="0" applyFont="1" applyFill="1" applyBorder="1" applyAlignment="1">
      <alignment horizontal="left" vertical="center" wrapText="1"/>
    </xf>
    <xf numFmtId="0" fontId="7" fillId="3" borderId="24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4" fillId="0" borderId="39" xfId="3" applyFont="1" applyBorder="1" applyAlignment="1">
      <alignment horizontal="center" vertical="center" wrapText="1"/>
    </xf>
    <xf numFmtId="0" fontId="4" fillId="0" borderId="34" xfId="3" applyFont="1" applyBorder="1" applyAlignment="1">
      <alignment horizontal="center" vertical="center" wrapText="1"/>
    </xf>
  </cellXfs>
  <cellStyles count="4">
    <cellStyle name="Moneda" xfId="2" builtinId="4"/>
    <cellStyle name="Normal" xfId="0" builtinId="0"/>
    <cellStyle name="Normal 2" xfId="1" xr:uid="{52EF6C3A-040C-40C8-8F27-D9B27163DE5A}"/>
    <cellStyle name="Normal 2 2" xfId="3" xr:uid="{90483DBE-D3FF-4DA5-85E3-0097D3CF0DD4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66675</xdr:rowOff>
    </xdr:from>
    <xdr:to>
      <xdr:col>2</xdr:col>
      <xdr:colOff>780288</xdr:colOff>
      <xdr:row>1</xdr:row>
      <xdr:rowOff>36957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A311A71-C0A9-4945-94A1-216C277215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66675"/>
          <a:ext cx="1847088" cy="560832"/>
        </a:xfrm>
        <a:prstGeom prst="rect">
          <a:avLst/>
        </a:prstGeom>
      </xdr:spPr>
    </xdr:pic>
    <xdr:clientData/>
  </xdr:twoCellAnchor>
  <xdr:twoCellAnchor editAs="oneCell">
    <xdr:from>
      <xdr:col>5</xdr:col>
      <xdr:colOff>248479</xdr:colOff>
      <xdr:row>134</xdr:row>
      <xdr:rowOff>182217</xdr:rowOff>
    </xdr:from>
    <xdr:to>
      <xdr:col>6</xdr:col>
      <xdr:colOff>683288</xdr:colOff>
      <xdr:row>135</xdr:row>
      <xdr:rowOff>194282</xdr:rowOff>
    </xdr:to>
    <xdr:pic>
      <xdr:nvPicPr>
        <xdr:cNvPr id="3" name="Imagen 2" descr="Un letrero de color negro&#10;&#10;El contenido generado por IA puede ser incorrecto.">
          <a:extLst>
            <a:ext uri="{FF2B5EF4-FFF2-40B4-BE49-F238E27FC236}">
              <a16:creationId xmlns:a16="http://schemas.microsoft.com/office/drawing/2014/main" id="{1E4EDBED-0B5E-8CCE-4E11-AA55A63346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07566" y="30894130"/>
          <a:ext cx="1627505" cy="621665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66675</xdr:rowOff>
    </xdr:from>
    <xdr:to>
      <xdr:col>1</xdr:col>
      <xdr:colOff>1123188</xdr:colOff>
      <xdr:row>0</xdr:row>
      <xdr:rowOff>646557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818F206-3DD6-480A-A889-2F513BDF91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66675"/>
          <a:ext cx="1847088" cy="579882"/>
        </a:xfrm>
        <a:prstGeom prst="rect">
          <a:avLst/>
        </a:prstGeom>
      </xdr:spPr>
    </xdr:pic>
    <xdr:clientData/>
  </xdr:twoCellAnchor>
  <xdr:twoCellAnchor editAs="oneCell">
    <xdr:from>
      <xdr:col>0</xdr:col>
      <xdr:colOff>333375</xdr:colOff>
      <xdr:row>127</xdr:row>
      <xdr:rowOff>1020160</xdr:rowOff>
    </xdr:from>
    <xdr:to>
      <xdr:col>6</xdr:col>
      <xdr:colOff>600075</xdr:colOff>
      <xdr:row>128</xdr:row>
      <xdr:rowOff>69660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B8AA737-BA44-4BA0-9BE9-67E147FC5E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33375" y="27994960"/>
          <a:ext cx="6858000" cy="22499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2AB091-451C-4F68-AF1E-1DABE65D5C16}">
  <dimension ref="A1:K140"/>
  <sheetViews>
    <sheetView showGridLines="0" tabSelected="1" topLeftCell="A4" zoomScaleNormal="100" workbookViewId="0">
      <pane ySplit="7" topLeftCell="A56" activePane="bottomLeft" state="frozen"/>
      <selection activeCell="A4" sqref="A4"/>
      <selection pane="bottomLeft" activeCell="N7" sqref="N7"/>
    </sheetView>
  </sheetViews>
  <sheetFormatPr baseColWidth="10" defaultRowHeight="48" customHeight="1"/>
  <cols>
    <col min="1" max="1" width="5.140625" bestFit="1" customWidth="1"/>
    <col min="2" max="2" width="11.42578125" customWidth="1"/>
    <col min="3" max="3" width="17" customWidth="1"/>
    <col min="4" max="4" width="14.42578125" customWidth="1"/>
    <col min="6" max="6" width="17.85546875" customWidth="1"/>
    <col min="7" max="8" width="18" customWidth="1"/>
    <col min="9" max="9" width="18.5703125" customWidth="1"/>
    <col min="10" max="10" width="17.28515625" customWidth="1"/>
    <col min="11" max="11" width="15" bestFit="1" customWidth="1"/>
    <col min="12" max="12" width="24.42578125" customWidth="1"/>
  </cols>
  <sheetData>
    <row r="1" spans="1:11" ht="48" customHeight="1">
      <c r="A1" s="1"/>
      <c r="B1" s="2"/>
      <c r="C1" s="2"/>
      <c r="D1" s="48" t="s">
        <v>0</v>
      </c>
      <c r="E1" s="48"/>
      <c r="F1" s="48"/>
      <c r="G1" s="48"/>
      <c r="H1" s="48"/>
      <c r="I1" s="48"/>
      <c r="J1" s="48"/>
    </row>
    <row r="2" spans="1:11" ht="48" customHeight="1" thickBot="1">
      <c r="A2" s="86" t="s">
        <v>164</v>
      </c>
      <c r="B2" s="87"/>
      <c r="C2" s="87"/>
      <c r="D2" s="88"/>
      <c r="E2" s="88"/>
      <c r="F2" s="88"/>
      <c r="G2" s="88"/>
      <c r="H2" s="88"/>
      <c r="I2" s="88"/>
      <c r="J2" s="89"/>
    </row>
    <row r="3" spans="1:11" ht="48" customHeight="1" thickBot="1">
      <c r="A3" s="94" t="s">
        <v>167</v>
      </c>
      <c r="B3" s="95"/>
      <c r="C3" s="96"/>
      <c r="D3" s="96"/>
      <c r="E3" s="96"/>
      <c r="F3" s="96"/>
      <c r="G3" s="96"/>
      <c r="H3" s="96"/>
      <c r="I3" s="96"/>
      <c r="J3" s="97"/>
    </row>
    <row r="4" spans="1:11" ht="48" customHeight="1">
      <c r="A4" s="67" t="s">
        <v>1</v>
      </c>
      <c r="B4" s="68"/>
      <c r="C4" s="68"/>
      <c r="D4" s="68"/>
      <c r="E4" s="68"/>
      <c r="F4" s="68"/>
      <c r="G4" s="68"/>
      <c r="H4" s="68"/>
      <c r="I4" s="68"/>
      <c r="J4" s="69"/>
    </row>
    <row r="5" spans="1:11" ht="48" customHeight="1">
      <c r="A5" s="98" t="s">
        <v>165</v>
      </c>
      <c r="B5" s="99"/>
      <c r="C5" s="99"/>
      <c r="D5" s="99"/>
      <c r="E5" s="99"/>
      <c r="F5" s="99"/>
      <c r="G5" s="99"/>
      <c r="H5" s="99"/>
      <c r="I5" s="99"/>
      <c r="J5" s="100"/>
    </row>
    <row r="6" spans="1:11" ht="48" customHeight="1" thickBot="1">
      <c r="A6" s="101" t="s">
        <v>166</v>
      </c>
      <c r="B6" s="102"/>
      <c r="C6" s="102"/>
      <c r="D6" s="102"/>
      <c r="E6" s="102"/>
      <c r="F6" s="102"/>
      <c r="G6" s="102"/>
      <c r="H6" s="102"/>
      <c r="I6" s="102"/>
      <c r="J6" s="103"/>
    </row>
    <row r="7" spans="1:11" ht="48" customHeight="1">
      <c r="A7" s="67" t="s">
        <v>2</v>
      </c>
      <c r="B7" s="68"/>
      <c r="C7" s="68"/>
      <c r="D7" s="68"/>
      <c r="E7" s="68"/>
      <c r="F7" s="68"/>
      <c r="G7" s="68"/>
      <c r="H7" s="68"/>
      <c r="I7" s="68"/>
      <c r="J7" s="69"/>
    </row>
    <row r="8" spans="1:11" ht="48" customHeight="1" thickBot="1">
      <c r="A8" s="70" t="s">
        <v>170</v>
      </c>
      <c r="B8" s="71"/>
      <c r="C8" s="72"/>
      <c r="D8" s="72"/>
      <c r="E8" s="72"/>
      <c r="F8" s="72"/>
      <c r="G8" s="72"/>
      <c r="H8" s="72"/>
      <c r="I8" s="72"/>
      <c r="J8" s="73"/>
    </row>
    <row r="9" spans="1:11" ht="48" customHeight="1" thickBot="1">
      <c r="A9" s="74" t="s">
        <v>3</v>
      </c>
      <c r="B9" s="76" t="s">
        <v>4</v>
      </c>
      <c r="C9" s="77"/>
      <c r="D9" s="80" t="s">
        <v>5</v>
      </c>
      <c r="E9" s="82" t="s">
        <v>6</v>
      </c>
      <c r="F9" s="19" t="s">
        <v>133</v>
      </c>
      <c r="G9" s="20" t="s">
        <v>132</v>
      </c>
      <c r="H9" s="20" t="s">
        <v>141</v>
      </c>
      <c r="I9" s="84" t="s">
        <v>7</v>
      </c>
      <c r="J9" s="85"/>
    </row>
    <row r="10" spans="1:11" ht="48" customHeight="1" thickBot="1">
      <c r="A10" s="75"/>
      <c r="B10" s="78"/>
      <c r="C10" s="79"/>
      <c r="D10" s="81"/>
      <c r="E10" s="83"/>
      <c r="F10" s="21" t="s">
        <v>156</v>
      </c>
      <c r="G10" s="21" t="s">
        <v>156</v>
      </c>
      <c r="H10" s="21" t="s">
        <v>156</v>
      </c>
      <c r="I10" s="22" t="s">
        <v>157</v>
      </c>
      <c r="J10" s="23" t="s">
        <v>9</v>
      </c>
    </row>
    <row r="11" spans="1:11" ht="48" customHeight="1" thickBot="1">
      <c r="A11" s="24">
        <v>1</v>
      </c>
      <c r="B11" s="92" t="s">
        <v>14</v>
      </c>
      <c r="C11" s="93"/>
      <c r="D11" s="25" t="s">
        <v>158</v>
      </c>
      <c r="E11" s="25">
        <v>1</v>
      </c>
      <c r="F11" s="26">
        <v>946050</v>
      </c>
      <c r="G11" s="26">
        <v>777314</v>
      </c>
      <c r="H11" s="26">
        <f>VLOOKUP(B11,'VALOR HISTORICO - PRESENTE'!$B$5:$F$125,5,0)</f>
        <v>294616</v>
      </c>
      <c r="I11" s="26">
        <f>AVERAGE(F11:H11)</f>
        <v>672660</v>
      </c>
      <c r="J11" s="27">
        <f>I11*E11</f>
        <v>672660</v>
      </c>
      <c r="K11" s="4"/>
    </row>
    <row r="12" spans="1:11" ht="48" customHeight="1" thickBot="1">
      <c r="A12" s="28">
        <v>2</v>
      </c>
      <c r="B12" s="90" t="s">
        <v>15</v>
      </c>
      <c r="C12" s="91"/>
      <c r="D12" s="29" t="s">
        <v>158</v>
      </c>
      <c r="E12" s="29">
        <v>1</v>
      </c>
      <c r="F12" s="30">
        <v>238000</v>
      </c>
      <c r="G12" s="30">
        <v>413229</v>
      </c>
      <c r="H12" s="26">
        <f>VLOOKUP(B12,'VALOR HISTORICO - PRESENTE'!$B$5:$F$125,5,0)</f>
        <v>127089.977</v>
      </c>
      <c r="I12" s="30">
        <f t="shared" ref="I12:I75" si="0">AVERAGE(F12:H12)</f>
        <v>259439.65899999999</v>
      </c>
      <c r="J12" s="27">
        <f t="shared" ref="J12:J42" si="1">I12*E12</f>
        <v>259439.65899999999</v>
      </c>
    </row>
    <row r="13" spans="1:11" ht="48" customHeight="1" thickBot="1">
      <c r="A13" s="28">
        <v>3</v>
      </c>
      <c r="B13" s="90" t="s">
        <v>16</v>
      </c>
      <c r="C13" s="91"/>
      <c r="D13" s="29" t="s">
        <v>158</v>
      </c>
      <c r="E13" s="29">
        <v>1</v>
      </c>
      <c r="F13" s="30">
        <v>297500</v>
      </c>
      <c r="G13" s="30">
        <v>798357</v>
      </c>
      <c r="H13" s="26">
        <f>VLOOKUP(B13,'VALOR HISTORICO - PRESENTE'!$B$5:$F$125,5,0)</f>
        <v>251989.27360000001</v>
      </c>
      <c r="I13" s="30">
        <f t="shared" si="0"/>
        <v>449282.09119999997</v>
      </c>
      <c r="J13" s="27">
        <f t="shared" si="1"/>
        <v>449282.09119999997</v>
      </c>
    </row>
    <row r="14" spans="1:11" ht="48" customHeight="1" thickBot="1">
      <c r="A14" s="28">
        <v>4</v>
      </c>
      <c r="B14" s="90" t="s">
        <v>17</v>
      </c>
      <c r="C14" s="91"/>
      <c r="D14" s="29" t="s">
        <v>158</v>
      </c>
      <c r="E14" s="29">
        <v>1</v>
      </c>
      <c r="F14" s="30">
        <v>255850</v>
      </c>
      <c r="G14" s="30">
        <v>600977</v>
      </c>
      <c r="H14" s="26">
        <f>VLOOKUP(B14,'VALOR HISTORICO - PRESENTE'!$B$5:$F$125,5,0)</f>
        <v>187129.5612</v>
      </c>
      <c r="I14" s="30">
        <f t="shared" si="0"/>
        <v>347985.52039999998</v>
      </c>
      <c r="J14" s="27">
        <f t="shared" si="1"/>
        <v>347985.52039999998</v>
      </c>
    </row>
    <row r="15" spans="1:11" ht="48" customHeight="1" thickBot="1">
      <c r="A15" s="28">
        <v>5</v>
      </c>
      <c r="B15" s="90" t="s">
        <v>18</v>
      </c>
      <c r="C15" s="91"/>
      <c r="D15" s="29" t="s">
        <v>158</v>
      </c>
      <c r="E15" s="29">
        <v>1</v>
      </c>
      <c r="F15" s="30">
        <v>654500</v>
      </c>
      <c r="G15" s="30">
        <v>1187779</v>
      </c>
      <c r="H15" s="26">
        <f>VLOOKUP(B15,'VALOR HISTORICO - PRESENTE'!$B$5:$F$125,5,0)</f>
        <v>370752.1398</v>
      </c>
      <c r="I15" s="30">
        <f t="shared" si="0"/>
        <v>737677.0466</v>
      </c>
      <c r="J15" s="27">
        <f t="shared" si="1"/>
        <v>737677.0466</v>
      </c>
    </row>
    <row r="16" spans="1:11" ht="48" customHeight="1" thickBot="1">
      <c r="A16" s="28">
        <v>6</v>
      </c>
      <c r="B16" s="90" t="s">
        <v>19</v>
      </c>
      <c r="C16" s="91"/>
      <c r="D16" s="29" t="s">
        <v>158</v>
      </c>
      <c r="E16" s="29">
        <v>1</v>
      </c>
      <c r="F16" s="30">
        <v>178500</v>
      </c>
      <c r="G16" s="30">
        <v>135473</v>
      </c>
      <c r="H16" s="26">
        <f>VLOOKUP(B16,'VALOR HISTORICO - PRESENTE'!$B$5:$F$125,5,0)</f>
        <v>42071.164799999999</v>
      </c>
      <c r="I16" s="30">
        <f t="shared" si="0"/>
        <v>118681.38826666668</v>
      </c>
      <c r="J16" s="27">
        <f t="shared" si="1"/>
        <v>118681.38826666668</v>
      </c>
    </row>
    <row r="17" spans="1:10" ht="48" customHeight="1" thickBot="1">
      <c r="A17" s="28">
        <v>7</v>
      </c>
      <c r="B17" s="90" t="s">
        <v>20</v>
      </c>
      <c r="C17" s="91"/>
      <c r="D17" s="29" t="s">
        <v>158</v>
      </c>
      <c r="E17" s="29">
        <v>1</v>
      </c>
      <c r="F17" s="30">
        <v>208250</v>
      </c>
      <c r="G17" s="30">
        <v>677612</v>
      </c>
      <c r="H17" s="26">
        <f>VLOOKUP(B17,'VALOR HISTORICO - PRESENTE'!$B$5:$F$125,5,0)</f>
        <v>208602.85879999999</v>
      </c>
      <c r="I17" s="30">
        <f t="shared" si="0"/>
        <v>364821.61960000003</v>
      </c>
      <c r="J17" s="27">
        <f t="shared" si="1"/>
        <v>364821.61960000003</v>
      </c>
    </row>
    <row r="18" spans="1:10" ht="48" customHeight="1" thickBot="1">
      <c r="A18" s="28">
        <v>8</v>
      </c>
      <c r="B18" s="90" t="s">
        <v>21</v>
      </c>
      <c r="C18" s="91"/>
      <c r="D18" s="29" t="s">
        <v>158</v>
      </c>
      <c r="E18" s="29">
        <v>1</v>
      </c>
      <c r="F18" s="30">
        <v>136850</v>
      </c>
      <c r="G18" s="30">
        <v>128004</v>
      </c>
      <c r="H18" s="26">
        <f>VLOOKUP(B18,'VALOR HISTORICO - PRESENTE'!$B$5:$F$125,5,0)</f>
        <v>39880.484400000001</v>
      </c>
      <c r="I18" s="30">
        <f t="shared" si="0"/>
        <v>101578.16146666667</v>
      </c>
      <c r="J18" s="27">
        <f t="shared" si="1"/>
        <v>101578.16146666667</v>
      </c>
    </row>
    <row r="19" spans="1:10" ht="48" customHeight="1" thickBot="1">
      <c r="A19" s="28">
        <v>9</v>
      </c>
      <c r="B19" s="90" t="s">
        <v>22</v>
      </c>
      <c r="C19" s="91"/>
      <c r="D19" s="29" t="s">
        <v>158</v>
      </c>
      <c r="E19" s="29">
        <v>1</v>
      </c>
      <c r="F19" s="30">
        <v>2320500</v>
      </c>
      <c r="G19" s="30">
        <v>3569833</v>
      </c>
      <c r="H19" s="26">
        <f>VLOOKUP(B19,'VALOR HISTORICO - PRESENTE'!$B$5:$F$125,5,0)</f>
        <v>1111818.7042</v>
      </c>
      <c r="I19" s="30">
        <f t="shared" si="0"/>
        <v>2334050.5680666664</v>
      </c>
      <c r="J19" s="27">
        <f t="shared" si="1"/>
        <v>2334050.5680666664</v>
      </c>
    </row>
    <row r="20" spans="1:10" ht="48" customHeight="1" thickBot="1">
      <c r="A20" s="28">
        <v>10</v>
      </c>
      <c r="B20" s="90" t="s">
        <v>23</v>
      </c>
      <c r="C20" s="91"/>
      <c r="D20" s="29" t="s">
        <v>160</v>
      </c>
      <c r="E20" s="29">
        <v>1</v>
      </c>
      <c r="F20" s="30">
        <v>1999200</v>
      </c>
      <c r="G20" s="30">
        <v>6913569</v>
      </c>
      <c r="H20" s="26">
        <f>VLOOKUP(B20,'VALOR HISTORICO - PRESENTE'!$B$5:$F$125,5,0)</f>
        <v>2179374.5109999999</v>
      </c>
      <c r="I20" s="30">
        <f t="shared" si="0"/>
        <v>3697381.1703333333</v>
      </c>
      <c r="J20" s="27">
        <f t="shared" si="1"/>
        <v>3697381.1703333333</v>
      </c>
    </row>
    <row r="21" spans="1:10" ht="48" customHeight="1" thickBot="1">
      <c r="A21" s="28">
        <v>11</v>
      </c>
      <c r="B21" s="90" t="s">
        <v>24</v>
      </c>
      <c r="C21" s="91"/>
      <c r="D21" s="29" t="s">
        <v>160</v>
      </c>
      <c r="E21" s="29">
        <v>1</v>
      </c>
      <c r="F21" s="30">
        <v>1785000</v>
      </c>
      <c r="G21" s="30">
        <v>1102213</v>
      </c>
      <c r="H21" s="26">
        <f>VLOOKUP(B21,'VALOR HISTORICO - PRESENTE'!$B$5:$F$125,5,0)</f>
        <v>337445.80099999998</v>
      </c>
      <c r="I21" s="30">
        <f t="shared" si="0"/>
        <v>1074886.267</v>
      </c>
      <c r="J21" s="27">
        <f t="shared" si="1"/>
        <v>1074886.267</v>
      </c>
    </row>
    <row r="22" spans="1:10" ht="48" customHeight="1" thickBot="1">
      <c r="A22" s="28">
        <v>12</v>
      </c>
      <c r="B22" s="90" t="s">
        <v>25</v>
      </c>
      <c r="C22" s="91"/>
      <c r="D22" s="29" t="s">
        <v>158</v>
      </c>
      <c r="E22" s="29">
        <v>1</v>
      </c>
      <c r="F22" s="30">
        <v>1880200</v>
      </c>
      <c r="G22" s="30">
        <v>1111118</v>
      </c>
      <c r="H22" s="26">
        <f>VLOOKUP(B22,'VALOR HISTORICO - PRESENTE'!$B$5:$F$125,5,0)</f>
        <v>341828.21399999998</v>
      </c>
      <c r="I22" s="30">
        <f t="shared" si="0"/>
        <v>1111048.7380000001</v>
      </c>
      <c r="J22" s="27">
        <f t="shared" si="1"/>
        <v>1111048.7380000001</v>
      </c>
    </row>
    <row r="23" spans="1:10" ht="48" customHeight="1" thickBot="1">
      <c r="A23" s="28">
        <v>13</v>
      </c>
      <c r="B23" s="90" t="s">
        <v>26</v>
      </c>
      <c r="C23" s="91"/>
      <c r="D23" s="29" t="s">
        <v>160</v>
      </c>
      <c r="E23" s="29">
        <v>1</v>
      </c>
      <c r="F23" s="30">
        <v>535500</v>
      </c>
      <c r="G23" s="30">
        <v>401456</v>
      </c>
      <c r="H23" s="26">
        <f>VLOOKUP(B23,'VALOR HISTORICO - PRESENTE'!$B$5:$F$125,5,0)</f>
        <v>125337.01180000001</v>
      </c>
      <c r="I23" s="30">
        <f t="shared" si="0"/>
        <v>354097.67060000001</v>
      </c>
      <c r="J23" s="27">
        <f t="shared" si="1"/>
        <v>354097.67060000001</v>
      </c>
    </row>
    <row r="24" spans="1:10" ht="48" customHeight="1" thickBot="1">
      <c r="A24" s="28">
        <v>14</v>
      </c>
      <c r="B24" s="90" t="s">
        <v>27</v>
      </c>
      <c r="C24" s="91"/>
      <c r="D24" s="29" t="s">
        <v>158</v>
      </c>
      <c r="E24" s="29">
        <v>1</v>
      </c>
      <c r="F24" s="30">
        <v>416500</v>
      </c>
      <c r="G24" s="30">
        <v>343353</v>
      </c>
      <c r="H24" s="26">
        <f>VLOOKUP(B24,'VALOR HISTORICO - PRESENTE'!$B$5:$F$125,5,0)</f>
        <v>107369.6446</v>
      </c>
      <c r="I24" s="30">
        <f t="shared" si="0"/>
        <v>289074.21486666665</v>
      </c>
      <c r="J24" s="27">
        <f t="shared" si="1"/>
        <v>289074.21486666665</v>
      </c>
    </row>
    <row r="25" spans="1:10" ht="48" customHeight="1" thickBot="1">
      <c r="A25" s="28">
        <v>15</v>
      </c>
      <c r="B25" s="90" t="s">
        <v>28</v>
      </c>
      <c r="C25" s="91"/>
      <c r="D25" s="29" t="s">
        <v>160</v>
      </c>
      <c r="E25" s="29">
        <v>1</v>
      </c>
      <c r="F25" s="30">
        <v>1606500</v>
      </c>
      <c r="G25" s="30">
        <v>4310785</v>
      </c>
      <c r="H25" s="26">
        <f>VLOOKUP(B25,'VALOR HISTORICO - PRESENTE'!$B$5:$F$125,5,0)</f>
        <v>1339265.4128</v>
      </c>
      <c r="I25" s="30">
        <f t="shared" si="0"/>
        <v>2418850.1376</v>
      </c>
      <c r="J25" s="27">
        <f t="shared" si="1"/>
        <v>2418850.1376</v>
      </c>
    </row>
    <row r="26" spans="1:10" ht="48" customHeight="1" thickBot="1">
      <c r="A26" s="28">
        <v>16</v>
      </c>
      <c r="B26" s="90" t="s">
        <v>29</v>
      </c>
      <c r="C26" s="91"/>
      <c r="D26" s="29" t="s">
        <v>158</v>
      </c>
      <c r="E26" s="29">
        <v>1</v>
      </c>
      <c r="F26" s="30">
        <v>232050</v>
      </c>
      <c r="G26" s="30">
        <v>193618</v>
      </c>
      <c r="H26" s="26">
        <f>VLOOKUP(B26,'VALOR HISTORICO - PRESENTE'!$B$5:$F$125,5,0)</f>
        <v>60039.584199999998</v>
      </c>
      <c r="I26" s="30">
        <f t="shared" si="0"/>
        <v>161902.52806666665</v>
      </c>
      <c r="J26" s="27">
        <f t="shared" si="1"/>
        <v>161902.52806666665</v>
      </c>
    </row>
    <row r="27" spans="1:10" ht="48" customHeight="1" thickBot="1">
      <c r="A27" s="28">
        <v>17</v>
      </c>
      <c r="B27" s="90" t="s">
        <v>30</v>
      </c>
      <c r="C27" s="91"/>
      <c r="D27" s="29" t="s">
        <v>158</v>
      </c>
      <c r="E27" s="29">
        <v>1</v>
      </c>
      <c r="F27" s="30">
        <v>113050</v>
      </c>
      <c r="G27" s="30">
        <v>186329</v>
      </c>
      <c r="H27" s="26">
        <f>VLOOKUP(B27,'VALOR HISTORICO - PRESENTE'!$B$5:$F$125,5,0)</f>
        <v>56971.368999999999</v>
      </c>
      <c r="I27" s="30">
        <f t="shared" si="0"/>
        <v>118783.45633333334</v>
      </c>
      <c r="J27" s="27">
        <f t="shared" si="1"/>
        <v>118783.45633333334</v>
      </c>
    </row>
    <row r="28" spans="1:10" ht="48" customHeight="1" thickBot="1">
      <c r="A28" s="28">
        <v>18</v>
      </c>
      <c r="B28" s="90" t="s">
        <v>31</v>
      </c>
      <c r="C28" s="91"/>
      <c r="D28" s="29" t="s">
        <v>158</v>
      </c>
      <c r="E28" s="29">
        <v>1</v>
      </c>
      <c r="F28" s="30">
        <v>1130500</v>
      </c>
      <c r="G28" s="30">
        <v>2892325</v>
      </c>
      <c r="H28" s="26">
        <f>VLOOKUP(B28,'VALOR HISTORICO - PRESENTE'!$B$5:$F$125,5,0)</f>
        <v>884809.7108</v>
      </c>
      <c r="I28" s="30">
        <f t="shared" si="0"/>
        <v>1635878.2369333331</v>
      </c>
      <c r="J28" s="27">
        <f t="shared" si="1"/>
        <v>1635878.2369333331</v>
      </c>
    </row>
    <row r="29" spans="1:10" ht="48" customHeight="1" thickBot="1">
      <c r="A29" s="28">
        <v>19</v>
      </c>
      <c r="B29" s="90" t="s">
        <v>32</v>
      </c>
      <c r="C29" s="91"/>
      <c r="D29" s="29" t="s">
        <v>160</v>
      </c>
      <c r="E29" s="29">
        <v>1</v>
      </c>
      <c r="F29" s="30">
        <v>731850</v>
      </c>
      <c r="G29" s="30">
        <v>544820</v>
      </c>
      <c r="H29" s="26">
        <f>VLOOKUP(B29,'VALOR HISTORICO - PRESENTE'!$B$5:$F$125,5,0)</f>
        <v>157830</v>
      </c>
      <c r="I29" s="30">
        <f t="shared" si="0"/>
        <v>478166.66666666669</v>
      </c>
      <c r="J29" s="27">
        <f t="shared" si="1"/>
        <v>478166.66666666669</v>
      </c>
    </row>
    <row r="30" spans="1:10" ht="48" customHeight="1" thickBot="1">
      <c r="A30" s="28">
        <v>20</v>
      </c>
      <c r="B30" s="90" t="s">
        <v>33</v>
      </c>
      <c r="C30" s="91"/>
      <c r="D30" s="29" t="s">
        <v>160</v>
      </c>
      <c r="E30" s="29">
        <v>1</v>
      </c>
      <c r="F30" s="30">
        <v>731850</v>
      </c>
      <c r="G30" s="30">
        <v>524807</v>
      </c>
      <c r="H30" s="26">
        <f>VLOOKUP(B30,'VALOR HISTORICO - PRESENTE'!$B$5:$F$125,5,0)</f>
        <v>157830</v>
      </c>
      <c r="I30" s="30">
        <f t="shared" si="0"/>
        <v>471495.66666666669</v>
      </c>
      <c r="J30" s="27">
        <f t="shared" si="1"/>
        <v>471495.66666666669</v>
      </c>
    </row>
    <row r="31" spans="1:10" ht="48" customHeight="1" thickBot="1">
      <c r="A31" s="28">
        <v>21</v>
      </c>
      <c r="B31" s="90" t="s">
        <v>34</v>
      </c>
      <c r="C31" s="91"/>
      <c r="D31" s="29" t="s">
        <v>160</v>
      </c>
      <c r="E31" s="29">
        <v>1</v>
      </c>
      <c r="F31" s="30">
        <v>654500</v>
      </c>
      <c r="G31" s="30">
        <v>297861</v>
      </c>
      <c r="H31" s="26">
        <f>VLOOKUP(B31,'VALOR HISTORICO - PRESENTE'!$B$5:$F$125,5,0)</f>
        <v>91154.190400000007</v>
      </c>
      <c r="I31" s="30">
        <f t="shared" si="0"/>
        <v>347838.39679999999</v>
      </c>
      <c r="J31" s="27">
        <f t="shared" si="1"/>
        <v>347838.39679999999</v>
      </c>
    </row>
    <row r="32" spans="1:10" ht="48" customHeight="1" thickBot="1">
      <c r="A32" s="28">
        <v>22</v>
      </c>
      <c r="B32" s="90" t="s">
        <v>35</v>
      </c>
      <c r="C32" s="91"/>
      <c r="D32" s="29" t="s">
        <v>160</v>
      </c>
      <c r="E32" s="29">
        <v>1</v>
      </c>
      <c r="F32" s="30">
        <v>654500</v>
      </c>
      <c r="G32" s="30">
        <v>318210</v>
      </c>
      <c r="H32" s="26">
        <f>VLOOKUP(B32,'VALOR HISTORICO - PRESENTE'!$B$5:$F$125,5,0)</f>
        <v>97728.335999999996</v>
      </c>
      <c r="I32" s="30">
        <f t="shared" si="0"/>
        <v>356812.77866666665</v>
      </c>
      <c r="J32" s="27">
        <f t="shared" si="1"/>
        <v>356812.77866666665</v>
      </c>
    </row>
    <row r="33" spans="1:10" ht="48" customHeight="1" thickBot="1">
      <c r="A33" s="28">
        <v>23</v>
      </c>
      <c r="B33" s="90" t="s">
        <v>36</v>
      </c>
      <c r="C33" s="91"/>
      <c r="D33" s="29" t="s">
        <v>158</v>
      </c>
      <c r="E33" s="29">
        <v>1</v>
      </c>
      <c r="F33" s="30">
        <v>77350</v>
      </c>
      <c r="G33" s="30">
        <v>155838</v>
      </c>
      <c r="H33" s="26">
        <f>VLOOKUP(B33,'VALOR HISTORICO - PRESENTE'!$B$5:$F$125,5,0)</f>
        <v>47768.827799999999</v>
      </c>
      <c r="I33" s="30">
        <f t="shared" si="0"/>
        <v>93652.275933333323</v>
      </c>
      <c r="J33" s="27">
        <f t="shared" si="1"/>
        <v>93652.275933333323</v>
      </c>
    </row>
    <row r="34" spans="1:10" ht="48" customHeight="1" thickBot="1">
      <c r="A34" s="28">
        <v>24</v>
      </c>
      <c r="B34" s="90" t="s">
        <v>37</v>
      </c>
      <c r="C34" s="91"/>
      <c r="D34" s="29" t="s">
        <v>158</v>
      </c>
      <c r="E34" s="29">
        <v>1</v>
      </c>
      <c r="F34" s="30">
        <v>77350</v>
      </c>
      <c r="G34" s="30">
        <v>133009</v>
      </c>
      <c r="H34" s="26">
        <f>VLOOKUP(B34,'VALOR HISTORICO - PRESENTE'!$B$5:$F$125,5,0)</f>
        <v>41194.682200000003</v>
      </c>
      <c r="I34" s="30">
        <f t="shared" si="0"/>
        <v>83851.227400000003</v>
      </c>
      <c r="J34" s="27">
        <f t="shared" si="1"/>
        <v>83851.227400000003</v>
      </c>
    </row>
    <row r="35" spans="1:10" ht="48" customHeight="1" thickBot="1">
      <c r="A35" s="28">
        <v>25</v>
      </c>
      <c r="B35" s="90" t="s">
        <v>38</v>
      </c>
      <c r="C35" s="91"/>
      <c r="D35" s="29" t="s">
        <v>158</v>
      </c>
      <c r="E35" s="29">
        <v>1</v>
      </c>
      <c r="F35" s="30">
        <v>89250</v>
      </c>
      <c r="G35" s="30">
        <v>144478</v>
      </c>
      <c r="H35" s="26">
        <f>VLOOKUP(B35,'VALOR HISTORICO - PRESENTE'!$B$5:$F$125,5,0)</f>
        <v>45577.095200000003</v>
      </c>
      <c r="I35" s="30">
        <f t="shared" si="0"/>
        <v>93101.698399999994</v>
      </c>
      <c r="J35" s="27">
        <f t="shared" si="1"/>
        <v>93101.698399999994</v>
      </c>
    </row>
    <row r="36" spans="1:10" ht="48" customHeight="1" thickBot="1">
      <c r="A36" s="28">
        <v>26</v>
      </c>
      <c r="B36" s="90" t="s">
        <v>172</v>
      </c>
      <c r="C36" s="91"/>
      <c r="D36" s="29" t="s">
        <v>158</v>
      </c>
      <c r="E36" s="29">
        <v>1</v>
      </c>
      <c r="F36" s="30">
        <v>2439500</v>
      </c>
      <c r="G36" s="30">
        <v>2975000</v>
      </c>
      <c r="H36" s="26"/>
      <c r="I36" s="30">
        <f>AVERAGE(F36:H36)</f>
        <v>2707250</v>
      </c>
      <c r="J36" s="27">
        <f t="shared" si="1"/>
        <v>2707250</v>
      </c>
    </row>
    <row r="37" spans="1:10" ht="48" customHeight="1" thickBot="1">
      <c r="A37" s="28">
        <v>27</v>
      </c>
      <c r="B37" s="90" t="s">
        <v>39</v>
      </c>
      <c r="C37" s="91"/>
      <c r="D37" s="29" t="s">
        <v>158</v>
      </c>
      <c r="E37" s="29">
        <v>1</v>
      </c>
      <c r="F37" s="30">
        <v>2320500</v>
      </c>
      <c r="G37" s="30">
        <v>1190000</v>
      </c>
      <c r="H37" s="26"/>
      <c r="I37" s="30">
        <f t="shared" si="0"/>
        <v>1755250</v>
      </c>
      <c r="J37" s="27">
        <f t="shared" si="1"/>
        <v>1755250</v>
      </c>
    </row>
    <row r="38" spans="1:10" ht="48" customHeight="1" thickBot="1">
      <c r="A38" s="28">
        <v>28</v>
      </c>
      <c r="B38" s="90" t="s">
        <v>40</v>
      </c>
      <c r="C38" s="91"/>
      <c r="D38" s="29" t="s">
        <v>162</v>
      </c>
      <c r="E38" s="29">
        <v>1</v>
      </c>
      <c r="F38" s="30">
        <v>892500</v>
      </c>
      <c r="G38" s="30">
        <v>713253</v>
      </c>
      <c r="H38" s="26">
        <f>VLOOKUP(B38,'VALOR HISTORICO - PRESENTE'!$B$5:$F$125,5,0)</f>
        <v>225256.0282</v>
      </c>
      <c r="I38" s="30">
        <f t="shared" si="0"/>
        <v>610336.34273333335</v>
      </c>
      <c r="J38" s="27">
        <f t="shared" si="1"/>
        <v>610336.34273333335</v>
      </c>
    </row>
    <row r="39" spans="1:10" ht="48" customHeight="1" thickBot="1">
      <c r="A39" s="28">
        <v>29</v>
      </c>
      <c r="B39" s="90" t="s">
        <v>41</v>
      </c>
      <c r="C39" s="91"/>
      <c r="D39" s="29" t="s">
        <v>162</v>
      </c>
      <c r="E39" s="29">
        <v>1</v>
      </c>
      <c r="F39" s="30">
        <v>892500</v>
      </c>
      <c r="G39" s="30">
        <v>894879</v>
      </c>
      <c r="H39" s="26">
        <f>VLOOKUP(B39,'VALOR HISTORICO - PRESENTE'!$B$5:$F$125,5,0)</f>
        <v>279597.94939999998</v>
      </c>
      <c r="I39" s="30">
        <f t="shared" si="0"/>
        <v>688992.31646666664</v>
      </c>
      <c r="J39" s="27">
        <f t="shared" si="1"/>
        <v>688992.31646666664</v>
      </c>
    </row>
    <row r="40" spans="1:10" ht="48" customHeight="1" thickBot="1">
      <c r="A40" s="28">
        <v>30</v>
      </c>
      <c r="B40" s="90" t="s">
        <v>42</v>
      </c>
      <c r="C40" s="91"/>
      <c r="D40" s="29" t="s">
        <v>158</v>
      </c>
      <c r="E40" s="29">
        <v>1</v>
      </c>
      <c r="F40" s="30">
        <v>535500</v>
      </c>
      <c r="G40" s="30">
        <v>649860</v>
      </c>
      <c r="H40" s="26">
        <f>VLOOKUP(B40,'VALOR HISTORICO - PRESENTE'!$B$5:$F$125,5,0)</f>
        <v>198961.5502</v>
      </c>
      <c r="I40" s="30">
        <f t="shared" si="0"/>
        <v>461440.51673333329</v>
      </c>
      <c r="J40" s="27">
        <f t="shared" si="1"/>
        <v>461440.51673333329</v>
      </c>
    </row>
    <row r="41" spans="1:10" ht="48" customHeight="1" thickBot="1">
      <c r="A41" s="28">
        <v>31</v>
      </c>
      <c r="B41" s="90" t="s">
        <v>43</v>
      </c>
      <c r="C41" s="91"/>
      <c r="D41" s="29" t="s">
        <v>163</v>
      </c>
      <c r="E41" s="29">
        <v>1</v>
      </c>
      <c r="F41" s="30">
        <v>380800</v>
      </c>
      <c r="G41" s="30">
        <v>330200</v>
      </c>
      <c r="H41" s="26">
        <f>VLOOKUP(B41,'VALOR HISTORICO - PRESENTE'!$B$5:$F$125,5,0)</f>
        <v>101671.9816</v>
      </c>
      <c r="I41" s="30">
        <f t="shared" si="0"/>
        <v>270890.66053333337</v>
      </c>
      <c r="J41" s="27">
        <f t="shared" si="1"/>
        <v>270890.66053333337</v>
      </c>
    </row>
    <row r="42" spans="1:10" ht="48" customHeight="1" thickBot="1">
      <c r="A42" s="28">
        <v>32</v>
      </c>
      <c r="B42" s="90" t="s">
        <v>44</v>
      </c>
      <c r="C42" s="91"/>
      <c r="D42" s="29" t="s">
        <v>160</v>
      </c>
      <c r="E42" s="29">
        <v>1</v>
      </c>
      <c r="F42" s="30">
        <v>380800</v>
      </c>
      <c r="G42" s="30">
        <v>318543</v>
      </c>
      <c r="H42" s="26">
        <f>VLOOKUP(B42,'VALOR HISTORICO - PRESENTE'!$B$5:$F$125,5,0)</f>
        <v>97289.568599999999</v>
      </c>
      <c r="I42" s="30">
        <f t="shared" si="0"/>
        <v>265544.18953333335</v>
      </c>
      <c r="J42" s="27">
        <f t="shared" si="1"/>
        <v>265544.18953333335</v>
      </c>
    </row>
    <row r="43" spans="1:10" ht="48" customHeight="1" thickBot="1">
      <c r="A43" s="28">
        <v>33</v>
      </c>
      <c r="B43" s="90" t="s">
        <v>45</v>
      </c>
      <c r="C43" s="91"/>
      <c r="D43" s="29" t="s">
        <v>160</v>
      </c>
      <c r="E43" s="29">
        <v>1</v>
      </c>
      <c r="F43" s="30">
        <v>214200</v>
      </c>
      <c r="G43" s="30">
        <v>263170</v>
      </c>
      <c r="H43" s="26">
        <f>VLOOKUP(B43,'VALOR HISTORICO - PRESENTE'!$B$5:$F$125,5,0)</f>
        <v>81075.166599999997</v>
      </c>
      <c r="I43" s="30">
        <f t="shared" si="0"/>
        <v>186148.38886666668</v>
      </c>
      <c r="J43" s="27">
        <f t="shared" ref="J43:J74" si="2">I43*E43</f>
        <v>186148.38886666668</v>
      </c>
    </row>
    <row r="44" spans="1:10" ht="48" customHeight="1" thickBot="1">
      <c r="A44" s="28">
        <v>34</v>
      </c>
      <c r="B44" s="90" t="s">
        <v>46</v>
      </c>
      <c r="C44" s="91"/>
      <c r="D44" s="29" t="s">
        <v>162</v>
      </c>
      <c r="E44" s="29">
        <v>1</v>
      </c>
      <c r="F44" s="30">
        <v>243950</v>
      </c>
      <c r="G44" s="30">
        <v>240507</v>
      </c>
      <c r="H44" s="26">
        <f>VLOOKUP(B44,'VALOR HISTORICO - PRESENTE'!$B$5:$F$125,5,0)</f>
        <v>75377.503599999996</v>
      </c>
      <c r="I44" s="30">
        <f t="shared" si="0"/>
        <v>186611.50119999997</v>
      </c>
      <c r="J44" s="27">
        <f t="shared" si="2"/>
        <v>186611.50119999997</v>
      </c>
    </row>
    <row r="45" spans="1:10" ht="48" customHeight="1" thickBot="1">
      <c r="A45" s="28">
        <v>35</v>
      </c>
      <c r="B45" s="90" t="s">
        <v>47</v>
      </c>
      <c r="C45" s="91"/>
      <c r="D45" s="29" t="s">
        <v>160</v>
      </c>
      <c r="E45" s="29">
        <v>1</v>
      </c>
      <c r="F45" s="30">
        <v>589050</v>
      </c>
      <c r="G45" s="30">
        <v>467544</v>
      </c>
      <c r="H45" s="26">
        <f>VLOOKUP(B45,'VALOR HISTORICO - PRESENTE'!$B$5:$F$125,5,0)</f>
        <v>145934.87900000002</v>
      </c>
      <c r="I45" s="30">
        <f t="shared" si="0"/>
        <v>400842.95966666663</v>
      </c>
      <c r="J45" s="27">
        <f t="shared" si="2"/>
        <v>400842.95966666663</v>
      </c>
    </row>
    <row r="46" spans="1:10" ht="48" customHeight="1" thickBot="1">
      <c r="A46" s="28">
        <v>36</v>
      </c>
      <c r="B46" s="90" t="s">
        <v>48</v>
      </c>
      <c r="C46" s="91"/>
      <c r="D46" s="29" t="s">
        <v>160</v>
      </c>
      <c r="E46" s="29">
        <v>1</v>
      </c>
      <c r="F46" s="30">
        <v>452200</v>
      </c>
      <c r="G46" s="30">
        <v>238265</v>
      </c>
      <c r="H46" s="26">
        <f>VLOOKUP(B46,'VALOR HISTORICO - PRESENTE'!$B$5:$F$125,5,0)</f>
        <v>75377.503599999996</v>
      </c>
      <c r="I46" s="30">
        <f t="shared" si="0"/>
        <v>255280.83453333331</v>
      </c>
      <c r="J46" s="27">
        <f t="shared" si="2"/>
        <v>255280.83453333331</v>
      </c>
    </row>
    <row r="47" spans="1:10" ht="48" customHeight="1" thickBot="1">
      <c r="A47" s="28">
        <v>37</v>
      </c>
      <c r="B47" s="90" t="s">
        <v>49</v>
      </c>
      <c r="C47" s="91"/>
      <c r="D47" s="29" t="s">
        <v>160</v>
      </c>
      <c r="E47" s="29">
        <v>1</v>
      </c>
      <c r="F47" s="30">
        <v>452200</v>
      </c>
      <c r="G47" s="30">
        <v>257847</v>
      </c>
      <c r="H47" s="26">
        <f>VLOOKUP(B47,'VALOR HISTORICO - PRESENTE'!$B$5:$F$125,5,0)</f>
        <v>79759.916599999997</v>
      </c>
      <c r="I47" s="30">
        <f t="shared" si="0"/>
        <v>263268.97220000002</v>
      </c>
      <c r="J47" s="27">
        <f t="shared" si="2"/>
        <v>263268.97220000002</v>
      </c>
    </row>
    <row r="48" spans="1:10" ht="48" customHeight="1" thickBot="1">
      <c r="A48" s="28">
        <v>38</v>
      </c>
      <c r="B48" s="90" t="s">
        <v>50</v>
      </c>
      <c r="C48" s="91"/>
      <c r="D48" s="29" t="s">
        <v>160</v>
      </c>
      <c r="E48" s="29">
        <v>1</v>
      </c>
      <c r="F48" s="30">
        <v>172550</v>
      </c>
      <c r="G48" s="30">
        <v>313874</v>
      </c>
      <c r="H48" s="26">
        <f>VLOOKUP(B48,'VALOR HISTORICO - PRESENTE'!$B$5:$F$125,5,0)</f>
        <v>98166.051200000002</v>
      </c>
      <c r="I48" s="30">
        <f t="shared" si="0"/>
        <v>194863.3504</v>
      </c>
      <c r="J48" s="27">
        <f t="shared" si="2"/>
        <v>194863.3504</v>
      </c>
    </row>
    <row r="49" spans="1:10" ht="48" customHeight="1" thickBot="1">
      <c r="A49" s="28">
        <v>39</v>
      </c>
      <c r="B49" s="90" t="s">
        <v>51</v>
      </c>
      <c r="C49" s="91"/>
      <c r="D49" s="29" t="s">
        <v>160</v>
      </c>
      <c r="E49" s="29">
        <v>1</v>
      </c>
      <c r="F49" s="30">
        <v>172550</v>
      </c>
      <c r="G49" s="30">
        <v>412930</v>
      </c>
      <c r="H49" s="26">
        <f>VLOOKUP(B49,'VALOR HISTORICO - PRESENTE'!$B$5:$F$125,5,0)</f>
        <v>127966.4596</v>
      </c>
      <c r="I49" s="30">
        <f t="shared" si="0"/>
        <v>237815.48653333331</v>
      </c>
      <c r="J49" s="27">
        <f t="shared" si="2"/>
        <v>237815.48653333331</v>
      </c>
    </row>
    <row r="50" spans="1:10" ht="48" customHeight="1" thickBot="1">
      <c r="A50" s="28">
        <v>40</v>
      </c>
      <c r="B50" s="90" t="s">
        <v>52</v>
      </c>
      <c r="C50" s="91"/>
      <c r="D50" s="29" t="s">
        <v>158</v>
      </c>
      <c r="E50" s="29">
        <v>1</v>
      </c>
      <c r="F50" s="30">
        <v>65450</v>
      </c>
      <c r="G50" s="30">
        <v>129128</v>
      </c>
      <c r="H50" s="26">
        <f>VLOOKUP(B50,'VALOR HISTORICO - PRESENTE'!$B$5:$F$125,5,0)</f>
        <v>39880.484400000001</v>
      </c>
      <c r="I50" s="30">
        <f t="shared" si="0"/>
        <v>78152.828133333343</v>
      </c>
      <c r="J50" s="27">
        <f t="shared" si="2"/>
        <v>78152.828133333343</v>
      </c>
    </row>
    <row r="51" spans="1:10" ht="48" customHeight="1" thickBot="1">
      <c r="A51" s="28">
        <v>41</v>
      </c>
      <c r="B51" s="90" t="s">
        <v>53</v>
      </c>
      <c r="C51" s="91"/>
      <c r="D51" s="29" t="s">
        <v>158</v>
      </c>
      <c r="E51" s="29">
        <v>1</v>
      </c>
      <c r="F51" s="30">
        <v>77350</v>
      </c>
      <c r="G51" s="30">
        <v>89932</v>
      </c>
      <c r="H51" s="26">
        <f>VLOOKUP(B51,'VALOR HISTORICO - PRESENTE'!$B$5:$F$125,5,0)</f>
        <v>27609.727999999999</v>
      </c>
      <c r="I51" s="30">
        <f t="shared" si="0"/>
        <v>64963.909333333337</v>
      </c>
      <c r="J51" s="27">
        <f t="shared" si="2"/>
        <v>64963.909333333337</v>
      </c>
    </row>
    <row r="52" spans="1:10" ht="48" customHeight="1" thickBot="1">
      <c r="A52" s="28">
        <v>42</v>
      </c>
      <c r="B52" s="90" t="s">
        <v>54</v>
      </c>
      <c r="C52" s="91"/>
      <c r="D52" s="29" t="s">
        <v>162</v>
      </c>
      <c r="E52" s="29">
        <v>1</v>
      </c>
      <c r="F52" s="30">
        <v>416500</v>
      </c>
      <c r="G52" s="30">
        <v>380884</v>
      </c>
      <c r="H52" s="26">
        <f>VLOOKUP(B52,'VALOR HISTORICO - PRESENTE'!$B$5:$F$125,5,0)</f>
        <v>118325.151</v>
      </c>
      <c r="I52" s="30">
        <f t="shared" si="0"/>
        <v>305236.38366666663</v>
      </c>
      <c r="J52" s="27">
        <f t="shared" si="2"/>
        <v>305236.38366666663</v>
      </c>
    </row>
    <row r="53" spans="1:10" ht="48" customHeight="1" thickBot="1">
      <c r="A53" s="28">
        <v>43</v>
      </c>
      <c r="B53" s="90" t="s">
        <v>55</v>
      </c>
      <c r="C53" s="91"/>
      <c r="D53" s="29" t="s">
        <v>158</v>
      </c>
      <c r="E53" s="29">
        <v>1</v>
      </c>
      <c r="F53" s="30">
        <v>178500</v>
      </c>
      <c r="G53" s="30">
        <v>98484</v>
      </c>
      <c r="H53" s="26">
        <f>VLOOKUP(B53,'VALOR HISTORICO - PRESENTE'!$B$5:$F$125,5,0)</f>
        <v>31115.6584</v>
      </c>
      <c r="I53" s="30">
        <f t="shared" si="0"/>
        <v>102699.88613333333</v>
      </c>
      <c r="J53" s="27">
        <f t="shared" si="2"/>
        <v>102699.88613333333</v>
      </c>
    </row>
    <row r="54" spans="1:10" ht="48" customHeight="1" thickBot="1">
      <c r="A54" s="28">
        <v>44</v>
      </c>
      <c r="B54" s="90" t="s">
        <v>56</v>
      </c>
      <c r="C54" s="91"/>
      <c r="D54" s="29" t="s">
        <v>158</v>
      </c>
      <c r="E54" s="29">
        <v>1</v>
      </c>
      <c r="F54" s="30">
        <v>178500</v>
      </c>
      <c r="G54" s="30">
        <v>103068</v>
      </c>
      <c r="H54" s="26">
        <f>VLOOKUP(B54,'VALOR HISTORICO - PRESENTE'!$B$5:$F$125,5,0)</f>
        <v>31553.373599999999</v>
      </c>
      <c r="I54" s="30">
        <f t="shared" si="0"/>
        <v>104373.79119999999</v>
      </c>
      <c r="J54" s="27">
        <f t="shared" si="2"/>
        <v>104373.79119999999</v>
      </c>
    </row>
    <row r="55" spans="1:10" ht="48" customHeight="1" thickBot="1">
      <c r="A55" s="28">
        <v>45</v>
      </c>
      <c r="B55" s="90" t="s">
        <v>57</v>
      </c>
      <c r="C55" s="91"/>
      <c r="D55" s="29" t="s">
        <v>161</v>
      </c>
      <c r="E55" s="29">
        <v>1</v>
      </c>
      <c r="F55" s="30">
        <v>71400</v>
      </c>
      <c r="G55" s="30">
        <v>235145</v>
      </c>
      <c r="H55" s="26">
        <f>VLOOKUP(B55,'VALOR HISTORICO - PRESENTE'!$B$5:$F$125,5,0)</f>
        <v>72748.055800000002</v>
      </c>
      <c r="I55" s="30">
        <f t="shared" si="0"/>
        <v>126431.0186</v>
      </c>
      <c r="J55" s="27">
        <f t="shared" si="2"/>
        <v>126431.0186</v>
      </c>
    </row>
    <row r="56" spans="1:10" ht="48" customHeight="1" thickBot="1">
      <c r="A56" s="28">
        <v>46</v>
      </c>
      <c r="B56" s="90" t="s">
        <v>58</v>
      </c>
      <c r="C56" s="91"/>
      <c r="D56" s="29" t="s">
        <v>158</v>
      </c>
      <c r="E56" s="29">
        <v>1</v>
      </c>
      <c r="F56" s="30">
        <v>77350</v>
      </c>
      <c r="G56" s="30">
        <v>172255</v>
      </c>
      <c r="H56" s="26">
        <f>VLOOKUP(B56,'VALOR HISTORICO - PRESENTE'!$B$5:$F$125,5,0)</f>
        <v>52588.955999999998</v>
      </c>
      <c r="I56" s="30">
        <f t="shared" si="0"/>
        <v>100731.31866666667</v>
      </c>
      <c r="J56" s="27">
        <f t="shared" si="2"/>
        <v>100731.31866666667</v>
      </c>
    </row>
    <row r="57" spans="1:10" ht="48" customHeight="1" thickBot="1">
      <c r="A57" s="28">
        <v>47</v>
      </c>
      <c r="B57" s="90" t="s">
        <v>59</v>
      </c>
      <c r="C57" s="91"/>
      <c r="D57" s="29" t="s">
        <v>158</v>
      </c>
      <c r="E57" s="29">
        <v>1</v>
      </c>
      <c r="F57" s="30">
        <v>89250</v>
      </c>
      <c r="G57" s="30">
        <v>237351</v>
      </c>
      <c r="H57" s="26">
        <f>VLOOKUP(B57,'VALOR HISTORICO - PRESENTE'!$B$5:$F$125,5,0)</f>
        <v>74501.020999999993</v>
      </c>
      <c r="I57" s="30">
        <f t="shared" si="0"/>
        <v>133700.67366666667</v>
      </c>
      <c r="J57" s="27">
        <f t="shared" si="2"/>
        <v>133700.67366666667</v>
      </c>
    </row>
    <row r="58" spans="1:10" ht="48" customHeight="1" thickBot="1">
      <c r="A58" s="28">
        <v>48</v>
      </c>
      <c r="B58" s="90" t="s">
        <v>60</v>
      </c>
      <c r="C58" s="91"/>
      <c r="D58" s="29" t="s">
        <v>158</v>
      </c>
      <c r="E58" s="29">
        <v>1</v>
      </c>
      <c r="F58" s="30">
        <v>351050</v>
      </c>
      <c r="G58" s="30">
        <v>162002</v>
      </c>
      <c r="H58" s="26">
        <f>VLOOKUP(B58,'VALOR HISTORICO - PRESENTE'!$B$5:$F$125,5,0)</f>
        <v>49521.792999999998</v>
      </c>
      <c r="I58" s="30">
        <f t="shared" si="0"/>
        <v>187524.59766666664</v>
      </c>
      <c r="J58" s="27">
        <f t="shared" si="2"/>
        <v>187524.59766666664</v>
      </c>
    </row>
    <row r="59" spans="1:10" ht="48" customHeight="1" thickBot="1">
      <c r="A59" s="28">
        <v>49</v>
      </c>
      <c r="B59" s="90" t="s">
        <v>61</v>
      </c>
      <c r="C59" s="91"/>
      <c r="D59" s="29" t="s">
        <v>158</v>
      </c>
      <c r="E59" s="29">
        <v>1</v>
      </c>
      <c r="F59" s="30">
        <v>339150</v>
      </c>
      <c r="G59" s="30">
        <v>140468</v>
      </c>
      <c r="H59" s="26">
        <f>VLOOKUP(B59,'VALOR HISTORICO - PRESENTE'!$B$5:$F$125,5,0)</f>
        <v>43386.414799999999</v>
      </c>
      <c r="I59" s="30">
        <f t="shared" si="0"/>
        <v>174334.80493333333</v>
      </c>
      <c r="J59" s="27">
        <f t="shared" si="2"/>
        <v>174334.80493333333</v>
      </c>
    </row>
    <row r="60" spans="1:10" ht="48" customHeight="1" thickBot="1">
      <c r="A60" s="28">
        <v>50</v>
      </c>
      <c r="B60" s="90" t="s">
        <v>62</v>
      </c>
      <c r="C60" s="91"/>
      <c r="D60" s="29" t="s">
        <v>162</v>
      </c>
      <c r="E60" s="29">
        <v>1</v>
      </c>
      <c r="F60" s="30">
        <v>928200</v>
      </c>
      <c r="G60" s="30">
        <v>1785000</v>
      </c>
      <c r="H60" s="26"/>
      <c r="I60" s="30">
        <f t="shared" si="0"/>
        <v>1356600</v>
      </c>
      <c r="J60" s="27">
        <f t="shared" si="2"/>
        <v>1356600</v>
      </c>
    </row>
    <row r="61" spans="1:10" ht="48" customHeight="1" thickBot="1">
      <c r="A61" s="28">
        <v>51</v>
      </c>
      <c r="B61" s="90" t="s">
        <v>63</v>
      </c>
      <c r="C61" s="91"/>
      <c r="D61" s="29" t="s">
        <v>158</v>
      </c>
      <c r="E61" s="29">
        <v>1</v>
      </c>
      <c r="F61" s="30">
        <v>255850</v>
      </c>
      <c r="G61" s="30">
        <v>484410</v>
      </c>
      <c r="H61" s="26">
        <f>VLOOKUP(B61,'VALOR HISTORICO - PRESENTE'!$B$5:$F$125,5,0)</f>
        <v>149002.04199999999</v>
      </c>
      <c r="I61" s="30">
        <f t="shared" si="0"/>
        <v>296420.68066666665</v>
      </c>
      <c r="J61" s="27">
        <f t="shared" si="2"/>
        <v>296420.68066666665</v>
      </c>
    </row>
    <row r="62" spans="1:10" ht="48" customHeight="1" thickBot="1">
      <c r="A62" s="28">
        <v>52</v>
      </c>
      <c r="B62" s="90" t="s">
        <v>64</v>
      </c>
      <c r="C62" s="91"/>
      <c r="D62" s="29" t="s">
        <v>158</v>
      </c>
      <c r="E62" s="29">
        <v>1</v>
      </c>
      <c r="F62" s="30">
        <v>220150</v>
      </c>
      <c r="G62" s="30">
        <v>357000</v>
      </c>
      <c r="H62" s="26"/>
      <c r="I62" s="30">
        <f t="shared" si="0"/>
        <v>288575</v>
      </c>
      <c r="J62" s="27">
        <f t="shared" si="2"/>
        <v>288575</v>
      </c>
    </row>
    <row r="63" spans="1:10" ht="48" customHeight="1" thickBot="1">
      <c r="A63" s="28">
        <v>53</v>
      </c>
      <c r="B63" s="90" t="s">
        <v>65</v>
      </c>
      <c r="C63" s="91"/>
      <c r="D63" s="29" t="s">
        <v>162</v>
      </c>
      <c r="E63" s="29">
        <v>1</v>
      </c>
      <c r="F63" s="30">
        <v>952000</v>
      </c>
      <c r="G63" s="30">
        <v>1011500</v>
      </c>
      <c r="H63" s="26"/>
      <c r="I63" s="30">
        <f t="shared" si="0"/>
        <v>981750</v>
      </c>
      <c r="J63" s="27">
        <f t="shared" si="2"/>
        <v>981750</v>
      </c>
    </row>
    <row r="64" spans="1:10" ht="48" customHeight="1" thickBot="1">
      <c r="A64" s="28">
        <v>54</v>
      </c>
      <c r="B64" s="90" t="s">
        <v>66</v>
      </c>
      <c r="C64" s="91"/>
      <c r="D64" s="29" t="s">
        <v>159</v>
      </c>
      <c r="E64" s="29">
        <v>1</v>
      </c>
      <c r="F64" s="30">
        <v>101150</v>
      </c>
      <c r="G64" s="30">
        <v>199204</v>
      </c>
      <c r="H64" s="26">
        <f>VLOOKUP(B64,'VALOR HISTORICO - PRESENTE'!$B$5:$F$125,5,0)</f>
        <v>61353.781999999999</v>
      </c>
      <c r="I64" s="30">
        <f t="shared" si="0"/>
        <v>120569.26066666667</v>
      </c>
      <c r="J64" s="27">
        <f t="shared" si="2"/>
        <v>120569.26066666667</v>
      </c>
    </row>
    <row r="65" spans="1:10" ht="48" customHeight="1" thickBot="1">
      <c r="A65" s="28">
        <v>55</v>
      </c>
      <c r="B65" s="90" t="s">
        <v>67</v>
      </c>
      <c r="C65" s="91"/>
      <c r="D65" s="29" t="s">
        <v>158</v>
      </c>
      <c r="E65" s="29">
        <v>1</v>
      </c>
      <c r="F65" s="30">
        <v>208250</v>
      </c>
      <c r="G65" s="30">
        <v>441766</v>
      </c>
      <c r="H65" s="26">
        <f>VLOOKUP(B65,'VALOR HISTORICO - PRESENTE'!$B$5:$F$125,5,0)</f>
        <v>139360.7334</v>
      </c>
      <c r="I65" s="30">
        <f t="shared" si="0"/>
        <v>263125.57780000003</v>
      </c>
      <c r="J65" s="27">
        <f t="shared" si="2"/>
        <v>263125.57780000003</v>
      </c>
    </row>
    <row r="66" spans="1:10" ht="48" customHeight="1" thickBot="1">
      <c r="A66" s="28">
        <v>56</v>
      </c>
      <c r="B66" s="90" t="s">
        <v>68</v>
      </c>
      <c r="C66" s="91"/>
      <c r="D66" s="29" t="s">
        <v>158</v>
      </c>
      <c r="E66" s="29">
        <v>1</v>
      </c>
      <c r="F66" s="30">
        <v>101150</v>
      </c>
      <c r="G66" s="30">
        <v>207331</v>
      </c>
      <c r="H66" s="26">
        <f>VLOOKUP(B66,'VALOR HISTORICO - PRESENTE'!$B$5:$F$125,5,0)</f>
        <v>63545.514600000002</v>
      </c>
      <c r="I66" s="30">
        <f t="shared" si="0"/>
        <v>124008.8382</v>
      </c>
      <c r="J66" s="27">
        <f t="shared" si="2"/>
        <v>124008.8382</v>
      </c>
    </row>
    <row r="67" spans="1:10" ht="48" customHeight="1" thickBot="1">
      <c r="A67" s="28">
        <v>57</v>
      </c>
      <c r="B67" s="90" t="s">
        <v>69</v>
      </c>
      <c r="C67" s="91"/>
      <c r="D67" s="29" t="s">
        <v>161</v>
      </c>
      <c r="E67" s="29">
        <v>1</v>
      </c>
      <c r="F67" s="30">
        <v>172550</v>
      </c>
      <c r="G67" s="30">
        <v>345465</v>
      </c>
      <c r="H67" s="26">
        <f>VLOOKUP(B67,'VALOR HISTORICO - PRESENTE'!$B$5:$F$125,5,0)</f>
        <v>107369.6446</v>
      </c>
      <c r="I67" s="30">
        <f t="shared" si="0"/>
        <v>208461.54819999999</v>
      </c>
      <c r="J67" s="27">
        <f t="shared" si="2"/>
        <v>208461.54819999999</v>
      </c>
    </row>
    <row r="68" spans="1:10" ht="48" customHeight="1" thickBot="1">
      <c r="A68" s="28">
        <v>58</v>
      </c>
      <c r="B68" s="90" t="s">
        <v>70</v>
      </c>
      <c r="C68" s="91"/>
      <c r="D68" s="29" t="s">
        <v>158</v>
      </c>
      <c r="E68" s="29">
        <v>1</v>
      </c>
      <c r="F68" s="30">
        <v>714000</v>
      </c>
      <c r="G68" s="30">
        <v>1148486</v>
      </c>
      <c r="H68" s="26">
        <f>VLOOKUP(B68,'VALOR HISTORICO - PRESENTE'!$B$5:$F$125,5,0)</f>
        <v>354975.45299999998</v>
      </c>
      <c r="I68" s="30">
        <f t="shared" si="0"/>
        <v>739153.81766666658</v>
      </c>
      <c r="J68" s="27">
        <f t="shared" si="2"/>
        <v>739153.81766666658</v>
      </c>
    </row>
    <row r="69" spans="1:10" ht="48" customHeight="1" thickBot="1">
      <c r="A69" s="28">
        <v>59</v>
      </c>
      <c r="B69" s="90" t="s">
        <v>71</v>
      </c>
      <c r="C69" s="91"/>
      <c r="D69" s="29" t="s">
        <v>158</v>
      </c>
      <c r="E69" s="29">
        <v>1</v>
      </c>
      <c r="F69" s="30">
        <v>714000</v>
      </c>
      <c r="G69" s="30">
        <v>1154264</v>
      </c>
      <c r="H69" s="26">
        <f>VLOOKUP(B69,'VALOR HISTORICO - PRESENTE'!$B$5:$F$125,5,0)</f>
        <v>359357.86599999998</v>
      </c>
      <c r="I69" s="30">
        <f t="shared" si="0"/>
        <v>742540.62199999997</v>
      </c>
      <c r="J69" s="27">
        <f t="shared" si="2"/>
        <v>742540.62199999997</v>
      </c>
    </row>
    <row r="70" spans="1:10" ht="48" customHeight="1" thickBot="1">
      <c r="A70" s="28">
        <v>60</v>
      </c>
      <c r="B70" s="90" t="s">
        <v>72</v>
      </c>
      <c r="C70" s="91"/>
      <c r="D70" s="29" t="s">
        <v>160</v>
      </c>
      <c r="E70" s="29">
        <v>1</v>
      </c>
      <c r="F70" s="30">
        <v>196350</v>
      </c>
      <c r="G70" s="30">
        <v>239864</v>
      </c>
      <c r="H70" s="26">
        <f>VLOOKUP(B70,'VALOR HISTORICO - PRESENTE'!$B$5:$F$125,5,0)</f>
        <v>74501.020999999993</v>
      </c>
      <c r="I70" s="30">
        <f t="shared" si="0"/>
        <v>170238.34033333333</v>
      </c>
      <c r="J70" s="27">
        <f t="shared" si="2"/>
        <v>170238.34033333333</v>
      </c>
    </row>
    <row r="71" spans="1:10" ht="48" customHeight="1" thickBot="1">
      <c r="A71" s="28">
        <v>61</v>
      </c>
      <c r="B71" s="90" t="s">
        <v>73</v>
      </c>
      <c r="C71" s="91"/>
      <c r="D71" s="29" t="s">
        <v>159</v>
      </c>
      <c r="E71" s="29">
        <v>1</v>
      </c>
      <c r="F71" s="30">
        <v>101150</v>
      </c>
      <c r="G71" s="30">
        <v>140796</v>
      </c>
      <c r="H71" s="26">
        <f>VLOOKUP(B71,'VALOR HISTORICO - PRESENTE'!$B$5:$F$125,5,0)</f>
        <v>43824.13</v>
      </c>
      <c r="I71" s="30">
        <f t="shared" si="0"/>
        <v>95256.71</v>
      </c>
      <c r="J71" s="27">
        <f t="shared" si="2"/>
        <v>95256.71</v>
      </c>
    </row>
    <row r="72" spans="1:10" ht="48" customHeight="1" thickBot="1">
      <c r="A72" s="28">
        <v>62</v>
      </c>
      <c r="B72" s="90" t="s">
        <v>74</v>
      </c>
      <c r="C72" s="91"/>
      <c r="D72" s="29" t="s">
        <v>158</v>
      </c>
      <c r="E72" s="29">
        <v>1</v>
      </c>
      <c r="F72" s="30">
        <v>535500</v>
      </c>
      <c r="G72" s="30">
        <v>569789</v>
      </c>
      <c r="H72" s="26">
        <f>VLOOKUP(B72,'VALOR HISTORICO - PRESENTE'!$B$5:$F$125,5,0)</f>
        <v>174420.0374</v>
      </c>
      <c r="I72" s="30">
        <f t="shared" si="0"/>
        <v>426569.67913333332</v>
      </c>
      <c r="J72" s="27">
        <f t="shared" si="2"/>
        <v>426569.67913333332</v>
      </c>
    </row>
    <row r="73" spans="1:10" ht="48" customHeight="1" thickBot="1">
      <c r="A73" s="28">
        <v>63</v>
      </c>
      <c r="B73" s="90" t="s">
        <v>75</v>
      </c>
      <c r="C73" s="91"/>
      <c r="D73" s="29" t="s">
        <v>159</v>
      </c>
      <c r="E73" s="29">
        <v>1</v>
      </c>
      <c r="F73" s="30">
        <v>214200</v>
      </c>
      <c r="G73" s="30">
        <v>183064</v>
      </c>
      <c r="H73" s="26">
        <f>VLOOKUP(B73,'VALOR HISTORICO - PRESENTE'!$B$5:$F$125,5,0)</f>
        <v>56971.368999999999</v>
      </c>
      <c r="I73" s="30">
        <f t="shared" si="0"/>
        <v>151411.78966666668</v>
      </c>
      <c r="J73" s="27">
        <f t="shared" si="2"/>
        <v>151411.78966666668</v>
      </c>
    </row>
    <row r="74" spans="1:10" ht="48" customHeight="1" thickBot="1">
      <c r="A74" s="28">
        <v>64</v>
      </c>
      <c r="B74" s="90" t="s">
        <v>76</v>
      </c>
      <c r="C74" s="91"/>
      <c r="D74" s="29" t="s">
        <v>159</v>
      </c>
      <c r="E74" s="29">
        <v>1</v>
      </c>
      <c r="F74" s="30">
        <v>185640</v>
      </c>
      <c r="G74" s="30">
        <v>77099</v>
      </c>
      <c r="H74" s="26">
        <f>VLOOKUP(B74,'VALOR HISTORICO - PRESENTE'!$B$5:$F$125,5,0)</f>
        <v>24103.797600000002</v>
      </c>
      <c r="I74" s="30">
        <f t="shared" si="0"/>
        <v>95614.265866666668</v>
      </c>
      <c r="J74" s="27">
        <f t="shared" si="2"/>
        <v>95614.265866666668</v>
      </c>
    </row>
    <row r="75" spans="1:10" ht="48" customHeight="1" thickBot="1">
      <c r="A75" s="28">
        <v>65</v>
      </c>
      <c r="B75" s="90" t="s">
        <v>77</v>
      </c>
      <c r="C75" s="91"/>
      <c r="D75" s="29" t="s">
        <v>159</v>
      </c>
      <c r="E75" s="29">
        <v>1</v>
      </c>
      <c r="F75" s="30">
        <v>612850</v>
      </c>
      <c r="G75" s="30">
        <v>595000</v>
      </c>
      <c r="H75" s="26"/>
      <c r="I75" s="30">
        <f t="shared" si="0"/>
        <v>603925</v>
      </c>
      <c r="J75" s="27">
        <f t="shared" ref="J75:J106" si="3">I75*E75</f>
        <v>603925</v>
      </c>
    </row>
    <row r="76" spans="1:10" ht="48" customHeight="1" thickBot="1">
      <c r="A76" s="28">
        <v>66</v>
      </c>
      <c r="B76" s="90" t="s">
        <v>78</v>
      </c>
      <c r="C76" s="91"/>
      <c r="D76" s="29" t="s">
        <v>159</v>
      </c>
      <c r="E76" s="29">
        <v>1</v>
      </c>
      <c r="F76" s="30">
        <v>257040</v>
      </c>
      <c r="G76" s="30">
        <v>122989</v>
      </c>
      <c r="H76" s="26">
        <f>VLOOKUP(B76,'VALOR HISTORICO - PRESENTE'!$B$5:$F$125,5,0)</f>
        <v>38565.234400000001</v>
      </c>
      <c r="I76" s="30">
        <f t="shared" ref="I76:I129" si="4">AVERAGE(F76:H76)</f>
        <v>139531.41146666667</v>
      </c>
      <c r="J76" s="27">
        <f t="shared" si="3"/>
        <v>139531.41146666667</v>
      </c>
    </row>
    <row r="77" spans="1:10" ht="48" customHeight="1" thickBot="1">
      <c r="A77" s="28">
        <v>67</v>
      </c>
      <c r="B77" s="90" t="s">
        <v>79</v>
      </c>
      <c r="C77" s="91"/>
      <c r="D77" s="29" t="s">
        <v>159</v>
      </c>
      <c r="E77" s="29">
        <v>1</v>
      </c>
      <c r="F77" s="30">
        <v>571200</v>
      </c>
      <c r="G77" s="30">
        <v>439580</v>
      </c>
      <c r="H77" s="26">
        <f>VLOOKUP(B77,'VALOR HISTORICO - PRESENTE'!$B$5:$F$125,5,0)</f>
        <v>137607.76819999999</v>
      </c>
      <c r="I77" s="30">
        <f t="shared" si="4"/>
        <v>382795.92273333337</v>
      </c>
      <c r="J77" s="27">
        <f t="shared" si="3"/>
        <v>382795.92273333337</v>
      </c>
    </row>
    <row r="78" spans="1:10" ht="48" customHeight="1" thickBot="1">
      <c r="A78" s="28">
        <v>68</v>
      </c>
      <c r="B78" s="90" t="s">
        <v>80</v>
      </c>
      <c r="C78" s="91"/>
      <c r="D78" s="29" t="s">
        <v>159</v>
      </c>
      <c r="E78" s="29">
        <v>1</v>
      </c>
      <c r="F78" s="30">
        <v>416500</v>
      </c>
      <c r="G78" s="30">
        <v>432847</v>
      </c>
      <c r="H78" s="26">
        <f>VLOOKUP(B78,'VALOR HISTORICO - PRESENTE'!$B$5:$F$125,5,0)</f>
        <v>137170.05300000001</v>
      </c>
      <c r="I78" s="30">
        <f t="shared" si="4"/>
        <v>328839.01766666671</v>
      </c>
      <c r="J78" s="27">
        <f t="shared" si="3"/>
        <v>328839.01766666671</v>
      </c>
    </row>
    <row r="79" spans="1:10" ht="48" customHeight="1" thickBot="1">
      <c r="A79" s="28">
        <v>69</v>
      </c>
      <c r="B79" s="90" t="s">
        <v>81</v>
      </c>
      <c r="C79" s="91"/>
      <c r="D79" s="29" t="s">
        <v>159</v>
      </c>
      <c r="E79" s="29">
        <v>1</v>
      </c>
      <c r="F79" s="30">
        <v>357000</v>
      </c>
      <c r="G79" s="30">
        <v>462613</v>
      </c>
      <c r="H79" s="26">
        <f>VLOOKUP(B79,'VALOR HISTORICO - PRESENTE'!$B$5:$F$125,5,0)</f>
        <v>143305.43119999999</v>
      </c>
      <c r="I79" s="30">
        <f t="shared" si="4"/>
        <v>320972.81040000002</v>
      </c>
      <c r="J79" s="27">
        <f t="shared" si="3"/>
        <v>320972.81040000002</v>
      </c>
    </row>
    <row r="80" spans="1:10" ht="48" customHeight="1" thickBot="1">
      <c r="A80" s="28">
        <v>70</v>
      </c>
      <c r="B80" s="90" t="s">
        <v>82</v>
      </c>
      <c r="C80" s="91"/>
      <c r="D80" s="29" t="s">
        <v>159</v>
      </c>
      <c r="E80" s="29">
        <v>1</v>
      </c>
      <c r="F80" s="30">
        <v>357000</v>
      </c>
      <c r="G80" s="30">
        <v>240153</v>
      </c>
      <c r="H80" s="26">
        <f>VLOOKUP(B80,'VALOR HISTORICO - PRESENTE'!$B$5:$F$125,5,0)</f>
        <v>75377.503599999996</v>
      </c>
      <c r="I80" s="30">
        <f t="shared" si="4"/>
        <v>224176.83453333331</v>
      </c>
      <c r="J80" s="27">
        <f t="shared" si="3"/>
        <v>224176.83453333331</v>
      </c>
    </row>
    <row r="81" spans="1:10" ht="48" customHeight="1" thickBot="1">
      <c r="A81" s="28">
        <v>71</v>
      </c>
      <c r="B81" s="90" t="s">
        <v>83</v>
      </c>
      <c r="C81" s="91"/>
      <c r="D81" s="29" t="s">
        <v>159</v>
      </c>
      <c r="E81" s="29">
        <v>1</v>
      </c>
      <c r="F81" s="30">
        <v>214200</v>
      </c>
      <c r="G81" s="30">
        <v>192212</v>
      </c>
      <c r="H81" s="26">
        <f>VLOOKUP(B81,'VALOR HISTORICO - PRESENTE'!$B$5:$F$125,5,0)</f>
        <v>60039.584199999998</v>
      </c>
      <c r="I81" s="30">
        <f t="shared" si="4"/>
        <v>155483.86139999999</v>
      </c>
      <c r="J81" s="27">
        <f t="shared" si="3"/>
        <v>155483.86139999999</v>
      </c>
    </row>
    <row r="82" spans="1:10" ht="48" customHeight="1" thickBot="1">
      <c r="A82" s="28">
        <v>72</v>
      </c>
      <c r="B82" s="90" t="s">
        <v>84</v>
      </c>
      <c r="C82" s="91"/>
      <c r="D82" s="29" t="s">
        <v>159</v>
      </c>
      <c r="E82" s="29">
        <v>1</v>
      </c>
      <c r="F82" s="30">
        <v>328440</v>
      </c>
      <c r="G82" s="30">
        <v>353426</v>
      </c>
      <c r="H82" s="26">
        <f>VLOOKUP(B82,'VALOR HISTORICO - PRESENTE'!$B$5:$F$125,5,0)</f>
        <v>110875.575</v>
      </c>
      <c r="I82" s="30">
        <f t="shared" si="4"/>
        <v>264247.19166666665</v>
      </c>
      <c r="J82" s="27">
        <f t="shared" si="3"/>
        <v>264247.19166666665</v>
      </c>
    </row>
    <row r="83" spans="1:10" ht="48" customHeight="1" thickBot="1">
      <c r="A83" s="28">
        <v>73</v>
      </c>
      <c r="B83" s="90" t="s">
        <v>85</v>
      </c>
      <c r="C83" s="91"/>
      <c r="D83" s="29" t="s">
        <v>159</v>
      </c>
      <c r="E83" s="29">
        <v>1</v>
      </c>
      <c r="F83" s="30">
        <v>285600</v>
      </c>
      <c r="G83" s="30">
        <v>190405</v>
      </c>
      <c r="H83" s="26">
        <f>VLOOKUP(B83,'VALOR HISTORICO - PRESENTE'!$B$5:$F$125,5,0)</f>
        <v>58286.618999999999</v>
      </c>
      <c r="I83" s="30">
        <f t="shared" si="4"/>
        <v>178097.20633333331</v>
      </c>
      <c r="J83" s="27">
        <f t="shared" si="3"/>
        <v>178097.20633333331</v>
      </c>
    </row>
    <row r="84" spans="1:10" ht="48" customHeight="1">
      <c r="A84" s="28">
        <v>74</v>
      </c>
      <c r="B84" s="90" t="s">
        <v>86</v>
      </c>
      <c r="C84" s="91"/>
      <c r="D84" s="29" t="s">
        <v>159</v>
      </c>
      <c r="E84" s="29">
        <v>1</v>
      </c>
      <c r="F84" s="30">
        <v>342720</v>
      </c>
      <c r="G84" s="30">
        <v>648550</v>
      </c>
      <c r="H84" s="26"/>
      <c r="I84" s="30">
        <f t="shared" si="4"/>
        <v>495635</v>
      </c>
      <c r="J84" s="27">
        <f t="shared" si="3"/>
        <v>495635</v>
      </c>
    </row>
    <row r="85" spans="1:10" ht="48" customHeight="1">
      <c r="A85" s="28">
        <v>75</v>
      </c>
      <c r="B85" s="90" t="s">
        <v>87</v>
      </c>
      <c r="C85" s="91"/>
      <c r="D85" s="29" t="s">
        <v>159</v>
      </c>
      <c r="E85" s="29">
        <v>1</v>
      </c>
      <c r="F85" s="30">
        <v>160650</v>
      </c>
      <c r="G85" s="30">
        <v>112103</v>
      </c>
      <c r="H85" s="30"/>
      <c r="I85" s="30">
        <f t="shared" si="4"/>
        <v>136376.5</v>
      </c>
      <c r="J85" s="27">
        <f t="shared" si="3"/>
        <v>136376.5</v>
      </c>
    </row>
    <row r="86" spans="1:10" ht="48" customHeight="1">
      <c r="A86" s="28">
        <v>76</v>
      </c>
      <c r="B86" s="90" t="s">
        <v>88</v>
      </c>
      <c r="C86" s="91"/>
      <c r="D86" s="29" t="s">
        <v>159</v>
      </c>
      <c r="E86" s="29">
        <v>1</v>
      </c>
      <c r="F86" s="30">
        <v>114240</v>
      </c>
      <c r="G86" s="30">
        <v>105394</v>
      </c>
      <c r="H86" s="30"/>
      <c r="I86" s="30">
        <f t="shared" si="4"/>
        <v>109817</v>
      </c>
      <c r="J86" s="27">
        <f t="shared" si="3"/>
        <v>109817</v>
      </c>
    </row>
    <row r="87" spans="1:10" ht="48" customHeight="1">
      <c r="A87" s="28">
        <v>77</v>
      </c>
      <c r="B87" s="90" t="s">
        <v>89</v>
      </c>
      <c r="C87" s="91"/>
      <c r="D87" s="29" t="s">
        <v>159</v>
      </c>
      <c r="E87" s="29">
        <v>1</v>
      </c>
      <c r="F87" s="30">
        <v>386750</v>
      </c>
      <c r="G87" s="30">
        <v>198477</v>
      </c>
      <c r="H87" s="30"/>
      <c r="I87" s="30">
        <f t="shared" si="4"/>
        <v>292613.5</v>
      </c>
      <c r="J87" s="27">
        <f t="shared" si="3"/>
        <v>292613.5</v>
      </c>
    </row>
    <row r="88" spans="1:10" ht="48" customHeight="1">
      <c r="A88" s="28">
        <v>78</v>
      </c>
      <c r="B88" s="90" t="s">
        <v>90</v>
      </c>
      <c r="C88" s="91"/>
      <c r="D88" s="29" t="s">
        <v>159</v>
      </c>
      <c r="E88" s="29">
        <v>1</v>
      </c>
      <c r="F88" s="30">
        <v>113050</v>
      </c>
      <c r="G88" s="30">
        <v>57428</v>
      </c>
      <c r="H88" s="30"/>
      <c r="I88" s="30">
        <f t="shared" si="4"/>
        <v>85239</v>
      </c>
      <c r="J88" s="27">
        <f t="shared" si="3"/>
        <v>85239</v>
      </c>
    </row>
    <row r="89" spans="1:10" ht="48" customHeight="1">
      <c r="A89" s="28">
        <v>79</v>
      </c>
      <c r="B89" s="90" t="s">
        <v>91</v>
      </c>
      <c r="C89" s="91"/>
      <c r="D89" s="29" t="s">
        <v>159</v>
      </c>
      <c r="E89" s="29">
        <v>1</v>
      </c>
      <c r="F89" s="30">
        <v>113050</v>
      </c>
      <c r="G89" s="30">
        <v>59531</v>
      </c>
      <c r="H89" s="30"/>
      <c r="I89" s="30">
        <f t="shared" si="4"/>
        <v>86290.5</v>
      </c>
      <c r="J89" s="27">
        <f t="shared" si="3"/>
        <v>86290.5</v>
      </c>
    </row>
    <row r="90" spans="1:10" ht="48" customHeight="1">
      <c r="A90" s="28">
        <v>80</v>
      </c>
      <c r="B90" s="90" t="s">
        <v>92</v>
      </c>
      <c r="C90" s="91"/>
      <c r="D90" s="29" t="s">
        <v>159</v>
      </c>
      <c r="E90" s="29">
        <v>1</v>
      </c>
      <c r="F90" s="30">
        <v>116620</v>
      </c>
      <c r="G90" s="30">
        <v>57428</v>
      </c>
      <c r="H90" s="30"/>
      <c r="I90" s="30">
        <f t="shared" si="4"/>
        <v>87024</v>
      </c>
      <c r="J90" s="27">
        <f t="shared" si="3"/>
        <v>87024</v>
      </c>
    </row>
    <row r="91" spans="1:10" ht="48" customHeight="1">
      <c r="A91" s="28">
        <v>81</v>
      </c>
      <c r="B91" s="90" t="s">
        <v>93</v>
      </c>
      <c r="C91" s="91"/>
      <c r="D91" s="29" t="s">
        <v>159</v>
      </c>
      <c r="E91" s="29">
        <v>1</v>
      </c>
      <c r="F91" s="30">
        <v>178500</v>
      </c>
      <c r="G91" s="30">
        <v>59531</v>
      </c>
      <c r="H91" s="30"/>
      <c r="I91" s="30">
        <f t="shared" si="4"/>
        <v>119015.5</v>
      </c>
      <c r="J91" s="27">
        <f t="shared" si="3"/>
        <v>119015.5</v>
      </c>
    </row>
    <row r="92" spans="1:10" ht="48" customHeight="1">
      <c r="A92" s="28">
        <v>82</v>
      </c>
      <c r="B92" s="90" t="s">
        <v>94</v>
      </c>
      <c r="C92" s="91"/>
      <c r="D92" s="29" t="s">
        <v>159</v>
      </c>
      <c r="E92" s="29">
        <v>1</v>
      </c>
      <c r="F92" s="30">
        <v>17850</v>
      </c>
      <c r="G92" s="30">
        <v>217809</v>
      </c>
      <c r="H92" s="30"/>
      <c r="I92" s="30">
        <f t="shared" si="4"/>
        <v>117829.5</v>
      </c>
      <c r="J92" s="27">
        <f t="shared" si="3"/>
        <v>117829.5</v>
      </c>
    </row>
    <row r="93" spans="1:10" ht="48" customHeight="1">
      <c r="A93" s="28">
        <v>83</v>
      </c>
      <c r="B93" s="90" t="s">
        <v>95</v>
      </c>
      <c r="C93" s="91"/>
      <c r="D93" s="29" t="s">
        <v>159</v>
      </c>
      <c r="E93" s="29">
        <v>1</v>
      </c>
      <c r="F93" s="30">
        <v>124950</v>
      </c>
      <c r="G93" s="30">
        <v>114413</v>
      </c>
      <c r="H93" s="30"/>
      <c r="I93" s="30">
        <f t="shared" si="4"/>
        <v>119681.5</v>
      </c>
      <c r="J93" s="27">
        <f t="shared" si="3"/>
        <v>119681.5</v>
      </c>
    </row>
    <row r="94" spans="1:10" ht="48" customHeight="1">
      <c r="A94" s="28">
        <v>84</v>
      </c>
      <c r="B94" s="90" t="s">
        <v>96</v>
      </c>
      <c r="C94" s="91"/>
      <c r="D94" s="29" t="s">
        <v>159</v>
      </c>
      <c r="E94" s="29">
        <v>1</v>
      </c>
      <c r="F94" s="30">
        <v>116620</v>
      </c>
      <c r="G94" s="30">
        <v>166502</v>
      </c>
      <c r="H94" s="30"/>
      <c r="I94" s="30">
        <f t="shared" si="4"/>
        <v>141561</v>
      </c>
      <c r="J94" s="27">
        <f t="shared" si="3"/>
        <v>141561</v>
      </c>
    </row>
    <row r="95" spans="1:10" ht="48" customHeight="1">
      <c r="A95" s="28">
        <v>85</v>
      </c>
      <c r="B95" s="90" t="s">
        <v>97</v>
      </c>
      <c r="C95" s="91"/>
      <c r="D95" s="29" t="s">
        <v>159</v>
      </c>
      <c r="E95" s="29">
        <v>1</v>
      </c>
      <c r="F95" s="30">
        <v>113050</v>
      </c>
      <c r="G95" s="30">
        <v>96159</v>
      </c>
      <c r="H95" s="30"/>
      <c r="I95" s="30">
        <f t="shared" si="4"/>
        <v>104604.5</v>
      </c>
      <c r="J95" s="27">
        <f t="shared" si="3"/>
        <v>104604.5</v>
      </c>
    </row>
    <row r="96" spans="1:10" ht="48" customHeight="1">
      <c r="A96" s="28">
        <v>86</v>
      </c>
      <c r="B96" s="90" t="s">
        <v>98</v>
      </c>
      <c r="C96" s="91"/>
      <c r="D96" s="29" t="s">
        <v>159</v>
      </c>
      <c r="E96" s="29">
        <v>1</v>
      </c>
      <c r="F96" s="30">
        <v>357000</v>
      </c>
      <c r="G96" s="30">
        <v>262719</v>
      </c>
      <c r="H96" s="30"/>
      <c r="I96" s="30">
        <f t="shared" si="4"/>
        <v>309859.5</v>
      </c>
      <c r="J96" s="27">
        <f t="shared" si="3"/>
        <v>309859.5</v>
      </c>
    </row>
    <row r="97" spans="1:10" ht="48" customHeight="1">
      <c r="A97" s="28">
        <v>87</v>
      </c>
      <c r="B97" s="90" t="s">
        <v>99</v>
      </c>
      <c r="C97" s="91"/>
      <c r="D97" s="29" t="s">
        <v>159</v>
      </c>
      <c r="E97" s="29">
        <v>1</v>
      </c>
      <c r="F97" s="30">
        <v>333200</v>
      </c>
      <c r="G97" s="30">
        <v>161427</v>
      </c>
      <c r="H97" s="30"/>
      <c r="I97" s="30">
        <f t="shared" si="4"/>
        <v>247313.5</v>
      </c>
      <c r="J97" s="27">
        <f t="shared" si="3"/>
        <v>247313.5</v>
      </c>
    </row>
    <row r="98" spans="1:10" ht="48" customHeight="1">
      <c r="A98" s="28">
        <v>88</v>
      </c>
      <c r="B98" s="90" t="s">
        <v>100</v>
      </c>
      <c r="C98" s="91"/>
      <c r="D98" s="29" t="s">
        <v>159</v>
      </c>
      <c r="E98" s="29">
        <v>1</v>
      </c>
      <c r="F98" s="30">
        <v>2142000</v>
      </c>
      <c r="G98" s="30">
        <v>1675991</v>
      </c>
      <c r="H98" s="30"/>
      <c r="I98" s="30">
        <f t="shared" si="4"/>
        <v>1908995.5</v>
      </c>
      <c r="J98" s="27">
        <f t="shared" si="3"/>
        <v>1908995.5</v>
      </c>
    </row>
    <row r="99" spans="1:10" ht="48" customHeight="1">
      <c r="A99" s="28">
        <v>89</v>
      </c>
      <c r="B99" s="90" t="s">
        <v>101</v>
      </c>
      <c r="C99" s="91"/>
      <c r="D99" s="29" t="s">
        <v>159</v>
      </c>
      <c r="E99" s="29">
        <v>1</v>
      </c>
      <c r="F99" s="30">
        <v>1011500</v>
      </c>
      <c r="G99" s="30">
        <v>620110</v>
      </c>
      <c r="H99" s="30"/>
      <c r="I99" s="30">
        <f t="shared" si="4"/>
        <v>815805</v>
      </c>
      <c r="J99" s="27">
        <f t="shared" si="3"/>
        <v>815805</v>
      </c>
    </row>
    <row r="100" spans="1:10" ht="48" customHeight="1">
      <c r="A100" s="28">
        <v>90</v>
      </c>
      <c r="B100" s="90" t="s">
        <v>102</v>
      </c>
      <c r="C100" s="91"/>
      <c r="D100" s="29" t="s">
        <v>159</v>
      </c>
      <c r="E100" s="29">
        <v>1</v>
      </c>
      <c r="F100" s="30">
        <v>232050</v>
      </c>
      <c r="G100" s="30">
        <v>214740</v>
      </c>
      <c r="H100" s="30"/>
      <c r="I100" s="30">
        <f t="shared" si="4"/>
        <v>223395</v>
      </c>
      <c r="J100" s="27">
        <f t="shared" si="3"/>
        <v>223395</v>
      </c>
    </row>
    <row r="101" spans="1:10" ht="48" customHeight="1">
      <c r="A101" s="28">
        <v>91</v>
      </c>
      <c r="B101" s="90" t="s">
        <v>103</v>
      </c>
      <c r="C101" s="91"/>
      <c r="D101" s="29" t="s">
        <v>158</v>
      </c>
      <c r="E101" s="29">
        <v>1</v>
      </c>
      <c r="F101" s="30">
        <v>654500</v>
      </c>
      <c r="G101" s="30">
        <v>191221</v>
      </c>
      <c r="H101" s="30"/>
      <c r="I101" s="13">
        <f t="shared" ref="I101" si="5">G101+H101</f>
        <v>191221</v>
      </c>
      <c r="J101" s="27">
        <f t="shared" si="3"/>
        <v>191221</v>
      </c>
    </row>
    <row r="102" spans="1:10" ht="48" customHeight="1">
      <c r="A102" s="28">
        <v>92</v>
      </c>
      <c r="B102" s="90" t="s">
        <v>104</v>
      </c>
      <c r="C102" s="91"/>
      <c r="D102" s="29" t="s">
        <v>159</v>
      </c>
      <c r="E102" s="29">
        <v>1</v>
      </c>
      <c r="F102" s="30">
        <v>178500</v>
      </c>
      <c r="G102" s="30">
        <v>78842</v>
      </c>
      <c r="H102" s="30"/>
      <c r="I102" s="30">
        <f t="shared" si="4"/>
        <v>128671</v>
      </c>
      <c r="J102" s="27">
        <f t="shared" si="3"/>
        <v>128671</v>
      </c>
    </row>
    <row r="103" spans="1:10" ht="48" customHeight="1">
      <c r="A103" s="28">
        <v>93</v>
      </c>
      <c r="B103" s="90" t="s">
        <v>105</v>
      </c>
      <c r="C103" s="91"/>
      <c r="D103" s="29" t="s">
        <v>159</v>
      </c>
      <c r="E103" s="29">
        <v>1</v>
      </c>
      <c r="F103" s="30">
        <v>113050</v>
      </c>
      <c r="G103" s="30">
        <v>93747</v>
      </c>
      <c r="H103" s="30"/>
      <c r="I103" s="30">
        <f t="shared" si="4"/>
        <v>103398.5</v>
      </c>
      <c r="J103" s="27">
        <f t="shared" si="3"/>
        <v>103398.5</v>
      </c>
    </row>
    <row r="104" spans="1:10" ht="48" customHeight="1">
      <c r="A104" s="28">
        <v>94</v>
      </c>
      <c r="B104" s="90" t="s">
        <v>106</v>
      </c>
      <c r="C104" s="91"/>
      <c r="D104" s="29" t="s">
        <v>159</v>
      </c>
      <c r="E104" s="29">
        <v>1</v>
      </c>
      <c r="F104" s="30">
        <v>1606500</v>
      </c>
      <c r="G104" s="30">
        <v>446047</v>
      </c>
      <c r="H104" s="30"/>
      <c r="I104" s="30">
        <f t="shared" si="4"/>
        <v>1026273.5</v>
      </c>
      <c r="J104" s="27">
        <f t="shared" si="3"/>
        <v>1026273.5</v>
      </c>
    </row>
    <row r="105" spans="1:10" ht="48" customHeight="1">
      <c r="A105" s="28">
        <v>95</v>
      </c>
      <c r="B105" s="90" t="s">
        <v>107</v>
      </c>
      <c r="C105" s="91"/>
      <c r="D105" s="29" t="s">
        <v>159</v>
      </c>
      <c r="E105" s="29">
        <v>1</v>
      </c>
      <c r="F105" s="30">
        <v>892500</v>
      </c>
      <c r="G105" s="30">
        <v>800345</v>
      </c>
      <c r="H105" s="30"/>
      <c r="I105" s="30">
        <f t="shared" si="4"/>
        <v>846422.5</v>
      </c>
      <c r="J105" s="27">
        <f t="shared" si="3"/>
        <v>846422.5</v>
      </c>
    </row>
    <row r="106" spans="1:10" ht="48" customHeight="1">
      <c r="A106" s="28">
        <v>96</v>
      </c>
      <c r="B106" s="90" t="s">
        <v>108</v>
      </c>
      <c r="C106" s="91"/>
      <c r="D106" s="29" t="s">
        <v>159</v>
      </c>
      <c r="E106" s="29">
        <v>1</v>
      </c>
      <c r="F106" s="30">
        <v>1130500</v>
      </c>
      <c r="G106" s="30">
        <v>483096</v>
      </c>
      <c r="H106" s="30"/>
      <c r="I106" s="30">
        <f t="shared" si="4"/>
        <v>806798</v>
      </c>
      <c r="J106" s="27">
        <f t="shared" si="3"/>
        <v>806798</v>
      </c>
    </row>
    <row r="107" spans="1:10" ht="48" customHeight="1">
      <c r="A107" s="28">
        <v>97</v>
      </c>
      <c r="B107" s="90" t="s">
        <v>109</v>
      </c>
      <c r="C107" s="91"/>
      <c r="D107" s="29" t="s">
        <v>159</v>
      </c>
      <c r="E107" s="29">
        <v>1</v>
      </c>
      <c r="F107" s="30">
        <v>89250</v>
      </c>
      <c r="G107" s="30">
        <v>77870</v>
      </c>
      <c r="H107" s="30"/>
      <c r="I107" s="30">
        <f t="shared" si="4"/>
        <v>83560</v>
      </c>
      <c r="J107" s="27">
        <f t="shared" ref="J107:J129" si="6">I107*E107</f>
        <v>83560</v>
      </c>
    </row>
    <row r="108" spans="1:10" ht="48" customHeight="1">
      <c r="A108" s="28">
        <v>98</v>
      </c>
      <c r="B108" s="90" t="s">
        <v>110</v>
      </c>
      <c r="C108" s="91"/>
      <c r="D108" s="29" t="s">
        <v>159</v>
      </c>
      <c r="E108" s="29">
        <v>1</v>
      </c>
      <c r="F108" s="30">
        <v>309400</v>
      </c>
      <c r="G108" s="30">
        <v>135184</v>
      </c>
      <c r="H108" s="30"/>
      <c r="I108" s="30">
        <f t="shared" si="4"/>
        <v>222292</v>
      </c>
      <c r="J108" s="27">
        <f t="shared" si="6"/>
        <v>222292</v>
      </c>
    </row>
    <row r="109" spans="1:10" ht="48" customHeight="1">
      <c r="A109" s="28">
        <v>99</v>
      </c>
      <c r="B109" s="90" t="s">
        <v>111</v>
      </c>
      <c r="C109" s="91"/>
      <c r="D109" s="29" t="s">
        <v>158</v>
      </c>
      <c r="E109" s="29">
        <v>1</v>
      </c>
      <c r="F109" s="30">
        <v>928200</v>
      </c>
      <c r="G109" s="30">
        <v>1564054</v>
      </c>
      <c r="H109" s="30"/>
      <c r="I109" s="30">
        <f t="shared" si="4"/>
        <v>1246127</v>
      </c>
      <c r="J109" s="27">
        <f t="shared" si="6"/>
        <v>1246127</v>
      </c>
    </row>
    <row r="110" spans="1:10" ht="48" customHeight="1">
      <c r="A110" s="28">
        <v>100</v>
      </c>
      <c r="B110" s="90" t="s">
        <v>112</v>
      </c>
      <c r="C110" s="91"/>
      <c r="D110" s="29" t="s">
        <v>158</v>
      </c>
      <c r="E110" s="29">
        <v>1</v>
      </c>
      <c r="F110" s="30">
        <v>279650</v>
      </c>
      <c r="G110" s="30">
        <v>304623</v>
      </c>
      <c r="H110" s="30"/>
      <c r="I110" s="30">
        <f t="shared" si="4"/>
        <v>292136.5</v>
      </c>
      <c r="J110" s="27">
        <f t="shared" si="6"/>
        <v>292136.5</v>
      </c>
    </row>
    <row r="111" spans="1:10" ht="48" customHeight="1">
      <c r="A111" s="28">
        <v>101</v>
      </c>
      <c r="B111" s="90" t="s">
        <v>113</v>
      </c>
      <c r="C111" s="91"/>
      <c r="D111" s="29" t="s">
        <v>159</v>
      </c>
      <c r="E111" s="29">
        <v>1</v>
      </c>
      <c r="F111" s="30">
        <v>232050</v>
      </c>
      <c r="G111" s="30">
        <v>184054</v>
      </c>
      <c r="H111" s="30"/>
      <c r="I111" s="30">
        <f t="shared" si="4"/>
        <v>208052</v>
      </c>
      <c r="J111" s="27">
        <f t="shared" si="6"/>
        <v>208052</v>
      </c>
    </row>
    <row r="112" spans="1:10" ht="48" customHeight="1">
      <c r="A112" s="28">
        <v>102</v>
      </c>
      <c r="B112" s="90" t="s">
        <v>114</v>
      </c>
      <c r="C112" s="91"/>
      <c r="D112" s="29" t="s">
        <v>159</v>
      </c>
      <c r="E112" s="29">
        <v>1</v>
      </c>
      <c r="F112" s="30">
        <v>297500</v>
      </c>
      <c r="G112" s="30">
        <v>226124</v>
      </c>
      <c r="H112" s="30"/>
      <c r="I112" s="30">
        <f t="shared" si="4"/>
        <v>261812</v>
      </c>
      <c r="J112" s="27">
        <f t="shared" si="6"/>
        <v>261812</v>
      </c>
    </row>
    <row r="113" spans="1:10" ht="48" customHeight="1">
      <c r="A113" s="28">
        <v>103</v>
      </c>
      <c r="B113" s="90" t="s">
        <v>115</v>
      </c>
      <c r="C113" s="91"/>
      <c r="D113" s="29" t="s">
        <v>159</v>
      </c>
      <c r="E113" s="29">
        <v>1</v>
      </c>
      <c r="F113" s="30">
        <v>374850</v>
      </c>
      <c r="G113" s="30">
        <v>479249</v>
      </c>
      <c r="H113" s="30"/>
      <c r="I113" s="30">
        <f t="shared" si="4"/>
        <v>427049.5</v>
      </c>
      <c r="J113" s="27">
        <f t="shared" si="6"/>
        <v>427049.5</v>
      </c>
    </row>
    <row r="114" spans="1:10" ht="48" customHeight="1">
      <c r="A114" s="28">
        <v>104</v>
      </c>
      <c r="B114" s="90" t="s">
        <v>116</v>
      </c>
      <c r="C114" s="91"/>
      <c r="D114" s="29" t="s">
        <v>158</v>
      </c>
      <c r="E114" s="29">
        <v>1</v>
      </c>
      <c r="F114" s="30">
        <v>38080</v>
      </c>
      <c r="G114" s="30">
        <v>71946</v>
      </c>
      <c r="H114" s="30"/>
      <c r="I114" s="30">
        <f t="shared" si="4"/>
        <v>55013</v>
      </c>
      <c r="J114" s="27">
        <f t="shared" si="6"/>
        <v>55013</v>
      </c>
    </row>
    <row r="115" spans="1:10" ht="48" customHeight="1">
      <c r="A115" s="28">
        <v>105</v>
      </c>
      <c r="B115" s="90" t="s">
        <v>117</v>
      </c>
      <c r="C115" s="91"/>
      <c r="D115" s="29" t="s">
        <v>159</v>
      </c>
      <c r="E115" s="29">
        <v>1</v>
      </c>
      <c r="F115" s="30">
        <v>160650</v>
      </c>
      <c r="G115" s="30">
        <v>93817</v>
      </c>
      <c r="H115" s="30"/>
      <c r="I115" s="30">
        <f t="shared" si="4"/>
        <v>127233.5</v>
      </c>
      <c r="J115" s="27">
        <f t="shared" si="6"/>
        <v>127233.5</v>
      </c>
    </row>
    <row r="116" spans="1:10" ht="48" customHeight="1">
      <c r="A116" s="28">
        <v>106</v>
      </c>
      <c r="B116" s="90" t="s">
        <v>118</v>
      </c>
      <c r="C116" s="91"/>
      <c r="D116" s="29" t="s">
        <v>159</v>
      </c>
      <c r="E116" s="29">
        <v>1</v>
      </c>
      <c r="F116" s="30">
        <v>113050</v>
      </c>
      <c r="G116" s="30">
        <v>75175</v>
      </c>
      <c r="H116" s="30"/>
      <c r="I116" s="30">
        <f t="shared" si="4"/>
        <v>94112.5</v>
      </c>
      <c r="J116" s="27">
        <f t="shared" si="6"/>
        <v>94112.5</v>
      </c>
    </row>
    <row r="117" spans="1:10" ht="48" customHeight="1">
      <c r="A117" s="28">
        <v>107</v>
      </c>
      <c r="B117" s="90" t="s">
        <v>119</v>
      </c>
      <c r="C117" s="91"/>
      <c r="D117" s="29" t="s">
        <v>159</v>
      </c>
      <c r="E117" s="29">
        <v>1</v>
      </c>
      <c r="F117" s="30">
        <v>95200</v>
      </c>
      <c r="G117" s="30">
        <v>105583</v>
      </c>
      <c r="H117" s="30"/>
      <c r="I117" s="30">
        <f t="shared" si="4"/>
        <v>100391.5</v>
      </c>
      <c r="J117" s="27">
        <f t="shared" si="6"/>
        <v>100391.5</v>
      </c>
    </row>
    <row r="118" spans="1:10" ht="48" customHeight="1">
      <c r="A118" s="28">
        <v>108</v>
      </c>
      <c r="B118" s="90" t="s">
        <v>120</v>
      </c>
      <c r="C118" s="91"/>
      <c r="D118" s="29" t="s">
        <v>159</v>
      </c>
      <c r="E118" s="29">
        <v>1</v>
      </c>
      <c r="F118" s="30">
        <v>3808000</v>
      </c>
      <c r="G118" s="30">
        <v>1508899</v>
      </c>
      <c r="H118" s="30"/>
      <c r="I118" s="30">
        <f t="shared" si="4"/>
        <v>2658449.5</v>
      </c>
      <c r="J118" s="27">
        <f t="shared" si="6"/>
        <v>2658449.5</v>
      </c>
    </row>
    <row r="119" spans="1:10" ht="48" customHeight="1">
      <c r="A119" s="28">
        <v>109</v>
      </c>
      <c r="B119" s="90" t="s">
        <v>121</v>
      </c>
      <c r="C119" s="91"/>
      <c r="D119" s="29" t="s">
        <v>159</v>
      </c>
      <c r="E119" s="29">
        <v>1</v>
      </c>
      <c r="F119" s="30">
        <v>214200</v>
      </c>
      <c r="G119" s="30">
        <v>186140</v>
      </c>
      <c r="H119" s="30"/>
      <c r="I119" s="30">
        <f t="shared" si="4"/>
        <v>200170</v>
      </c>
      <c r="J119" s="27">
        <f t="shared" si="6"/>
        <v>200170</v>
      </c>
    </row>
    <row r="120" spans="1:10" ht="48" customHeight="1">
      <c r="A120" s="28">
        <v>110</v>
      </c>
      <c r="B120" s="90" t="s">
        <v>122</v>
      </c>
      <c r="C120" s="91"/>
      <c r="D120" s="29" t="s">
        <v>159</v>
      </c>
      <c r="E120" s="29">
        <v>1</v>
      </c>
      <c r="F120" s="30">
        <v>178500</v>
      </c>
      <c r="G120" s="30">
        <v>249272</v>
      </c>
      <c r="H120" s="30"/>
      <c r="I120" s="30">
        <f t="shared" si="4"/>
        <v>213886</v>
      </c>
      <c r="J120" s="27">
        <f t="shared" si="6"/>
        <v>213886</v>
      </c>
    </row>
    <row r="121" spans="1:10" ht="48" customHeight="1">
      <c r="A121" s="28">
        <v>111</v>
      </c>
      <c r="B121" s="90" t="s">
        <v>123</v>
      </c>
      <c r="C121" s="91"/>
      <c r="D121" s="29" t="s">
        <v>158</v>
      </c>
      <c r="E121" s="29">
        <v>1</v>
      </c>
      <c r="F121" s="30">
        <v>53550</v>
      </c>
      <c r="G121" s="30">
        <v>59913</v>
      </c>
      <c r="H121" s="30"/>
      <c r="I121" s="30">
        <f t="shared" si="4"/>
        <v>56731.5</v>
      </c>
      <c r="J121" s="27">
        <f t="shared" si="6"/>
        <v>56731.5</v>
      </c>
    </row>
    <row r="122" spans="1:10" ht="48" customHeight="1">
      <c r="A122" s="28">
        <v>112</v>
      </c>
      <c r="B122" s="90" t="s">
        <v>124</v>
      </c>
      <c r="C122" s="91"/>
      <c r="D122" s="29" t="s">
        <v>158</v>
      </c>
      <c r="E122" s="29">
        <v>1</v>
      </c>
      <c r="F122" s="30">
        <v>333200</v>
      </c>
      <c r="G122" s="30">
        <v>286172</v>
      </c>
      <c r="H122" s="30"/>
      <c r="I122" s="30">
        <f t="shared" si="4"/>
        <v>309686</v>
      </c>
      <c r="J122" s="27">
        <f t="shared" si="6"/>
        <v>309686</v>
      </c>
    </row>
    <row r="123" spans="1:10" ht="48" customHeight="1">
      <c r="A123" s="28">
        <v>113</v>
      </c>
      <c r="B123" s="90" t="s">
        <v>125</v>
      </c>
      <c r="C123" s="91"/>
      <c r="D123" s="29" t="s">
        <v>159</v>
      </c>
      <c r="E123" s="29">
        <v>1</v>
      </c>
      <c r="F123" s="30">
        <v>333200</v>
      </c>
      <c r="G123" s="30">
        <v>357501</v>
      </c>
      <c r="H123" s="30"/>
      <c r="I123" s="30">
        <f t="shared" si="4"/>
        <v>345350.5</v>
      </c>
      <c r="J123" s="27">
        <f t="shared" si="6"/>
        <v>345350.5</v>
      </c>
    </row>
    <row r="124" spans="1:10" ht="48" customHeight="1">
      <c r="A124" s="28">
        <v>114</v>
      </c>
      <c r="B124" s="90" t="s">
        <v>126</v>
      </c>
      <c r="C124" s="91"/>
      <c r="D124" s="29" t="s">
        <v>159</v>
      </c>
      <c r="E124" s="29">
        <v>1</v>
      </c>
      <c r="F124" s="30">
        <v>95200</v>
      </c>
      <c r="G124" s="30">
        <v>103243</v>
      </c>
      <c r="H124" s="30"/>
      <c r="I124" s="30">
        <f t="shared" si="4"/>
        <v>99221.5</v>
      </c>
      <c r="J124" s="27">
        <f t="shared" si="6"/>
        <v>99221.5</v>
      </c>
    </row>
    <row r="125" spans="1:10" ht="48" customHeight="1">
      <c r="A125" s="28">
        <v>115</v>
      </c>
      <c r="B125" s="90" t="s">
        <v>127</v>
      </c>
      <c r="C125" s="91"/>
      <c r="D125" s="29" t="s">
        <v>159</v>
      </c>
      <c r="E125" s="29">
        <v>1</v>
      </c>
      <c r="F125" s="30">
        <v>77350</v>
      </c>
      <c r="G125" s="30">
        <v>87366</v>
      </c>
      <c r="H125" s="30"/>
      <c r="I125" s="30">
        <f t="shared" si="4"/>
        <v>82358</v>
      </c>
      <c r="J125" s="27">
        <f t="shared" si="6"/>
        <v>82358</v>
      </c>
    </row>
    <row r="126" spans="1:10" ht="48" customHeight="1">
      <c r="A126" s="28">
        <v>116</v>
      </c>
      <c r="B126" s="90" t="s">
        <v>128</v>
      </c>
      <c r="C126" s="91"/>
      <c r="D126" s="29" t="s">
        <v>159</v>
      </c>
      <c r="E126" s="29">
        <v>1</v>
      </c>
      <c r="F126" s="30">
        <v>333200</v>
      </c>
      <c r="G126" s="30">
        <v>218283</v>
      </c>
      <c r="H126" s="30"/>
      <c r="I126" s="30">
        <f t="shared" si="4"/>
        <v>275741.5</v>
      </c>
      <c r="J126" s="27">
        <f t="shared" si="6"/>
        <v>275741.5</v>
      </c>
    </row>
    <row r="127" spans="1:10" ht="48" customHeight="1">
      <c r="A127" s="28">
        <v>117</v>
      </c>
      <c r="B127" s="90" t="s">
        <v>129</v>
      </c>
      <c r="C127" s="91"/>
      <c r="D127" s="29" t="s">
        <v>159</v>
      </c>
      <c r="E127" s="29">
        <v>1</v>
      </c>
      <c r="F127" s="30">
        <v>357000</v>
      </c>
      <c r="G127" s="30">
        <v>321750</v>
      </c>
      <c r="H127" s="30"/>
      <c r="I127" s="30">
        <f t="shared" si="4"/>
        <v>339375</v>
      </c>
      <c r="J127" s="27">
        <f t="shared" si="6"/>
        <v>339375</v>
      </c>
    </row>
    <row r="128" spans="1:10" ht="48" customHeight="1">
      <c r="A128" s="28">
        <v>118</v>
      </c>
      <c r="B128" s="90" t="s">
        <v>130</v>
      </c>
      <c r="C128" s="91"/>
      <c r="D128" s="29" t="s">
        <v>159</v>
      </c>
      <c r="E128" s="29">
        <v>1</v>
      </c>
      <c r="F128" s="30">
        <v>113050</v>
      </c>
      <c r="G128" s="30">
        <v>117549</v>
      </c>
      <c r="H128" s="30"/>
      <c r="I128" s="30">
        <f t="shared" si="4"/>
        <v>115299.5</v>
      </c>
      <c r="J128" s="27">
        <f t="shared" si="6"/>
        <v>115299.5</v>
      </c>
    </row>
    <row r="129" spans="1:11" ht="48" customHeight="1" thickBot="1">
      <c r="A129" s="28">
        <v>119</v>
      </c>
      <c r="B129" s="106" t="s">
        <v>131</v>
      </c>
      <c r="C129" s="107"/>
      <c r="D129" s="31" t="s">
        <v>159</v>
      </c>
      <c r="E129" s="31">
        <v>1</v>
      </c>
      <c r="F129" s="32">
        <v>160650</v>
      </c>
      <c r="G129" s="32">
        <v>131133</v>
      </c>
      <c r="H129" s="32"/>
      <c r="I129" s="32">
        <f t="shared" si="4"/>
        <v>145891.5</v>
      </c>
      <c r="J129" s="33">
        <f t="shared" si="6"/>
        <v>145891.5</v>
      </c>
      <c r="K129" s="40"/>
    </row>
    <row r="130" spans="1:11" ht="48" customHeight="1" thickBot="1">
      <c r="A130" s="34"/>
      <c r="B130" s="35"/>
      <c r="C130" s="35"/>
      <c r="D130" s="35"/>
      <c r="E130" s="35"/>
      <c r="F130" s="35"/>
      <c r="G130" s="35"/>
      <c r="H130" s="35"/>
      <c r="I130" s="35"/>
      <c r="J130" s="36"/>
    </row>
    <row r="131" spans="1:11" ht="48" customHeight="1" thickBot="1">
      <c r="A131" s="61" t="s">
        <v>10</v>
      </c>
      <c r="B131" s="62"/>
      <c r="C131" s="62"/>
      <c r="D131" s="62"/>
      <c r="E131" s="62"/>
      <c r="F131" s="62"/>
      <c r="G131" s="62"/>
      <c r="H131" s="62"/>
      <c r="I131" s="62"/>
      <c r="J131" s="63"/>
    </row>
    <row r="132" spans="1:11" ht="48" customHeight="1" thickBot="1">
      <c r="A132" s="64" t="s">
        <v>171</v>
      </c>
      <c r="B132" s="65"/>
      <c r="C132" s="65"/>
      <c r="D132" s="65"/>
      <c r="E132" s="65"/>
      <c r="F132" s="65"/>
      <c r="G132" s="65"/>
      <c r="H132" s="65"/>
      <c r="I132" s="65"/>
      <c r="J132" s="66"/>
    </row>
    <row r="133" spans="1:11" ht="48" customHeight="1" thickBot="1">
      <c r="A133" s="49" t="s">
        <v>11</v>
      </c>
      <c r="B133" s="50"/>
      <c r="C133" s="50"/>
      <c r="D133" s="50"/>
      <c r="E133" s="50"/>
      <c r="F133" s="50"/>
      <c r="G133" s="50"/>
      <c r="H133" s="50"/>
      <c r="I133" s="50"/>
      <c r="J133" s="51"/>
    </row>
    <row r="134" spans="1:11" ht="48" customHeight="1" thickBot="1">
      <c r="A134" s="52" t="s">
        <v>168</v>
      </c>
      <c r="B134" s="53"/>
      <c r="C134" s="53"/>
      <c r="D134" s="53"/>
      <c r="E134" s="53"/>
      <c r="F134" s="53"/>
      <c r="G134" s="53"/>
      <c r="H134" s="53"/>
      <c r="I134" s="53"/>
      <c r="J134" s="54"/>
    </row>
    <row r="135" spans="1:11" ht="48" customHeight="1">
      <c r="A135" s="42"/>
      <c r="B135" s="43"/>
      <c r="C135" s="43"/>
      <c r="D135" s="43"/>
      <c r="E135" s="43"/>
      <c r="F135" s="43"/>
      <c r="G135" s="43"/>
      <c r="H135" s="43"/>
      <c r="I135" s="43"/>
      <c r="J135" s="44"/>
    </row>
    <row r="136" spans="1:11" ht="48" customHeight="1">
      <c r="A136" s="55" t="s">
        <v>12</v>
      </c>
      <c r="B136" s="56"/>
      <c r="C136" s="56"/>
      <c r="D136" s="56"/>
      <c r="E136" s="56"/>
      <c r="F136" s="56"/>
      <c r="G136" s="56"/>
      <c r="H136" s="56"/>
      <c r="I136" s="56"/>
      <c r="J136" s="57"/>
    </row>
    <row r="137" spans="1:11" ht="48" customHeight="1">
      <c r="A137" s="55" t="s">
        <v>155</v>
      </c>
      <c r="B137" s="56"/>
      <c r="C137" s="56"/>
      <c r="D137" s="56"/>
      <c r="E137" s="56"/>
      <c r="F137" s="56"/>
      <c r="G137" s="56"/>
      <c r="H137" s="56"/>
      <c r="I137" s="56"/>
      <c r="J137" s="57"/>
    </row>
    <row r="138" spans="1:11" ht="48" customHeight="1">
      <c r="A138" s="58" t="s">
        <v>13</v>
      </c>
      <c r="B138" s="59"/>
      <c r="C138" s="59"/>
      <c r="D138" s="59"/>
      <c r="E138" s="59"/>
      <c r="F138" s="59"/>
      <c r="G138" s="59"/>
      <c r="H138" s="59"/>
      <c r="I138" s="59"/>
      <c r="J138" s="60"/>
    </row>
    <row r="139" spans="1:11" ht="48" customHeight="1">
      <c r="A139" s="37"/>
      <c r="B139" s="45"/>
      <c r="C139" s="45"/>
      <c r="D139" s="45"/>
      <c r="E139" s="45"/>
      <c r="F139" s="45"/>
      <c r="G139" s="45"/>
      <c r="H139" s="45"/>
      <c r="I139" s="45"/>
      <c r="J139" s="38"/>
    </row>
    <row r="140" spans="1:11" ht="48" customHeight="1" thickBot="1">
      <c r="A140" s="104" t="s">
        <v>169</v>
      </c>
      <c r="B140" s="105"/>
      <c r="C140" s="105"/>
      <c r="D140" s="105"/>
      <c r="E140" s="105"/>
      <c r="F140" s="105"/>
      <c r="G140" s="105"/>
      <c r="H140" s="39"/>
      <c r="I140" s="46"/>
      <c r="J140" s="47"/>
    </row>
  </sheetData>
  <autoFilter ref="A10:K129" xr:uid="{B22AB091-451C-4F68-AF1E-1DABE65D5C16}">
    <filterColumn colId="1" showButton="0"/>
  </autoFilter>
  <dataConsolidate/>
  <mergeCells count="141">
    <mergeCell ref="A140:G140"/>
    <mergeCell ref="B126:C126"/>
    <mergeCell ref="B127:C127"/>
    <mergeCell ref="B128:C128"/>
    <mergeCell ref="B129:C129"/>
    <mergeCell ref="B121:C121"/>
    <mergeCell ref="B122:C122"/>
    <mergeCell ref="B123:C123"/>
    <mergeCell ref="B124:C124"/>
    <mergeCell ref="B125:C125"/>
    <mergeCell ref="B116:C116"/>
    <mergeCell ref="B117:C117"/>
    <mergeCell ref="B118:C118"/>
    <mergeCell ref="B119:C119"/>
    <mergeCell ref="B120:C120"/>
    <mergeCell ref="B111:C111"/>
    <mergeCell ref="B112:C112"/>
    <mergeCell ref="B113:C113"/>
    <mergeCell ref="B114:C114"/>
    <mergeCell ref="B115:C115"/>
    <mergeCell ref="B106:C106"/>
    <mergeCell ref="B107:C107"/>
    <mergeCell ref="B108:C108"/>
    <mergeCell ref="B109:C109"/>
    <mergeCell ref="B110:C110"/>
    <mergeCell ref="B101:C101"/>
    <mergeCell ref="B102:C102"/>
    <mergeCell ref="B103:C103"/>
    <mergeCell ref="B104:C104"/>
    <mergeCell ref="B105:C105"/>
    <mergeCell ref="B96:C96"/>
    <mergeCell ref="B97:C97"/>
    <mergeCell ref="B98:C98"/>
    <mergeCell ref="B99:C99"/>
    <mergeCell ref="B100:C100"/>
    <mergeCell ref="B91:C91"/>
    <mergeCell ref="B92:C92"/>
    <mergeCell ref="B93:C93"/>
    <mergeCell ref="B94:C94"/>
    <mergeCell ref="B95:C95"/>
    <mergeCell ref="B86:C86"/>
    <mergeCell ref="B87:C87"/>
    <mergeCell ref="B88:C88"/>
    <mergeCell ref="B89:C89"/>
    <mergeCell ref="B90:C90"/>
    <mergeCell ref="B81:C81"/>
    <mergeCell ref="B82:C82"/>
    <mergeCell ref="B83:C83"/>
    <mergeCell ref="B84:C84"/>
    <mergeCell ref="B85:C85"/>
    <mergeCell ref="B76:C76"/>
    <mergeCell ref="B77:C77"/>
    <mergeCell ref="B78:C78"/>
    <mergeCell ref="B79:C79"/>
    <mergeCell ref="B80:C80"/>
    <mergeCell ref="B71:C71"/>
    <mergeCell ref="B72:C72"/>
    <mergeCell ref="B73:C73"/>
    <mergeCell ref="B74:C74"/>
    <mergeCell ref="B75:C75"/>
    <mergeCell ref="B66:C66"/>
    <mergeCell ref="B67:C67"/>
    <mergeCell ref="B68:C68"/>
    <mergeCell ref="B69:C69"/>
    <mergeCell ref="B70:C70"/>
    <mergeCell ref="B61:C61"/>
    <mergeCell ref="B62:C62"/>
    <mergeCell ref="B63:C63"/>
    <mergeCell ref="B64:C64"/>
    <mergeCell ref="B65:C65"/>
    <mergeCell ref="B56:C56"/>
    <mergeCell ref="B57:C57"/>
    <mergeCell ref="B58:C58"/>
    <mergeCell ref="B59:C59"/>
    <mergeCell ref="B60:C60"/>
    <mergeCell ref="B51:C51"/>
    <mergeCell ref="B52:C52"/>
    <mergeCell ref="B53:C53"/>
    <mergeCell ref="B54:C54"/>
    <mergeCell ref="B55:C55"/>
    <mergeCell ref="B46:C46"/>
    <mergeCell ref="B47:C47"/>
    <mergeCell ref="B48:C48"/>
    <mergeCell ref="B49:C49"/>
    <mergeCell ref="B50:C50"/>
    <mergeCell ref="B41:C41"/>
    <mergeCell ref="B42:C42"/>
    <mergeCell ref="B43:C43"/>
    <mergeCell ref="B44:C44"/>
    <mergeCell ref="B45:C45"/>
    <mergeCell ref="B37:C37"/>
    <mergeCell ref="B38:C38"/>
    <mergeCell ref="B39:C39"/>
    <mergeCell ref="B40:C40"/>
    <mergeCell ref="B31:C31"/>
    <mergeCell ref="B32:C32"/>
    <mergeCell ref="B33:C33"/>
    <mergeCell ref="B34:C34"/>
    <mergeCell ref="B35:C35"/>
    <mergeCell ref="B28:C28"/>
    <mergeCell ref="B29:C29"/>
    <mergeCell ref="B30:C30"/>
    <mergeCell ref="B21:C21"/>
    <mergeCell ref="B22:C22"/>
    <mergeCell ref="B23:C23"/>
    <mergeCell ref="B24:C24"/>
    <mergeCell ref="B25:C25"/>
    <mergeCell ref="B36:C36"/>
    <mergeCell ref="B13:C13"/>
    <mergeCell ref="B14:C14"/>
    <mergeCell ref="B15:C15"/>
    <mergeCell ref="A3:J3"/>
    <mergeCell ref="A4:J4"/>
    <mergeCell ref="A5:J5"/>
    <mergeCell ref="A6:J6"/>
    <mergeCell ref="B26:C26"/>
    <mergeCell ref="B27:C27"/>
    <mergeCell ref="I140:J140"/>
    <mergeCell ref="D1:J1"/>
    <mergeCell ref="A133:J133"/>
    <mergeCell ref="A134:J134"/>
    <mergeCell ref="A136:J136"/>
    <mergeCell ref="A137:J137"/>
    <mergeCell ref="A138:J138"/>
    <mergeCell ref="A131:J131"/>
    <mergeCell ref="A132:J132"/>
    <mergeCell ref="A7:J7"/>
    <mergeCell ref="A8:J8"/>
    <mergeCell ref="A9:A10"/>
    <mergeCell ref="B9:C10"/>
    <mergeCell ref="D9:D10"/>
    <mergeCell ref="E9:E10"/>
    <mergeCell ref="I9:J9"/>
    <mergeCell ref="A2:J2"/>
    <mergeCell ref="B16:C16"/>
    <mergeCell ref="B17:C17"/>
    <mergeCell ref="B18:C18"/>
    <mergeCell ref="B19:C19"/>
    <mergeCell ref="B20:C20"/>
    <mergeCell ref="B11:C11"/>
    <mergeCell ref="B12:C12"/>
  </mergeCells>
  <conditionalFormatting sqref="B1:B1048576">
    <cfRule type="duplicateValues" dxfId="0" priority="1"/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E14396-8172-4AA7-9823-B2B82269190E}">
  <dimension ref="A1:F260"/>
  <sheetViews>
    <sheetView zoomScaleNormal="100" workbookViewId="0">
      <selection activeCell="I17" sqref="I17"/>
    </sheetView>
  </sheetViews>
  <sheetFormatPr baseColWidth="10" defaultRowHeight="15"/>
  <cols>
    <col min="2" max="2" width="22.85546875" customWidth="1"/>
    <col min="3" max="3" width="13.28515625" customWidth="1"/>
    <col min="4" max="5" width="17.28515625" customWidth="1"/>
    <col min="6" max="6" width="16.7109375" customWidth="1"/>
  </cols>
  <sheetData>
    <row r="1" spans="1:6" ht="57" customHeight="1" thickBot="1">
      <c r="A1" s="1"/>
      <c r="B1" s="2"/>
      <c r="C1" s="48"/>
      <c r="D1" s="48"/>
      <c r="E1" s="48"/>
      <c r="F1" s="48"/>
    </row>
    <row r="2" spans="1:6">
      <c r="A2" s="116" t="s">
        <v>2</v>
      </c>
      <c r="B2" s="117"/>
      <c r="C2" s="117"/>
      <c r="D2" s="117"/>
      <c r="E2" s="117"/>
      <c r="F2" s="117"/>
    </row>
    <row r="3" spans="1:6" ht="90.75" customHeight="1">
      <c r="A3" s="118" t="s">
        <v>151</v>
      </c>
      <c r="B3" s="119"/>
      <c r="C3" s="120"/>
      <c r="D3" s="120"/>
      <c r="E3" s="120"/>
      <c r="F3" s="120"/>
    </row>
    <row r="4" spans="1:6" ht="45.75" customHeight="1" thickBot="1">
      <c r="A4" s="121" t="s">
        <v>134</v>
      </c>
      <c r="B4" s="122"/>
      <c r="C4" s="122"/>
      <c r="D4" s="122"/>
      <c r="E4" s="122"/>
      <c r="F4" s="122"/>
    </row>
    <row r="5" spans="1:6" ht="27">
      <c r="A5" s="123" t="s">
        <v>3</v>
      </c>
      <c r="B5" s="125" t="s">
        <v>135</v>
      </c>
      <c r="C5" s="123" t="s">
        <v>6</v>
      </c>
      <c r="D5" s="5" t="s">
        <v>141</v>
      </c>
      <c r="E5" s="6" t="s">
        <v>136</v>
      </c>
      <c r="F5" s="41" t="s">
        <v>137</v>
      </c>
    </row>
    <row r="6" spans="1:6" ht="18.75" thickBot="1">
      <c r="A6" s="124"/>
      <c r="B6" s="126"/>
      <c r="C6" s="124"/>
      <c r="D6" s="7" t="s">
        <v>8</v>
      </c>
      <c r="E6" s="7" t="s">
        <v>152</v>
      </c>
      <c r="F6" s="8" t="s">
        <v>153</v>
      </c>
    </row>
    <row r="7" spans="1:6">
      <c r="A7" s="9">
        <v>1</v>
      </c>
      <c r="B7" s="10" t="s">
        <v>14</v>
      </c>
      <c r="C7" s="11">
        <v>1</v>
      </c>
      <c r="D7" s="12">
        <v>280000</v>
      </c>
      <c r="E7" s="12">
        <f>D7*0.0522</f>
        <v>14616.000000000002</v>
      </c>
      <c r="F7" s="13">
        <f>D7+E7</f>
        <v>294616</v>
      </c>
    </row>
    <row r="8" spans="1:6">
      <c r="A8" s="9">
        <v>2</v>
      </c>
      <c r="B8" s="10" t="s">
        <v>15</v>
      </c>
      <c r="C8" s="11">
        <v>1</v>
      </c>
      <c r="D8" s="12">
        <v>120785</v>
      </c>
      <c r="E8" s="12">
        <f t="shared" ref="E8:E71" si="0">D8*0.0522</f>
        <v>6304.9770000000008</v>
      </c>
      <c r="F8" s="13">
        <f t="shared" ref="F8:F71" si="1">D8+E8</f>
        <v>127089.977</v>
      </c>
    </row>
    <row r="9" spans="1:6">
      <c r="A9" s="9">
        <v>3</v>
      </c>
      <c r="B9" s="10" t="s">
        <v>16</v>
      </c>
      <c r="C9" s="11">
        <v>1</v>
      </c>
      <c r="D9" s="12">
        <v>239488</v>
      </c>
      <c r="E9" s="12">
        <f t="shared" si="0"/>
        <v>12501.2736</v>
      </c>
      <c r="F9" s="13">
        <f t="shared" si="1"/>
        <v>251989.27360000001</v>
      </c>
    </row>
    <row r="10" spans="1:6">
      <c r="A10" s="9">
        <v>4</v>
      </c>
      <c r="B10" s="10" t="s">
        <v>17</v>
      </c>
      <c r="C10" s="11">
        <v>1</v>
      </c>
      <c r="D10" s="12">
        <v>177846</v>
      </c>
      <c r="E10" s="12">
        <f t="shared" si="0"/>
        <v>9283.5612000000001</v>
      </c>
      <c r="F10" s="13">
        <f t="shared" si="1"/>
        <v>187129.5612</v>
      </c>
    </row>
    <row r="11" spans="1:6">
      <c r="A11" s="9">
        <v>5</v>
      </c>
      <c r="B11" s="10" t="s">
        <v>18</v>
      </c>
      <c r="C11" s="11">
        <v>1</v>
      </c>
      <c r="D11" s="12">
        <v>352359</v>
      </c>
      <c r="E11" s="12">
        <f t="shared" si="0"/>
        <v>18393.139800000001</v>
      </c>
      <c r="F11" s="13">
        <f t="shared" si="1"/>
        <v>370752.1398</v>
      </c>
    </row>
    <row r="12" spans="1:6">
      <c r="A12" s="9">
        <v>6</v>
      </c>
      <c r="B12" s="10" t="s">
        <v>19</v>
      </c>
      <c r="C12" s="11">
        <v>1</v>
      </c>
      <c r="D12" s="12">
        <v>39984</v>
      </c>
      <c r="E12" s="12">
        <f t="shared" si="0"/>
        <v>2087.1648</v>
      </c>
      <c r="F12" s="13">
        <f t="shared" si="1"/>
        <v>42071.164799999999</v>
      </c>
    </row>
    <row r="13" spans="1:6">
      <c r="A13" s="9">
        <v>7</v>
      </c>
      <c r="B13" s="10" t="s">
        <v>20</v>
      </c>
      <c r="C13" s="11">
        <v>1</v>
      </c>
      <c r="D13" s="12">
        <v>198254</v>
      </c>
      <c r="E13" s="12">
        <f>D13*0.0522</f>
        <v>10348.8588</v>
      </c>
      <c r="F13" s="13">
        <f>D13+E13</f>
        <v>208602.85879999999</v>
      </c>
    </row>
    <row r="14" spans="1:6">
      <c r="A14" s="9">
        <v>8</v>
      </c>
      <c r="B14" s="10" t="s">
        <v>21</v>
      </c>
      <c r="C14" s="11">
        <v>1</v>
      </c>
      <c r="D14" s="12">
        <v>37902</v>
      </c>
      <c r="E14" s="12">
        <f t="shared" si="0"/>
        <v>1978.4844000000001</v>
      </c>
      <c r="F14" s="13">
        <f t="shared" si="1"/>
        <v>39880.484400000001</v>
      </c>
    </row>
    <row r="15" spans="1:6">
      <c r="A15" s="9">
        <v>9</v>
      </c>
      <c r="B15" s="10" t="s">
        <v>22</v>
      </c>
      <c r="C15" s="11">
        <v>1</v>
      </c>
      <c r="D15" s="12">
        <v>1056661</v>
      </c>
      <c r="E15" s="12">
        <f t="shared" si="0"/>
        <v>55157.7042</v>
      </c>
      <c r="F15" s="13">
        <f t="shared" si="1"/>
        <v>1111818.7042</v>
      </c>
    </row>
    <row r="16" spans="1:6">
      <c r="A16" s="9">
        <v>10</v>
      </c>
      <c r="B16" s="10" t="s">
        <v>23</v>
      </c>
      <c r="C16" s="11">
        <v>1</v>
      </c>
      <c r="D16" s="12">
        <v>2071255</v>
      </c>
      <c r="E16" s="12">
        <f t="shared" si="0"/>
        <v>108119.51100000001</v>
      </c>
      <c r="F16" s="13">
        <f t="shared" si="1"/>
        <v>2179374.5109999999</v>
      </c>
    </row>
    <row r="17" spans="1:6">
      <c r="A17" s="9">
        <v>11</v>
      </c>
      <c r="B17" s="10" t="s">
        <v>24</v>
      </c>
      <c r="C17" s="11">
        <v>1</v>
      </c>
      <c r="D17" s="12">
        <v>320705</v>
      </c>
      <c r="E17" s="12">
        <f t="shared" si="0"/>
        <v>16740.800999999999</v>
      </c>
      <c r="F17" s="13">
        <f t="shared" si="1"/>
        <v>337445.80099999998</v>
      </c>
    </row>
    <row r="18" spans="1:6">
      <c r="A18" s="9">
        <v>12</v>
      </c>
      <c r="B18" s="10" t="s">
        <v>25</v>
      </c>
      <c r="C18" s="11">
        <v>1</v>
      </c>
      <c r="D18" s="12">
        <v>324870</v>
      </c>
      <c r="E18" s="12">
        <f t="shared" si="0"/>
        <v>16958.214</v>
      </c>
      <c r="F18" s="13">
        <f t="shared" si="1"/>
        <v>341828.21399999998</v>
      </c>
    </row>
    <row r="19" spans="1:6">
      <c r="A19" s="9">
        <v>13</v>
      </c>
      <c r="B19" s="10" t="s">
        <v>26</v>
      </c>
      <c r="C19" s="11">
        <v>1</v>
      </c>
      <c r="D19" s="12">
        <v>119119</v>
      </c>
      <c r="E19" s="12">
        <f t="shared" si="0"/>
        <v>6218.0118000000002</v>
      </c>
      <c r="F19" s="13">
        <f t="shared" si="1"/>
        <v>125337.01180000001</v>
      </c>
    </row>
    <row r="20" spans="1:6">
      <c r="A20" s="9">
        <v>14</v>
      </c>
      <c r="B20" s="10" t="s">
        <v>27</v>
      </c>
      <c r="C20" s="11">
        <v>1</v>
      </c>
      <c r="D20" s="12">
        <v>102043</v>
      </c>
      <c r="E20" s="12">
        <f t="shared" si="0"/>
        <v>5326.6446000000005</v>
      </c>
      <c r="F20" s="13">
        <f t="shared" si="1"/>
        <v>107369.6446</v>
      </c>
    </row>
    <row r="21" spans="1:6">
      <c r="A21" s="9">
        <v>15</v>
      </c>
      <c r="B21" s="10" t="s">
        <v>28</v>
      </c>
      <c r="C21" s="11">
        <v>1</v>
      </c>
      <c r="D21" s="12">
        <v>1272824</v>
      </c>
      <c r="E21" s="12">
        <f t="shared" si="0"/>
        <v>66441.412800000006</v>
      </c>
      <c r="F21" s="13">
        <f t="shared" si="1"/>
        <v>1339265.4128</v>
      </c>
    </row>
    <row r="22" spans="1:6">
      <c r="A22" s="9">
        <v>16</v>
      </c>
      <c r="B22" s="10" t="s">
        <v>29</v>
      </c>
      <c r="C22" s="11">
        <v>1</v>
      </c>
      <c r="D22" s="12">
        <v>57061</v>
      </c>
      <c r="E22" s="12">
        <f t="shared" si="0"/>
        <v>2978.5842000000002</v>
      </c>
      <c r="F22" s="13">
        <f t="shared" si="1"/>
        <v>60039.584199999998</v>
      </c>
    </row>
    <row r="23" spans="1:6">
      <c r="A23" s="9">
        <v>17</v>
      </c>
      <c r="B23" s="10" t="s">
        <v>30</v>
      </c>
      <c r="C23" s="11">
        <v>1</v>
      </c>
      <c r="D23" s="12">
        <v>54145</v>
      </c>
      <c r="E23" s="12">
        <f t="shared" si="0"/>
        <v>2826.3690000000001</v>
      </c>
      <c r="F23" s="13">
        <f t="shared" si="1"/>
        <v>56971.368999999999</v>
      </c>
    </row>
    <row r="24" spans="1:6">
      <c r="A24" s="9">
        <v>18</v>
      </c>
      <c r="B24" s="10" t="s">
        <v>31</v>
      </c>
      <c r="C24" s="11">
        <v>1</v>
      </c>
      <c r="D24" s="12">
        <v>840914</v>
      </c>
      <c r="E24" s="12">
        <f t="shared" si="0"/>
        <v>43895.710800000001</v>
      </c>
      <c r="F24" s="13">
        <f t="shared" si="1"/>
        <v>884809.7108</v>
      </c>
    </row>
    <row r="25" spans="1:6">
      <c r="A25" s="9">
        <v>19</v>
      </c>
      <c r="B25" s="10" t="s">
        <v>32</v>
      </c>
      <c r="C25" s="11">
        <v>1</v>
      </c>
      <c r="D25" s="12">
        <v>150000</v>
      </c>
      <c r="E25" s="12">
        <f t="shared" si="0"/>
        <v>7830.0000000000009</v>
      </c>
      <c r="F25" s="13">
        <f t="shared" si="1"/>
        <v>157830</v>
      </c>
    </row>
    <row r="26" spans="1:6">
      <c r="A26" s="9">
        <v>20</v>
      </c>
      <c r="B26" s="10" t="s">
        <v>33</v>
      </c>
      <c r="C26" s="11">
        <v>1</v>
      </c>
      <c r="D26" s="12">
        <v>150000</v>
      </c>
      <c r="E26" s="12">
        <f t="shared" si="0"/>
        <v>7830.0000000000009</v>
      </c>
      <c r="F26" s="13">
        <f t="shared" si="1"/>
        <v>157830</v>
      </c>
    </row>
    <row r="27" spans="1:6">
      <c r="A27" s="9">
        <v>21</v>
      </c>
      <c r="B27" s="10" t="s">
        <v>34</v>
      </c>
      <c r="C27" s="11">
        <v>1</v>
      </c>
      <c r="D27" s="12">
        <v>86632</v>
      </c>
      <c r="E27" s="12">
        <f t="shared" si="0"/>
        <v>4522.1904000000004</v>
      </c>
      <c r="F27" s="13">
        <f t="shared" si="1"/>
        <v>91154.190400000007</v>
      </c>
    </row>
    <row r="28" spans="1:6">
      <c r="A28" s="9">
        <v>22</v>
      </c>
      <c r="B28" s="10" t="s">
        <v>35</v>
      </c>
      <c r="C28" s="11">
        <v>1</v>
      </c>
      <c r="D28" s="12">
        <v>92880</v>
      </c>
      <c r="E28" s="12">
        <f t="shared" si="0"/>
        <v>4848.3360000000002</v>
      </c>
      <c r="F28" s="13">
        <f t="shared" si="1"/>
        <v>97728.335999999996</v>
      </c>
    </row>
    <row r="29" spans="1:6">
      <c r="A29" s="9">
        <v>23</v>
      </c>
      <c r="B29" s="10" t="s">
        <v>36</v>
      </c>
      <c r="C29" s="11">
        <v>1</v>
      </c>
      <c r="D29" s="12">
        <v>45399</v>
      </c>
      <c r="E29" s="12">
        <f t="shared" si="0"/>
        <v>2369.8278</v>
      </c>
      <c r="F29" s="13">
        <f t="shared" si="1"/>
        <v>47768.827799999999</v>
      </c>
    </row>
    <row r="30" spans="1:6">
      <c r="A30" s="9">
        <v>24</v>
      </c>
      <c r="B30" s="10" t="s">
        <v>37</v>
      </c>
      <c r="C30" s="11">
        <v>1</v>
      </c>
      <c r="D30" s="12">
        <v>39151</v>
      </c>
      <c r="E30" s="12">
        <f t="shared" si="0"/>
        <v>2043.6822000000002</v>
      </c>
      <c r="F30" s="13">
        <f t="shared" si="1"/>
        <v>41194.682200000003</v>
      </c>
    </row>
    <row r="31" spans="1:6">
      <c r="A31" s="9">
        <v>25</v>
      </c>
      <c r="B31" s="10" t="s">
        <v>38</v>
      </c>
      <c r="C31" s="11">
        <v>1</v>
      </c>
      <c r="D31" s="12">
        <v>43316</v>
      </c>
      <c r="E31" s="12">
        <f t="shared" si="0"/>
        <v>2261.0952000000002</v>
      </c>
      <c r="F31" s="13">
        <f t="shared" si="1"/>
        <v>45577.095200000003</v>
      </c>
    </row>
    <row r="32" spans="1:6">
      <c r="A32" s="9">
        <v>26</v>
      </c>
      <c r="B32" s="10" t="s">
        <v>40</v>
      </c>
      <c r="C32" s="11">
        <v>1</v>
      </c>
      <c r="D32" s="12">
        <v>214081</v>
      </c>
      <c r="E32" s="12">
        <f t="shared" si="0"/>
        <v>11175.028200000001</v>
      </c>
      <c r="F32" s="13">
        <f t="shared" si="1"/>
        <v>225256.0282</v>
      </c>
    </row>
    <row r="33" spans="1:6">
      <c r="A33" s="9">
        <v>27</v>
      </c>
      <c r="B33" s="10" t="s">
        <v>41</v>
      </c>
      <c r="C33" s="11">
        <v>1</v>
      </c>
      <c r="D33" s="12">
        <v>265727</v>
      </c>
      <c r="E33" s="12">
        <f t="shared" si="0"/>
        <v>13870.949400000001</v>
      </c>
      <c r="F33" s="13">
        <f t="shared" si="1"/>
        <v>279597.94939999998</v>
      </c>
    </row>
    <row r="34" spans="1:6">
      <c r="A34" s="9">
        <v>28</v>
      </c>
      <c r="B34" s="10" t="s">
        <v>42</v>
      </c>
      <c r="C34" s="11">
        <v>1</v>
      </c>
      <c r="D34" s="12">
        <v>189091</v>
      </c>
      <c r="E34" s="12">
        <f t="shared" si="0"/>
        <v>9870.5502000000015</v>
      </c>
      <c r="F34" s="13">
        <f t="shared" si="1"/>
        <v>198961.5502</v>
      </c>
    </row>
    <row r="35" spans="1:6">
      <c r="A35" s="9">
        <v>29</v>
      </c>
      <c r="B35" s="10" t="s">
        <v>43</v>
      </c>
      <c r="C35" s="11">
        <v>1</v>
      </c>
      <c r="D35" s="12">
        <v>96628</v>
      </c>
      <c r="E35" s="12">
        <f t="shared" si="0"/>
        <v>5043.9816000000001</v>
      </c>
      <c r="F35" s="13">
        <f t="shared" si="1"/>
        <v>101671.9816</v>
      </c>
    </row>
    <row r="36" spans="1:6">
      <c r="A36" s="9">
        <v>30</v>
      </c>
      <c r="B36" s="10" t="s">
        <v>44</v>
      </c>
      <c r="C36" s="11">
        <v>1</v>
      </c>
      <c r="D36" s="12">
        <v>92463</v>
      </c>
      <c r="E36" s="12">
        <f t="shared" si="0"/>
        <v>4826.5686000000005</v>
      </c>
      <c r="F36" s="13">
        <f t="shared" si="1"/>
        <v>97289.568599999999</v>
      </c>
    </row>
    <row r="37" spans="1:6">
      <c r="A37" s="9">
        <v>31</v>
      </c>
      <c r="B37" s="10" t="s">
        <v>45</v>
      </c>
      <c r="C37" s="11">
        <v>1</v>
      </c>
      <c r="D37" s="16">
        <v>77053</v>
      </c>
      <c r="E37" s="16">
        <f t="shared" si="0"/>
        <v>4022.1666000000005</v>
      </c>
      <c r="F37" s="17">
        <f t="shared" si="1"/>
        <v>81075.166599999997</v>
      </c>
    </row>
    <row r="38" spans="1:6">
      <c r="A38" s="9">
        <v>32</v>
      </c>
      <c r="B38" s="10" t="s">
        <v>46</v>
      </c>
      <c r="C38" s="11">
        <v>1</v>
      </c>
      <c r="D38" s="12">
        <v>71638</v>
      </c>
      <c r="E38" s="12">
        <f t="shared" si="0"/>
        <v>3739.5036000000005</v>
      </c>
      <c r="F38" s="13">
        <f t="shared" si="1"/>
        <v>75377.503599999996</v>
      </c>
    </row>
    <row r="39" spans="1:6">
      <c r="A39" s="9">
        <v>33</v>
      </c>
      <c r="B39" s="10" t="s">
        <v>47</v>
      </c>
      <c r="C39" s="11">
        <v>1</v>
      </c>
      <c r="D39" s="17">
        <v>138695</v>
      </c>
      <c r="E39" s="12">
        <f t="shared" si="0"/>
        <v>7239.8790000000008</v>
      </c>
      <c r="F39" s="13">
        <f t="shared" si="1"/>
        <v>145934.87900000002</v>
      </c>
    </row>
    <row r="40" spans="1:6">
      <c r="A40" s="9">
        <v>34</v>
      </c>
      <c r="B40" s="10" t="s">
        <v>48</v>
      </c>
      <c r="C40" s="11">
        <v>1</v>
      </c>
      <c r="D40" s="17">
        <v>71638</v>
      </c>
      <c r="E40" s="12">
        <f t="shared" si="0"/>
        <v>3739.5036000000005</v>
      </c>
      <c r="F40" s="13">
        <f t="shared" si="1"/>
        <v>75377.503599999996</v>
      </c>
    </row>
    <row r="41" spans="1:6">
      <c r="A41" s="9">
        <v>35</v>
      </c>
      <c r="B41" s="10" t="s">
        <v>49</v>
      </c>
      <c r="C41" s="11">
        <v>1</v>
      </c>
      <c r="D41" s="17">
        <v>75803</v>
      </c>
      <c r="E41" s="12">
        <f t="shared" si="0"/>
        <v>3956.9166000000005</v>
      </c>
      <c r="F41" s="13">
        <f t="shared" si="1"/>
        <v>79759.916599999997</v>
      </c>
    </row>
    <row r="42" spans="1:6">
      <c r="A42" s="9">
        <v>36</v>
      </c>
      <c r="B42" s="10" t="s">
        <v>50</v>
      </c>
      <c r="C42" s="11">
        <v>1</v>
      </c>
      <c r="D42" s="17">
        <v>93296</v>
      </c>
      <c r="E42" s="12">
        <f t="shared" si="0"/>
        <v>4870.0511999999999</v>
      </c>
      <c r="F42" s="13">
        <f t="shared" si="1"/>
        <v>98166.051200000002</v>
      </c>
    </row>
    <row r="43" spans="1:6">
      <c r="A43" s="9">
        <v>37</v>
      </c>
      <c r="B43" s="10" t="s">
        <v>51</v>
      </c>
      <c r="C43" s="11">
        <v>1</v>
      </c>
      <c r="D43" s="17">
        <v>121618</v>
      </c>
      <c r="E43" s="12">
        <f t="shared" si="0"/>
        <v>6348.4596000000001</v>
      </c>
      <c r="F43" s="13">
        <f t="shared" si="1"/>
        <v>127966.4596</v>
      </c>
    </row>
    <row r="44" spans="1:6">
      <c r="A44" s="9">
        <v>38</v>
      </c>
      <c r="B44" s="10" t="s">
        <v>52</v>
      </c>
      <c r="C44" s="11">
        <v>1</v>
      </c>
      <c r="D44" s="17">
        <v>37902</v>
      </c>
      <c r="E44" s="12">
        <f t="shared" si="0"/>
        <v>1978.4844000000001</v>
      </c>
      <c r="F44" s="13">
        <f t="shared" si="1"/>
        <v>39880.484400000001</v>
      </c>
    </row>
    <row r="45" spans="1:6">
      <c r="A45" s="9">
        <v>39</v>
      </c>
      <c r="B45" s="10" t="s">
        <v>53</v>
      </c>
      <c r="C45" s="11">
        <v>1</v>
      </c>
      <c r="D45" s="17">
        <v>26240</v>
      </c>
      <c r="E45" s="12">
        <f t="shared" si="0"/>
        <v>1369.7280000000001</v>
      </c>
      <c r="F45" s="13">
        <f t="shared" si="1"/>
        <v>27609.727999999999</v>
      </c>
    </row>
    <row r="46" spans="1:6">
      <c r="A46" s="9">
        <v>40</v>
      </c>
      <c r="B46" s="10" t="s">
        <v>54</v>
      </c>
      <c r="C46" s="11">
        <v>1</v>
      </c>
      <c r="D46" s="17">
        <v>112455</v>
      </c>
      <c r="E46" s="12">
        <f t="shared" si="0"/>
        <v>5870.1510000000007</v>
      </c>
      <c r="F46" s="13">
        <f t="shared" si="1"/>
        <v>118325.151</v>
      </c>
    </row>
    <row r="47" spans="1:6">
      <c r="A47" s="9">
        <v>41</v>
      </c>
      <c r="B47" s="10" t="s">
        <v>55</v>
      </c>
      <c r="C47" s="11">
        <v>1</v>
      </c>
      <c r="D47" s="17">
        <v>29572</v>
      </c>
      <c r="E47" s="12">
        <f t="shared" si="0"/>
        <v>1543.6584</v>
      </c>
      <c r="F47" s="13">
        <f t="shared" si="1"/>
        <v>31115.6584</v>
      </c>
    </row>
    <row r="48" spans="1:6">
      <c r="A48" s="9">
        <v>42</v>
      </c>
      <c r="B48" s="10" t="s">
        <v>56</v>
      </c>
      <c r="C48" s="11">
        <v>1</v>
      </c>
      <c r="D48" s="17">
        <v>29988</v>
      </c>
      <c r="E48" s="12">
        <f t="shared" si="0"/>
        <v>1565.3736000000001</v>
      </c>
      <c r="F48" s="13">
        <f t="shared" si="1"/>
        <v>31553.373599999999</v>
      </c>
    </row>
    <row r="49" spans="1:6">
      <c r="A49" s="9">
        <v>43</v>
      </c>
      <c r="B49" s="10" t="s">
        <v>57</v>
      </c>
      <c r="C49" s="11">
        <v>1</v>
      </c>
      <c r="D49" s="17">
        <v>69139</v>
      </c>
      <c r="E49" s="12">
        <f t="shared" si="0"/>
        <v>3609.0558000000001</v>
      </c>
      <c r="F49" s="13">
        <f t="shared" si="1"/>
        <v>72748.055800000002</v>
      </c>
    </row>
    <row r="50" spans="1:6">
      <c r="A50" s="9">
        <v>44</v>
      </c>
      <c r="B50" s="10" t="s">
        <v>58</v>
      </c>
      <c r="C50" s="11">
        <v>1</v>
      </c>
      <c r="D50" s="17">
        <v>49980</v>
      </c>
      <c r="E50" s="12">
        <f t="shared" si="0"/>
        <v>2608.9560000000001</v>
      </c>
      <c r="F50" s="13">
        <f t="shared" si="1"/>
        <v>52588.955999999998</v>
      </c>
    </row>
    <row r="51" spans="1:6">
      <c r="A51" s="9">
        <v>45</v>
      </c>
      <c r="B51" s="10" t="s">
        <v>59</v>
      </c>
      <c r="C51" s="11">
        <v>1</v>
      </c>
      <c r="D51" s="17">
        <v>70805</v>
      </c>
      <c r="E51" s="12">
        <f t="shared" si="0"/>
        <v>3696.0210000000002</v>
      </c>
      <c r="F51" s="13">
        <f t="shared" si="1"/>
        <v>74501.020999999993</v>
      </c>
    </row>
    <row r="52" spans="1:6">
      <c r="A52" s="9">
        <v>46</v>
      </c>
      <c r="B52" s="10" t="s">
        <v>60</v>
      </c>
      <c r="C52" s="11">
        <v>1</v>
      </c>
      <c r="D52" s="17">
        <v>47065</v>
      </c>
      <c r="E52" s="12">
        <f t="shared" si="0"/>
        <v>2456.7930000000001</v>
      </c>
      <c r="F52" s="13">
        <f t="shared" si="1"/>
        <v>49521.792999999998</v>
      </c>
    </row>
    <row r="53" spans="1:6">
      <c r="A53" s="9">
        <v>47</v>
      </c>
      <c r="B53" s="10" t="s">
        <v>61</v>
      </c>
      <c r="C53" s="11">
        <v>1</v>
      </c>
      <c r="D53" s="17">
        <v>41234</v>
      </c>
      <c r="E53" s="12">
        <f t="shared" si="0"/>
        <v>2152.4148</v>
      </c>
      <c r="F53" s="13">
        <f t="shared" si="1"/>
        <v>43386.414799999999</v>
      </c>
    </row>
    <row r="54" spans="1:6">
      <c r="A54" s="9">
        <v>48</v>
      </c>
      <c r="B54" s="10" t="s">
        <v>142</v>
      </c>
      <c r="C54" s="11">
        <v>1</v>
      </c>
      <c r="D54" s="17">
        <v>144942</v>
      </c>
      <c r="E54" s="12">
        <f t="shared" si="0"/>
        <v>7565.9724000000006</v>
      </c>
      <c r="F54" s="13">
        <f t="shared" si="1"/>
        <v>152507.9724</v>
      </c>
    </row>
    <row r="55" spans="1:6">
      <c r="A55" s="9">
        <v>49</v>
      </c>
      <c r="B55" s="10" t="s">
        <v>63</v>
      </c>
      <c r="C55" s="11">
        <v>1</v>
      </c>
      <c r="D55" s="17">
        <v>141610</v>
      </c>
      <c r="E55" s="12">
        <f t="shared" si="0"/>
        <v>7392.0420000000004</v>
      </c>
      <c r="F55" s="13">
        <f t="shared" si="1"/>
        <v>149002.04199999999</v>
      </c>
    </row>
    <row r="56" spans="1:6">
      <c r="A56" s="9">
        <v>50</v>
      </c>
      <c r="B56" s="10" t="s">
        <v>143</v>
      </c>
      <c r="C56" s="11">
        <v>1</v>
      </c>
      <c r="D56" s="17">
        <v>232824</v>
      </c>
      <c r="E56" s="12">
        <f t="shared" si="0"/>
        <v>12153.4128</v>
      </c>
      <c r="F56" s="13">
        <f t="shared" si="1"/>
        <v>244977.41279999999</v>
      </c>
    </row>
    <row r="57" spans="1:6">
      <c r="A57" s="9">
        <v>51</v>
      </c>
      <c r="B57" s="10" t="s">
        <v>144</v>
      </c>
      <c r="C57" s="11">
        <v>1</v>
      </c>
      <c r="D57" s="17">
        <v>161186</v>
      </c>
      <c r="E57" s="12">
        <f t="shared" si="0"/>
        <v>8413.9092000000001</v>
      </c>
      <c r="F57" s="13">
        <f t="shared" si="1"/>
        <v>169599.90919999999</v>
      </c>
    </row>
    <row r="58" spans="1:6">
      <c r="A58" s="9">
        <v>52</v>
      </c>
      <c r="B58" s="10" t="s">
        <v>145</v>
      </c>
      <c r="C58" s="11">
        <v>1</v>
      </c>
      <c r="D58" s="17">
        <v>99960</v>
      </c>
      <c r="E58" s="12">
        <f t="shared" si="0"/>
        <v>5217.9120000000003</v>
      </c>
      <c r="F58" s="13">
        <f t="shared" si="1"/>
        <v>105177.912</v>
      </c>
    </row>
    <row r="59" spans="1:6">
      <c r="A59" s="9">
        <v>53</v>
      </c>
      <c r="B59" s="10" t="s">
        <v>146</v>
      </c>
      <c r="C59" s="11">
        <v>1</v>
      </c>
      <c r="D59" s="17">
        <v>236989</v>
      </c>
      <c r="E59" s="12">
        <f t="shared" si="0"/>
        <v>12370.825800000001</v>
      </c>
      <c r="F59" s="13">
        <f t="shared" si="1"/>
        <v>249359.82579999999</v>
      </c>
    </row>
    <row r="60" spans="1:6">
      <c r="A60" s="9">
        <v>54</v>
      </c>
      <c r="B60" s="10" t="s">
        <v>147</v>
      </c>
      <c r="C60" s="11">
        <v>1</v>
      </c>
      <c r="D60" s="17">
        <v>32904</v>
      </c>
      <c r="E60" s="12">
        <f t="shared" si="0"/>
        <v>1717.5888000000002</v>
      </c>
      <c r="F60" s="13">
        <f t="shared" si="1"/>
        <v>34621.588799999998</v>
      </c>
    </row>
    <row r="61" spans="1:6">
      <c r="A61" s="9">
        <v>55</v>
      </c>
      <c r="B61" s="10" t="s">
        <v>148</v>
      </c>
      <c r="C61" s="11">
        <v>1</v>
      </c>
      <c r="D61" s="17">
        <v>68723</v>
      </c>
      <c r="E61" s="12">
        <f t="shared" si="0"/>
        <v>3587.3406000000004</v>
      </c>
      <c r="F61" s="13">
        <f t="shared" si="1"/>
        <v>72310.340599999996</v>
      </c>
    </row>
    <row r="62" spans="1:6">
      <c r="A62" s="9">
        <v>56</v>
      </c>
      <c r="B62" s="10" t="s">
        <v>66</v>
      </c>
      <c r="C62" s="11">
        <v>1</v>
      </c>
      <c r="D62" s="17">
        <v>58310</v>
      </c>
      <c r="E62" s="12">
        <f t="shared" si="0"/>
        <v>3043.7820000000002</v>
      </c>
      <c r="F62" s="13">
        <f t="shared" si="1"/>
        <v>61353.781999999999</v>
      </c>
    </row>
    <row r="63" spans="1:6">
      <c r="A63" s="9">
        <v>57</v>
      </c>
      <c r="B63" s="10" t="s">
        <v>67</v>
      </c>
      <c r="C63" s="11">
        <v>1</v>
      </c>
      <c r="D63" s="17">
        <v>132447</v>
      </c>
      <c r="E63" s="12">
        <f t="shared" si="0"/>
        <v>6913.7334000000001</v>
      </c>
      <c r="F63" s="13">
        <f t="shared" si="1"/>
        <v>139360.7334</v>
      </c>
    </row>
    <row r="64" spans="1:6">
      <c r="A64" s="9">
        <v>58</v>
      </c>
      <c r="B64" s="10" t="s">
        <v>68</v>
      </c>
      <c r="C64" s="11">
        <v>1</v>
      </c>
      <c r="D64" s="17">
        <v>60393</v>
      </c>
      <c r="E64" s="12">
        <f t="shared" si="0"/>
        <v>3152.5146000000004</v>
      </c>
      <c r="F64" s="13">
        <f t="shared" si="1"/>
        <v>63545.514600000002</v>
      </c>
    </row>
    <row r="65" spans="1:6">
      <c r="A65" s="9">
        <v>59</v>
      </c>
      <c r="B65" s="10" t="s">
        <v>69</v>
      </c>
      <c r="C65" s="11">
        <v>1</v>
      </c>
      <c r="D65" s="17">
        <v>102043</v>
      </c>
      <c r="E65" s="12">
        <f t="shared" si="0"/>
        <v>5326.6446000000005</v>
      </c>
      <c r="F65" s="13">
        <f t="shared" si="1"/>
        <v>107369.6446</v>
      </c>
    </row>
    <row r="66" spans="1:6">
      <c r="A66" s="9">
        <v>60</v>
      </c>
      <c r="B66" s="10" t="s">
        <v>70</v>
      </c>
      <c r="C66" s="11">
        <v>1</v>
      </c>
      <c r="D66" s="17">
        <v>337365</v>
      </c>
      <c r="E66" s="12">
        <f t="shared" si="0"/>
        <v>17610.453000000001</v>
      </c>
      <c r="F66" s="13">
        <f t="shared" si="1"/>
        <v>354975.45299999998</v>
      </c>
    </row>
    <row r="67" spans="1:6">
      <c r="A67" s="9">
        <v>61</v>
      </c>
      <c r="B67" s="10" t="s">
        <v>71</v>
      </c>
      <c r="C67" s="11">
        <v>1</v>
      </c>
      <c r="D67" s="17">
        <v>341530</v>
      </c>
      <c r="E67" s="12">
        <f t="shared" si="0"/>
        <v>17827.866000000002</v>
      </c>
      <c r="F67" s="13">
        <f t="shared" si="1"/>
        <v>359357.86599999998</v>
      </c>
    </row>
    <row r="68" spans="1:6">
      <c r="A68" s="9">
        <v>62</v>
      </c>
      <c r="B68" s="10" t="s">
        <v>72</v>
      </c>
      <c r="C68" s="11">
        <v>1</v>
      </c>
      <c r="D68" s="17">
        <v>70805</v>
      </c>
      <c r="E68" s="12">
        <f t="shared" si="0"/>
        <v>3696.0210000000002</v>
      </c>
      <c r="F68" s="13">
        <f t="shared" si="1"/>
        <v>74501.020999999993</v>
      </c>
    </row>
    <row r="69" spans="1:6">
      <c r="A69" s="9">
        <v>63</v>
      </c>
      <c r="B69" s="10" t="s">
        <v>73</v>
      </c>
      <c r="C69" s="11">
        <v>1</v>
      </c>
      <c r="D69" s="17">
        <v>41650</v>
      </c>
      <c r="E69" s="12">
        <f t="shared" si="0"/>
        <v>2174.13</v>
      </c>
      <c r="F69" s="13">
        <f t="shared" si="1"/>
        <v>43824.13</v>
      </c>
    </row>
    <row r="70" spans="1:6">
      <c r="A70" s="9">
        <v>64</v>
      </c>
      <c r="B70" s="10" t="s">
        <v>74</v>
      </c>
      <c r="C70" s="11">
        <v>1</v>
      </c>
      <c r="D70" s="17">
        <v>165767</v>
      </c>
      <c r="E70" s="12">
        <f t="shared" si="0"/>
        <v>8653.0374000000011</v>
      </c>
      <c r="F70" s="13">
        <f t="shared" si="1"/>
        <v>174420.0374</v>
      </c>
    </row>
    <row r="71" spans="1:6">
      <c r="A71" s="9">
        <v>65</v>
      </c>
      <c r="B71" s="10" t="s">
        <v>75</v>
      </c>
      <c r="C71" s="11">
        <v>1</v>
      </c>
      <c r="D71" s="17">
        <v>54145</v>
      </c>
      <c r="E71" s="12">
        <f t="shared" si="0"/>
        <v>2826.3690000000001</v>
      </c>
      <c r="F71" s="13">
        <f t="shared" si="1"/>
        <v>56971.368999999999</v>
      </c>
    </row>
    <row r="72" spans="1:6">
      <c r="A72" s="9">
        <v>66</v>
      </c>
      <c r="B72" s="10" t="s">
        <v>76</v>
      </c>
      <c r="C72" s="11">
        <v>1</v>
      </c>
      <c r="D72" s="17">
        <v>22908</v>
      </c>
      <c r="E72" s="12">
        <f t="shared" ref="E72:E118" si="2">D72*0.0522</f>
        <v>1195.7976000000001</v>
      </c>
      <c r="F72" s="13">
        <f t="shared" ref="F72:F118" si="3">D72+E72</f>
        <v>24103.797600000002</v>
      </c>
    </row>
    <row r="73" spans="1:6">
      <c r="A73" s="9">
        <v>67</v>
      </c>
      <c r="B73" s="10" t="s">
        <v>22</v>
      </c>
      <c r="C73" s="11">
        <v>1</v>
      </c>
      <c r="D73" s="17">
        <v>105000</v>
      </c>
      <c r="E73" s="12">
        <f t="shared" si="2"/>
        <v>5481</v>
      </c>
      <c r="F73" s="13">
        <f t="shared" si="3"/>
        <v>110481</v>
      </c>
    </row>
    <row r="74" spans="1:6">
      <c r="A74" s="9">
        <v>68</v>
      </c>
      <c r="B74" s="10" t="s">
        <v>78</v>
      </c>
      <c r="C74" s="11">
        <v>1</v>
      </c>
      <c r="D74" s="17">
        <v>36652</v>
      </c>
      <c r="E74" s="12">
        <f t="shared" si="2"/>
        <v>1913.2344000000001</v>
      </c>
      <c r="F74" s="13">
        <f t="shared" si="3"/>
        <v>38565.234400000001</v>
      </c>
    </row>
    <row r="75" spans="1:6">
      <c r="A75" s="9">
        <v>69</v>
      </c>
      <c r="B75" s="10" t="s">
        <v>79</v>
      </c>
      <c r="C75" s="11">
        <v>1</v>
      </c>
      <c r="D75" s="17">
        <v>130781</v>
      </c>
      <c r="E75" s="12">
        <f t="shared" si="2"/>
        <v>6826.7682000000004</v>
      </c>
      <c r="F75" s="13">
        <f t="shared" si="3"/>
        <v>137607.76819999999</v>
      </c>
    </row>
    <row r="76" spans="1:6">
      <c r="A76" s="9">
        <v>70</v>
      </c>
      <c r="B76" s="10" t="s">
        <v>80</v>
      </c>
      <c r="C76" s="11">
        <v>1</v>
      </c>
      <c r="D76" s="17">
        <v>130365</v>
      </c>
      <c r="E76" s="12">
        <f t="shared" si="2"/>
        <v>6805.0530000000008</v>
      </c>
      <c r="F76" s="13">
        <f t="shared" si="3"/>
        <v>137170.05300000001</v>
      </c>
    </row>
    <row r="77" spans="1:6" ht="22.5">
      <c r="A77" s="9">
        <v>71</v>
      </c>
      <c r="B77" s="10" t="s">
        <v>81</v>
      </c>
      <c r="C77" s="11">
        <v>1</v>
      </c>
      <c r="D77" s="17">
        <v>136196</v>
      </c>
      <c r="E77" s="12">
        <f t="shared" si="2"/>
        <v>7109.4312000000009</v>
      </c>
      <c r="F77" s="13">
        <f t="shared" si="3"/>
        <v>143305.43119999999</v>
      </c>
    </row>
    <row r="78" spans="1:6">
      <c r="A78" s="9">
        <v>72</v>
      </c>
      <c r="B78" s="10" t="s">
        <v>82</v>
      </c>
      <c r="C78" s="11">
        <v>1</v>
      </c>
      <c r="D78" s="17">
        <v>71638</v>
      </c>
      <c r="E78" s="12">
        <f t="shared" si="2"/>
        <v>3739.5036000000005</v>
      </c>
      <c r="F78" s="13">
        <f t="shared" si="3"/>
        <v>75377.503599999996</v>
      </c>
    </row>
    <row r="79" spans="1:6">
      <c r="A79" s="9">
        <v>73</v>
      </c>
      <c r="B79" s="10" t="s">
        <v>83</v>
      </c>
      <c r="C79" s="11">
        <v>1</v>
      </c>
      <c r="D79" s="17">
        <v>57061</v>
      </c>
      <c r="E79" s="12">
        <f t="shared" si="2"/>
        <v>2978.5842000000002</v>
      </c>
      <c r="F79" s="13">
        <f t="shared" si="3"/>
        <v>60039.584199999998</v>
      </c>
    </row>
    <row r="80" spans="1:6" ht="22.5">
      <c r="A80" s="9">
        <v>74</v>
      </c>
      <c r="B80" s="10" t="s">
        <v>84</v>
      </c>
      <c r="C80" s="11">
        <v>1</v>
      </c>
      <c r="D80" s="17">
        <v>105375</v>
      </c>
      <c r="E80" s="12">
        <f t="shared" si="2"/>
        <v>5500.5750000000007</v>
      </c>
      <c r="F80" s="13">
        <f t="shared" si="3"/>
        <v>110875.575</v>
      </c>
    </row>
    <row r="81" spans="1:6">
      <c r="A81" s="9">
        <v>75</v>
      </c>
      <c r="B81" s="10" t="s">
        <v>85</v>
      </c>
      <c r="C81" s="11">
        <v>1</v>
      </c>
      <c r="D81" s="17">
        <v>55395</v>
      </c>
      <c r="E81" s="12">
        <f t="shared" si="2"/>
        <v>2891.6190000000001</v>
      </c>
      <c r="F81" s="13">
        <f t="shared" si="3"/>
        <v>58286.618999999999</v>
      </c>
    </row>
    <row r="82" spans="1:6">
      <c r="A82" s="9">
        <v>76</v>
      </c>
      <c r="B82" s="10" t="s">
        <v>149</v>
      </c>
      <c r="C82" s="11">
        <v>1</v>
      </c>
      <c r="D82" s="17">
        <v>100793</v>
      </c>
      <c r="E82" s="12">
        <f t="shared" si="2"/>
        <v>5261.3946000000005</v>
      </c>
      <c r="F82" s="13">
        <f t="shared" si="3"/>
        <v>106054.3946</v>
      </c>
    </row>
    <row r="83" spans="1:6">
      <c r="A83" s="9">
        <v>77</v>
      </c>
      <c r="B83" s="10" t="s">
        <v>87</v>
      </c>
      <c r="C83" s="11">
        <v>1</v>
      </c>
      <c r="D83" s="17">
        <v>33737</v>
      </c>
      <c r="E83" s="12">
        <f t="shared" si="2"/>
        <v>1761.0714</v>
      </c>
      <c r="F83" s="13">
        <f t="shared" si="3"/>
        <v>35498.071400000001</v>
      </c>
    </row>
    <row r="84" spans="1:6">
      <c r="A84" s="9">
        <v>78</v>
      </c>
      <c r="B84" s="10" t="s">
        <v>91</v>
      </c>
      <c r="C84" s="11">
        <v>1</v>
      </c>
      <c r="D84" s="17">
        <v>17493</v>
      </c>
      <c r="E84" s="12">
        <f t="shared" si="2"/>
        <v>913.13460000000009</v>
      </c>
      <c r="F84" s="13">
        <f t="shared" si="3"/>
        <v>18406.134600000001</v>
      </c>
    </row>
    <row r="85" spans="1:6">
      <c r="A85" s="9">
        <v>79</v>
      </c>
      <c r="B85" s="10" t="s">
        <v>92</v>
      </c>
      <c r="C85" s="11">
        <v>1</v>
      </c>
      <c r="D85" s="17">
        <v>39984</v>
      </c>
      <c r="E85" s="12">
        <f t="shared" si="2"/>
        <v>2087.1648</v>
      </c>
      <c r="F85" s="13">
        <f t="shared" si="3"/>
        <v>42071.164799999999</v>
      </c>
    </row>
    <row r="86" spans="1:6">
      <c r="A86" s="9">
        <v>80</v>
      </c>
      <c r="B86" s="10" t="s">
        <v>93</v>
      </c>
      <c r="C86" s="11">
        <v>1</v>
      </c>
      <c r="D86" s="17">
        <v>58727</v>
      </c>
      <c r="E86" s="12">
        <f t="shared" si="2"/>
        <v>3065.5494000000003</v>
      </c>
      <c r="F86" s="13">
        <f t="shared" si="3"/>
        <v>61792.549400000004</v>
      </c>
    </row>
    <row r="87" spans="1:6">
      <c r="A87" s="9">
        <v>81</v>
      </c>
      <c r="B87" s="10" t="s">
        <v>94</v>
      </c>
      <c r="C87" s="11">
        <v>1</v>
      </c>
      <c r="D87" s="17">
        <v>65391</v>
      </c>
      <c r="E87" s="12">
        <f t="shared" si="2"/>
        <v>3413.4102000000003</v>
      </c>
      <c r="F87" s="13">
        <f t="shared" si="3"/>
        <v>68804.410199999998</v>
      </c>
    </row>
    <row r="88" spans="1:6">
      <c r="A88" s="9">
        <v>82</v>
      </c>
      <c r="B88" s="10" t="s">
        <v>95</v>
      </c>
      <c r="C88" s="11">
        <v>1</v>
      </c>
      <c r="D88" s="17">
        <v>34153</v>
      </c>
      <c r="E88" s="12">
        <f t="shared" si="2"/>
        <v>1782.7866000000001</v>
      </c>
      <c r="F88" s="13">
        <f t="shared" si="3"/>
        <v>35935.786599999999</v>
      </c>
    </row>
    <row r="89" spans="1:6">
      <c r="A89" s="9">
        <v>83</v>
      </c>
      <c r="B89" s="10" t="s">
        <v>96</v>
      </c>
      <c r="C89" s="11">
        <v>1</v>
      </c>
      <c r="D89" s="17">
        <v>48731</v>
      </c>
      <c r="E89" s="12">
        <f t="shared" si="2"/>
        <v>2543.7582000000002</v>
      </c>
      <c r="F89" s="13">
        <f t="shared" si="3"/>
        <v>51274.758199999997</v>
      </c>
    </row>
    <row r="90" spans="1:6">
      <c r="A90" s="9">
        <v>84</v>
      </c>
      <c r="B90" s="10" t="s">
        <v>97</v>
      </c>
      <c r="C90" s="11">
        <v>1</v>
      </c>
      <c r="D90" s="17">
        <v>28739</v>
      </c>
      <c r="E90" s="12">
        <f t="shared" si="2"/>
        <v>1500.1758000000002</v>
      </c>
      <c r="F90" s="13">
        <f t="shared" si="3"/>
        <v>30239.175800000001</v>
      </c>
    </row>
    <row r="91" spans="1:6">
      <c r="A91" s="9">
        <v>85</v>
      </c>
      <c r="B91" s="10" t="s">
        <v>98</v>
      </c>
      <c r="C91" s="11">
        <v>1</v>
      </c>
      <c r="D91" s="17">
        <v>77469</v>
      </c>
      <c r="E91" s="12">
        <f t="shared" si="2"/>
        <v>4043.8818000000001</v>
      </c>
      <c r="F91" s="13">
        <f t="shared" si="3"/>
        <v>81512.881800000003</v>
      </c>
    </row>
    <row r="92" spans="1:6">
      <c r="A92" s="9">
        <v>86</v>
      </c>
      <c r="B92" s="10" t="s">
        <v>99</v>
      </c>
      <c r="C92" s="11">
        <v>1</v>
      </c>
      <c r="D92" s="17">
        <v>48314</v>
      </c>
      <c r="E92" s="12">
        <f t="shared" si="2"/>
        <v>2521.9908</v>
      </c>
      <c r="F92" s="13">
        <f t="shared" si="3"/>
        <v>50835.9908</v>
      </c>
    </row>
    <row r="93" spans="1:6">
      <c r="A93" s="9">
        <v>87</v>
      </c>
      <c r="B93" s="10" t="s">
        <v>100</v>
      </c>
      <c r="C93" s="11">
        <v>1</v>
      </c>
      <c r="D93" s="17">
        <v>500000</v>
      </c>
      <c r="E93" s="12">
        <f t="shared" si="2"/>
        <v>26100</v>
      </c>
      <c r="F93" s="13">
        <f t="shared" si="3"/>
        <v>526100</v>
      </c>
    </row>
    <row r="94" spans="1:6">
      <c r="A94" s="9">
        <v>88</v>
      </c>
      <c r="B94" s="10" t="s">
        <v>101</v>
      </c>
      <c r="C94" s="11">
        <v>1</v>
      </c>
      <c r="D94" s="17">
        <v>182011</v>
      </c>
      <c r="E94" s="12">
        <f t="shared" si="2"/>
        <v>9500.9742000000006</v>
      </c>
      <c r="F94" s="13">
        <f t="shared" si="3"/>
        <v>191511.9742</v>
      </c>
    </row>
    <row r="95" spans="1:6">
      <c r="A95" s="9">
        <v>89</v>
      </c>
      <c r="B95" s="10" t="s">
        <v>102</v>
      </c>
      <c r="C95" s="11">
        <v>1</v>
      </c>
      <c r="D95" s="17">
        <v>63308</v>
      </c>
      <c r="E95" s="12">
        <f t="shared" si="2"/>
        <v>3304.6776000000004</v>
      </c>
      <c r="F95" s="13">
        <f t="shared" si="3"/>
        <v>66612.677599999995</v>
      </c>
    </row>
    <row r="96" spans="1:6">
      <c r="A96" s="9">
        <v>90</v>
      </c>
      <c r="B96" s="10" t="s">
        <v>103</v>
      </c>
      <c r="C96" s="11">
        <v>1</v>
      </c>
      <c r="D96" s="17">
        <v>55811</v>
      </c>
      <c r="E96" s="12">
        <f t="shared" si="2"/>
        <v>2913.3342000000002</v>
      </c>
      <c r="F96" s="13">
        <f t="shared" si="3"/>
        <v>58724.334199999998</v>
      </c>
    </row>
    <row r="97" spans="1:6">
      <c r="A97" s="9">
        <v>91</v>
      </c>
      <c r="B97" s="10" t="s">
        <v>104</v>
      </c>
      <c r="C97" s="11">
        <v>1</v>
      </c>
      <c r="D97" s="17">
        <v>23324</v>
      </c>
      <c r="E97" s="12">
        <f t="shared" si="2"/>
        <v>1217.5128</v>
      </c>
      <c r="F97" s="13">
        <f t="shared" si="3"/>
        <v>24541.5128</v>
      </c>
    </row>
    <row r="98" spans="1:6">
      <c r="A98" s="9">
        <v>92</v>
      </c>
      <c r="B98" s="10" t="s">
        <v>105</v>
      </c>
      <c r="C98" s="11">
        <v>1</v>
      </c>
      <c r="D98" s="17">
        <v>27489</v>
      </c>
      <c r="E98" s="12">
        <f t="shared" si="2"/>
        <v>1434.9258</v>
      </c>
      <c r="F98" s="13">
        <f t="shared" si="3"/>
        <v>28923.925800000001</v>
      </c>
    </row>
    <row r="99" spans="1:6">
      <c r="A99" s="9">
        <v>93</v>
      </c>
      <c r="B99" s="10" t="s">
        <v>106</v>
      </c>
      <c r="C99" s="11">
        <v>1</v>
      </c>
      <c r="D99" s="17">
        <v>134530</v>
      </c>
      <c r="E99" s="12">
        <f t="shared" si="2"/>
        <v>7022.4660000000003</v>
      </c>
      <c r="F99" s="13">
        <f t="shared" si="3"/>
        <v>141552.46600000001</v>
      </c>
    </row>
    <row r="100" spans="1:6">
      <c r="A100" s="9">
        <v>94</v>
      </c>
      <c r="B100" s="10" t="s">
        <v>107</v>
      </c>
      <c r="C100" s="11">
        <v>1</v>
      </c>
      <c r="D100" s="17">
        <v>236989</v>
      </c>
      <c r="E100" s="12">
        <f t="shared" si="2"/>
        <v>12370.825800000001</v>
      </c>
      <c r="F100" s="13">
        <f t="shared" si="3"/>
        <v>249359.82579999999</v>
      </c>
    </row>
    <row r="101" spans="1:6">
      <c r="A101" s="9">
        <v>95</v>
      </c>
      <c r="B101" s="10" t="s">
        <v>108</v>
      </c>
      <c r="C101" s="11">
        <v>1</v>
      </c>
      <c r="D101" s="17">
        <v>144526</v>
      </c>
      <c r="E101" s="12">
        <f t="shared" si="2"/>
        <v>7544.2572000000009</v>
      </c>
      <c r="F101" s="13">
        <f t="shared" si="3"/>
        <v>152070.25719999999</v>
      </c>
    </row>
    <row r="102" spans="1:6">
      <c r="A102" s="9">
        <v>96</v>
      </c>
      <c r="B102" s="10" t="s">
        <v>109</v>
      </c>
      <c r="C102" s="11">
        <v>1</v>
      </c>
      <c r="D102" s="17">
        <v>23324</v>
      </c>
      <c r="E102" s="12">
        <f t="shared" si="2"/>
        <v>1217.5128</v>
      </c>
      <c r="F102" s="13">
        <f t="shared" si="3"/>
        <v>24541.5128</v>
      </c>
    </row>
    <row r="103" spans="1:6">
      <c r="A103" s="9">
        <v>97</v>
      </c>
      <c r="B103" s="10" t="s">
        <v>110</v>
      </c>
      <c r="C103" s="11">
        <v>1</v>
      </c>
      <c r="D103" s="17">
        <v>39568</v>
      </c>
      <c r="E103" s="12">
        <f t="shared" si="2"/>
        <v>2065.4495999999999</v>
      </c>
      <c r="F103" s="13">
        <f t="shared" si="3"/>
        <v>41633.4496</v>
      </c>
    </row>
    <row r="104" spans="1:6">
      <c r="A104" s="9">
        <v>98</v>
      </c>
      <c r="B104" s="10" t="s">
        <v>111</v>
      </c>
      <c r="C104" s="11">
        <v>1</v>
      </c>
      <c r="D104" s="17">
        <v>468563.00000000006</v>
      </c>
      <c r="E104" s="12">
        <f t="shared" si="2"/>
        <v>24458.988600000004</v>
      </c>
      <c r="F104" s="13">
        <f t="shared" si="3"/>
        <v>493021.98860000004</v>
      </c>
    </row>
    <row r="105" spans="1:6">
      <c r="A105" s="9">
        <v>99</v>
      </c>
      <c r="B105" s="10" t="s">
        <v>112</v>
      </c>
      <c r="C105" s="11">
        <v>1</v>
      </c>
      <c r="D105" s="17">
        <v>90381</v>
      </c>
      <c r="E105" s="12">
        <f t="shared" si="2"/>
        <v>4717.8882000000003</v>
      </c>
      <c r="F105" s="13">
        <f t="shared" si="3"/>
        <v>95098.888200000001</v>
      </c>
    </row>
    <row r="106" spans="1:6">
      <c r="A106" s="9">
        <v>100</v>
      </c>
      <c r="B106" s="10" t="s">
        <v>114</v>
      </c>
      <c r="C106" s="11">
        <v>1</v>
      </c>
      <c r="D106" s="17">
        <v>66640</v>
      </c>
      <c r="E106" s="12">
        <f t="shared" si="2"/>
        <v>3478.6080000000002</v>
      </c>
      <c r="F106" s="13">
        <f t="shared" si="3"/>
        <v>70118.608000000007</v>
      </c>
    </row>
    <row r="107" spans="1:6">
      <c r="A107" s="9">
        <v>101</v>
      </c>
      <c r="B107" s="10" t="s">
        <v>115</v>
      </c>
      <c r="C107" s="11">
        <v>1</v>
      </c>
      <c r="D107" s="17">
        <v>142443</v>
      </c>
      <c r="E107" s="12">
        <f t="shared" si="2"/>
        <v>7435.5246000000006</v>
      </c>
      <c r="F107" s="13">
        <f t="shared" si="3"/>
        <v>149878.5246</v>
      </c>
    </row>
    <row r="108" spans="1:6">
      <c r="A108" s="9">
        <v>102</v>
      </c>
      <c r="B108" s="10" t="s">
        <v>116</v>
      </c>
      <c r="C108" s="11">
        <v>1</v>
      </c>
      <c r="D108" s="17">
        <v>21242</v>
      </c>
      <c r="E108" s="12">
        <f t="shared" si="2"/>
        <v>1108.8324</v>
      </c>
      <c r="F108" s="13">
        <f t="shared" si="3"/>
        <v>22350.832399999999</v>
      </c>
    </row>
    <row r="109" spans="1:6">
      <c r="A109" s="9">
        <v>103</v>
      </c>
      <c r="B109" s="10" t="s">
        <v>150</v>
      </c>
      <c r="C109" s="11">
        <v>1</v>
      </c>
      <c r="D109" s="17">
        <v>74970</v>
      </c>
      <c r="E109" s="12">
        <f t="shared" si="2"/>
        <v>3913.4340000000002</v>
      </c>
      <c r="F109" s="13">
        <f t="shared" si="3"/>
        <v>78883.433999999994</v>
      </c>
    </row>
    <row r="110" spans="1:6">
      <c r="A110" s="9">
        <v>104</v>
      </c>
      <c r="B110" s="10" t="s">
        <v>117</v>
      </c>
      <c r="C110" s="11">
        <v>1</v>
      </c>
      <c r="D110" s="17">
        <v>27489</v>
      </c>
      <c r="E110" s="12">
        <f t="shared" si="2"/>
        <v>1434.9258</v>
      </c>
      <c r="F110" s="13">
        <f t="shared" si="3"/>
        <v>28923.925800000001</v>
      </c>
    </row>
    <row r="111" spans="1:6">
      <c r="A111" s="9">
        <v>105</v>
      </c>
      <c r="B111" s="10" t="s">
        <v>118</v>
      </c>
      <c r="C111" s="11">
        <v>1</v>
      </c>
      <c r="D111" s="17">
        <v>22075</v>
      </c>
      <c r="E111" s="12">
        <f t="shared" si="2"/>
        <v>1152.3150000000001</v>
      </c>
      <c r="F111" s="13">
        <f t="shared" si="3"/>
        <v>23227.314999999999</v>
      </c>
    </row>
    <row r="112" spans="1:6">
      <c r="A112" s="9">
        <v>106</v>
      </c>
      <c r="B112" s="10" t="s">
        <v>119</v>
      </c>
      <c r="C112" s="11">
        <v>1</v>
      </c>
      <c r="D112" s="17">
        <v>30821</v>
      </c>
      <c r="E112" s="12">
        <f t="shared" si="2"/>
        <v>1608.8562000000002</v>
      </c>
      <c r="F112" s="13">
        <f t="shared" si="3"/>
        <v>32429.856200000002</v>
      </c>
    </row>
    <row r="113" spans="1:6">
      <c r="A113" s="9">
        <v>107</v>
      </c>
      <c r="B113" s="10" t="s">
        <v>120</v>
      </c>
      <c r="C113" s="11">
        <v>1</v>
      </c>
      <c r="D113" s="17">
        <v>446072.00000000006</v>
      </c>
      <c r="E113" s="12">
        <f t="shared" si="2"/>
        <v>23284.958400000003</v>
      </c>
      <c r="F113" s="13">
        <f t="shared" si="3"/>
        <v>469356.95840000006</v>
      </c>
    </row>
    <row r="114" spans="1:6">
      <c r="A114" s="9">
        <v>108</v>
      </c>
      <c r="B114" s="10" t="s">
        <v>121</v>
      </c>
      <c r="C114" s="11">
        <v>1</v>
      </c>
      <c r="D114" s="17">
        <v>54145</v>
      </c>
      <c r="E114" s="12">
        <f t="shared" si="2"/>
        <v>2826.3690000000001</v>
      </c>
      <c r="F114" s="13">
        <f t="shared" si="3"/>
        <v>56971.368999999999</v>
      </c>
    </row>
    <row r="115" spans="1:6">
      <c r="A115" s="9">
        <v>109</v>
      </c>
      <c r="B115" s="10" t="s">
        <v>122</v>
      </c>
      <c r="C115" s="11">
        <v>1</v>
      </c>
      <c r="D115" s="17">
        <v>74970</v>
      </c>
      <c r="E115" s="12">
        <f t="shared" si="2"/>
        <v>3913.4340000000002</v>
      </c>
      <c r="F115" s="13">
        <f t="shared" si="3"/>
        <v>78883.433999999994</v>
      </c>
    </row>
    <row r="116" spans="1:6">
      <c r="A116" s="9">
        <v>110</v>
      </c>
      <c r="B116" s="10" t="s">
        <v>123</v>
      </c>
      <c r="C116" s="11">
        <v>1</v>
      </c>
      <c r="D116" s="17">
        <v>17493</v>
      </c>
      <c r="E116" s="12">
        <f t="shared" si="2"/>
        <v>913.13460000000009</v>
      </c>
      <c r="F116" s="13">
        <f t="shared" si="3"/>
        <v>18406.134600000001</v>
      </c>
    </row>
    <row r="117" spans="1:6">
      <c r="A117" s="9">
        <v>111</v>
      </c>
      <c r="B117" s="10" t="s">
        <v>124</v>
      </c>
      <c r="C117" s="11">
        <v>1</v>
      </c>
      <c r="D117" s="17">
        <v>83300</v>
      </c>
      <c r="E117" s="12">
        <f t="shared" si="2"/>
        <v>4348.26</v>
      </c>
      <c r="F117" s="13">
        <f t="shared" si="3"/>
        <v>87648.26</v>
      </c>
    </row>
    <row r="118" spans="1:6">
      <c r="A118" s="9">
        <v>112</v>
      </c>
      <c r="B118" s="10" t="s">
        <v>103</v>
      </c>
      <c r="C118" s="11">
        <v>1</v>
      </c>
      <c r="D118" s="17">
        <v>86632</v>
      </c>
      <c r="E118" s="12">
        <f t="shared" si="2"/>
        <v>4522.1904000000004</v>
      </c>
      <c r="F118" s="13">
        <f t="shared" si="3"/>
        <v>91154.190400000007</v>
      </c>
    </row>
    <row r="119" spans="1:6">
      <c r="A119" s="9">
        <v>113</v>
      </c>
      <c r="B119" s="10" t="s">
        <v>125</v>
      </c>
      <c r="C119" s="11">
        <v>1</v>
      </c>
      <c r="D119" s="17">
        <v>104125</v>
      </c>
      <c r="E119" s="12">
        <f t="shared" ref="E119:E125" si="4">D119*0.0522</f>
        <v>5435.3250000000007</v>
      </c>
      <c r="F119" s="13">
        <f t="shared" ref="F119:F125" si="5">D119+E119</f>
        <v>109560.325</v>
      </c>
    </row>
    <row r="120" spans="1:6">
      <c r="A120" s="9">
        <v>114</v>
      </c>
      <c r="B120" s="10" t="s">
        <v>126</v>
      </c>
      <c r="C120" s="11">
        <v>1</v>
      </c>
      <c r="D120" s="17">
        <v>30821</v>
      </c>
      <c r="E120" s="12">
        <f t="shared" si="4"/>
        <v>1608.8562000000002</v>
      </c>
      <c r="F120" s="13">
        <f t="shared" si="5"/>
        <v>32429.856200000002</v>
      </c>
    </row>
    <row r="121" spans="1:6">
      <c r="A121" s="9">
        <v>115</v>
      </c>
      <c r="B121" s="10" t="s">
        <v>127</v>
      </c>
      <c r="C121" s="11">
        <v>1</v>
      </c>
      <c r="D121" s="17">
        <v>25407</v>
      </c>
      <c r="E121" s="12">
        <f t="shared" si="4"/>
        <v>1326.2454</v>
      </c>
      <c r="F121" s="13">
        <f t="shared" si="5"/>
        <v>26733.2454</v>
      </c>
    </row>
    <row r="122" spans="1:6" ht="22.5">
      <c r="A122" s="9">
        <v>116</v>
      </c>
      <c r="B122" s="10" t="s">
        <v>128</v>
      </c>
      <c r="C122" s="11">
        <v>1</v>
      </c>
      <c r="D122" s="17">
        <v>63308</v>
      </c>
      <c r="E122" s="12">
        <f t="shared" si="4"/>
        <v>3304.6776000000004</v>
      </c>
      <c r="F122" s="13">
        <f t="shared" si="5"/>
        <v>66612.677599999995</v>
      </c>
    </row>
    <row r="123" spans="1:6">
      <c r="A123" s="9">
        <v>117</v>
      </c>
      <c r="B123" s="10" t="s">
        <v>129</v>
      </c>
      <c r="C123" s="11">
        <v>1</v>
      </c>
      <c r="D123" s="17">
        <v>95795</v>
      </c>
      <c r="E123" s="12">
        <f t="shared" si="4"/>
        <v>5000.4990000000007</v>
      </c>
      <c r="F123" s="13">
        <f t="shared" si="5"/>
        <v>100795.499</v>
      </c>
    </row>
    <row r="124" spans="1:6">
      <c r="A124" s="9">
        <v>118</v>
      </c>
      <c r="B124" s="10" t="s">
        <v>130</v>
      </c>
      <c r="C124" s="11">
        <v>1</v>
      </c>
      <c r="D124" s="17">
        <v>34570</v>
      </c>
      <c r="E124" s="12">
        <f t="shared" si="4"/>
        <v>1804.5540000000001</v>
      </c>
      <c r="F124" s="13">
        <f t="shared" si="5"/>
        <v>36374.554000000004</v>
      </c>
    </row>
    <row r="125" spans="1:6">
      <c r="A125" s="9">
        <v>119</v>
      </c>
      <c r="B125" s="10" t="s">
        <v>131</v>
      </c>
      <c r="C125" s="11">
        <v>1</v>
      </c>
      <c r="D125" s="17">
        <v>39151</v>
      </c>
      <c r="E125" s="12">
        <f t="shared" si="4"/>
        <v>2043.6822000000002</v>
      </c>
      <c r="F125" s="13">
        <f t="shared" si="5"/>
        <v>41194.682200000003</v>
      </c>
    </row>
    <row r="126" spans="1:6" ht="15.75" thickBot="1">
      <c r="A126" s="9"/>
      <c r="B126" s="14"/>
      <c r="C126" s="14"/>
      <c r="D126" s="14"/>
      <c r="E126" s="14"/>
      <c r="F126" s="14"/>
    </row>
    <row r="127" spans="1:6" ht="30.75" customHeight="1" thickBot="1">
      <c r="A127" s="108" t="s">
        <v>10</v>
      </c>
      <c r="B127" s="109"/>
      <c r="C127" s="109"/>
      <c r="D127" s="109"/>
      <c r="E127" s="109"/>
      <c r="F127" s="109"/>
    </row>
    <row r="128" spans="1:6" ht="252" customHeight="1">
      <c r="A128" s="110" t="s">
        <v>154</v>
      </c>
      <c r="B128" s="111"/>
      <c r="C128" s="111"/>
      <c r="D128" s="111"/>
      <c r="E128" s="111"/>
      <c r="F128" s="111"/>
    </row>
    <row r="129" spans="1:6">
      <c r="A129" s="3"/>
      <c r="B129" s="18"/>
      <c r="C129" s="18"/>
      <c r="D129" s="18"/>
      <c r="E129" s="18"/>
      <c r="F129" s="18"/>
    </row>
    <row r="130" spans="1:6" ht="51.75" customHeight="1">
      <c r="A130" s="112" t="s">
        <v>138</v>
      </c>
      <c r="B130" s="113"/>
      <c r="C130" s="113"/>
      <c r="D130" s="113"/>
      <c r="E130" s="113"/>
      <c r="F130" s="113"/>
    </row>
    <row r="131" spans="1:6">
      <c r="A131" s="112" t="s">
        <v>139</v>
      </c>
      <c r="B131" s="113"/>
      <c r="C131" s="113"/>
      <c r="D131" s="113"/>
      <c r="E131" s="113"/>
      <c r="F131" s="113"/>
    </row>
    <row r="132" spans="1:6" ht="15.75" customHeight="1" thickBot="1">
      <c r="A132" s="114" t="s">
        <v>140</v>
      </c>
      <c r="B132" s="115"/>
      <c r="C132" s="115"/>
      <c r="D132" s="115"/>
      <c r="E132" s="115"/>
      <c r="F132" s="115"/>
    </row>
    <row r="133" spans="1:6" ht="15" customHeight="1"/>
    <row r="134" spans="1:6" ht="15" customHeight="1"/>
    <row r="135" spans="1:6" ht="15" customHeight="1"/>
    <row r="136" spans="1:6">
      <c r="D136" s="15"/>
    </row>
    <row r="137" spans="1:6">
      <c r="D137" s="15"/>
    </row>
    <row r="138" spans="1:6">
      <c r="D138" s="15"/>
    </row>
    <row r="139" spans="1:6">
      <c r="D139" s="15"/>
    </row>
    <row r="140" spans="1:6">
      <c r="D140" s="15"/>
    </row>
    <row r="141" spans="1:6">
      <c r="D141" s="15"/>
    </row>
    <row r="142" spans="1:6">
      <c r="D142" s="15"/>
    </row>
    <row r="143" spans="1:6">
      <c r="D143" s="15"/>
    </row>
    <row r="144" spans="1:6">
      <c r="D144" s="15"/>
    </row>
    <row r="145" spans="4:4">
      <c r="D145" s="15"/>
    </row>
    <row r="146" spans="4:4">
      <c r="D146" s="15"/>
    </row>
    <row r="147" spans="4:4">
      <c r="D147" s="15"/>
    </row>
    <row r="148" spans="4:4">
      <c r="D148" s="15"/>
    </row>
    <row r="149" spans="4:4">
      <c r="D149" s="15"/>
    </row>
    <row r="150" spans="4:4">
      <c r="D150" s="15"/>
    </row>
    <row r="151" spans="4:4">
      <c r="D151" s="15"/>
    </row>
    <row r="152" spans="4:4">
      <c r="D152" s="15"/>
    </row>
    <row r="153" spans="4:4">
      <c r="D153" s="15"/>
    </row>
    <row r="154" spans="4:4">
      <c r="D154" s="15"/>
    </row>
    <row r="155" spans="4:4">
      <c r="D155" s="15"/>
    </row>
    <row r="156" spans="4:4">
      <c r="D156" s="15"/>
    </row>
    <row r="157" spans="4:4">
      <c r="D157" s="15"/>
    </row>
    <row r="158" spans="4:4">
      <c r="D158" s="15"/>
    </row>
    <row r="159" spans="4:4">
      <c r="D159" s="15"/>
    </row>
    <row r="160" spans="4:4">
      <c r="D160" s="15"/>
    </row>
    <row r="161" spans="4:4">
      <c r="D161" s="15"/>
    </row>
    <row r="162" spans="4:4">
      <c r="D162" s="15"/>
    </row>
    <row r="163" spans="4:4">
      <c r="D163" s="15"/>
    </row>
    <row r="164" spans="4:4">
      <c r="D164" s="15"/>
    </row>
    <row r="165" spans="4:4">
      <c r="D165" s="15"/>
    </row>
    <row r="166" spans="4:4">
      <c r="D166" s="15"/>
    </row>
    <row r="167" spans="4:4">
      <c r="D167" s="15"/>
    </row>
    <row r="168" spans="4:4">
      <c r="D168" s="15"/>
    </row>
    <row r="169" spans="4:4">
      <c r="D169" s="15"/>
    </row>
    <row r="170" spans="4:4">
      <c r="D170" s="15"/>
    </row>
    <row r="171" spans="4:4">
      <c r="D171" s="15"/>
    </row>
    <row r="172" spans="4:4">
      <c r="D172" s="15"/>
    </row>
    <row r="173" spans="4:4">
      <c r="D173" s="15"/>
    </row>
    <row r="174" spans="4:4">
      <c r="D174" s="15"/>
    </row>
    <row r="175" spans="4:4">
      <c r="D175" s="15"/>
    </row>
    <row r="176" spans="4:4">
      <c r="D176" s="15"/>
    </row>
    <row r="177" spans="4:4">
      <c r="D177" s="15"/>
    </row>
    <row r="178" spans="4:4">
      <c r="D178" s="15"/>
    </row>
    <row r="179" spans="4:4">
      <c r="D179" s="15"/>
    </row>
    <row r="180" spans="4:4">
      <c r="D180" s="15"/>
    </row>
    <row r="181" spans="4:4">
      <c r="D181" s="15"/>
    </row>
    <row r="182" spans="4:4">
      <c r="D182" s="15"/>
    </row>
    <row r="183" spans="4:4">
      <c r="D183" s="15"/>
    </row>
    <row r="184" spans="4:4">
      <c r="D184" s="15"/>
    </row>
    <row r="185" spans="4:4">
      <c r="D185" s="15"/>
    </row>
    <row r="186" spans="4:4">
      <c r="D186" s="15"/>
    </row>
    <row r="187" spans="4:4">
      <c r="D187" s="15"/>
    </row>
    <row r="188" spans="4:4">
      <c r="D188" s="15"/>
    </row>
    <row r="189" spans="4:4">
      <c r="D189" s="15"/>
    </row>
    <row r="190" spans="4:4">
      <c r="D190" s="15"/>
    </row>
    <row r="191" spans="4:4">
      <c r="D191" s="15"/>
    </row>
    <row r="192" spans="4:4">
      <c r="D192" s="15"/>
    </row>
    <row r="193" spans="4:4">
      <c r="D193" s="15"/>
    </row>
    <row r="194" spans="4:4">
      <c r="D194" s="15"/>
    </row>
    <row r="195" spans="4:4">
      <c r="D195" s="15"/>
    </row>
    <row r="196" spans="4:4">
      <c r="D196" s="15"/>
    </row>
    <row r="197" spans="4:4">
      <c r="D197" s="15"/>
    </row>
    <row r="198" spans="4:4">
      <c r="D198" s="15"/>
    </row>
    <row r="199" spans="4:4">
      <c r="D199" s="15"/>
    </row>
    <row r="200" spans="4:4">
      <c r="D200" s="15"/>
    </row>
    <row r="201" spans="4:4">
      <c r="D201" s="15"/>
    </row>
    <row r="202" spans="4:4">
      <c r="D202" s="15"/>
    </row>
    <row r="203" spans="4:4">
      <c r="D203" s="15"/>
    </row>
    <row r="204" spans="4:4">
      <c r="D204" s="15"/>
    </row>
    <row r="205" spans="4:4">
      <c r="D205" s="15"/>
    </row>
    <row r="206" spans="4:4">
      <c r="D206" s="15"/>
    </row>
    <row r="207" spans="4:4">
      <c r="D207" s="15"/>
    </row>
    <row r="208" spans="4:4">
      <c r="D208" s="15"/>
    </row>
    <row r="209" spans="4:4">
      <c r="D209" s="15"/>
    </row>
    <row r="210" spans="4:4">
      <c r="D210" s="15"/>
    </row>
    <row r="211" spans="4:4">
      <c r="D211" s="15"/>
    </row>
    <row r="212" spans="4:4">
      <c r="D212" s="15"/>
    </row>
    <row r="213" spans="4:4">
      <c r="D213" s="15"/>
    </row>
    <row r="214" spans="4:4">
      <c r="D214" s="15"/>
    </row>
    <row r="215" spans="4:4">
      <c r="D215" s="15"/>
    </row>
    <row r="216" spans="4:4">
      <c r="D216" s="15"/>
    </row>
    <row r="217" spans="4:4">
      <c r="D217" s="15"/>
    </row>
    <row r="218" spans="4:4">
      <c r="D218" s="15"/>
    </row>
    <row r="219" spans="4:4">
      <c r="D219" s="15"/>
    </row>
    <row r="220" spans="4:4">
      <c r="D220" s="15"/>
    </row>
    <row r="221" spans="4:4">
      <c r="D221" s="15"/>
    </row>
    <row r="222" spans="4:4">
      <c r="D222" s="15"/>
    </row>
    <row r="223" spans="4:4">
      <c r="D223" s="15"/>
    </row>
    <row r="224" spans="4:4">
      <c r="D224" s="15"/>
    </row>
    <row r="225" spans="4:4">
      <c r="D225" s="15"/>
    </row>
    <row r="226" spans="4:4">
      <c r="D226" s="15"/>
    </row>
    <row r="227" spans="4:4">
      <c r="D227" s="15"/>
    </row>
    <row r="228" spans="4:4">
      <c r="D228" s="15"/>
    </row>
    <row r="229" spans="4:4">
      <c r="D229" s="15"/>
    </row>
    <row r="230" spans="4:4">
      <c r="D230" s="15"/>
    </row>
    <row r="231" spans="4:4">
      <c r="D231" s="15"/>
    </row>
    <row r="232" spans="4:4">
      <c r="D232" s="15"/>
    </row>
    <row r="233" spans="4:4">
      <c r="D233" s="15"/>
    </row>
    <row r="234" spans="4:4">
      <c r="D234" s="15"/>
    </row>
    <row r="235" spans="4:4">
      <c r="D235" s="15"/>
    </row>
    <row r="236" spans="4:4">
      <c r="D236" s="15"/>
    </row>
    <row r="237" spans="4:4">
      <c r="D237" s="15"/>
    </row>
    <row r="238" spans="4:4">
      <c r="D238" s="15"/>
    </row>
    <row r="239" spans="4:4">
      <c r="D239" s="15"/>
    </row>
    <row r="240" spans="4:4">
      <c r="D240" s="15"/>
    </row>
    <row r="241" spans="4:4">
      <c r="D241" s="15"/>
    </row>
    <row r="242" spans="4:4">
      <c r="D242" s="15"/>
    </row>
    <row r="243" spans="4:4">
      <c r="D243" s="15"/>
    </row>
    <row r="244" spans="4:4">
      <c r="D244" s="15"/>
    </row>
    <row r="245" spans="4:4">
      <c r="D245" s="15"/>
    </row>
    <row r="246" spans="4:4">
      <c r="D246" s="15"/>
    </row>
    <row r="247" spans="4:4">
      <c r="D247" s="15"/>
    </row>
    <row r="248" spans="4:4">
      <c r="D248" s="15"/>
    </row>
    <row r="249" spans="4:4">
      <c r="D249" s="15"/>
    </row>
    <row r="250" spans="4:4">
      <c r="D250" s="15"/>
    </row>
    <row r="251" spans="4:4">
      <c r="D251" s="15"/>
    </row>
    <row r="252" spans="4:4">
      <c r="D252" s="15"/>
    </row>
    <row r="253" spans="4:4">
      <c r="D253" s="15"/>
    </row>
    <row r="254" spans="4:4">
      <c r="D254" s="15"/>
    </row>
    <row r="255" spans="4:4">
      <c r="D255" s="15"/>
    </row>
    <row r="256" spans="4:4">
      <c r="D256" s="15"/>
    </row>
    <row r="257" spans="4:4">
      <c r="D257" s="15"/>
    </row>
    <row r="258" spans="4:4">
      <c r="D258" s="15"/>
    </row>
    <row r="259" spans="4:4">
      <c r="D259" s="15"/>
    </row>
    <row r="260" spans="4:4">
      <c r="D260" s="15"/>
    </row>
  </sheetData>
  <mergeCells count="12">
    <mergeCell ref="C1:F1"/>
    <mergeCell ref="A2:F2"/>
    <mergeCell ref="A3:F3"/>
    <mergeCell ref="A4:F4"/>
    <mergeCell ref="A5:A6"/>
    <mergeCell ref="B5:B6"/>
    <mergeCell ref="C5:C6"/>
    <mergeCell ref="A127:F127"/>
    <mergeCell ref="A128:F128"/>
    <mergeCell ref="A130:F130"/>
    <mergeCell ref="A131:F131"/>
    <mergeCell ref="A132:F132"/>
  </mergeCells>
  <pageMargins left="0.70866141732283472" right="0.70866141732283472" top="0.74803149606299213" bottom="0.74803149606299213" header="0.31496062992125984" footer="0.31496062992125984"/>
  <pageSetup scale="7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ESTUDIO DEL MERCADO</vt:lpstr>
      <vt:lpstr>VALOR HISTORICO - PRESENTE</vt:lpstr>
      <vt:lpstr>'VALOR HISTORICO - PRESENTE'!Área_de_impresión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Luis Lombana Sanchez</dc:creator>
  <cp:lastModifiedBy>Jonathan David Sierra Cruz</cp:lastModifiedBy>
  <dcterms:created xsi:type="dcterms:W3CDTF">2025-01-20T19:28:53Z</dcterms:created>
  <dcterms:modified xsi:type="dcterms:W3CDTF">2025-06-11T22:16:29Z</dcterms:modified>
</cp:coreProperties>
</file>