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apoyo13.contratacion\Downloads\"/>
    </mc:Choice>
  </mc:AlternateContent>
  <xr:revisionPtr revIDLastSave="0" documentId="8_{0A6566D2-1D7E-491D-9E12-F78D1B78FB02}" xr6:coauthVersionLast="47" xr6:coauthVersionMax="47" xr10:uidLastSave="{00000000-0000-0000-0000-000000000000}"/>
  <bookViews>
    <workbookView xWindow="-28920" yWindow="-120" windowWidth="29040" windowHeight="15840" xr2:uid="{00000000-000D-0000-FFFF-FFFF00000000}"/>
  </bookViews>
  <sheets>
    <sheet name="Presupuesto Interventoría" sheetId="1" r:id="rId1"/>
    <sheet name="FM" sheetId="4"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s>
  <definedNames>
    <definedName name="\a">#REF!</definedName>
    <definedName name="\b">#REF!</definedName>
    <definedName name="\eliminar">[1]RESUM96!#REF!</definedName>
    <definedName name="\eliminar1">[1]RESUM96!#REF!</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PMT5671">[2]MEMORIAS!#REF!</definedName>
    <definedName name="_________PMT5805">[2]MEMORIAS!#REF!</definedName>
    <definedName name="_________PMT5806">[2]MEMORIAS!#REF!</definedName>
    <definedName name="_________PMT5815">[2]MEMORIAS!#REF!</definedName>
    <definedName name="_________PMT5820">[2]MEMORIAS!#REF!</definedName>
    <definedName name="________aiu2">[3]AIU!$J$105</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[3]AIU!$J$105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[2]MEMORIAS!#REF!</definedName>
    <definedName name="_____PMT5805">[2]MEMORIAS!#REF!</definedName>
    <definedName name="_____PMT5806">[2]MEMORIAS!#REF!</definedName>
    <definedName name="_____PMT5815">[2]MEMORIAS!#REF!</definedName>
    <definedName name="_____PMT5820">[2]MEMORIAS!#REF!</definedName>
    <definedName name="_____r">#REF!</definedName>
    <definedName name="_____tab1">#REF!</definedName>
    <definedName name="_____tab2">#REF!</definedName>
    <definedName name="_____tab3">#REF!</definedName>
    <definedName name="_____TAB4">#REF!</definedName>
    <definedName name="_____Vol1">[4]Item!$A:$D</definedName>
    <definedName name="____aiu2">[3]AIU!$J$105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[2]MEMORIAS!#REF!</definedName>
    <definedName name="____PMT5805">[2]MEMORIAS!#REF!</definedName>
    <definedName name="____PMT5806">[2]MEMORIAS!#REF!</definedName>
    <definedName name="____PMT5815">[2]MEMORIAS!#REF!</definedName>
    <definedName name="____PMT5820">[2]MEMORIAS!#REF!</definedName>
    <definedName name="____r">#REF!</definedName>
    <definedName name="____SAL1">#REF!</definedName>
    <definedName name="____tab1">#REF!</definedName>
    <definedName name="____tab2">#REF!</definedName>
    <definedName name="____tab3">#REF!</definedName>
    <definedName name="____TAB4">#REF!</definedName>
    <definedName name="____Vol1">[4]Item!$A:$D</definedName>
    <definedName name="___aiu2">[3]AIU!$J$105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MPT56899">[2]MEMORIAS!#REF!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[2]MEMORIAS!#REF!</definedName>
    <definedName name="___PMT5805">[2]MEMORIAS!#REF!</definedName>
    <definedName name="___PMT5806">[2]MEMORIAS!#REF!</definedName>
    <definedName name="___PMT5815">[2]MEMORIAS!#REF!</definedName>
    <definedName name="___PMT5820">[2]MEMORIAS!#REF!</definedName>
    <definedName name="___r">#REF!</definedName>
    <definedName name="___tab1">#REF!</definedName>
    <definedName name="___tab2">#REF!</definedName>
    <definedName name="___tab3">#REF!</definedName>
    <definedName name="___TAB4">#REF!</definedName>
    <definedName name="___Vol1">[4]Item!$A:$D</definedName>
    <definedName name="__125620HJ">#REF!</definedName>
    <definedName name="__1Excel_BuiltIn_Print_Area_1_1_1">#REF!</definedName>
    <definedName name="__2Excel_BuiltIn_Print_Titles_1_1_1_1">#REF!</definedName>
    <definedName name="__aiu2">[3]AIU!$J$105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[2]MEMORIAS!#REF!</definedName>
    <definedName name="__PMT5805">[2]MEMORIAS!#REF!</definedName>
    <definedName name="__PMT5806">[2]MEMORIAS!#REF!</definedName>
    <definedName name="__PMT5815">[2]MEMORIAS!#REF!</definedName>
    <definedName name="__PMT5820">[2]MEMORIAS!#REF!</definedName>
    <definedName name="__r">#REF!</definedName>
    <definedName name="__tab1">#REF!</definedName>
    <definedName name="__tab2">#REF!</definedName>
    <definedName name="__tab3">#REF!</definedName>
    <definedName name="__TAB4">#REF!</definedName>
    <definedName name="__Vol1">[4]Item!$A:$D</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iu2">[3]AIU!$J$105</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MT5671">[2]MEMORIAS!#REF!</definedName>
    <definedName name="_PMT5805">[2]MEMORIAS!#REF!</definedName>
    <definedName name="_PMT5806">[2]MEMORIAS!#REF!</definedName>
    <definedName name="_PMT5815">[2]MEMORIAS!#REF!</definedName>
    <definedName name="_PMT5820">[2]MEMORIAS!#REF!</definedName>
    <definedName name="_r">#REF!</definedName>
    <definedName name="_SAL1">#REF!</definedName>
    <definedName name="_SZFHH">'[5]CIRCUITOS CODENSA'!#REF!</definedName>
    <definedName name="_tab1">#REF!</definedName>
    <definedName name="_tab2">#REF!</definedName>
    <definedName name="_tab3">#REF!</definedName>
    <definedName name="_TAB4">#REF!</definedName>
    <definedName name="_Vol1">[4]Item!$A:$D</definedName>
    <definedName name="a">#REF!</definedName>
    <definedName name="A_impresión_IM">#REF!</definedName>
    <definedName name="AAA">#REF!</definedName>
    <definedName name="AAAAAAAAAA">#REF!</definedName>
    <definedName name="AAAAAAAAAAAAAAAAAAAA">#REF!</definedName>
    <definedName name="AADOQUINVEH">#REF!</definedName>
    <definedName name="AANDENES">#REF!</definedName>
    <definedName name="ab">#REF!</definedName>
    <definedName name="abc">#REF!</definedName>
    <definedName name="ABR">#REF!</definedName>
    <definedName name="ACALZADA">#REF!</definedName>
    <definedName name="AccessDatabase" hidden="1">"C:\C-314\VOLUMENES\volfin4.mdb"</definedName>
    <definedName name="ACERO_DE_REFUERZO_60000">'[6]Acero de 60.000psi'!$I$53</definedName>
    <definedName name="AGO">#REF!</definedName>
    <definedName name="AGOOO">#REF!</definedName>
    <definedName name="aiu">#REF!</definedName>
    <definedName name="AIU_ADMON">[7]DATOS!$D$8</definedName>
    <definedName name="AIU_IMP">[7]DATOS!$D$9</definedName>
    <definedName name="AIU_UTIL">[7]DATOS!$D$10</definedName>
    <definedName name="Ajuste">[8]Datos!$B$11</definedName>
    <definedName name="AMBIENTAL">#REF!</definedName>
    <definedName name="Ao">[9]Indices!#REF!</definedName>
    <definedName name="AREA">#REF!</definedName>
    <definedName name="_xlnm.Print_Area">#REF!</definedName>
    <definedName name="ATenerEnCuenta">#REF!</definedName>
    <definedName name="AU">'[5]CIRCUITOS CODENSA'!#REF!</definedName>
    <definedName name="AUTOPISTA">'[5]CIRCUITOS CODENSA'!#REF!</definedName>
    <definedName name="b">#REF!</definedName>
    <definedName name="B_impresión_IM">#REF!</definedName>
    <definedName name="BANCO">#REF!</definedName>
    <definedName name="BASE">#REF!</definedName>
    <definedName name="BASE2">#REF!</definedName>
    <definedName name="_xlnm.Database">#REF!</definedName>
    <definedName name="BL">'[5]CIRCUITOS CODENSA'!#REF!</definedName>
    <definedName name="BO">'[5]CIRCUITOS CODENSA'!#REF!</definedName>
    <definedName name="C_Apus" comment="Codigo Apus">'[10]1_Preliminares'!$A$26</definedName>
    <definedName name="Calidad">#REF!</definedName>
    <definedName name="Campamento">#REF!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c">[11]PERSONAL!$D$8</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S_V_INDICES_CIRCUITO_CAUSA">#REF!</definedName>
    <definedName name="CEE">#REF!</definedName>
    <definedName name="CIRCUITOS">[12]Circuitos!$C$2:$C$891</definedName>
    <definedName name="CIRCUNVALAR">#REF!</definedName>
    <definedName name="Ciudades">[13]Insumos!$B$1813:$B$1912</definedName>
    <definedName name="CL">'[5]CIRCUITOS CODENSA'!#REF!</definedName>
    <definedName name="Codigo" comment="Codigo Insumo">[10]Insumos!$A$4:$A$1772</definedName>
    <definedName name="Codigo_M.Obra" comment="Mano de obra ">[10]M.Obra!$A$35:$A$43</definedName>
    <definedName name="codigos">[14]Banderas!$A:$A</definedName>
    <definedName name="CONCRETO_2000">'[6]Concreto de 2000 psi'!$I$53</definedName>
    <definedName name="CONCTOSIMP123">#REF!</definedName>
    <definedName name="CONDI1">#REF!</definedName>
    <definedName name="Consultor">[15]Datos!$B$3</definedName>
    <definedName name="Contrato">[15]Datos!$B$2</definedName>
    <definedName name="Coordinador">[15]Datos!$B$6</definedName>
    <definedName name="CosteoConsultoria">#REF!</definedName>
    <definedName name="CostoDirecto">#REF!</definedName>
    <definedName name="CostoDirectoObra">'[16]COSTEO TOTAL OBRA'!$D$7</definedName>
    <definedName name="Costopérdidas">[17]Modelo!#REF!</definedName>
    <definedName name="CotizacionARP">#REF!</definedName>
    <definedName name="CT">'[5]CIRCUITOS CODENSA'!#REF!</definedName>
    <definedName name="CU">'[5]CIRCUITOS CODENSA'!#REF!</definedName>
    <definedName name="cuad1">#REF!</definedName>
    <definedName name="cuad2">#REF!</definedName>
    <definedName name="cuad3">#REF!</definedName>
    <definedName name="cuad4">#REF!</definedName>
    <definedName name="CUAD5">#REF!</definedName>
    <definedName name="cuado">#REF!</definedName>
    <definedName name="cuadrilla">[8]Cuadrillas!$C$13:$F$43</definedName>
    <definedName name="Cuadrillas">[18]Cuadrillas!$A$11:$I$77</definedName>
    <definedName name="D">#REF!</definedName>
    <definedName name="DADADAD" localSheetId="1" hidden="1">{#N/A,#N/A,TRUE,"CODIGO DEPENDENCIA"}</definedName>
    <definedName name="DADADAD" hidden="1">{#N/A,#N/A,TRUE,"CODIGO DEPENDENCIA"}</definedName>
    <definedName name="Datos">#REF!</definedName>
    <definedName name="Decision">#REF!</definedName>
    <definedName name="Departamento">#REF!</definedName>
    <definedName name="DESC1">[19]ITEMS!$B$2</definedName>
    <definedName name="DESC521">[20]ITEMS!$B$522</definedName>
    <definedName name="Descrip_cuadrillas">[18]Cuadrillas!$A$15:$A$77</definedName>
    <definedName name="Descrip_equipos">[18]Equ!$A$15:$A$102</definedName>
    <definedName name="Descrip_transporte">[18]Trans!$A$18:$A$65</definedName>
    <definedName name="Descripción">[18]Mat!$A$11:$A$1041</definedName>
    <definedName name="DESCRP1">[7]DATOS!$D$2</definedName>
    <definedName name="DESCRP2">[7]DATOS!$D$3</definedName>
    <definedName name="DestinoConsultoria">#REF!</definedName>
    <definedName name="DestinoObra">#REF!</definedName>
    <definedName name="DIC">#REF!</definedName>
    <definedName name="DifConsultoriaFM">#REF!</definedName>
    <definedName name="DIRECTO1">[21]APU!$U$132</definedName>
    <definedName name="DIRECTO10">[21]APU!$U$681</definedName>
    <definedName name="DIRECTO100">[21]APU!$U$6171</definedName>
    <definedName name="DIRECTO101">[21]APU!$U$6232</definedName>
    <definedName name="DIRECTO102">[21]APU!$U$6293</definedName>
    <definedName name="DIRECTO103">[21]APU!$U$6354</definedName>
    <definedName name="DIRECTO104">[21]APU!$U$6415</definedName>
    <definedName name="DIRECTO105">[21]APU!$U$6476</definedName>
    <definedName name="DIRECTO11">[21]APU!$U$742</definedName>
    <definedName name="DIRECTO12">[21]APU!$U$803</definedName>
    <definedName name="DIRECTO124">[21]APU!$U$7635</definedName>
    <definedName name="DIRECTO125">[21]APU!$U$7696</definedName>
    <definedName name="DIRECTO126">[21]APU!$U$7757</definedName>
    <definedName name="DIRECTO127">[21]APU!$U$7818</definedName>
    <definedName name="DIRECTO128">[21]APU!$U$7879</definedName>
    <definedName name="DIRECTO129">[21]APU!$U$7940</definedName>
    <definedName name="DIRECTO13">[21]APU!$U$864</definedName>
    <definedName name="DIRECTO130">[21]APU!$U$8001</definedName>
    <definedName name="DIRECTO131">[21]APU!$U$8062</definedName>
    <definedName name="DIRECTO132">[21]APU!$U$8123</definedName>
    <definedName name="DIRECTO133">[21]APU!$U$8184</definedName>
    <definedName name="DIRECTO134">[21]APU!$U$8245</definedName>
    <definedName name="DIRECTO14">[21]APU!$U$925</definedName>
    <definedName name="DIRECTO15">[21]APU!$U$986</definedName>
    <definedName name="DIRECTO16">[21]APU!$U$1047</definedName>
    <definedName name="DIRECTO17">[21]APU!$U$1108</definedName>
    <definedName name="DIRECTO18">[21]APU!$U$1169</definedName>
    <definedName name="DIRECTO2">[21]APU!$U$193</definedName>
    <definedName name="DIRECTO2.10">[21]APU!$U$14889</definedName>
    <definedName name="DIRECTO2.11">[21]APU!$U$14950</definedName>
    <definedName name="DIRECTO2.12">[21]APU!$U$15011</definedName>
    <definedName name="DIRECTO2.9">[21]APU!$U$11839</definedName>
    <definedName name="DIRECTO21">[21]APU!$U$1352</definedName>
    <definedName name="DIRECTO22">[21]APU!$U$1413</definedName>
    <definedName name="DIRECTO23">[21]APU!$U$1474</definedName>
    <definedName name="DIRECTO24">[21]APU!$U$1535</definedName>
    <definedName name="DIRECTO25">[21]APU!$U$1596</definedName>
    <definedName name="DIRECTO26">[21]APU!$U$1657</definedName>
    <definedName name="DIRECTO27">[21]APU!$U$1718</definedName>
    <definedName name="DIRECTO28">[21]APU!$U$1779</definedName>
    <definedName name="DIRECTO29">[21]APU!$U$1840</definedName>
    <definedName name="DIRECTO3">[21]APU!$U$254</definedName>
    <definedName name="DIRECTO3.15">[21]APU!$U$8667</definedName>
    <definedName name="DIRECTO3.16">[21]APU!$U$8728</definedName>
    <definedName name="DIRECTO3.17">[21]APU!$U$8789</definedName>
    <definedName name="DIRECTO3.18">[21]APU!$U$8850</definedName>
    <definedName name="DIRECTO3.19">[21]APU!$U$8911</definedName>
    <definedName name="DIRECTO3.20">[21]APU!$U$8972</definedName>
    <definedName name="DIRECTO3.21">[21]APU!$U$11961</definedName>
    <definedName name="DIRECTO3.22">[21]APU!$U$14523</definedName>
    <definedName name="DIRECTO3.23">[21]APU!$U$15133</definedName>
    <definedName name="DIRECTO3.24">[21]APU!$U$16292</definedName>
    <definedName name="DIRECTO3.25">[21]APU!$U$16353</definedName>
    <definedName name="DIRECTO3.26">[21]APU!$U$16414</definedName>
    <definedName name="DIRECTO3.27">[21]APU!$U$16475</definedName>
    <definedName name="DIRECTO3.28">[21]APU!$U$16536</definedName>
    <definedName name="DIRECTO30">[21]APU!$U$1901</definedName>
    <definedName name="DIRECTO31">[21]APU!$U$1962</definedName>
    <definedName name="DIRECTO32">[21]APU!$U$2023</definedName>
    <definedName name="DIRECTO33">[21]APU!$U$2084</definedName>
    <definedName name="DIRECTO34">[21]APU!$U$2145</definedName>
    <definedName name="DIRECTO35">[21]APU!$U$2206</definedName>
    <definedName name="DIRECTO36">[21]APU!$U$2267</definedName>
    <definedName name="DIRECTO37">[21]APU!$U$2328</definedName>
    <definedName name="DIRECTO38">[21]APU!$U$2389</definedName>
    <definedName name="DIRECTO39">[21]APU!$U$2450</definedName>
    <definedName name="DIRECTO4">[21]APU!$U$315</definedName>
    <definedName name="DIRECTO4.20">[21]APU!$U$9216</definedName>
    <definedName name="DIRECTO4.21">[21]APU!$U$9277</definedName>
    <definedName name="DIRECTO4.22">[21]APU!$U$9338</definedName>
    <definedName name="DIRECTO4.23">[21]APU!$U$9399</definedName>
    <definedName name="DIRECTO4.24">[21]APU!$U$9460</definedName>
    <definedName name="DIRECTO4.25">[21]APU!$U$9521</definedName>
    <definedName name="DIRECTO4.26">[21]APU!$U$9582</definedName>
    <definedName name="DIRECTO4.27">[21]APU!$U$9643</definedName>
    <definedName name="DIRECTO4.28">[21]APU!$U$9704</definedName>
    <definedName name="DIRECTO4.29">[21]APU!$U$9765</definedName>
    <definedName name="DIRECTO4.30">[21]APU!$U$9826</definedName>
    <definedName name="DIRECTO4.31">[21]APU!$U$9887</definedName>
    <definedName name="DIRECTO4.32">[21]APU!$U$9948</definedName>
    <definedName name="DIRECTO4.33">[21]APU!$U$10009</definedName>
    <definedName name="DIRECTO4.34">[21]APU!$U$10070</definedName>
    <definedName name="DIRECTO4.35">[21]APU!$U$11595</definedName>
    <definedName name="DIRECTO4.36">[21]APU!$U$11656</definedName>
    <definedName name="DIRECTO4.37">[21]APU!$U$15987</definedName>
    <definedName name="DIRECTO4.38">[21]APU!$U$15194</definedName>
    <definedName name="DIRECTO4.39">[21]APU!$U$14279</definedName>
    <definedName name="DIRECTO4.40">[21]APU!$U$14340</definedName>
    <definedName name="DIRECTO4.41">[21]APU!$U$14401</definedName>
    <definedName name="DIRECTO4.42">[21]APU!$U$14462</definedName>
    <definedName name="DIRECTO4.43">[21]APU!$U$14584</definedName>
    <definedName name="DIRECTO4.44">[21]APU!$U$16048</definedName>
    <definedName name="DIRECTO4.45">[21]APU!$U$16109</definedName>
    <definedName name="DIRECTO4.46">[21]APU!$U$14706</definedName>
    <definedName name="DIRECTO4.47">[21]APU!$U$15926</definedName>
    <definedName name="DIRECTO4.48">[21]APU!$U$16170</definedName>
    <definedName name="DIRECTO4.49">[21]APU!$U$16231</definedName>
    <definedName name="DIRECTO4.50">[21]APU!$U$16902</definedName>
    <definedName name="DIRECTO4.51">[21]APU!$U$17634</definedName>
    <definedName name="DIRECTO4.52">[21]APU!$U$17695</definedName>
    <definedName name="DIRECTO40">[21]APU!$U$2511</definedName>
    <definedName name="DIRECTO41">[21]APU!$U$2572</definedName>
    <definedName name="DIRECTO42">[21]APU!$U$2633</definedName>
    <definedName name="DIRECTO43">[21]APU!$U$2694</definedName>
    <definedName name="DIRECTO44">[21]APU!$U$2755</definedName>
    <definedName name="DIRECTO45">[21]APU!$U$2816</definedName>
    <definedName name="DIRECTO46">[21]APU!$U$2877</definedName>
    <definedName name="DIRECTO47">[21]APU!$U$2938</definedName>
    <definedName name="DIRECTO48">[21]APU!$U$2999</definedName>
    <definedName name="DIRECTO49">[21]APU!$U$3060</definedName>
    <definedName name="DIRECTO5">[21]APU!$U$376</definedName>
    <definedName name="DIRECTO5.100">[21]APU!$U$12449</definedName>
    <definedName name="DIRECTO5.101">[21]APU!$U$12510</definedName>
    <definedName name="DIRECTO5.104">[21]APU!$U$12571</definedName>
    <definedName name="DIRECTO5.105">[21]APU!$U$12632</definedName>
    <definedName name="DIRECTO5.106">[21]APU!$U$12693</definedName>
    <definedName name="DIRECTO5.107">[21]APU!$U$12754</definedName>
    <definedName name="DIRECTO5.108">[21]APU!$U$12815</definedName>
    <definedName name="DIRECTO5.109">[21]APU!$U$12876</definedName>
    <definedName name="DIRECTO5.111">[21]APU!$U$12937</definedName>
    <definedName name="DIRECTO5.112">[21]APU!$U$12998</definedName>
    <definedName name="DIRECTO5.113">[21]APU!$U$14767</definedName>
    <definedName name="DIRECTO5.114">[21]APU!$U$14828</definedName>
    <definedName name="DIRECTO5.115">[21]APU!$U$15072</definedName>
    <definedName name="DIRECTO5.53">[21]APU!$U$10131</definedName>
    <definedName name="DIRECTO5.54">[21]APU!$U$10192</definedName>
    <definedName name="DIRECTO5.55">[21]APU!$U$10253</definedName>
    <definedName name="DIRECTO5.56">[21]APU!$U$10314</definedName>
    <definedName name="DIRECTO5.57">[21]APU!$U$10375</definedName>
    <definedName name="DIRECTO5.58">[21]APU!$U$10436</definedName>
    <definedName name="DIRECTO5.59">[21]APU!$U$10497</definedName>
    <definedName name="DIRECTO5.60">[21]APU!$U$10558</definedName>
    <definedName name="DIRECTO5.61">[21]APU!$U$10619</definedName>
    <definedName name="DIRECTO5.62">[21]APU!$U$10680</definedName>
    <definedName name="DIRECTO5.63">[21]APU!$U$10741</definedName>
    <definedName name="DIRECTO5.64">[21]APU!$U$10802</definedName>
    <definedName name="DIRECTO5.65">[21]APU!$U$10863</definedName>
    <definedName name="DIRECTO5.66">[21]APU!$U$10924</definedName>
    <definedName name="DIRECTO5.67">[21]APU!$U$10985</definedName>
    <definedName name="DIRECTO5.68">[21]APU!$U$11046</definedName>
    <definedName name="DIRECTO5.69">[21]APU!$U$11107</definedName>
    <definedName name="DIRECTO5.70">[21]APU!$U$11168</definedName>
    <definedName name="DIRECTO5.71">[21]APU!$U$11229</definedName>
    <definedName name="DIRECTO5.72">[21]APU!$U$12022</definedName>
    <definedName name="DIRECTO5.73">[21]APU!$U$12083</definedName>
    <definedName name="DIRECTO5.74">[21]APU!$U$12144</definedName>
    <definedName name="DIRECTO5.77">[21]APU!$U$12205</definedName>
    <definedName name="DIRECTO5.78">[21]APU!$U$12327</definedName>
    <definedName name="DIRECTO5.79">[21]APU!$U$12388</definedName>
    <definedName name="DIRECTO5.80">[21]APU!$U$12266</definedName>
    <definedName name="DIRECTO5.82">[21]APU!$U$14035</definedName>
    <definedName name="DIRECTO5.83">[21]APU!$U$14096</definedName>
    <definedName name="DIRECTO5.84">[21]APU!$U$13364</definedName>
    <definedName name="DIRECTO5.85">[21]APU!$U$13425</definedName>
    <definedName name="DIRECTO5.86">[21]APU!$U$13486</definedName>
    <definedName name="DIRECTO5.87">[21]APU!$U$13547</definedName>
    <definedName name="DIRECTO5.88">[21]APU!$U$13608</definedName>
    <definedName name="DIRECTO5.89">[21]APU!$U$13669</definedName>
    <definedName name="DIRECTO5.90">[21]APU!$U$13730</definedName>
    <definedName name="DIRECTO5.91">[21]APU!$U$13791</definedName>
    <definedName name="DIRECTO5.92">[21]APU!$U$13852</definedName>
    <definedName name="DIRECTO5.93">[21]APU!$U$13913</definedName>
    <definedName name="DIRECTO5.94">[21]APU!$U$13974</definedName>
    <definedName name="DIRECTO5.95">[21]APU!$U$13059</definedName>
    <definedName name="DIRECTO5.96">[21]APU!$U$13120</definedName>
    <definedName name="DIRECTO5.97">[21]APU!$U$13181</definedName>
    <definedName name="DIRECTO5.98">[21]APU!$U$13242</definedName>
    <definedName name="DIRECTO5.99">[21]APU!$U$13303</definedName>
    <definedName name="DIRECTO50">[21]APU!$U$3121</definedName>
    <definedName name="DIRECTO51">[21]APU!$U$3182</definedName>
    <definedName name="DIRECTO52">[21]APU!$U$3243</definedName>
    <definedName name="DIRECTO53">[21]APU!$U$3304</definedName>
    <definedName name="DIRECTO54">[21]APU!$U$3365</definedName>
    <definedName name="DIRECTO55">[21]APU!$U$3426</definedName>
    <definedName name="DIRECTO56">[21]APU!$U$3487</definedName>
    <definedName name="DIRECTO57">[21]APU!$U$3548</definedName>
    <definedName name="DIRECTO58">[21]APU!$U$3609</definedName>
    <definedName name="DIRECTO59">[21]APU!$U$3670</definedName>
    <definedName name="DIRECTO6">[21]APU!$U$437</definedName>
    <definedName name="DIRECTO60">[21]APU!$U$3731</definedName>
    <definedName name="DIRECTO61">[21]APU!$U$3792</definedName>
    <definedName name="DIRECTO62">[21]APU!$U$3853</definedName>
    <definedName name="DIRECTO63">[21]APU!$U$3914</definedName>
    <definedName name="DIRECTO64">[21]APU!$U$3975</definedName>
    <definedName name="DIRECTO65">[21]APU!$U$4036</definedName>
    <definedName name="DIRECTO66">[21]APU!$U$4097</definedName>
    <definedName name="DIRECTO67">[21]APU!$U$4158</definedName>
    <definedName name="DIRECTO68">[21]APU!$U$4219</definedName>
    <definedName name="DIRECTO69">[21]APU!$U$4280</definedName>
    <definedName name="DIRECTO7">[21]APU!$U$498</definedName>
    <definedName name="DIRECTO7.12">[21]APU!$U$8305</definedName>
    <definedName name="DIRECTO7.13">[21]APU!$U$8366</definedName>
    <definedName name="DIRECTO7.14">[21]APU!$U$8427</definedName>
    <definedName name="DIRECTO7.15">[21]APU!$U$8488</definedName>
    <definedName name="DIRECTO7.16">[21]APU!$U$8606</definedName>
    <definedName name="DIRECTO7.17">[21]APU!$U$11290</definedName>
    <definedName name="DIRECTO7.18">[21]APU!$U$11351</definedName>
    <definedName name="DIRECTO7.19">[21]APU!$U$11412</definedName>
    <definedName name="DIRECTO7.20">[21]APU!$U$11473</definedName>
    <definedName name="DIRECTO7.21">[21]APU!$U$11534</definedName>
    <definedName name="DIRECTO7.22">[21]APU!$U$11717</definedName>
    <definedName name="DIRECTO7.23">[21]APU!$U$11778</definedName>
    <definedName name="DIRECTO7.24">[21]APU!$U$14645</definedName>
    <definedName name="DIRECTO7.25">[21]APU!$U$15255</definedName>
    <definedName name="DIRECTO7.26">[21]APU!$U$15316</definedName>
    <definedName name="DIRECTO7.27">[21]APU!$U$15377</definedName>
    <definedName name="DIRECTO7.28">[21]APU!$U$15438</definedName>
    <definedName name="DIRECTO7.29">[21]APU!$U$15499</definedName>
    <definedName name="DIRECTO7.30">[21]APU!$U$15560</definedName>
    <definedName name="DIRECTO7.31">[21]APU!$U$15621</definedName>
    <definedName name="DIRECTO7.32">[21]APU!$U$15682</definedName>
    <definedName name="DIRECTO7.33">[21]APU!$U$15743</definedName>
    <definedName name="DIRECTO7.34">[21]APU!$U$15804</definedName>
    <definedName name="DIRECTO7.35">[21]APU!$U$15865</definedName>
    <definedName name="DIRECTO7.36">[21]APU!$U$17085</definedName>
    <definedName name="DIRECTO7.37">[21]APU!$U$17268</definedName>
    <definedName name="DIRECTO7.38">[21]APU!$U$17207</definedName>
    <definedName name="DIRECTO7.39">[21]APU!$U$17390</definedName>
    <definedName name="DIRECTO7.40">[21]APU!$U$17451</definedName>
    <definedName name="DIRECTO7.41">[21]APU!$U$17512</definedName>
    <definedName name="DIRECTO7.42">[21]APU!$U$17146</definedName>
    <definedName name="DIRECTO7.43">[21]APU!$U$17573</definedName>
    <definedName name="DIRECTO7.44">[21]APU!$U$17329</definedName>
    <definedName name="DIRECTO70">[21]APU!$U$4341</definedName>
    <definedName name="DIRECTO71">[21]APU!$U$4402</definedName>
    <definedName name="DIRECTO72">[21]APU!$U$4463</definedName>
    <definedName name="DIRECTO73">[21]APU!$U$4524</definedName>
    <definedName name="DIRECTO74">[21]APU!$U$4585</definedName>
    <definedName name="DIRECTO75">[21]APU!$U$4646</definedName>
    <definedName name="DIRECTO76">[21]APU!$U$4707</definedName>
    <definedName name="DIRECTO77">[21]APU!$U$4768</definedName>
    <definedName name="DIRECTO78">[21]APU!$U$4829</definedName>
    <definedName name="DIRECTO79">[21]APU!$U$4890</definedName>
    <definedName name="DIRECTO8">[21]APU!$U$559</definedName>
    <definedName name="DIRECTO80">[21]APU!$U$4951</definedName>
    <definedName name="DIRECTO81">[21]APU!$U$5012</definedName>
    <definedName name="DIRECTO82">[21]APU!$U$5073</definedName>
    <definedName name="DIRECTO83">[21]APU!$U$5134</definedName>
    <definedName name="DIRECTO84">[21]APU!$U$5195</definedName>
    <definedName name="DIRECTO85">[21]APU!$U$5256</definedName>
    <definedName name="DIRECTO86">[21]APU!$U$5317</definedName>
    <definedName name="DIRECTO87">[21]APU!$U$5378</definedName>
    <definedName name="DIRECTO88">[21]APU!$U$5439</definedName>
    <definedName name="DIRECTO89">[21]APU!$U$5500</definedName>
    <definedName name="DIRECTO9">[21]APU!$U$620</definedName>
    <definedName name="DIRECTO9.1">[21]APU!$U$16597</definedName>
    <definedName name="DIRECTO9.2">[21]APU!$U$16658</definedName>
    <definedName name="DIRECTO9.3">[21]APU!$U$16719</definedName>
    <definedName name="DIRECTO9.4">[21]APU!$U$16780</definedName>
    <definedName name="DIRECTO9.5">[21]APU!$U$16841</definedName>
    <definedName name="DIRECTO90">[21]APU!$U$5561</definedName>
    <definedName name="DIRECTO91">[21]APU!$U$5622</definedName>
    <definedName name="DIRECTO92">[21]APU!$U$5683</definedName>
    <definedName name="DIRECTO93">[21]APU!$U$5744</definedName>
    <definedName name="DIRECTO94">[21]APU!$U$5805</definedName>
    <definedName name="DIRECTO95">[21]APU!$U$5866</definedName>
    <definedName name="DIRECTO96">[21]APU!$U$5927</definedName>
    <definedName name="DIRECTO97">[21]APU!$U$5988</definedName>
    <definedName name="DIRECTO98">[21]APU!$U$6049</definedName>
    <definedName name="DIRECTO99">[21]APU!$U$6110</definedName>
    <definedName name="DuracionMeses">#REF!</definedName>
    <definedName name="DuracionSemanas">#REF!</definedName>
    <definedName name="e">#REF!</definedName>
    <definedName name="EE">#REF!</definedName>
    <definedName name="EF">[22]AIU!$A$1:$IU$4</definedName>
    <definedName name="ENE">#REF!</definedName>
    <definedName name="Ensayos">#REF!</definedName>
    <definedName name="EQUI">[23]EQUIPO!$B$2:$B$36</definedName>
    <definedName name="EQUIP">[24]EQUIPOS!$A$2:$A$41</definedName>
    <definedName name="EQUIPO">[24]EQUIPOS!$A$2:$A$34</definedName>
    <definedName name="EQUIPO_1">[23]EQUIPO!$B$2:$D$36</definedName>
    <definedName name="EQUIPOS">[6]Equipo!$A$16:$G$79</definedName>
    <definedName name="EREE">#REF!</definedName>
    <definedName name="ES">'[5]CIRCUITOS CODENSA'!#REF!</definedName>
    <definedName name="EST10A">#REF!</definedName>
    <definedName name="EST10V1">#REF!</definedName>
    <definedName name="EST11A">#REF!</definedName>
    <definedName name="Excel_BuiltIn__FilterDatabase_2">'[25]Presup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'[26]COSTOS OFICINA'!#REF!</definedName>
    <definedName name="Excel_BuiltIn_Print_Titles_4">'[26]COSTOS CAMPAMENTO'!#REF!</definedName>
    <definedName name="FactorCostoPotencia">[17]Modelo!#REF!</definedName>
    <definedName name="FactorMultFinal">#REF!</definedName>
    <definedName name="FactorMultiplicaCalculado">#REF!</definedName>
    <definedName name="FEB">#REF!</definedName>
    <definedName name="FECH">[7]DATOS!$D$6</definedName>
    <definedName name="Fecha">[15]Datos!$B$7</definedName>
    <definedName name="Festivos">'[27]días habiles 2015'!$D$2:$D$21</definedName>
    <definedName name="Fin_de_semana">'[27]días habiles 2015'!$M$1:$M$2</definedName>
    <definedName name="FO">'[5]CIRCUITOS CODENSA'!#REF!</definedName>
    <definedName name="GastosViajes">#REF!</definedName>
    <definedName name="GG">'[5]CIRCUITOS CODENSA'!#REF!</definedName>
    <definedName name="_xlnm.Recorder">#REF!</definedName>
    <definedName name="h">#REF!</definedName>
    <definedName name="HonoraProfesionales">#REF!</definedName>
    <definedName name="HonoraTecnicos">#REF!</definedName>
    <definedName name="i">#REF!</definedName>
    <definedName name="Impacto">#REF!</definedName>
    <definedName name="ImpPolizasConsultoria">#REF!</definedName>
    <definedName name="ImpPolizasObra">#REF!</definedName>
    <definedName name="Instalacion">#REF!</definedName>
    <definedName name="Insumos">#REF!</definedName>
    <definedName name="Interventor">[15]Datos!$B$5</definedName>
    <definedName name="Io">#REF!</definedName>
    <definedName name="item">[18]PRESUPUESTO!$A$10:$G$830</definedName>
    <definedName name="ITEM2.10">[21]APU!$E$14843</definedName>
    <definedName name="ITEM2.11">[21]APU!$E$14904</definedName>
    <definedName name="ITEM2.12">[21]APU!$E$14965</definedName>
    <definedName name="ITEM3.15">[21]APU!$E$8621</definedName>
    <definedName name="ITEM3.16">[21]APU!$E$8682</definedName>
    <definedName name="ITEM3.17">[21]APU!$E$8743</definedName>
    <definedName name="ITEM3.18">[21]APU!$E$8804</definedName>
    <definedName name="ITEM3.19">[21]APU!$E$8865</definedName>
    <definedName name="ITEM3.20">[21]APU!$E$8926</definedName>
    <definedName name="ITEM3.21">[21]APU!$E$11915</definedName>
    <definedName name="ITEM3.22">[21]APU!$E$14477</definedName>
    <definedName name="ITEM3.23">[21]APU!$E$15087</definedName>
    <definedName name="ITEM4.20">[21]APU!$E$9170</definedName>
    <definedName name="ITEM4.21">[21]APU!$E$9231</definedName>
    <definedName name="ITEM4.22">[21]APU!$E$9292</definedName>
    <definedName name="ITEM4.23">[21]APU!$E$9353</definedName>
    <definedName name="ITEM4.24">[21]APU!$E$9414</definedName>
    <definedName name="ITEM4.25">[21]APU!$E$9475</definedName>
    <definedName name="ITEM4.26">[21]APU!$E$9536</definedName>
    <definedName name="ITEM4.27">[21]APU!$E$9597</definedName>
    <definedName name="ITEM4.28">[21]APU!$E$9658</definedName>
    <definedName name="ITEM4.29">[21]APU!$E$9719</definedName>
    <definedName name="ITEM4.30">[21]APU!$E$9780</definedName>
    <definedName name="ITEM4.31">[21]APU!$E$9841</definedName>
    <definedName name="ITEM4.32">[21]APU!$E$9902</definedName>
    <definedName name="ITEM4.33">[21]APU!$E$9963</definedName>
    <definedName name="ITEM4.34">[21]APU!$E$10024</definedName>
    <definedName name="ITEM4.35">[21]APU!$E$11549</definedName>
    <definedName name="ITEM4.36">[21]APU!$E$11610</definedName>
    <definedName name="ITEM4.37">[21]APU!$E$15941</definedName>
    <definedName name="ITEM4.38">[21]APU!$E$15148</definedName>
    <definedName name="ITEM4.39">[21]APU!$E$14233</definedName>
    <definedName name="ITEM4.40">[21]APU!$E$14294</definedName>
    <definedName name="ITEM4.41">[21]APU!$E$14355</definedName>
    <definedName name="ITEM4.42">[21]APU!$E$14416</definedName>
    <definedName name="ITEM4.43">[21]APU!$E$14538</definedName>
    <definedName name="ITEM4.44">[21]APU!$E$16002</definedName>
    <definedName name="ITEM4.45">[21]APU!$E$16063</definedName>
    <definedName name="ITEM4.46">[21]APU!$E$14660</definedName>
    <definedName name="ITEM5.100">[21]APU!$E$12403</definedName>
    <definedName name="ITEM5.101">[21]APU!$E$12464</definedName>
    <definedName name="ITEM5.104">[21]APU!$E$12525</definedName>
    <definedName name="ITEM5.105">[21]APU!$E$12586</definedName>
    <definedName name="ITEM5.106">[21]APU!$E$12647</definedName>
    <definedName name="ITEM5.107">[21]APU!$E$12708</definedName>
    <definedName name="ITEM5.108">[21]APU!$E$12769</definedName>
    <definedName name="ITEM5.109">[21]APU!$E$12830</definedName>
    <definedName name="ITEM5.111">[21]APU!$E$12891</definedName>
    <definedName name="ITEM5.112">[21]APU!$E$12952</definedName>
    <definedName name="ITEM5.113">[21]APU!$E$14721</definedName>
    <definedName name="ITEM5.114">[21]APU!$E$14782</definedName>
    <definedName name="ITEM5.115">[21]APU!$E$15026</definedName>
    <definedName name="ITEM5.53">[21]APU!$E$10085</definedName>
    <definedName name="ITEM5.54">[21]APU!$E$10146</definedName>
    <definedName name="ITEM5.55">[21]APU!$E$10207</definedName>
    <definedName name="ITEM5.56">[21]APU!$E$10268</definedName>
    <definedName name="ITEM5.57">[21]APU!$E$10329</definedName>
    <definedName name="ITEM5.58">[21]APU!$E$10390</definedName>
    <definedName name="ITEM5.59">[21]APU!$E$10451</definedName>
    <definedName name="ITEM5.60">[21]APU!$E$10512</definedName>
    <definedName name="ITEM5.61">[21]APU!$E$10573</definedName>
    <definedName name="ITEM5.62">[21]APU!$E$10634</definedName>
    <definedName name="ITEM5.63">[21]APU!$E$10695</definedName>
    <definedName name="ITEM5.64">[21]APU!$E$10756</definedName>
    <definedName name="ITEM5.65">[21]APU!$E$10817</definedName>
    <definedName name="ITEM5.66">[21]APU!$E$10878</definedName>
    <definedName name="ITEM5.67">[21]APU!$E$10939</definedName>
    <definedName name="ITEM5.68">[21]APU!$E$11000</definedName>
    <definedName name="ITEM5.69">[21]APU!$E$11061</definedName>
    <definedName name="ITEM5.70">[21]APU!$E$11122</definedName>
    <definedName name="ITEM5.71">[21]APU!$E$11183</definedName>
    <definedName name="ITEM5.72">[21]APU!$E$11976</definedName>
    <definedName name="ITEM5.73">[21]APU!$E$12037</definedName>
    <definedName name="ITEM5.74">[21]APU!$E$12098</definedName>
    <definedName name="ITEM5.77">[21]APU!$E$12159</definedName>
    <definedName name="ITEM5.78">[21]APU!$E$12281</definedName>
    <definedName name="ITEM5.79">[21]APU!$E$12342</definedName>
    <definedName name="ITEM5.80">[21]APU!$E$12220</definedName>
    <definedName name="ITEM5.82">[21]APU!$E$13989</definedName>
    <definedName name="ITEM5.83">[21]APU!$E$14050</definedName>
    <definedName name="ITEM5.84">[21]APU!$E$13318</definedName>
    <definedName name="ITEM5.85">[21]APU!$E$13379</definedName>
    <definedName name="ITEM5.86">[21]APU!$E$13440</definedName>
    <definedName name="ITEM5.87">[21]APU!$E$13501</definedName>
    <definedName name="ITEM5.88">[21]APU!$E$13562</definedName>
    <definedName name="ITEM5.89">[21]APU!$E$13623</definedName>
    <definedName name="ITEM5.90">[21]APU!$E$13684</definedName>
    <definedName name="ITEM5.91">[21]APU!$E$13745</definedName>
    <definedName name="ITEM5.92">[21]APU!$E$13806</definedName>
    <definedName name="ITEM5.93">[21]APU!$E$13867</definedName>
    <definedName name="ITEM5.94">[21]APU!$E$13928</definedName>
    <definedName name="ITEM5.95">[21]APU!$E$13013</definedName>
    <definedName name="ITEM5.96">[21]APU!$E$13074</definedName>
    <definedName name="ITEM5.97">[21]APU!$E$13135</definedName>
    <definedName name="ITEM5.98">[21]APU!$E$13196</definedName>
    <definedName name="ITEM5.99">[21]APU!$E$13257</definedName>
    <definedName name="ITEM521">[20]ITEMS!$A$522</definedName>
    <definedName name="ITEM7.1">[21]APU!$E$7589</definedName>
    <definedName name="ITEM7.10">[21]APU!$E$8138</definedName>
    <definedName name="ITEM7.11">[21]APU!$E$8199</definedName>
    <definedName name="ITEM7.12">[21]APU!$E$8259</definedName>
    <definedName name="ITEM7.13">[21]APU!$E$8320</definedName>
    <definedName name="ITEM7.14">[21]APU!$E$8381</definedName>
    <definedName name="ITEM7.15">[21]APU!$E$8442</definedName>
    <definedName name="ITEM7.16">[21]APU!$E$8560</definedName>
    <definedName name="ITEM7.17">[21]APU!$E$11244</definedName>
    <definedName name="ITEM7.18">[21]APU!$E$11305</definedName>
    <definedName name="ITEM7.19">[21]APU!$E$11366</definedName>
    <definedName name="ITEM7.2">[21]APU!$E$7650</definedName>
    <definedName name="ITEM7.20">[21]APU!$E$11427</definedName>
    <definedName name="ITEM7.21">[21]APU!$E$11488</definedName>
    <definedName name="ITEM7.22">[21]APU!$E$11671</definedName>
    <definedName name="ITEM7.23">[21]APU!$E$11732</definedName>
    <definedName name="ITEM7.24">[21]APU!$E$14599</definedName>
    <definedName name="ITEM7.25">[21]APU!$E$15209</definedName>
    <definedName name="ITEM7.26">[21]APU!$E$15270</definedName>
    <definedName name="ITEM7.27">[21]APU!$E$15331</definedName>
    <definedName name="ITEM7.28">[21]APU!$E$15392</definedName>
    <definedName name="ITEM7.29">[21]APU!$E$15453</definedName>
    <definedName name="ITEM7.3">[21]APU!$E$7711</definedName>
    <definedName name="ITEM7.30">[21]APU!$E$15514</definedName>
    <definedName name="ITEM7.31">[21]APU!$E$15575</definedName>
    <definedName name="ITEM7.32">[21]APU!$E$15636</definedName>
    <definedName name="ITEM7.33">[21]APU!$E$15697</definedName>
    <definedName name="ITEM7.34">[21]APU!$E$15758</definedName>
    <definedName name="ITEM7.35">[21]APU!$E$15819</definedName>
    <definedName name="ITEM7.4">[21]APU!$E$7772</definedName>
    <definedName name="ITEM7.5">[21]APU!$E$7833</definedName>
    <definedName name="ITEM7.6">[21]APU!$E$7894</definedName>
    <definedName name="ITEM7.7">[21]APU!$E$7955</definedName>
    <definedName name="ITEM7.8">[21]APU!$E$8016</definedName>
    <definedName name="ITEM7.9">[21]APU!$E$8077</definedName>
    <definedName name="IVA_UTIL">[7]DATOS!$D$11</definedName>
    <definedName name="IVAConsultoria">#REF!</definedName>
    <definedName name="IVASobreUtilidad">#REF!</definedName>
    <definedName name="Jornal">[8]Jornal!$A$12:$I$31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K">#REF!</definedName>
    <definedName name="l" comment="Codigo Insumo">[28]Insumos!$A$4:$A$1761</definedName>
    <definedName name="LISBASE1">'[29]Lista Base'!$A$4:$C$2691</definedName>
    <definedName name="LISBASE2">'[30]Lista Base'!$A$4:$D$1999</definedName>
    <definedName name="List_cuadrillas">[18]Salarios!$D$8:$P$8</definedName>
    <definedName name="LISTADOEQUIPOS">[6]Equipo!$A$16:$A$80</definedName>
    <definedName name="LISTADOMATERIALES">[6]Material!$A$11:$A$1009</definedName>
    <definedName name="LISTADOMO">[6]M.Obra!$A$21:$A$50</definedName>
    <definedName name="LISTADOTRANSPORTES">[6]Transp.!$A$16:$A$50</definedName>
    <definedName name="ll">[18]PRESUPUESTO!#REF!</definedName>
    <definedName name="Longitud">#REF!</definedName>
    <definedName name="Longitud1">#REF!</definedName>
    <definedName name="Longitud2">#REF!</definedName>
    <definedName name="LP">'[5]CIRCUITOS CODENSA'!#REF!</definedName>
    <definedName name="M.O" comment="Mano de obra">[10]M.Obra!$B$35:$B$42</definedName>
    <definedName name="mac">#REF!</definedName>
    <definedName name="mama">[31]Listado!#REF!</definedName>
    <definedName name="MANODEOBRA">[6]M.Obra!$A$21:$I$50</definedName>
    <definedName name="mantenimiento">'[32]COSTOS OFICINA'!#REF!</definedName>
    <definedName name="MAR">#REF!</definedName>
    <definedName name="MATE">[24]MATERIALES!$A$2:$A$407</definedName>
    <definedName name="MATER">[23]MATERIAL!$B$3:$B$580</definedName>
    <definedName name="MATERIALES">[24]MATERIALES!$A$2:$A$400</definedName>
    <definedName name="MAY">#REF!</definedName>
    <definedName name="meses">#REF!</definedName>
    <definedName name="Mínimo">#REF!</definedName>
    <definedName name="MO">'[5]CIRCUITOS CODENSA'!#REF!</definedName>
    <definedName name="MU">'[5]CIRCUITOS CODENSA'!#REF!</definedName>
    <definedName name="MZ">'[5]CIRCUITOS CODENSA'!#REF!</definedName>
    <definedName name="ninguno">#REF!</definedName>
    <definedName name="NoFacturable">#REF!</definedName>
    <definedName name="NOV">#REF!</definedName>
    <definedName name="NUNI">#REF!</definedName>
    <definedName name="Obra">[15]Datos!$B$1</definedName>
    <definedName name="OCT">#REF!</definedName>
    <definedName name="Oficina">#REF!</definedName>
    <definedName name="OrigenConsultoria">#REF!</definedName>
    <definedName name="OrigenObra">#REF!</definedName>
    <definedName name="ORO">#REF!</definedName>
    <definedName name="PA">[18]PRESUPUESTO!#REF!</definedName>
    <definedName name="pasamanos">#REF!</definedName>
    <definedName name="PB">[18]PRESUPUESTO!#REF!</definedName>
    <definedName name="PC">[18]PRESUPUESTO!#REF!</definedName>
    <definedName name="PE">[18]PRESUPUESTO!#REF!</definedName>
    <definedName name="PERSONAL">'[24]MANO DE OBRA'!$A$2:$A$40</definedName>
    <definedName name="PersonalProfesional">#REF!</definedName>
    <definedName name="PersonalTecnico">#REF!</definedName>
    <definedName name="PESO14.2">#REF!</definedName>
    <definedName name="PESO14.3">#REF!</definedName>
    <definedName name="PESO14.4">#REF!</definedName>
    <definedName name="PL">[18]PRESUPUESTO!#REF!</definedName>
    <definedName name="PlazoEnMeses">#REF!</definedName>
    <definedName name="Plegable">#REF!</definedName>
    <definedName name="PMT">#REF!</definedName>
    <definedName name="PP">#REF!</definedName>
    <definedName name="pre">#REF!</definedName>
    <definedName name="PrestacionesSeguridadOtros">#REF!</definedName>
    <definedName name="PRESUPUESTADO">#REF!</definedName>
    <definedName name="Profesional">#REF!</definedName>
    <definedName name="PROP">[7]DATOS!$D$7</definedName>
    <definedName name="prueba">#REF!</definedName>
    <definedName name="Q">#REF!</definedName>
    <definedName name="qqq">#REF!</definedName>
    <definedName name="Regional">#REF!</definedName>
    <definedName name="Resistenciaconductor">[17]Modelo!#REF!</definedName>
    <definedName name="rfref">#REF!</definedName>
    <definedName name="rrrr">#REF!</definedName>
    <definedName name="S">#REF!</definedName>
    <definedName name="SA">[18]PRESUPUESTO!#REF!</definedName>
    <definedName name="Salarios">#REF!</definedName>
    <definedName name="SB">[18]PRESUPUESTO!#REF!</definedName>
    <definedName name="SC">[18]PRESUPUESTO!#REF!</definedName>
    <definedName name="sdf">#REF!</definedName>
    <definedName name="SE">[18]PRESUPUESTO!#REF!</definedName>
    <definedName name="SEP">#REF!</definedName>
    <definedName name="SF">'[5]CIRCUITOS CODENSA'!#REF!</definedName>
    <definedName name="SGI_V_INDICES_CIRCUITO_CAUSA">#REF!</definedName>
    <definedName name="SJ">'[5]CIRCUITOS CODENSA'!#REF!</definedName>
    <definedName name="SL">[18]PRESUPUESTO!#REF!</definedName>
    <definedName name="SM">'[5]CIRCUITOS CODENSA'!#REF!</definedName>
    <definedName name="SOCIAL">#REF!</definedName>
    <definedName name="st">#REF!</definedName>
    <definedName name="SU">'[5]CIRCUITOS CODENSA'!#REF!</definedName>
    <definedName name="SUBESTACIONES">'[33]OBRAS SES'!#REF!</definedName>
    <definedName name="SUBPRODUCTOS">#REF!</definedName>
    <definedName name="SUBTOTALMAT">'[18]2,2,6,1 Pilotes 0,30'!$I$19</definedName>
    <definedName name="TA">[18]PRESUPUESTO!#REF!</definedName>
    <definedName name="tabla2">#REF!</definedName>
    <definedName name="TB">[18]PRESUPUESTO!#REF!</definedName>
    <definedName name="TC">[18]PRESUPUESTO!#REF!</definedName>
    <definedName name="TE">[18]PRESUPUESTO!#REF!</definedName>
    <definedName name="Tecnico">#REF!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L">[18]PRESUPUESTO!#REF!</definedName>
    <definedName name="To">#REF!</definedName>
    <definedName name="Total">#REF!</definedName>
    <definedName name="Total_Kilometro_típico_aereo_11.4_kV">'[34]c2.5y2.6'!#REF!</definedName>
    <definedName name="Total_Kilometro_típico_aereo_34.5_kV">'[34]c2.5y2.6'!#REF!</definedName>
    <definedName name="Total_Kilometro_típico_aereo_rural_11.4kV">'[34]c2.5y2.6'!#REF!</definedName>
    <definedName name="Total_Kilometro_típico_aereo_rural_34.5kV">'[34]c2.5y2.6'!#REF!</definedName>
    <definedName name="Total_Kilometro_típico_subterraneo_11.4_kV">'[34]c2.5y2.6'!#REF!</definedName>
    <definedName name="Total_Kilometro_típico_subterraneo_34.5_kV">'[34]c2.5y2.6'!#REF!</definedName>
    <definedName name="TotalCalidad">#REF!</definedName>
    <definedName name="TotalCam">#REF!</definedName>
    <definedName name="TotalContratoConIva">'[16]COSTEO TOTAL OBRA'!$D$37</definedName>
    <definedName name="TotalContratoSinIVA">'[16]COSTEO TOTAL OBRA'!$D$33</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amite">#REF!</definedName>
    <definedName name="Transporte">[18]Trans!$A$12:$I$65</definedName>
    <definedName name="TTA">[18]PRESUPUESTO!#REF!</definedName>
    <definedName name="TTB">[18]PRESUPUESTO!#REF!</definedName>
    <definedName name="TTC">[18]PRESUPUESTO!#REF!</definedName>
    <definedName name="TTE">[18]PRESUPUESTO!#REF!</definedName>
    <definedName name="TTL">[18]PRESUPUESTO!#REF!</definedName>
    <definedName name="TTT">#REF!</definedName>
    <definedName name="TU">'[5]CIRCUITOS CODENSA'!#REF!</definedName>
    <definedName name="UM">'[5]CIRCUITOS CODENSA'!#REF!</definedName>
    <definedName name="UNIDAD1">[19]ITEMS!$C$2</definedName>
    <definedName name="UNIDAD521">[20]ITEMS!$C$522</definedName>
    <definedName name="Unidades">[35]Presup_Cancha!$J$13:$J$17</definedName>
    <definedName name="US">'[5]CIRCUITOS CODENSA'!#REF!</definedName>
    <definedName name="UtilidadObra">#REF!</definedName>
    <definedName name="v">#REF!</definedName>
    <definedName name="Valoracion">#REF!</definedName>
    <definedName name="VALORACIÓN">#REF!</definedName>
    <definedName name="ValorTotConsultoria">#REF!</definedName>
    <definedName name="variacion">[8]Datos!$B$8</definedName>
    <definedName name="VE">'[5]CIRCUITOS CODENSA'!#REF!</definedName>
    <definedName name="VI">'[5]CIRCUITOS CODENSA'!#REF!</definedName>
    <definedName name="Viajes">#REF!</definedName>
    <definedName name="wrn.ar." localSheetId="1" hidden="1">{#N/A,#N/A,TRUE,"CODIGO DEPENDENCIA"}</definedName>
    <definedName name="wrn.ar." hidden="1">{#N/A,#N/A,TRUE,"CODIGO DEPENDENCIA"}</definedName>
    <definedName name="WSERWEER">'[26]COSTOS OFICINA'!#REF!</definedName>
    <definedName name="www">#REF!</definedName>
    <definedName name="x">#REF!</definedName>
    <definedName name="XMesCalidades">#REF!</definedName>
    <definedName name="XMesNoFacturables">#REF!</definedName>
    <definedName name="XMesPersonalPromedio">#REF!</definedName>
    <definedName name="XMesProfesionales">#REF!</definedName>
    <definedName name="XMesTecnicos">#REF!</definedName>
    <definedName name="xx">[36]PERSONAL!$D$10</definedName>
    <definedName name="xxx">#REF!</definedName>
    <definedName name="y">#REF!</definedName>
    <definedName name="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7" i="1" l="1"/>
  <c r="G26" i="1"/>
  <c r="G25" i="1"/>
  <c r="G24" i="1"/>
  <c r="G23" i="1"/>
  <c r="G20" i="1"/>
  <c r="G18" i="1"/>
  <c r="G17" i="1"/>
  <c r="G16" i="1"/>
  <c r="G14" i="1"/>
  <c r="G13" i="1"/>
  <c r="G12" i="1"/>
  <c r="G11" i="1"/>
  <c r="G10" i="1"/>
  <c r="G9" i="1"/>
  <c r="H11" i="4"/>
  <c r="C11" i="4"/>
  <c r="C35" i="4" s="1"/>
  <c r="C36" i="4" s="1"/>
  <c r="A1" i="1" l="1"/>
  <c r="G28" i="1" l="1"/>
</calcChain>
</file>

<file path=xl/sharedStrings.xml><?xml version="1.0" encoding="utf-8"?>
<sst xmlns="http://schemas.openxmlformats.org/spreadsheetml/2006/main" count="76" uniqueCount="73">
  <si>
    <t>No</t>
  </si>
  <si>
    <t>PORCENTAJE</t>
  </si>
  <si>
    <t>VR. TOTAL</t>
  </si>
  <si>
    <t>SUELDO</t>
  </si>
  <si>
    <t>CANTIDAD</t>
  </si>
  <si>
    <t>PLAZO EN MESES</t>
  </si>
  <si>
    <t>DESCRIPCIÓN</t>
  </si>
  <si>
    <t>PARTICIPACIÓN</t>
  </si>
  <si>
    <t xml:space="preserve">A. SUELDOS </t>
  </si>
  <si>
    <t>B. PRESTACIONES SOCIALES</t>
  </si>
  <si>
    <t>c. VACACIONES (--% del sueldo anual)</t>
  </si>
  <si>
    <t>d. PRIMA ANUAL (--% del sueldo anual)</t>
  </si>
  <si>
    <t>e. SEGURIDAD SOCIAL (--%Salud, --%Pensión, --% Riesgos)</t>
  </si>
  <si>
    <t>f. SUBSIDIO FAMILIAR (--% del sueldo anual)</t>
  </si>
  <si>
    <t>b. PAPELERIA Y UTILES DE OFICINA</t>
  </si>
  <si>
    <t>a. CESANTIAS (--% del sueldo anual)</t>
  </si>
  <si>
    <t>SUBTOTAL</t>
  </si>
  <si>
    <t>FACTOR MULTIPLICADOR ESTIMADO FM</t>
  </si>
  <si>
    <t>FACTOR MULTIPLICADOR</t>
  </si>
  <si>
    <t>COSTO TOTAL DEL PERSONAL</t>
  </si>
  <si>
    <t>COSTO TOTAL DIRECTOS</t>
  </si>
  <si>
    <t>IVA 19%</t>
  </si>
  <si>
    <t>TOTAL COSTOS</t>
  </si>
  <si>
    <t>C. COSTOS DE PERFECCIONAMIENTO (IMPUESTOS Y POLIZAS)</t>
  </si>
  <si>
    <t>D. OTROS IMPUESTOS</t>
  </si>
  <si>
    <t>E. GASTOS OFICINA DEL INTERVENTOR</t>
  </si>
  <si>
    <t>G. HONORARIOS</t>
  </si>
  <si>
    <t>CÁLCULO DE COSTOS INTERVENTORÍA</t>
  </si>
  <si>
    <t>OTROS COSTOS</t>
  </si>
  <si>
    <t>DEDICACIÓN %</t>
  </si>
  <si>
    <t xml:space="preserve">a. IMPUESTO BANCARIO Y COSTO FINANCIERO </t>
  </si>
  <si>
    <t>c. EQUIPO Y MANTENIMIENTO DE OFICINA</t>
  </si>
  <si>
    <t>d. COSTO DE PERSONAL NO FACTURABLE</t>
  </si>
  <si>
    <t>e. GASTOS DE TRANSPORTE Y VEHICULO</t>
  </si>
  <si>
    <t>a. ESTAMPILLA PRO DESARROLLO DEPARTAMENTAL</t>
  </si>
  <si>
    <t>e. RETEICA</t>
  </si>
  <si>
    <t>f. POLIZAS</t>
  </si>
  <si>
    <t xml:space="preserve">Residente de interventoria: Arquitecto y/ o Ingeniero Civil </t>
  </si>
  <si>
    <t>PERSONAL PROFESIONAL</t>
  </si>
  <si>
    <t>Secretaria</t>
  </si>
  <si>
    <t>Elaboracion de informes, fotografias y procedimientos documentos y  comunicaciones.</t>
  </si>
  <si>
    <t>Arriendo Oficina</t>
  </si>
  <si>
    <t>PERSONAL TECNICO Y ADMINISTRATIVO</t>
  </si>
  <si>
    <t>1, COSTOS DE PERSONAL DE INTERVENTORÍA</t>
  </si>
  <si>
    <t>Director de interventoria: Arquitecto y/o Ingeniero Civil.</t>
  </si>
  <si>
    <t>SECRETARIA GENERAL</t>
  </si>
  <si>
    <r>
      <rPr>
        <b/>
        <sz val="12"/>
        <rFont val="Arial"/>
        <family val="2"/>
      </rPr>
      <t xml:space="preserve">PROYECTO: </t>
    </r>
    <r>
      <rPr>
        <sz val="12"/>
        <rFont val="Arial"/>
        <family val="2"/>
      </rPr>
      <t>INTERVENTORIA TECNICA, ADMNISTRATIVA, FINANCIERA Y AMBIENTAL AL CONTRATO DE OBRA CUYO OBJETO ES " ADECUACION, MEJORAMIENTO Y DOTACIÓN DEL EDIFICIO CENTRAL Y BIENES INMUEBLES DEL DEPARTAMENTOS DEL HUILA".</t>
    </r>
  </si>
  <si>
    <t>1.1.3</t>
  </si>
  <si>
    <t>1.1.1</t>
  </si>
  <si>
    <t>1.1.2</t>
  </si>
  <si>
    <t>Coordinador en seguridad y salud en el trabajo</t>
  </si>
  <si>
    <t>1.1.4</t>
  </si>
  <si>
    <t>Coordinador Actividades Eléctricas</t>
  </si>
  <si>
    <t>1.1.5</t>
  </si>
  <si>
    <t>Ingeniero Especialista de Redes</t>
  </si>
  <si>
    <t>SUB TOTAL</t>
  </si>
  <si>
    <t>TOTAL COSTO DE PERSONAL</t>
  </si>
  <si>
    <t>1.2.1</t>
  </si>
  <si>
    <t>mes</t>
  </si>
  <si>
    <t xml:space="preserve">FACTOR MULTIPLICADOR APLICABLE A COSTOS DE PERSONAL EN CONTRATO DE INTERVENTORÍA </t>
  </si>
  <si>
    <t>b. INTERESES CESANTIAS (--% de las Cesantías)</t>
  </si>
  <si>
    <t>RIESGOS V</t>
  </si>
  <si>
    <t>SALUD</t>
  </si>
  <si>
    <t>PENSION</t>
  </si>
  <si>
    <t xml:space="preserve">b. ESTAMPILLA PRO CULTURA </t>
  </si>
  <si>
    <t>c. ESTAMPILLA PRO UNIVERSIDAD SURCOLOMBIANA</t>
  </si>
  <si>
    <t>d. ESTAMPILLA PRO DEPORTE</t>
  </si>
  <si>
    <t>a. ARRIENDOS DE OFICINA, ADMINISTRACION Y SERVICIOS PUBLICOS</t>
  </si>
  <si>
    <t xml:space="preserve">f. ASESORIA LEGAL Y TRIBUTARIA </t>
  </si>
  <si>
    <t xml:space="preserve">g. ASESORIA AMBIENTAL </t>
  </si>
  <si>
    <t>ING. LUIS MIGUEL SUAZA BAHAMON</t>
  </si>
  <si>
    <t>ING. APOYO TECNICO</t>
  </si>
  <si>
    <t>FIRMA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</si>
</sst>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4" formatCode="_-&quot;$&quot;\ * #,##0.00_-;\-&quot;$&quot;\ * #,##0.00_-;_-&quot;$&quot;\ * &quot;-&quot;??_-;_-@_-"/>
    <numFmt numFmtId="164" formatCode="#,##0\ &quot;€&quot;;\-#,##0\ &quot;€&quot;"/>
    <numFmt numFmtId="165" formatCode="_(* #,##0_);_(* \(#,##0\);_(* &quot;-&quot;_);_(@_)"/>
    <numFmt numFmtId="166" formatCode="_(&quot;$&quot;\ * #,##0.00_);_(&quot;$&quot;\ * \(#,##0.00\);_(&quot;$&quot;\ * &quot;-&quot;??_);_(@_)"/>
    <numFmt numFmtId="167" formatCode="_(* #,##0.00_);_(* \(#,##0.00\);_(* &quot;-&quot;??_);_(@_)"/>
    <numFmt numFmtId="168" formatCode="_-* #,##0.00\ _€_-;\-* #,##0.00\ _€_-;_-* &quot;-&quot;??\ _€_-;_-@_-"/>
    <numFmt numFmtId="169" formatCode="_ &quot;$&quot;\ * #,##0.00_ ;_ &quot;$&quot;\ * \-#,##0.00_ ;_ &quot;$&quot;\ * &quot;-&quot;??_ ;_ @_ "/>
    <numFmt numFmtId="170" formatCode="_ * #,##0.00_ ;_ * \-#,##0.00_ ;_ * &quot;-&quot;??_ ;_ @_ "/>
    <numFmt numFmtId="171" formatCode="_(&quot;$&quot;* #,##0.00_);_(&quot;$&quot;* \(#,##0.00\);_(&quot;$&quot;* &quot;-&quot;??_);_(@_)"/>
    <numFmt numFmtId="172" formatCode="#,##0.0"/>
    <numFmt numFmtId="173" formatCode="#,##0.0000"/>
    <numFmt numFmtId="174" formatCode="0.0%"/>
    <numFmt numFmtId="175" formatCode="_ * #,##0_ ;_ * \-#,##0_ ;_ * &quot;-&quot;??_ ;_ @_ "/>
    <numFmt numFmtId="176" formatCode="_(* #,##0_);_(* \(#,##0\);_(* &quot;-&quot;??_);_(@_)"/>
    <numFmt numFmtId="177" formatCode="_ [$€-2]\ * #,##0.00_ ;_ [$€-2]\ * \-#,##0.00_ ;_ [$€-2]\ * &quot;-&quot;??_ "/>
    <numFmt numFmtId="178" formatCode="_-* #,##0\ &quot;Pts&quot;_-;\-* #,##0\ &quot;Pts&quot;_-;_-* &quot;-&quot;\ &quot;Pts&quot;_-;_-@_-"/>
    <numFmt numFmtId="179" formatCode="_-* #,##0.00\ &quot;Pts&quot;_-;\-* #,##0.00\ &quot;Pts&quot;_-;_-* &quot;-&quot;??\ &quot;Pts&quot;_-;_-@_-"/>
    <numFmt numFmtId="180" formatCode="\$#,##0\ ;\(\$#,##0\)"/>
    <numFmt numFmtId="181" formatCode="000\°00&quot;´&quot;00&quot;´´&quot;"/>
    <numFmt numFmtId="182" formatCode="_(&quot;$&quot;* #,##0_);_(&quot;$&quot;* \(#,##0\);_(&quot;$&quot;* &quot;-&quot;??_);_(@_)"/>
    <numFmt numFmtId="183" formatCode="[$$-500A]\ #,##0.00"/>
    <numFmt numFmtId="184" formatCode="_ &quot;$&quot;* #,##0.00_ ;_ &quot;$&quot;* \-#,##0.00_ ;_ &quot;$&quot;* &quot;-&quot;??_ ;_ @_ "/>
    <numFmt numFmtId="185" formatCode="&quot;$&quot;\ #,##0;&quot;$&quot;\ \-#,##0"/>
    <numFmt numFmtId="186" formatCode="_(* #,##0.0_);_(* \(#,##0.0\);_(* &quot;-&quot;??_);_(@_)"/>
    <numFmt numFmtId="187" formatCode="0.0000"/>
    <numFmt numFmtId="188" formatCode="0.0"/>
    <numFmt numFmtId="189" formatCode="_-* #,##0.0000\ _€_-;\-* #,##0.0000\ _€_-;_-* &quot;-&quot;????\ _€_-;_-@_-"/>
    <numFmt numFmtId="190" formatCode="#,##0.000"/>
  </numFmts>
  <fonts count="27" x14ac:knownFonts="1">
    <font>
      <sz val="11"/>
      <color theme="1"/>
      <name val="Calibri"/>
      <family val="2"/>
      <scheme val="minor"/>
    </font>
    <font>
      <sz val="11"/>
      <color theme="1"/>
      <name val="Calibri"/>
      <family val="2"/>
      <scheme val="minor"/>
    </font>
    <font>
      <sz val="10"/>
      <name val="Arial"/>
      <family val="2"/>
    </font>
    <font>
      <b/>
      <sz val="10"/>
      <name val="Arial"/>
      <family val="2"/>
    </font>
    <font>
      <u/>
      <sz val="10"/>
      <color indexed="12"/>
      <name val="Arial"/>
      <family val="2"/>
    </font>
    <font>
      <sz val="10"/>
      <name val="Arial"/>
      <family val="2"/>
    </font>
    <font>
      <sz val="10"/>
      <name val="Arial Narrow"/>
      <family val="2"/>
    </font>
    <font>
      <sz val="11"/>
      <color indexed="8"/>
      <name val="Calibri"/>
      <family val="2"/>
    </font>
    <font>
      <sz val="10"/>
      <color indexed="24"/>
      <name val="Arial"/>
      <family val="2"/>
    </font>
    <font>
      <sz val="1"/>
      <color indexed="8"/>
      <name val="Courier"/>
      <family val="3"/>
    </font>
    <font>
      <i/>
      <sz val="1"/>
      <color indexed="8"/>
      <name val="Courier"/>
      <family val="3"/>
    </font>
    <font>
      <b/>
      <sz val="18"/>
      <color indexed="24"/>
      <name val="Arial"/>
      <family val="2"/>
    </font>
    <font>
      <b/>
      <sz val="12"/>
      <color indexed="24"/>
      <name val="Arial"/>
      <family val="2"/>
    </font>
    <font>
      <b/>
      <sz val="11"/>
      <color theme="1"/>
      <name val="Calibri"/>
      <family val="2"/>
      <scheme val="minor"/>
    </font>
    <font>
      <b/>
      <sz val="11"/>
      <name val="Calibri"/>
      <family val="2"/>
      <scheme val="minor"/>
    </font>
    <font>
      <sz val="11"/>
      <name val="Calibri"/>
      <family val="2"/>
      <scheme val="minor"/>
    </font>
    <font>
      <b/>
      <sz val="11"/>
      <color rgb="FF000000"/>
      <name val="Calibri"/>
      <family val="2"/>
      <scheme val="minor"/>
    </font>
    <font>
      <b/>
      <sz val="12"/>
      <name val="Arial"/>
      <family val="2"/>
    </font>
    <font>
      <b/>
      <sz val="11"/>
      <name val="Arial"/>
      <family val="2"/>
    </font>
    <font>
      <b/>
      <sz val="14"/>
      <name val="Arial"/>
      <family val="2"/>
    </font>
    <font>
      <sz val="12"/>
      <name val="Arial"/>
      <family val="2"/>
    </font>
    <font>
      <sz val="11"/>
      <color theme="0"/>
      <name val="Calibri"/>
      <family val="2"/>
      <scheme val="minor"/>
    </font>
    <font>
      <b/>
      <sz val="10"/>
      <color theme="1"/>
      <name val="Arial"/>
      <family val="2"/>
    </font>
    <font>
      <sz val="10"/>
      <color theme="1"/>
      <name val="Calibri"/>
      <family val="2"/>
      <scheme val="minor"/>
    </font>
    <font>
      <b/>
      <sz val="11"/>
      <color theme="0"/>
      <name val="Arial"/>
      <family val="2"/>
    </font>
    <font>
      <sz val="12"/>
      <color theme="0"/>
      <name val="Arial"/>
      <family val="2"/>
    </font>
    <font>
      <b/>
      <sz val="10"/>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35">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s>
  <cellStyleXfs count="87">
    <xf numFmtId="0" fontId="0" fillId="0" borderId="0"/>
    <xf numFmtId="0" fontId="2" fillId="0" borderId="0"/>
    <xf numFmtId="2" fontId="5" fillId="0" borderId="0"/>
    <xf numFmtId="3" fontId="8"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180" fontId="8" fillId="0" borderId="0" applyFont="0" applyFill="0" applyBorder="0" applyAlignment="0" applyProtection="0"/>
    <xf numFmtId="0" fontId="8" fillId="0" borderId="0" applyFont="0" applyFill="0" applyBorder="0" applyAlignment="0" applyProtection="0"/>
    <xf numFmtId="1" fontId="5" fillId="0" borderId="0"/>
    <xf numFmtId="177" fontId="5" fillId="0" borderId="0" applyFont="0" applyFill="0" applyBorder="0" applyAlignment="0" applyProtection="0"/>
    <xf numFmtId="177" fontId="5" fillId="0" borderId="0" applyFont="0" applyFill="0" applyBorder="0" applyAlignment="0" applyProtection="0"/>
    <xf numFmtId="177" fontId="5" fillId="0" borderId="0" applyFont="0" applyFill="0" applyBorder="0" applyAlignment="0" applyProtection="0"/>
    <xf numFmtId="4" fontId="9" fillId="0" borderId="0">
      <protection locked="0"/>
    </xf>
    <xf numFmtId="4" fontId="9" fillId="0" borderId="0">
      <protection locked="0"/>
    </xf>
    <xf numFmtId="4" fontId="10" fillId="0" borderId="0">
      <protection locked="0"/>
    </xf>
    <xf numFmtId="4" fontId="9" fillId="0" borderId="0">
      <protection locked="0"/>
    </xf>
    <xf numFmtId="4" fontId="9" fillId="0" borderId="0">
      <protection locked="0"/>
    </xf>
    <xf numFmtId="4" fontId="9" fillId="0" borderId="0">
      <protection locked="0"/>
    </xf>
    <xf numFmtId="4" fontId="10" fillId="0" borderId="0">
      <protection locked="0"/>
    </xf>
    <xf numFmtId="2" fontId="8" fillId="0" borderId="0" applyFont="0" applyFill="0" applyBorder="0" applyAlignment="0" applyProtection="0"/>
    <xf numFmtId="181" fontId="5" fillId="0" borderId="0"/>
    <xf numFmtId="0" fontId="11" fillId="0" borderId="0" applyNumberFormat="0" applyFill="0" applyBorder="0" applyAlignment="0" applyProtection="0"/>
    <xf numFmtId="0" fontId="12" fillId="0" borderId="0" applyNumberFormat="0" applyFill="0" applyBorder="0" applyAlignment="0" applyProtection="0"/>
    <xf numFmtId="0" fontId="4" fillId="0" borderId="0" applyNumberFormat="0" applyFill="0" applyBorder="0" applyAlignment="0" applyProtection="0">
      <alignment vertical="top"/>
      <protection locked="0"/>
    </xf>
    <xf numFmtId="167"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82" fontId="5" fillId="0" borderId="0" applyFont="0" applyFill="0" applyBorder="0" applyAlignment="0" applyProtection="0"/>
    <xf numFmtId="167" fontId="7" fillId="0" borderId="0" applyFont="0" applyFill="0" applyBorder="0" applyAlignment="0" applyProtection="0"/>
    <xf numFmtId="173" fontId="5" fillId="0" borderId="0" applyFont="0" applyFill="0" applyBorder="0" applyAlignment="0" applyProtection="0"/>
    <xf numFmtId="174" fontId="5" fillId="0" borderId="0" applyFont="0" applyFill="0" applyBorder="0" applyAlignment="0" applyProtection="0"/>
    <xf numFmtId="167" fontId="5" fillId="0" borderId="0" applyFont="0" applyFill="0" applyBorder="0" applyAlignment="0" applyProtection="0"/>
    <xf numFmtId="183" fontId="5" fillId="0" borderId="0" applyFont="0" applyFill="0" applyBorder="0" applyAlignment="0" applyProtection="0"/>
    <xf numFmtId="170" fontId="5" fillId="0" borderId="0" applyFont="0" applyFill="0" applyBorder="0" applyAlignment="0" applyProtection="0"/>
    <xf numFmtId="171" fontId="5" fillId="0" borderId="0" applyFont="0" applyFill="0" applyBorder="0" applyAlignment="0" applyProtection="0"/>
    <xf numFmtId="184" fontId="5" fillId="0" borderId="0"/>
    <xf numFmtId="169"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83" fontId="5" fillId="0" borderId="0" applyFont="0" applyFill="0" applyBorder="0" applyAlignment="0" applyProtection="0"/>
    <xf numFmtId="185" fontId="5" fillId="0" borderId="0" applyFont="0" applyFill="0" applyBorder="0" applyAlignment="0" applyProtection="0"/>
    <xf numFmtId="164" fontId="5" fillId="0" borderId="0" applyFont="0" applyFill="0" applyBorder="0" applyAlignment="0" applyProtection="0"/>
    <xf numFmtId="0" fontId="5" fillId="0" borderId="0" applyFont="0" applyFill="0" applyBorder="0" applyAlignment="0" applyProtection="0"/>
    <xf numFmtId="0" fontId="5" fillId="0" borderId="0">
      <alignment vertical="top"/>
    </xf>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1" fillId="0" borderId="0"/>
    <xf numFmtId="0" fontId="5" fillId="0" borderId="0">
      <alignment vertical="top"/>
    </xf>
    <xf numFmtId="0" fontId="5" fillId="0" borderId="0">
      <alignment vertical="top"/>
    </xf>
    <xf numFmtId="0" fontId="5" fillId="0" borderId="0">
      <alignment vertical="top"/>
    </xf>
    <xf numFmtId="10"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7" fillId="0" borderId="0" applyFont="0" applyFill="0" applyBorder="0" applyAlignment="0" applyProtection="0"/>
    <xf numFmtId="9" fontId="5" fillId="0" borderId="0" applyFont="0" applyFill="0" applyBorder="0" applyAlignment="0" applyProtection="0"/>
    <xf numFmtId="49" fontId="3" fillId="0" borderId="0">
      <alignment horizontal="center" vertical="center"/>
    </xf>
    <xf numFmtId="168"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cellStyleXfs>
  <cellXfs count="141">
    <xf numFmtId="0" fontId="0" fillId="0" borderId="0" xfId="0"/>
    <xf numFmtId="176" fontId="0" fillId="0" borderId="0" xfId="0" applyNumberFormat="1"/>
    <xf numFmtId="182" fontId="0" fillId="0" borderId="0" xfId="0" applyNumberFormat="1"/>
    <xf numFmtId="4" fontId="0" fillId="0" borderId="0" xfId="0" applyNumberFormat="1"/>
    <xf numFmtId="0" fontId="13" fillId="0" borderId="0" xfId="0" applyFont="1"/>
    <xf numFmtId="166" fontId="0" fillId="0" borderId="0" xfId="84" applyFont="1"/>
    <xf numFmtId="0" fontId="0" fillId="0" borderId="7" xfId="0" applyBorder="1" applyAlignment="1">
      <alignment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xf>
    <xf numFmtId="0" fontId="1" fillId="0" borderId="0" xfId="0" applyFont="1" applyAlignment="1">
      <alignment horizontal="left" vertical="center"/>
    </xf>
    <xf numFmtId="0" fontId="1" fillId="0" borderId="0" xfId="0" applyFont="1"/>
    <xf numFmtId="166" fontId="1" fillId="0" borderId="0" xfId="84" applyFont="1"/>
    <xf numFmtId="176" fontId="1" fillId="0" borderId="0" xfId="83" applyNumberFormat="1" applyFont="1"/>
    <xf numFmtId="176" fontId="14" fillId="3" borderId="1" xfId="24" applyNumberFormat="1" applyFont="1" applyFill="1" applyBorder="1" applyAlignment="1">
      <alignment horizontal="left" vertical="center" wrapText="1"/>
    </xf>
    <xf numFmtId="176" fontId="14" fillId="3" borderId="2" xfId="24" applyNumberFormat="1" applyFont="1" applyFill="1" applyBorder="1" applyAlignment="1">
      <alignment horizontal="center" vertical="center" wrapText="1"/>
    </xf>
    <xf numFmtId="176" fontId="15" fillId="0" borderId="0" xfId="24" applyNumberFormat="1" applyFont="1" applyBorder="1"/>
    <xf numFmtId="176" fontId="14" fillId="0" borderId="0" xfId="83" applyNumberFormat="1" applyFont="1" applyAlignment="1">
      <alignment horizontal="left" vertical="center"/>
    </xf>
    <xf numFmtId="176" fontId="15" fillId="0" borderId="0" xfId="83" applyNumberFormat="1" applyFont="1" applyAlignment="1">
      <alignment horizontal="left" vertical="center"/>
    </xf>
    <xf numFmtId="2" fontId="15" fillId="0" borderId="2" xfId="24" applyNumberFormat="1" applyFont="1" applyBorder="1" applyAlignment="1">
      <alignment horizontal="center" vertical="center"/>
    </xf>
    <xf numFmtId="176" fontId="15" fillId="0" borderId="0" xfId="24" applyNumberFormat="1" applyFont="1" applyBorder="1" applyAlignment="1">
      <alignment horizontal="center" vertical="center"/>
    </xf>
    <xf numFmtId="0" fontId="1" fillId="0" borderId="0" xfId="0" applyFont="1" applyAlignment="1">
      <alignment horizontal="center" vertical="center"/>
    </xf>
    <xf numFmtId="176" fontId="15" fillId="0" borderId="0" xfId="24" applyNumberFormat="1" applyFont="1" applyBorder="1" applyAlignment="1">
      <alignment horizontal="left" vertical="center"/>
    </xf>
    <xf numFmtId="176" fontId="15" fillId="0" borderId="0" xfId="83" applyNumberFormat="1" applyFont="1" applyAlignment="1"/>
    <xf numFmtId="0" fontId="13" fillId="0" borderId="0" xfId="0" applyFont="1" applyAlignment="1">
      <alignment horizontal="center" vertical="center"/>
    </xf>
    <xf numFmtId="166" fontId="1" fillId="0" borderId="2" xfId="84" applyFont="1" applyBorder="1" applyAlignment="1">
      <alignment horizontal="center" vertical="center" wrapText="1"/>
    </xf>
    <xf numFmtId="0" fontId="15" fillId="0" borderId="2" xfId="24" applyNumberFormat="1" applyFont="1" applyBorder="1" applyAlignment="1">
      <alignment horizontal="center" vertical="center" wrapText="1"/>
    </xf>
    <xf numFmtId="176" fontId="15" fillId="0" borderId="2" xfId="24" applyNumberFormat="1" applyFont="1" applyBorder="1" applyAlignment="1">
      <alignment horizontal="left" vertical="center" wrapText="1"/>
    </xf>
    <xf numFmtId="166" fontId="15" fillId="0" borderId="2" xfId="84" applyFont="1" applyBorder="1" applyAlignment="1">
      <alignment horizontal="center" vertical="center"/>
    </xf>
    <xf numFmtId="176" fontId="15" fillId="0" borderId="2" xfId="24" applyNumberFormat="1" applyFont="1" applyBorder="1" applyAlignment="1">
      <alignment vertical="center" wrapText="1"/>
    </xf>
    <xf numFmtId="0" fontId="14" fillId="3" borderId="2" xfId="24" applyNumberFormat="1" applyFont="1" applyFill="1" applyBorder="1" applyAlignment="1">
      <alignment horizontal="center" vertical="center" wrapText="1"/>
    </xf>
    <xf numFmtId="9" fontId="15" fillId="0" borderId="2" xfId="24" applyNumberFormat="1" applyFont="1" applyBorder="1" applyAlignment="1">
      <alignment horizontal="center" vertical="center" wrapText="1"/>
    </xf>
    <xf numFmtId="0" fontId="15" fillId="0" borderId="1" xfId="24" applyNumberFormat="1" applyFont="1" applyBorder="1" applyAlignment="1">
      <alignment horizontal="center" vertical="center"/>
    </xf>
    <xf numFmtId="0" fontId="0" fillId="0" borderId="0" xfId="0" applyAlignment="1">
      <alignment horizontal="left"/>
    </xf>
    <xf numFmtId="176" fontId="0" fillId="0" borderId="0" xfId="83" applyNumberFormat="1" applyFont="1" applyAlignment="1">
      <alignment horizontal="left"/>
    </xf>
    <xf numFmtId="176" fontId="15" fillId="0" borderId="0" xfId="83" applyNumberFormat="1" applyFont="1" applyAlignment="1">
      <alignment horizontal="left"/>
    </xf>
    <xf numFmtId="166" fontId="0" fillId="0" borderId="0" xfId="0" applyNumberFormat="1"/>
    <xf numFmtId="166" fontId="1" fillId="0" borderId="0" xfId="0" applyNumberFormat="1" applyFont="1"/>
    <xf numFmtId="166" fontId="14" fillId="3" borderId="4" xfId="84" applyFont="1" applyFill="1" applyBorder="1" applyAlignment="1">
      <alignment horizontal="center" vertical="center" wrapText="1"/>
    </xf>
    <xf numFmtId="166" fontId="15" fillId="0" borderId="4" xfId="84" applyFont="1" applyBorder="1" applyAlignment="1">
      <alignment horizontal="center" vertical="center" wrapText="1"/>
    </xf>
    <xf numFmtId="166" fontId="15" fillId="0" borderId="10" xfId="84" applyFont="1" applyBorder="1" applyAlignment="1">
      <alignment horizontal="center" vertical="center" wrapText="1"/>
    </xf>
    <xf numFmtId="166" fontId="15" fillId="0" borderId="15" xfId="84" applyFont="1" applyBorder="1" applyAlignment="1">
      <alignment horizontal="center" vertical="center" wrapText="1"/>
    </xf>
    <xf numFmtId="166" fontId="14" fillId="2" borderId="9" xfId="84" applyFont="1" applyFill="1" applyBorder="1" applyAlignment="1">
      <alignment horizontal="center" vertical="center" wrapText="1"/>
    </xf>
    <xf numFmtId="166" fontId="1" fillId="0" borderId="0" xfId="84" applyFont="1" applyBorder="1"/>
    <xf numFmtId="0" fontId="2" fillId="0" borderId="0" xfId="0" applyFont="1" applyAlignment="1">
      <alignment vertical="center" wrapText="1"/>
    </xf>
    <xf numFmtId="3" fontId="2" fillId="0" borderId="0" xfId="83" applyNumberFormat="1" applyFont="1" applyFill="1" applyBorder="1" applyAlignment="1">
      <alignment horizontal="center" vertical="center" wrapText="1"/>
    </xf>
    <xf numFmtId="49" fontId="3" fillId="0" borderId="0" xfId="0" applyNumberFormat="1" applyFont="1" applyAlignment="1">
      <alignment horizontal="left" wrapText="1"/>
    </xf>
    <xf numFmtId="49" fontId="3" fillId="0" borderId="0" xfId="0" applyNumberFormat="1" applyFont="1" applyAlignment="1">
      <alignment horizontal="left" vertical="top" wrapText="1"/>
    </xf>
    <xf numFmtId="44" fontId="0" fillId="0" borderId="0" xfId="0" applyNumberFormat="1"/>
    <xf numFmtId="49" fontId="2" fillId="0" borderId="0" xfId="0" applyNumberFormat="1" applyFont="1" applyAlignment="1">
      <alignment horizontal="left" vertical="top" wrapText="1"/>
    </xf>
    <xf numFmtId="9" fontId="0" fillId="0" borderId="0" xfId="0" applyNumberFormat="1"/>
    <xf numFmtId="168" fontId="0" fillId="0" borderId="0" xfId="0" applyNumberFormat="1"/>
    <xf numFmtId="2" fontId="0" fillId="0" borderId="0" xfId="0" applyNumberFormat="1"/>
    <xf numFmtId="186" fontId="14" fillId="0" borderId="1" xfId="24" applyNumberFormat="1" applyFont="1" applyBorder="1" applyAlignment="1">
      <alignment horizontal="left" vertical="center"/>
    </xf>
    <xf numFmtId="166" fontId="16" fillId="0" borderId="4" xfId="84" applyFont="1" applyBorder="1"/>
    <xf numFmtId="189" fontId="0" fillId="0" borderId="0" xfId="0" applyNumberFormat="1"/>
    <xf numFmtId="176" fontId="14" fillId="0" borderId="24" xfId="24" applyNumberFormat="1" applyFont="1" applyBorder="1" applyAlignment="1">
      <alignment vertical="center"/>
    </xf>
    <xf numFmtId="176" fontId="14" fillId="0" borderId="0" xfId="24" applyNumberFormat="1" applyFont="1" applyBorder="1" applyAlignment="1">
      <alignment vertical="center"/>
    </xf>
    <xf numFmtId="167" fontId="14" fillId="0" borderId="8" xfId="24" applyFont="1" applyBorder="1" applyAlignment="1">
      <alignment vertical="center"/>
    </xf>
    <xf numFmtId="176" fontId="14" fillId="3" borderId="2" xfId="24" applyNumberFormat="1" applyFont="1" applyFill="1" applyBorder="1" applyAlignment="1">
      <alignment vertical="center"/>
    </xf>
    <xf numFmtId="176" fontId="14" fillId="3" borderId="1" xfId="24" applyNumberFormat="1" applyFont="1" applyFill="1" applyBorder="1" applyAlignment="1">
      <alignment vertical="center"/>
    </xf>
    <xf numFmtId="166" fontId="15" fillId="3" borderId="4" xfId="84" applyFont="1" applyFill="1" applyBorder="1" applyAlignment="1">
      <alignment horizontal="center" vertical="center" wrapText="1"/>
    </xf>
    <xf numFmtId="188" fontId="14" fillId="0" borderId="1" xfId="24" applyNumberFormat="1" applyFont="1" applyBorder="1" applyAlignment="1">
      <alignment horizontal="center" vertical="top"/>
    </xf>
    <xf numFmtId="188" fontId="15" fillId="0" borderId="2" xfId="24" applyNumberFormat="1" applyFont="1" applyBorder="1" applyAlignment="1">
      <alignment vertical="top"/>
    </xf>
    <xf numFmtId="166" fontId="15" fillId="0" borderId="2" xfId="84" applyFont="1" applyBorder="1" applyAlignment="1">
      <alignment horizontal="center" vertical="center" wrapText="1"/>
    </xf>
    <xf numFmtId="188" fontId="15" fillId="0" borderId="29" xfId="24" applyNumberFormat="1" applyFont="1" applyBorder="1" applyAlignment="1">
      <alignment vertical="top"/>
    </xf>
    <xf numFmtId="176" fontId="15" fillId="0" borderId="11" xfId="24" applyNumberFormat="1" applyFont="1" applyBorder="1" applyAlignment="1">
      <alignment vertical="center" wrapText="1"/>
    </xf>
    <xf numFmtId="166" fontId="1" fillId="0" borderId="11" xfId="84" applyFont="1" applyBorder="1" applyAlignment="1">
      <alignment horizontal="center" vertical="center" wrapText="1"/>
    </xf>
    <xf numFmtId="0" fontId="15" fillId="0" borderId="11" xfId="24" applyNumberFormat="1" applyFont="1" applyBorder="1" applyAlignment="1">
      <alignment horizontal="center" vertical="center" wrapText="1"/>
    </xf>
    <xf numFmtId="9" fontId="15" fillId="0" borderId="11" xfId="24" applyNumberFormat="1" applyFont="1" applyBorder="1" applyAlignment="1">
      <alignment horizontal="center" vertical="center" wrapText="1"/>
    </xf>
    <xf numFmtId="166" fontId="15" fillId="0" borderId="30" xfId="84" applyFont="1" applyBorder="1" applyAlignment="1">
      <alignment horizontal="center" vertical="center" wrapText="1"/>
    </xf>
    <xf numFmtId="166" fontId="14" fillId="0" borderId="2" xfId="84" applyFont="1" applyBorder="1" applyAlignment="1">
      <alignment horizontal="center" vertical="center" wrapText="1"/>
    </xf>
    <xf numFmtId="0" fontId="15" fillId="0" borderId="2" xfId="84" applyNumberFormat="1" applyFont="1" applyBorder="1" applyAlignment="1">
      <alignment horizontal="center" vertical="center" wrapText="1"/>
    </xf>
    <xf numFmtId="0" fontId="22" fillId="0" borderId="17" xfId="0" applyFont="1" applyBorder="1" applyAlignment="1">
      <alignment vertical="center"/>
    </xf>
    <xf numFmtId="0" fontId="22" fillId="0" borderId="18" xfId="0" applyFont="1" applyBorder="1" applyAlignment="1">
      <alignment vertical="center"/>
    </xf>
    <xf numFmtId="0" fontId="22" fillId="0" borderId="19" xfId="0" applyFont="1" applyBorder="1" applyAlignment="1">
      <alignment vertical="center" wrapText="1"/>
    </xf>
    <xf numFmtId="0" fontId="22" fillId="0" borderId="20" xfId="0" applyFont="1" applyBorder="1" applyAlignment="1">
      <alignment vertical="center"/>
    </xf>
    <xf numFmtId="0" fontId="22" fillId="0" borderId="21" xfId="0" applyFont="1" applyBorder="1" applyAlignment="1">
      <alignment horizontal="center" vertical="center"/>
    </xf>
    <xf numFmtId="2" fontId="22" fillId="0" borderId="22" xfId="0" applyNumberFormat="1" applyFont="1" applyBorder="1" applyAlignment="1">
      <alignment horizontal="center" vertical="center"/>
    </xf>
    <xf numFmtId="0" fontId="23" fillId="0" borderId="1" xfId="0" applyFont="1" applyBorder="1" applyAlignment="1">
      <alignment vertical="center"/>
    </xf>
    <xf numFmtId="0" fontId="23" fillId="0" borderId="2" xfId="0" applyFont="1" applyBorder="1" applyAlignment="1">
      <alignment horizontal="center" vertical="center"/>
    </xf>
    <xf numFmtId="2" fontId="23" fillId="0" borderId="4" xfId="0" applyNumberFormat="1" applyFont="1" applyBorder="1" applyAlignment="1">
      <alignment horizontal="center" vertical="center"/>
    </xf>
    <xf numFmtId="0" fontId="22" fillId="0" borderId="1" xfId="0" applyFont="1" applyBorder="1" applyAlignment="1">
      <alignment vertical="center"/>
    </xf>
    <xf numFmtId="2" fontId="22" fillId="0" borderId="4" xfId="0" applyNumberFormat="1" applyFont="1" applyBorder="1" applyAlignment="1">
      <alignment horizontal="center" vertical="center"/>
    </xf>
    <xf numFmtId="0" fontId="21" fillId="0" borderId="0" xfId="0" applyFont="1"/>
    <xf numFmtId="190" fontId="24" fillId="0" borderId="0" xfId="0" applyNumberFormat="1" applyFont="1"/>
    <xf numFmtId="0" fontId="25" fillId="0" borderId="0" xfId="0" applyFont="1"/>
    <xf numFmtId="173" fontId="21" fillId="0" borderId="0" xfId="0" applyNumberFormat="1" applyFont="1"/>
    <xf numFmtId="0" fontId="22" fillId="0" borderId="1" xfId="0" applyFont="1" applyBorder="1" applyAlignment="1">
      <alignment vertical="center" wrapText="1"/>
    </xf>
    <xf numFmtId="0" fontId="26" fillId="0" borderId="1" xfId="0" applyFont="1" applyBorder="1" applyAlignment="1">
      <alignment vertical="center"/>
    </xf>
    <xf numFmtId="0" fontId="23" fillId="0" borderId="1" xfId="0" applyFont="1" applyBorder="1" applyAlignment="1">
      <alignment vertical="center" wrapText="1"/>
    </xf>
    <xf numFmtId="166" fontId="0" fillId="0" borderId="0" xfId="85" applyFont="1"/>
    <xf numFmtId="0" fontId="22" fillId="0" borderId="3" xfId="0" applyFont="1" applyBorder="1" applyAlignment="1">
      <alignment vertical="center"/>
    </xf>
    <xf numFmtId="0" fontId="23" fillId="0" borderId="23" xfId="0" applyFont="1" applyBorder="1" applyAlignment="1">
      <alignment horizontal="center" vertical="center"/>
    </xf>
    <xf numFmtId="2" fontId="22" fillId="0" borderId="5" xfId="0" applyNumberFormat="1" applyFont="1" applyBorder="1" applyAlignment="1">
      <alignment horizontal="center" vertical="center"/>
    </xf>
    <xf numFmtId="2" fontId="22" fillId="0" borderId="9" xfId="0" applyNumberFormat="1" applyFont="1" applyBorder="1" applyAlignment="1">
      <alignment horizontal="center" vertical="center"/>
    </xf>
    <xf numFmtId="2" fontId="26" fillId="0" borderId="9" xfId="0" applyNumberFormat="1" applyFont="1" applyBorder="1" applyAlignment="1">
      <alignment horizontal="center" vertical="center" wrapText="1"/>
    </xf>
    <xf numFmtId="187" fontId="0" fillId="0" borderId="0" xfId="0" applyNumberFormat="1"/>
    <xf numFmtId="176" fontId="13" fillId="0" borderId="0" xfId="86" applyNumberFormat="1" applyFont="1"/>
    <xf numFmtId="176" fontId="1" fillId="0" borderId="0" xfId="86" applyNumberFormat="1" applyFont="1" applyBorder="1"/>
    <xf numFmtId="176" fontId="13" fillId="0" borderId="0" xfId="86" applyNumberFormat="1" applyFont="1" applyAlignment="1">
      <alignment horizontal="left"/>
    </xf>
    <xf numFmtId="176" fontId="15" fillId="0" borderId="0" xfId="86" applyNumberFormat="1" applyFont="1" applyAlignment="1"/>
    <xf numFmtId="176" fontId="15" fillId="0" borderId="0" xfId="86" applyNumberFormat="1" applyFont="1" applyAlignment="1">
      <alignment horizontal="left" vertical="center"/>
    </xf>
    <xf numFmtId="176" fontId="1" fillId="0" borderId="0" xfId="86" applyNumberFormat="1" applyFont="1"/>
    <xf numFmtId="49" fontId="2" fillId="0" borderId="34" xfId="0" applyNumberFormat="1" applyFont="1" applyBorder="1" applyAlignment="1">
      <alignment horizontal="left" vertical="top" wrapText="1"/>
    </xf>
    <xf numFmtId="0" fontId="1" fillId="0" borderId="0" xfId="0" applyFont="1" applyAlignment="1">
      <alignment horizontal="left" vertical="top" wrapText="1"/>
    </xf>
    <xf numFmtId="176" fontId="14" fillId="2" borderId="25" xfId="24" applyNumberFormat="1" applyFont="1" applyFill="1" applyBorder="1" applyAlignment="1">
      <alignment horizontal="center" vertical="center"/>
    </xf>
    <xf numFmtId="176" fontId="14" fillId="2" borderId="26" xfId="24" applyNumberFormat="1" applyFont="1" applyFill="1" applyBorder="1" applyAlignment="1">
      <alignment horizontal="center" vertical="center"/>
    </xf>
    <xf numFmtId="176" fontId="14" fillId="2" borderId="27" xfId="24" applyNumberFormat="1" applyFont="1" applyFill="1" applyBorder="1" applyAlignment="1">
      <alignment horizontal="center" vertical="center"/>
    </xf>
    <xf numFmtId="176" fontId="15" fillId="0" borderId="20" xfId="24" applyNumberFormat="1" applyFont="1" applyBorder="1" applyAlignment="1">
      <alignment horizontal="left"/>
    </xf>
    <xf numFmtId="176" fontId="15" fillId="0" borderId="21" xfId="24" applyNumberFormat="1" applyFont="1" applyBorder="1" applyAlignment="1">
      <alignment horizontal="left"/>
    </xf>
    <xf numFmtId="176" fontId="15" fillId="0" borderId="22" xfId="24" applyNumberFormat="1" applyFont="1" applyBorder="1" applyAlignment="1">
      <alignment horizontal="left"/>
    </xf>
    <xf numFmtId="176" fontId="14" fillId="0" borderId="1" xfId="24" applyNumberFormat="1" applyFont="1" applyBorder="1" applyAlignment="1">
      <alignment horizontal="center" vertical="center"/>
    </xf>
    <xf numFmtId="176" fontId="14" fillId="0" borderId="2" xfId="24" applyNumberFormat="1" applyFont="1" applyBorder="1" applyAlignment="1">
      <alignment horizontal="center" vertical="center"/>
    </xf>
    <xf numFmtId="176" fontId="14" fillId="0" borderId="0" xfId="24" applyNumberFormat="1" applyFont="1" applyBorder="1" applyAlignment="1">
      <alignment horizontal="center" vertical="top"/>
    </xf>
    <xf numFmtId="176" fontId="15" fillId="0" borderId="2" xfId="24" applyNumberFormat="1" applyFont="1" applyBorder="1" applyAlignment="1">
      <alignment horizontal="center" vertical="center"/>
    </xf>
    <xf numFmtId="176" fontId="14" fillId="0" borderId="12" xfId="24" applyNumberFormat="1" applyFont="1" applyBorder="1" applyAlignment="1">
      <alignment horizontal="center" vertical="center"/>
    </xf>
    <xf numFmtId="176" fontId="14" fillId="0" borderId="13" xfId="24" applyNumberFormat="1" applyFont="1" applyBorder="1" applyAlignment="1">
      <alignment horizontal="center" vertical="center"/>
    </xf>
    <xf numFmtId="176" fontId="14" fillId="0" borderId="14" xfId="24" applyNumberFormat="1" applyFont="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49" fontId="2" fillId="0" borderId="0" xfId="0" applyNumberFormat="1" applyFont="1" applyAlignment="1">
      <alignment horizontal="left" vertical="top" wrapText="1"/>
    </xf>
    <xf numFmtId="176" fontId="14" fillId="0" borderId="31" xfId="24" applyNumberFormat="1" applyFont="1" applyBorder="1" applyAlignment="1">
      <alignment horizontal="center" vertical="center"/>
    </xf>
    <xf numFmtId="176" fontId="14" fillId="0" borderId="32" xfId="24" applyNumberFormat="1" applyFont="1" applyBorder="1" applyAlignment="1">
      <alignment horizontal="center" vertical="center"/>
    </xf>
    <xf numFmtId="176" fontId="14" fillId="0" borderId="33" xfId="24" applyNumberFormat="1" applyFont="1" applyBorder="1" applyAlignment="1">
      <alignment horizontal="center" vertical="center"/>
    </xf>
    <xf numFmtId="176" fontId="14" fillId="0" borderId="28" xfId="24" applyNumberFormat="1" applyFont="1" applyBorder="1" applyAlignment="1">
      <alignment horizontal="center"/>
    </xf>
    <xf numFmtId="176" fontId="14" fillId="0" borderId="6" xfId="24" applyNumberFormat="1" applyFont="1" applyBorder="1" applyAlignment="1">
      <alignment horizontal="center"/>
    </xf>
    <xf numFmtId="176" fontId="14" fillId="0" borderId="10" xfId="24" applyNumberFormat="1" applyFont="1" applyBorder="1" applyAlignment="1">
      <alignment horizontal="center"/>
    </xf>
    <xf numFmtId="176" fontId="14" fillId="0" borderId="28" xfId="24" applyNumberFormat="1" applyFont="1" applyBorder="1" applyAlignment="1">
      <alignment horizontal="center" vertical="center" wrapText="1"/>
    </xf>
    <xf numFmtId="176" fontId="14" fillId="0" borderId="6" xfId="24" applyNumberFormat="1" applyFont="1" applyBorder="1" applyAlignment="1">
      <alignment horizontal="center" vertical="center" wrapText="1"/>
    </xf>
    <xf numFmtId="176" fontId="14" fillId="0" borderId="10" xfId="24" applyNumberFormat="1" applyFont="1" applyBorder="1" applyAlignment="1">
      <alignment horizontal="center" vertical="center" wrapText="1"/>
    </xf>
    <xf numFmtId="0" fontId="19" fillId="0" borderId="0" xfId="0" applyFont="1" applyAlignment="1">
      <alignment horizontal="center" wrapText="1"/>
    </xf>
    <xf numFmtId="0" fontId="18" fillId="0" borderId="0" xfId="0" applyFont="1" applyAlignment="1">
      <alignment horizontal="center" vertical="center" wrapText="1"/>
    </xf>
    <xf numFmtId="0" fontId="20" fillId="0" borderId="16" xfId="0" applyFont="1" applyBorder="1" applyAlignment="1">
      <alignment horizontal="center" vertical="center" wrapText="1"/>
    </xf>
    <xf numFmtId="188" fontId="15" fillId="0" borderId="2" xfId="24" applyNumberFormat="1" applyFont="1" applyBorder="1" applyAlignment="1">
      <alignment horizontal="center" vertical="top"/>
    </xf>
    <xf numFmtId="0" fontId="22" fillId="0" borderId="1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4"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4" xfId="0" applyFont="1" applyBorder="1" applyAlignment="1">
      <alignment horizontal="center" vertical="center" wrapText="1"/>
    </xf>
    <xf numFmtId="0" fontId="0" fillId="0" borderId="0" xfId="0" applyAlignment="1">
      <alignment horizontal="justify" vertical="center" wrapText="1"/>
    </xf>
  </cellXfs>
  <cellStyles count="87">
    <cellStyle name="2-decimales" xfId="2" xr:uid="{00000000-0005-0000-0000-000000000000}"/>
    <cellStyle name="Comma0" xfId="3" xr:uid="{00000000-0005-0000-0000-000001000000}"/>
    <cellStyle name="Currency [0]_APU" xfId="4" xr:uid="{00000000-0005-0000-0000-000002000000}"/>
    <cellStyle name="Currency_APU" xfId="5" xr:uid="{00000000-0005-0000-0000-000003000000}"/>
    <cellStyle name="Currency0" xfId="6" xr:uid="{00000000-0005-0000-0000-000004000000}"/>
    <cellStyle name="Date" xfId="7" xr:uid="{00000000-0005-0000-0000-000005000000}"/>
    <cellStyle name="ENTERO" xfId="8" xr:uid="{00000000-0005-0000-0000-000006000000}"/>
    <cellStyle name="Euro" xfId="9" xr:uid="{00000000-0005-0000-0000-000007000000}"/>
    <cellStyle name="Euro 2" xfId="10" xr:uid="{00000000-0005-0000-0000-000008000000}"/>
    <cellStyle name="Euro_APU-DEFINITIVO AMV G2 THUI" xfId="11" xr:uid="{00000000-0005-0000-0000-000009000000}"/>
    <cellStyle name="F2" xfId="12" xr:uid="{00000000-0005-0000-0000-00000A000000}"/>
    <cellStyle name="F3" xfId="13" xr:uid="{00000000-0005-0000-0000-00000B000000}"/>
    <cellStyle name="F4" xfId="14" xr:uid="{00000000-0005-0000-0000-00000C000000}"/>
    <cellStyle name="F5" xfId="15" xr:uid="{00000000-0005-0000-0000-00000D000000}"/>
    <cellStyle name="F6" xfId="16" xr:uid="{00000000-0005-0000-0000-00000E000000}"/>
    <cellStyle name="F7" xfId="17" xr:uid="{00000000-0005-0000-0000-00000F000000}"/>
    <cellStyle name="F8" xfId="18" xr:uid="{00000000-0005-0000-0000-000010000000}"/>
    <cellStyle name="Fixed" xfId="19" xr:uid="{00000000-0005-0000-0000-000011000000}"/>
    <cellStyle name="GRADOSMINSEG" xfId="20" xr:uid="{00000000-0005-0000-0000-000012000000}"/>
    <cellStyle name="Heading 1" xfId="21" xr:uid="{00000000-0005-0000-0000-000013000000}"/>
    <cellStyle name="Heading 2" xfId="22" xr:uid="{00000000-0005-0000-0000-000014000000}"/>
    <cellStyle name="Hipervínculo 2" xfId="23" xr:uid="{00000000-0005-0000-0000-000015000000}"/>
    <cellStyle name="Millares" xfId="83" builtinId="3"/>
    <cellStyle name="Millares [0] 2" xfId="25" xr:uid="{00000000-0005-0000-0000-000017000000}"/>
    <cellStyle name="Millares 2" xfId="26" xr:uid="{00000000-0005-0000-0000-000018000000}"/>
    <cellStyle name="Millares 2 2" xfId="27" xr:uid="{00000000-0005-0000-0000-000019000000}"/>
    <cellStyle name="Millares 2 3" xfId="28" xr:uid="{00000000-0005-0000-0000-00001A000000}"/>
    <cellStyle name="Millares 3" xfId="29" xr:uid="{00000000-0005-0000-0000-00001B000000}"/>
    <cellStyle name="Millares 3 2" xfId="30" xr:uid="{00000000-0005-0000-0000-00001C000000}"/>
    <cellStyle name="Millares 4" xfId="31" xr:uid="{00000000-0005-0000-0000-00001D000000}"/>
    <cellStyle name="Millares 4 2" xfId="32" xr:uid="{00000000-0005-0000-0000-00001E000000}"/>
    <cellStyle name="Millares 5" xfId="33" xr:uid="{00000000-0005-0000-0000-00001F000000}"/>
    <cellStyle name="Millares 6" xfId="34" xr:uid="{00000000-0005-0000-0000-000020000000}"/>
    <cellStyle name="Millares 7" xfId="24" xr:uid="{00000000-0005-0000-0000-000021000000}"/>
    <cellStyle name="Millares 8" xfId="86" xr:uid="{3CC20C77-B420-4498-93CB-A95C2B7D48DA}"/>
    <cellStyle name="Moneda" xfId="84" builtinId="4"/>
    <cellStyle name="Moneda [2]" xfId="36" xr:uid="{00000000-0005-0000-0000-000023000000}"/>
    <cellStyle name="Moneda 2" xfId="37" xr:uid="{00000000-0005-0000-0000-000024000000}"/>
    <cellStyle name="Moneda 2 2" xfId="38" xr:uid="{00000000-0005-0000-0000-000025000000}"/>
    <cellStyle name="Moneda 2 3" xfId="39" xr:uid="{00000000-0005-0000-0000-000026000000}"/>
    <cellStyle name="Moneda 2 4" xfId="40" xr:uid="{00000000-0005-0000-0000-000027000000}"/>
    <cellStyle name="Moneda 2_APU-DEFINITIVO AMV G2 THUI" xfId="41" xr:uid="{00000000-0005-0000-0000-000028000000}"/>
    <cellStyle name="Moneda 3" xfId="42" xr:uid="{00000000-0005-0000-0000-000029000000}"/>
    <cellStyle name="Moneda 3 2" xfId="43" xr:uid="{00000000-0005-0000-0000-00002A000000}"/>
    <cellStyle name="Moneda 3 2 2" xfId="44" xr:uid="{00000000-0005-0000-0000-00002B000000}"/>
    <cellStyle name="Moneda 3 3" xfId="45" xr:uid="{00000000-0005-0000-0000-00002C000000}"/>
    <cellStyle name="Moneda 3_APU-DEFINITIVO AMV G2 THUI" xfId="46" xr:uid="{00000000-0005-0000-0000-00002D000000}"/>
    <cellStyle name="Moneda 4" xfId="47" xr:uid="{00000000-0005-0000-0000-00002E000000}"/>
    <cellStyle name="Moneda 5" xfId="48" xr:uid="{00000000-0005-0000-0000-00002F000000}"/>
    <cellStyle name="Moneda 6" xfId="49" xr:uid="{00000000-0005-0000-0000-000030000000}"/>
    <cellStyle name="Moneda 7" xfId="35" xr:uid="{00000000-0005-0000-0000-000031000000}"/>
    <cellStyle name="Moneda 9" xfId="85" xr:uid="{7F079423-E821-4D7F-AE0A-1B1522CAA5D7}"/>
    <cellStyle name="Normal" xfId="0" builtinId="0"/>
    <cellStyle name="Normal 10" xfId="50" xr:uid="{00000000-0005-0000-0000-000033000000}"/>
    <cellStyle name="Normal 11" xfId="1" xr:uid="{00000000-0005-0000-0000-000034000000}"/>
    <cellStyle name="Normal 2" xfId="51" xr:uid="{00000000-0005-0000-0000-000035000000}"/>
    <cellStyle name="Normal 2 10" xfId="52" xr:uid="{00000000-0005-0000-0000-000036000000}"/>
    <cellStyle name="Normal 2 2" xfId="53" xr:uid="{00000000-0005-0000-0000-000037000000}"/>
    <cellStyle name="Normal 2 3" xfId="54" xr:uid="{00000000-0005-0000-0000-000038000000}"/>
    <cellStyle name="Normal 2 3 2" xfId="55" xr:uid="{00000000-0005-0000-0000-000039000000}"/>
    <cellStyle name="Normal 2 3_2010 APU GRUPO No. 4 OK" xfId="56" xr:uid="{00000000-0005-0000-0000-00003A000000}"/>
    <cellStyle name="Normal 2 4" xfId="57" xr:uid="{00000000-0005-0000-0000-00003B000000}"/>
    <cellStyle name="Normal 2_2010 APU GRUPO No. 4 OK" xfId="58" xr:uid="{00000000-0005-0000-0000-00003C000000}"/>
    <cellStyle name="Normal 3" xfId="59" xr:uid="{00000000-0005-0000-0000-00003D000000}"/>
    <cellStyle name="Normal 3 2" xfId="60" xr:uid="{00000000-0005-0000-0000-00003E000000}"/>
    <cellStyle name="Normal 4" xfId="61" xr:uid="{00000000-0005-0000-0000-00003F000000}"/>
    <cellStyle name="Normal 4 2" xfId="62" xr:uid="{00000000-0005-0000-0000-000040000000}"/>
    <cellStyle name="Normal 4_2010 APU GRUPO No. 4 OK" xfId="63" xr:uid="{00000000-0005-0000-0000-000041000000}"/>
    <cellStyle name="Normal 5" xfId="64" xr:uid="{00000000-0005-0000-0000-000042000000}"/>
    <cellStyle name="Normal 6" xfId="65" xr:uid="{00000000-0005-0000-0000-000043000000}"/>
    <cellStyle name="Normal 7" xfId="66" xr:uid="{00000000-0005-0000-0000-000044000000}"/>
    <cellStyle name="Normal 8" xfId="67" xr:uid="{00000000-0005-0000-0000-000045000000}"/>
    <cellStyle name="Normal 9" xfId="68" xr:uid="{00000000-0005-0000-0000-000046000000}"/>
    <cellStyle name="Percent_FLORENCI" xfId="69" xr:uid="{00000000-0005-0000-0000-000047000000}"/>
    <cellStyle name="Porcentaje 2" xfId="70" xr:uid="{00000000-0005-0000-0000-000048000000}"/>
    <cellStyle name="Porcentual 2" xfId="71" xr:uid="{00000000-0005-0000-0000-000049000000}"/>
    <cellStyle name="Porcentual 2 2" xfId="72" xr:uid="{00000000-0005-0000-0000-00004A000000}"/>
    <cellStyle name="Porcentual 2 3" xfId="73" xr:uid="{00000000-0005-0000-0000-00004B000000}"/>
    <cellStyle name="Porcentual 2 3 2" xfId="74" xr:uid="{00000000-0005-0000-0000-00004C000000}"/>
    <cellStyle name="Porcentual 2 4" xfId="75" xr:uid="{00000000-0005-0000-0000-00004D000000}"/>
    <cellStyle name="Porcentual 3" xfId="76" xr:uid="{00000000-0005-0000-0000-00004E000000}"/>
    <cellStyle name="Porcentual 4" xfId="77" xr:uid="{00000000-0005-0000-0000-00004F000000}"/>
    <cellStyle name="Porcentual 4 2" xfId="78" xr:uid="{00000000-0005-0000-0000-000050000000}"/>
    <cellStyle name="Porcentual 5" xfId="79" xr:uid="{00000000-0005-0000-0000-000051000000}"/>
    <cellStyle name="Porcentual 6" xfId="80" xr:uid="{00000000-0005-0000-0000-000052000000}"/>
    <cellStyle name="Porcentual 7" xfId="81" xr:uid="{00000000-0005-0000-0000-000053000000}"/>
    <cellStyle name="TITULO" xfId="82" xr:uid="{00000000-0005-0000-0000-00005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sharedStrings" Target="sharedStrings.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externalLink" Target="externalLinks/externalLink27.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theme" Target="theme/theme1.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calcChain" Target="calcChain.xml"/><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35</xdr:row>
      <xdr:rowOff>28574</xdr:rowOff>
    </xdr:from>
    <xdr:to>
      <xdr:col>0</xdr:col>
      <xdr:colOff>2121202</xdr:colOff>
      <xdr:row>41</xdr:row>
      <xdr:rowOff>95685</xdr:rowOff>
    </xdr:to>
    <xdr:pic>
      <xdr:nvPicPr>
        <xdr:cNvPr id="2" name="Imagen 1">
          <a:extLst>
            <a:ext uri="{FF2B5EF4-FFF2-40B4-BE49-F238E27FC236}">
              <a16:creationId xmlns:a16="http://schemas.microsoft.com/office/drawing/2014/main" id="{CFCCD78F-B77D-419D-94CD-B64481BC085F}"/>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alphaModFix/>
          <a:extLst>
            <a:ext uri="{28A0092B-C50C-407E-A947-70E740481C1C}">
              <a14:useLocalDpi xmlns:a14="http://schemas.microsoft.com/office/drawing/2010/main" val="0"/>
            </a:ext>
          </a:extLst>
        </a:blip>
        <a:srcRect/>
        <a:stretch>
          <a:fillRect/>
        </a:stretch>
      </xdr:blipFill>
      <xdr:spPr bwMode="auto">
        <a:xfrm>
          <a:off x="0" y="6934199"/>
          <a:ext cx="2121202" cy="117201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BIIM/RAFAEL%20-%20PROYECTOS%20TIPO%20BIIM%20MARZO/14.0%20PRESUPUESTOS%20FINALES%20PARA%20IMPRESI&#211;N/Presupuestos%20placa%20huellas/SOACHA%20Presupuesto_750%20_Intermedia_Suelo%20CD_V04V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Jose/Downloads/ANEXOS/ANEXO%2003%20-%20PRESUPUESTO/VILLA%20TAKOA/Presupuesto/APUS%20VILLA%20TAKO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LisandroSanchez/Documents/POLIDEPORTIVO%20GUADALUPE/APU%20ITEM%20NUEVOS%20RIONEGRO.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adolfo/Downloads/1409-2012_Presupuesto_750(1)............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ORGANIGRAMA%20-%20V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Jose/Downloads/ANEXOS/ANEXO%2003%20-%20PRESUPUESTO/Users/ING~1.OSC/AppData/Local/Temp/Rar$DI01.853/Cantidades_750%20_Alta_Suelo%20AB.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MIJ/NL%20Costeos/Costeo%20Consultoria%20Banco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LENOVO/Desktop/SECRETARIA%20DE%20EDUCACION/PRESUPUESTO%20PREECOLAR/ARQ.%20TATIANA/PRESUPUESTOS/Presupuesto%20Alianz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Workings"/>
      <sheetName val="Inputs-SUMMARY"/>
      <sheetName val="Tax"/>
      <sheetName val="5094-2003"/>
      <sheetName val="resumen"/>
      <sheetName val="AIU"/>
      <sheetName val="9.4"/>
      <sheetName val="Hoja1"/>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REF - Listas"/>
      <sheetName val="2008 Capital Budget"/>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EPANE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MANO_OBRA"/>
      <sheetName val="MANO_OBRA1"/>
      <sheetName val="MANO_OBRA2"/>
    </sheetNames>
    <sheetDataSet>
      <sheetData sheetId="0">
        <row r="2">
          <cell r="B2">
            <v>0</v>
          </cell>
        </row>
      </sheetData>
      <sheetData sheetId="1">
        <row r="2">
          <cell r="B2">
            <v>0</v>
          </cell>
        </row>
      </sheetData>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sheetData sheetId="9"/>
      <sheetData sheetId="1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APU BASICOS"/>
      <sheetName val="DATOS GENERALES"/>
      <sheetName val="PRESUPUESTO"/>
      <sheetName val="L APU BASICOS"/>
      <sheetName val="MATERIALES"/>
      <sheetName val="MANO DE OBRA"/>
      <sheetName val="EQUIPOS"/>
      <sheetName val="PRESUPUESTO PLACA"/>
      <sheetName val="comparativo"/>
      <sheetName val="Hoja3"/>
    </sheetNames>
    <sheetDataSet>
      <sheetData sheetId="0" refreshError="1"/>
      <sheetData sheetId="1" refreshError="1"/>
      <sheetData sheetId="2" refreshError="1"/>
      <sheetData sheetId="3" refreshError="1"/>
      <sheetData sheetId="4" refreshError="1"/>
      <sheetData sheetId="5" refreshError="1">
        <row r="2">
          <cell r="A2" t="str">
            <v>FAVIGEL (SUELO ARTIFICIAL)</v>
          </cell>
        </row>
        <row r="3">
          <cell r="A3" t="str">
            <v>CONTADOR TRIFILAR (INCLUYE CAJA POLIMERICA)</v>
          </cell>
        </row>
        <row r="4">
          <cell r="A4" t="str">
            <v>Arena</v>
          </cell>
        </row>
        <row r="5">
          <cell r="A5" t="str">
            <v>CAJA PREFABRICADA 30X30X20Cm</v>
          </cell>
        </row>
        <row r="6">
          <cell r="A6" t="str">
            <v>CABLE CONCENTRICO 3#8</v>
          </cell>
        </row>
        <row r="7">
          <cell r="A7" t="str">
            <v>CONDULETA GALVANIZADA DE 1''</v>
          </cell>
        </row>
        <row r="8">
          <cell r="A8" t="str">
            <v>CORAZA AMERICANA</v>
          </cell>
        </row>
        <row r="9">
          <cell r="A9" t="str">
            <v>LAMPARA METAL HALIDE DE 400W</v>
          </cell>
        </row>
        <row r="10">
          <cell r="A10" t="str">
            <v>BREAKERS 2X20A</v>
          </cell>
        </row>
        <row r="11">
          <cell r="A11" t="str">
            <v>Cable THW Cal. No 6</v>
          </cell>
        </row>
        <row r="12">
          <cell r="A12" t="str">
            <v>Cable trenzado THHN</v>
          </cell>
        </row>
        <row r="13">
          <cell r="A13" t="str">
            <v>Cable triplex Cal # 12</v>
          </cell>
        </row>
        <row r="14">
          <cell r="A14" t="str">
            <v>ADOQUIN REJILLA 40X40CM</v>
          </cell>
        </row>
        <row r="15">
          <cell r="A15" t="str">
            <v>Cable UTP Catagoria 6</v>
          </cell>
        </row>
        <row r="16">
          <cell r="A16" t="str">
            <v>Caja metálica 40x40 cm</v>
          </cell>
        </row>
        <row r="17">
          <cell r="A17" t="str">
            <v>TUBO EMT 1'' ESP.065</v>
          </cell>
        </row>
        <row r="18">
          <cell r="A18" t="str">
            <v>Ladrillo tolete prensado de 6x12x24cm</v>
          </cell>
        </row>
        <row r="19">
          <cell r="A19" t="str">
            <v>BISAGRA CAPSULA DE 1/2''</v>
          </cell>
        </row>
        <row r="20">
          <cell r="A20" t="str">
            <v>Chazo plástico y tornillo 1/4"</v>
          </cell>
        </row>
        <row r="21">
          <cell r="A21" t="str">
            <v>TUBO AN DE 2'' CAL 16 X 6m</v>
          </cell>
        </row>
        <row r="22">
          <cell r="A22" t="str">
            <v>Fijaciones</v>
          </cell>
        </row>
        <row r="23">
          <cell r="A23" t="str">
            <v>Jack Cat 6</v>
          </cell>
        </row>
        <row r="24">
          <cell r="A24" t="str">
            <v>Lamparas código azul</v>
          </cell>
        </row>
        <row r="25">
          <cell r="A25" t="str">
            <v>Lectoras de claves</v>
          </cell>
        </row>
        <row r="26">
          <cell r="A26" t="str">
            <v>Panel de control electrónico</v>
          </cell>
        </row>
        <row r="27">
          <cell r="A27" t="str">
            <v>Panel de control electrónico detector de humo</v>
          </cell>
        </row>
        <row r="28">
          <cell r="A28" t="str">
            <v>Parlantes 15 Watt</v>
          </cell>
        </row>
        <row r="29">
          <cell r="A29" t="str">
            <v>Patch Cord Cat 6 1.0 m</v>
          </cell>
        </row>
        <row r="30">
          <cell r="A30" t="str">
            <v>Patch panel 24 puertos Cat 6</v>
          </cell>
        </row>
        <row r="31">
          <cell r="A31" t="str">
            <v>Patch panel 48 puertos Cat 5E</v>
          </cell>
        </row>
        <row r="32">
          <cell r="A32" t="str">
            <v>Patch panel 48 puertos Cat 6</v>
          </cell>
        </row>
        <row r="33">
          <cell r="A33" t="str">
            <v>PC (2 HDD 500 Gbytes,RAM 4,0 Gbytes, CPU INTEL QUAL CORE 2.0</v>
          </cell>
        </row>
        <row r="34">
          <cell r="A34" t="str">
            <v>Planta telefonica Panasonic 16 lineas</v>
          </cell>
        </row>
        <row r="35">
          <cell r="A35" t="str">
            <v>Pulsador para llamado</v>
          </cell>
        </row>
        <row r="36">
          <cell r="A36" t="str">
            <v>Regleta 12 pares</v>
          </cell>
        </row>
        <row r="37">
          <cell r="A37" t="str">
            <v>Rejilla plastica 20x20</v>
          </cell>
        </row>
        <row r="38">
          <cell r="A38" t="str">
            <v>Salida eléctrica</v>
          </cell>
        </row>
        <row r="39">
          <cell r="A39" t="str">
            <v>Sensor de humo direccional</v>
          </cell>
        </row>
        <row r="40">
          <cell r="A40" t="str">
            <v>Tablero 24 circuitos. Espacio para totalizador</v>
          </cell>
        </row>
        <row r="41">
          <cell r="A41" t="str">
            <v>Toma doble con polo</v>
          </cell>
        </row>
        <row r="42">
          <cell r="A42" t="str">
            <v>Totalizador 3X60 AMP</v>
          </cell>
        </row>
        <row r="43">
          <cell r="A43" t="str">
            <v>Tuberia conduit 1/2"</v>
          </cell>
        </row>
        <row r="44">
          <cell r="A44" t="str">
            <v>Tuberia conduit 1" Galvanizada</v>
          </cell>
        </row>
        <row r="45">
          <cell r="A45" t="str">
            <v>Tuberia conduit PVC 2" x 3 mt</v>
          </cell>
        </row>
        <row r="46">
          <cell r="A46" t="str">
            <v>Tuberia conduit 1/2" Galvanizada</v>
          </cell>
        </row>
        <row r="47">
          <cell r="A47" t="str">
            <v xml:space="preserve">ACCESORIOS TUBERIA DE COBRE </v>
          </cell>
        </row>
        <row r="48">
          <cell r="A48" t="str">
            <v>ACCESORIO PVC 2'' (SIFONES, REJILLAS, ETC)</v>
          </cell>
        </row>
        <row r="49">
          <cell r="A49" t="str">
            <v>ACCESORIO PVC 3''</v>
          </cell>
        </row>
        <row r="50">
          <cell r="A50" t="str">
            <v>ACCESORIO PVC  4''</v>
          </cell>
        </row>
        <row r="51">
          <cell r="A51" t="str">
            <v>PIRLAN DELGADO DE BRONCE X 1M</v>
          </cell>
        </row>
        <row r="52">
          <cell r="A52" t="str">
            <v>ACIDO OXALICO</v>
          </cell>
        </row>
        <row r="53">
          <cell r="A53" t="str">
            <v>ANTICORROSIVO PHCL</v>
          </cell>
        </row>
        <row r="54">
          <cell r="A54" t="str">
            <v>ACCESORIO PVC-P DE 1 1/2''</v>
          </cell>
        </row>
        <row r="55">
          <cell r="A55" t="str">
            <v>ACCESORIO PVC-P DE 1''</v>
          </cell>
        </row>
        <row r="56">
          <cell r="A56" t="str">
            <v>ACCESORIO PVC-P DE 3/4''</v>
          </cell>
        </row>
        <row r="57">
          <cell r="A57" t="str">
            <v>ACCESORIO PVC-P DE 1/2''</v>
          </cell>
        </row>
        <row r="58">
          <cell r="A58" t="str">
            <v>ANTICORROSIVO WASH PRIMER</v>
          </cell>
        </row>
        <row r="59">
          <cell r="A59" t="str">
            <v>ANGULO EN ALUMINIO CRUDO DE 1'' X 3/4''</v>
          </cell>
        </row>
        <row r="60">
          <cell r="A60" t="str">
            <v>AGUA</v>
          </cell>
        </row>
        <row r="61">
          <cell r="A61" t="str">
            <v>TEJA SUPER TERMOACUSTICA</v>
          </cell>
        </row>
        <row r="62">
          <cell r="A62" t="str">
            <v>ALAMBRE GALVANIZADO CAL 18</v>
          </cell>
        </row>
        <row r="63">
          <cell r="A63" t="str">
            <v>ALAMBRE NEGRO No 18 1.24 m/kg</v>
          </cell>
        </row>
        <row r="64">
          <cell r="A64" t="str">
            <v>ALAMBRE COBRE THWN #12</v>
          </cell>
        </row>
        <row r="65">
          <cell r="A65" t="str">
            <v>ALAMBRE COBRE THWN #14</v>
          </cell>
        </row>
        <row r="66">
          <cell r="A66" t="str">
            <v>ANTISOL BLANCO X 20KG CURADOR</v>
          </cell>
        </row>
        <row r="67">
          <cell r="A67" t="str">
            <v>ARENA FINA</v>
          </cell>
        </row>
        <row r="68">
          <cell r="A68" t="str">
            <v>ALAMBRE COBRE #10 AWG</v>
          </cell>
        </row>
        <row r="69">
          <cell r="A69" t="str">
            <v>ARENA MEDIANA (SIN TRANSPORTE)</v>
          </cell>
        </row>
        <row r="70">
          <cell r="A70" t="str">
            <v>EMULSION ASFALTICA SIKA</v>
          </cell>
        </row>
        <row r="71">
          <cell r="A71" t="str">
            <v>AUTOMATICO ENCHUFABLE DE 1X40 A</v>
          </cell>
        </row>
        <row r="72">
          <cell r="A72" t="str">
            <v>BALA 2X32W</v>
          </cell>
        </row>
        <row r="73">
          <cell r="A73" t="str">
            <v>BALASTRO DE RIO (CANTO RODADO-ARENA) (SIN TRANSPORTE)</v>
          </cell>
        </row>
        <row r="74">
          <cell r="A74" t="str">
            <v>BALDOSA GRANITO 30X30 cm</v>
          </cell>
        </row>
        <row r="75">
          <cell r="A75" t="str">
            <v>BISAGRA 3X2 1/2'' ALUMINIO</v>
          </cell>
        </row>
        <row r="76">
          <cell r="A76" t="str">
            <v>BLOQUE CONCRETO PIEDRA N 14X19X39</v>
          </cell>
        </row>
        <row r="77">
          <cell r="A77" t="str">
            <v>BOCEL MADERA 0.1/2*0.1/2*3 METROS</v>
          </cell>
        </row>
        <row r="78">
          <cell r="A78" t="str">
            <v>CABALLETE AJOVER THERMOACUSTICA 700X2000mm</v>
          </cell>
        </row>
        <row r="79">
          <cell r="A79" t="str">
            <v>TUBO ACERO INOXIDABLE DE 1''</v>
          </cell>
        </row>
        <row r="80">
          <cell r="A80" t="str">
            <v>CABLE COBRE THW No.4</v>
          </cell>
        </row>
        <row r="81">
          <cell r="A81" t="str">
            <v>CABLE COBRE THW No.6</v>
          </cell>
        </row>
        <row r="82">
          <cell r="A82" t="str">
            <v>CABLE COBRE THW No.8</v>
          </cell>
        </row>
        <row r="83">
          <cell r="A83" t="str">
            <v>CAJA 2X4 PVC</v>
          </cell>
        </row>
        <row r="84">
          <cell r="A84" t="str">
            <v>CAJA 5800 RECTANGULAR GALVANIZADA 4X2''</v>
          </cell>
        </row>
        <row r="85">
          <cell r="A85" t="str">
            <v>CAJA OCTOGONAL PVC</v>
          </cell>
        </row>
        <row r="86">
          <cell r="A86" t="str">
            <v>CAJA TOTALIZADOR</v>
          </cell>
        </row>
        <row r="87">
          <cell r="A87" t="str">
            <v>TUBO EN ACERO INOXIDABLE DE 1''</v>
          </cell>
        </row>
        <row r="88">
          <cell r="A88" t="str">
            <v>CEMENTO BLANCO</v>
          </cell>
        </row>
        <row r="89">
          <cell r="A89" t="str">
            <v>CERAMICA CORONA 20X20 PRIMERA CALIDAD</v>
          </cell>
        </row>
        <row r="90">
          <cell r="A90" t="str">
            <v>CERAMICA 20X20 CM TRAFICO 3 DECORPISO</v>
          </cell>
        </row>
        <row r="91">
          <cell r="A91" t="str">
            <v>CERA PARA PISO</v>
          </cell>
        </row>
        <row r="92">
          <cell r="A92" t="str">
            <v>CERRADURA SCHLAGE BAÑO BELL WOOD</v>
          </cell>
        </row>
        <row r="93">
          <cell r="A93" t="str">
            <v>CERRADURA SCHLAGE ENTRADA PRINCIPAL C-399</v>
          </cell>
        </row>
        <row r="94">
          <cell r="A94" t="str">
            <v>CERRADURA SCHLAGE OFICINA BELL WOOD</v>
          </cell>
        </row>
        <row r="95">
          <cell r="A95" t="str">
            <v>CEMENTO PORTLAND TIPO I (SIN TRANSPORTE)</v>
          </cell>
        </row>
        <row r="96">
          <cell r="A96" t="str">
            <v>CHAZO INDUSTRIAL 3/8''</v>
          </cell>
        </row>
        <row r="97">
          <cell r="A97" t="str">
            <v>CIERRE MEDIALUNA VENTANERIA</v>
          </cell>
        </row>
        <row r="98">
          <cell r="A98" t="str">
            <v>CINTA AISLANTE #33 ROLLO X20 METROS</v>
          </cell>
        </row>
        <row r="99">
          <cell r="A99" t="str">
            <v>CABLE TV COAXIAL</v>
          </cell>
        </row>
        <row r="100">
          <cell r="A100" t="str">
            <v>TUBO COBRE TIPO L 1'' 20 PIES ASTM - B-88</v>
          </cell>
        </row>
        <row r="101">
          <cell r="A101" t="str">
            <v>TUBO COBRE TIPO L 1/2'' 20 PIES ASTM - B-88</v>
          </cell>
        </row>
        <row r="102">
          <cell r="A102" t="str">
            <v>TUBO COBRE TIPO L 3/4'' 20 PIES ASTM - B-88</v>
          </cell>
        </row>
        <row r="103">
          <cell r="A103" t="str">
            <v>CODO PVC PRESION 1/2'' X 90º</v>
          </cell>
        </row>
        <row r="104">
          <cell r="A104" t="str">
            <v>CODO PVC PRESION 1 1/2'' X 90º</v>
          </cell>
        </row>
        <row r="105">
          <cell r="A105" t="str">
            <v>CODO PVC PRESION 1 1/4'' X 90º</v>
          </cell>
        </row>
        <row r="106">
          <cell r="A106" t="str">
            <v>CODO PVC PRESION 1'' X 90º</v>
          </cell>
        </row>
        <row r="107">
          <cell r="A107" t="str">
            <v>CODO PVC PRESION 3/4'' X 90º</v>
          </cell>
        </row>
        <row r="108">
          <cell r="A108" t="str">
            <v>TUBO CONDUIT PVC 1/2'' X 3 METROS</v>
          </cell>
        </row>
        <row r="109">
          <cell r="A109" t="str">
            <v>TUBO CONDUIT PVC 1'' X 3 METROS</v>
          </cell>
        </row>
        <row r="110">
          <cell r="A110" t="str">
            <v>TUBO CONDUIT PVC 2'' X 3 METROS</v>
          </cell>
        </row>
        <row r="111">
          <cell r="A111" t="str">
            <v>TUBO CONDUIT PVC 3/4'' X 3 METROS</v>
          </cell>
        </row>
        <row r="112">
          <cell r="A112" t="str">
            <v>CODO PVC SANITARIO 3'' CXC 90º</v>
          </cell>
        </row>
        <row r="113">
          <cell r="A113" t="str">
            <v>CODO PVC SANITARIO 4'' CXC 90º</v>
          </cell>
        </row>
        <row r="114">
          <cell r="A114" t="str">
            <v>CUARTON 2''X4''X3ml (OTOBO)</v>
          </cell>
        </row>
        <row r="115">
          <cell r="A115" t="str">
            <v>CURVA PVC 1/2''</v>
          </cell>
        </row>
        <row r="116">
          <cell r="A116" t="str">
            <v>CURVA PVC 3/4''</v>
          </cell>
        </row>
        <row r="117">
          <cell r="A117" t="str">
            <v>DILATACION EN BRONCE</v>
          </cell>
        </row>
        <row r="118">
          <cell r="A118" t="str">
            <v>TEJA ARQUITECTONICA CORPACERO</v>
          </cell>
        </row>
        <row r="119">
          <cell r="A119" t="str">
            <v>GRIFERIA DUCHA MEZCLADORA GRIVAL BAJO CONSUMO</v>
          </cell>
        </row>
        <row r="120">
          <cell r="A120" t="str">
            <v>SOLDADURA 6011 1/8'' - 30 Un/KgX26 cm R 1:2</v>
          </cell>
        </row>
        <row r="121">
          <cell r="A121" t="str">
            <v>SOLDADURA E7018 X 1/8''</v>
          </cell>
        </row>
        <row r="122">
          <cell r="A122" t="str">
            <v>EMBOQUILLADOR</v>
          </cell>
        </row>
        <row r="123">
          <cell r="A123" t="str">
            <v>PINTURA DE EPOXILAMIDA</v>
          </cell>
        </row>
        <row r="124">
          <cell r="A124" t="str">
            <v>ESMALTE SINTETICO MATE</v>
          </cell>
        </row>
        <row r="125">
          <cell r="A125" t="str">
            <v>ESMALTE SEMIBRILLANTE</v>
          </cell>
        </row>
        <row r="126">
          <cell r="A126" t="str">
            <v>ESPEJO 4MM</v>
          </cell>
        </row>
        <row r="127">
          <cell r="A127" t="str">
            <v>ESTUCO</v>
          </cell>
        </row>
        <row r="128">
          <cell r="A128" t="str">
            <v>FLUXOMETRO SANITARIO 60318 GRIVAL BAJO CONSUMO</v>
          </cell>
        </row>
        <row r="129">
          <cell r="A129" t="str">
            <v>MALLA GALV. CAL. 12 TRIPLE TORSION DE 1X1X2</v>
          </cell>
        </row>
        <row r="130">
          <cell r="A130" t="str">
            <v>MALLA GALV. CAL 12 DE 2''X2''</v>
          </cell>
        </row>
        <row r="131">
          <cell r="A131" t="str">
            <v>GASOLINA CORRIENTE</v>
          </cell>
        </row>
        <row r="132">
          <cell r="A132" t="str">
            <v>GRANIPLAST</v>
          </cell>
        </row>
        <row r="133">
          <cell r="A133" t="str">
            <v>GRANITO #2 BLANCO</v>
          </cell>
        </row>
        <row r="134">
          <cell r="A134" t="str">
            <v>GRANITO #2 NEGRO</v>
          </cell>
        </row>
        <row r="135">
          <cell r="A135" t="str">
            <v>GRANITO #3 (25 KILOS)</v>
          </cell>
        </row>
        <row r="136">
          <cell r="A136" t="str">
            <v>GRANITO BLANCO #3 (25 KILOS)</v>
          </cell>
        </row>
        <row r="137">
          <cell r="A137" t="str">
            <v>GRAVILLA #2</v>
          </cell>
        </row>
        <row r="138">
          <cell r="A138" t="str">
            <v>GRIFO LAVAPLATOS MEZCLADOR 8'' PRISMO GRIVAL</v>
          </cell>
        </row>
        <row r="139">
          <cell r="A139" t="str">
            <v>GUADUA</v>
          </cell>
        </row>
        <row r="140">
          <cell r="A140" t="str">
            <v>GUADUA TACO 2.5-3.0M</v>
          </cell>
        </row>
        <row r="141">
          <cell r="A141" t="str">
            <v>GUIA PLASTICA VC 50-20 TIRA 6M</v>
          </cell>
        </row>
        <row r="142">
          <cell r="A142" t="str">
            <v>HIERRO 3/8'' 60000PSI</v>
          </cell>
        </row>
        <row r="143">
          <cell r="A143" t="str">
            <v>HIERRO 37000PSI</v>
          </cell>
        </row>
        <row r="144">
          <cell r="A144" t="str">
            <v>HIERRO 1/2'' 60000PSI</v>
          </cell>
        </row>
        <row r="145">
          <cell r="A145" t="str">
            <v>HIERRO 60000PSI</v>
          </cell>
        </row>
        <row r="146">
          <cell r="A146" t="str">
            <v>LADRILLO HUECO No.5 12X23X33 CM</v>
          </cell>
        </row>
        <row r="147">
          <cell r="A147" t="str">
            <v>JUEGO INCRUSTACIONES CERAMICA ACUARIO</v>
          </cell>
        </row>
        <row r="148">
          <cell r="A148" t="str">
            <v>LAMINA ACERO INOXIDABLE CAL 18 22-304 152X305 CM</v>
          </cell>
        </row>
        <row r="149">
          <cell r="A149" t="str">
            <v>LAMINA COLD ROLLED CAL 20 100X200 cm - 1mm</v>
          </cell>
        </row>
        <row r="150">
          <cell r="A150" t="str">
            <v>LAMINA DE DRY WALL</v>
          </cell>
        </row>
        <row r="151">
          <cell r="A151" t="str">
            <v>VARILLA HIERRO FORJADO 5/8'' X 6m</v>
          </cell>
        </row>
        <row r="152">
          <cell r="A152" t="str">
            <v>LAMINA GALVANIZADA CAL 20 100X200CM</v>
          </cell>
        </row>
        <row r="153">
          <cell r="A153" t="str">
            <v>LAMPARA MFL 2X32 ELECTRON</v>
          </cell>
        </row>
        <row r="154">
          <cell r="A154" t="str">
            <v>LAVAMANOS NOVA CORONA (COLGAR)</v>
          </cell>
        </row>
        <row r="155">
          <cell r="A155" t="str">
            <v>CAJA 30X30X10 CM</v>
          </cell>
        </row>
        <row r="156">
          <cell r="A156" t="str">
            <v>ARO Y TAPA HF PARA POZOS TIPO PESADO</v>
          </cell>
        </row>
        <row r="157">
          <cell r="A157" t="str">
            <v>LIJA 320 AGUA</v>
          </cell>
        </row>
        <row r="158">
          <cell r="A158" t="str">
            <v>LIJA 400 AGUA</v>
          </cell>
        </row>
        <row r="159">
          <cell r="A159" t="str">
            <v>LIMPIADOR PVC 760 GRAMOS - 1/4 GALON</v>
          </cell>
        </row>
        <row r="160">
          <cell r="A160" t="str">
            <v>LISTON 1''X4''X3M (OTOBO)</v>
          </cell>
        </row>
        <row r="161">
          <cell r="A161" t="str">
            <v>LLAVE CUELLO DE GANZO</v>
          </cell>
        </row>
        <row r="162">
          <cell r="A162" t="str">
            <v>LLAVE JARDINERA CROMO PESADA GRIVAL</v>
          </cell>
        </row>
        <row r="163">
          <cell r="A163" t="str">
            <v>MANGUERA FLEXIBLE GRIFLEX</v>
          </cell>
        </row>
        <row r="164">
          <cell r="A164" t="str">
            <v>MANTO EDIL 3MM</v>
          </cell>
        </row>
        <row r="165">
          <cell r="A165" t="str">
            <v>MARMOLINA</v>
          </cell>
        </row>
        <row r="166">
          <cell r="A166" t="str">
            <v>MASILLA PLASTICA INTERIORES</v>
          </cell>
        </row>
        <row r="167">
          <cell r="A167" t="str">
            <v>MINERAL ROJO</v>
          </cell>
        </row>
        <row r="168">
          <cell r="A168" t="str">
            <v>ACIDO MURIATICO</v>
          </cell>
        </row>
        <row r="169">
          <cell r="A169" t="str">
            <v>NIPLE GALVANIZADO 1/2'' X 5 CM</v>
          </cell>
        </row>
        <row r="170">
          <cell r="A170" t="str">
            <v>CALENTADOR A GAS</v>
          </cell>
        </row>
        <row r="171">
          <cell r="A171" t="str">
            <v>ESTUFA TIPO INDUSTRIAL</v>
          </cell>
        </row>
        <row r="172">
          <cell r="A172" t="str">
            <v>EQUIPO DE PRESION</v>
          </cell>
        </row>
        <row r="173">
          <cell r="A173" t="str">
            <v>EQUIPO CONTRA INCENDIOS</v>
          </cell>
        </row>
        <row r="174">
          <cell r="A174" t="str">
            <v>AIRE ACONDICIONADO TIPO MINI SPLIT</v>
          </cell>
        </row>
        <row r="175">
          <cell r="A175" t="str">
            <v>PUERTA EN ALUMINIO VISOR Y BARANDA COLOR BLANCO</v>
          </cell>
        </row>
        <row r="176">
          <cell r="A176" t="str">
            <v>TOTALIZADOR 3X40 A</v>
          </cell>
        </row>
        <row r="177">
          <cell r="A177" t="str">
            <v>TOTALIZADOR 3X70 A</v>
          </cell>
        </row>
        <row r="178">
          <cell r="A178" t="str">
            <v>TOTALIZADOR 3X60 A</v>
          </cell>
        </row>
        <row r="179">
          <cell r="A179" t="str">
            <v>TOTALIZADOR 2X30 A</v>
          </cell>
        </row>
        <row r="180">
          <cell r="A180" t="str">
            <v>ESTRUCTURA PARA MANIFOL 2X1-CON MANGUERA . SIN UNID DE REGULACION</v>
          </cell>
        </row>
        <row r="181">
          <cell r="A181" t="str">
            <v>ESTRUCTURA PARA MANIFOL 2X5-CON MANGUERA . SIN UNID DE REGULACION</v>
          </cell>
        </row>
        <row r="182">
          <cell r="A182" t="str">
            <v>CONTROL DE REGULACION TIPO 1</v>
          </cell>
        </row>
        <row r="183">
          <cell r="A183" t="str">
            <v>TUBO DE COBRE FLEXIBLE 5/8''</v>
          </cell>
        </row>
        <row r="184">
          <cell r="A184" t="str">
            <v>VALVULA DE CORTE 1/2''</v>
          </cell>
        </row>
        <row r="185">
          <cell r="A185" t="str">
            <v>VALVULA DE CORTE 3/4''</v>
          </cell>
        </row>
        <row r="186">
          <cell r="A186" t="str">
            <v>VALVULA DE CORTE 1''</v>
          </cell>
        </row>
        <row r="187">
          <cell r="A187" t="str">
            <v>TOMA PARA OXIGENO</v>
          </cell>
        </row>
        <row r="188">
          <cell r="A188" t="str">
            <v>TOMA PARA OXIDO NITROSO</v>
          </cell>
        </row>
        <row r="189">
          <cell r="A189" t="str">
            <v>TOMA PARA VACIO</v>
          </cell>
        </row>
        <row r="190">
          <cell r="A190" t="str">
            <v>TUBERIA DE COBRE TIPO I - 2''</v>
          </cell>
        </row>
        <row r="191">
          <cell r="A191" t="str">
            <v>TUBERIA DE COBRE TIPO I - 1 1/2''</v>
          </cell>
        </row>
        <row r="192">
          <cell r="A192" t="str">
            <v>CAJA DE VALVULAS DE 1/2 A 3/4</v>
          </cell>
        </row>
        <row r="193">
          <cell r="A193" t="str">
            <v>CAJA DE VALVULAS DE 1/2 A 3/4</v>
          </cell>
        </row>
        <row r="194">
          <cell r="A194" t="str">
            <v>ALARMA DE AREA 2 SEÑALES</v>
          </cell>
        </row>
        <row r="195">
          <cell r="A195" t="str">
            <v>ALARMA DE AREA 3 SEÑALES</v>
          </cell>
        </row>
        <row r="196">
          <cell r="A196" t="str">
            <v>ALARMA DE 3 SEÑALES</v>
          </cell>
        </row>
        <row r="197">
          <cell r="A197" t="str">
            <v>RACK CENTRO DE CABLEADO (GABINETE PRINCIPAL)</v>
          </cell>
        </row>
        <row r="198">
          <cell r="A198" t="str">
            <v>BANDEJA PORTACABLES CON DIVISION 30X8</v>
          </cell>
        </row>
        <row r="199">
          <cell r="A199" t="str">
            <v>CANALETA METALICA DE 15X4 CON DIVISION Y TAPA</v>
          </cell>
        </row>
        <row r="200">
          <cell r="A200" t="str">
            <v>CABLE UTP CATEGORIA 5E</v>
          </cell>
        </row>
        <row r="201">
          <cell r="A201" t="str">
            <v>JACK CATEGORIA 5E</v>
          </cell>
        </row>
        <row r="202">
          <cell r="A202" t="str">
            <v>FACE PLATE DOS SALIDAS</v>
          </cell>
        </row>
        <row r="203">
          <cell r="A203" t="str">
            <v>TROQUEL METALICO PARA SALIDA LOGICA</v>
          </cell>
        </row>
        <row r="204">
          <cell r="A204" t="str">
            <v>PATCH CORDCATEGORIA 5E DE 3MTS</v>
          </cell>
        </row>
        <row r="205">
          <cell r="A205" t="str">
            <v>PATCH PANEL DE 24 PUERTOS CAT 5E</v>
          </cell>
        </row>
        <row r="206">
          <cell r="A206" t="str">
            <v>ORGANIZADOR FRONTAL CON TAPA</v>
          </cell>
        </row>
        <row r="207">
          <cell r="A207" t="str">
            <v>PATCH CORDCATEGORIA 5E DE 1 MTS</v>
          </cell>
        </row>
        <row r="208">
          <cell r="A208" t="str">
            <v>TOMA ELECTRICA CON POLO A TIERRA AISLADO, NARANJA</v>
          </cell>
        </row>
        <row r="209">
          <cell r="A209" t="str">
            <v>TROQUEL ELECTRICO METALICO</v>
          </cell>
        </row>
        <row r="210">
          <cell r="A210" t="str">
            <v>CABLE TRIPLEX No 12 THHN/THW</v>
          </cell>
        </row>
        <row r="211">
          <cell r="A211" t="str">
            <v>TOMA ELECTRICO NORMAL</v>
          </cell>
        </row>
        <row r="212">
          <cell r="A212" t="str">
            <v xml:space="preserve">SUMINISTRO E INSTALACION DE TABLEROS ELECTRICOS PRESIDENADOS, CON </v>
          </cell>
        </row>
        <row r="213">
          <cell r="A213" t="str">
            <v>SISTEMA A TIERRA</v>
          </cell>
        </row>
        <row r="214">
          <cell r="A214" t="str">
            <v>PASADOR CIERRE NAVE PUERTA ALUMINIO</v>
          </cell>
        </row>
        <row r="215">
          <cell r="A215" t="str">
            <v>PERFIL CERRADO DE 80X40-1.2mm</v>
          </cell>
        </row>
        <row r="216">
          <cell r="A216" t="str">
            <v>PEGANTE CERAMICO PEGACORD - ALFALISTO</v>
          </cell>
        </row>
        <row r="217">
          <cell r="A217" t="str">
            <v>PERFIL TUBO ALUM 3'' X 1 1/2 TIRA DE 6 METROS</v>
          </cell>
        </row>
        <row r="218">
          <cell r="A218" t="str">
            <v>PERFIL U3 1 1/2 X 6CP</v>
          </cell>
        </row>
        <row r="219">
          <cell r="A219" t="str">
            <v>PERNO EXPANSION 3'' X 3/8''</v>
          </cell>
        </row>
        <row r="220">
          <cell r="A220" t="str">
            <v>PERFIL HR C 160X60mm - 1.5mm CAL 16 ACESCO</v>
          </cell>
        </row>
        <row r="221">
          <cell r="A221" t="str">
            <v>PIEDRA RIO (SIN TRANSPORTE)</v>
          </cell>
        </row>
        <row r="222">
          <cell r="A222" t="str">
            <v>PINTURA ALUMINIO/BITUMINOSA</v>
          </cell>
        </row>
        <row r="223">
          <cell r="A223" t="str">
            <v>PIOLA GRUESA ROLLO DE 50M</v>
          </cell>
        </row>
        <row r="224">
          <cell r="A224" t="str">
            <v>PIRAGUA ALUMINIO NATURAL TIRA 6 METROS</v>
          </cell>
        </row>
        <row r="225">
          <cell r="A225" t="str">
            <v>PIRLAN BRONCE E=10mm H=19mm</v>
          </cell>
        </row>
        <row r="226">
          <cell r="A226" t="str">
            <v>PISAVIDRIO U 1/2X1/2ANOLO</v>
          </cell>
        </row>
        <row r="227">
          <cell r="A227" t="str">
            <v>PIVOTE NAVE PUERTA (NAVES DE VAIVEN METALICA)</v>
          </cell>
        </row>
        <row r="228">
          <cell r="A228" t="str">
            <v>PLAFON BLANCO 200W</v>
          </cell>
        </row>
        <row r="229">
          <cell r="A229" t="str">
            <v>PLASTOCRETE DM IMPERMEABILIZANTE -PLASTIFICANTE</v>
          </cell>
        </row>
        <row r="230">
          <cell r="A230" t="str">
            <v>PLATINA 1 /2'', 1,22X2,44M</v>
          </cell>
        </row>
        <row r="231">
          <cell r="A231" t="str">
            <v>LISTON 2''X2''X3ml</v>
          </cell>
        </row>
        <row r="232">
          <cell r="A232" t="str">
            <v>LISTON 2''X2''X3ml (OTOBO)</v>
          </cell>
        </row>
        <row r="233">
          <cell r="A233" t="str">
            <v>TUBO CUADRADO DE 1'' X 1.5mm</v>
          </cell>
        </row>
        <row r="234">
          <cell r="A234" t="str">
            <v>SOPORTE ARANDELA 2'' EN ACERO INOX</v>
          </cell>
        </row>
        <row r="235">
          <cell r="A235" t="str">
            <v>PUNTILLA 2'' CC</v>
          </cell>
        </row>
        <row r="236">
          <cell r="A236" t="str">
            <v>RECEBO (SIN TRANSPORTE)</v>
          </cell>
        </row>
        <row r="237">
          <cell r="A237" t="str">
            <v>REGISTRO RED WHITE TOYO 1 1/2''</v>
          </cell>
        </row>
        <row r="238">
          <cell r="A238" t="str">
            <v>REGISTRO 1/2'' TIPO BOLA ITALIANA</v>
          </cell>
        </row>
        <row r="239">
          <cell r="A239" t="str">
            <v>REGISTRO RED WHITE TOYO 3/4''</v>
          </cell>
        </row>
        <row r="240">
          <cell r="A240" t="str">
            <v>REJILLA SOSCO 6'' X 4'' ALUMINIO</v>
          </cell>
        </row>
        <row r="241">
          <cell r="A241" t="str">
            <v>REMACHE POT 4X4</v>
          </cell>
        </row>
        <row r="242">
          <cell r="A242" t="str">
            <v>ROCA MUERTA (SIN TRANSPORTE)</v>
          </cell>
        </row>
        <row r="243">
          <cell r="A243" t="str">
            <v>RODAMIENTO NYLON VC 50-20</v>
          </cell>
        </row>
        <row r="244">
          <cell r="A244" t="str">
            <v>SWITCHE DOBLE</v>
          </cell>
        </row>
        <row r="245">
          <cell r="A245" t="str">
            <v>SANITARIO NOVA CORONA</v>
          </cell>
        </row>
        <row r="246">
          <cell r="A246" t="str">
            <v>SEGUETA SIN MARCO</v>
          </cell>
        </row>
        <row r="247">
          <cell r="A247" t="str">
            <v>SEPAROL DESFORMALETEANTE TARRO 15 KG</v>
          </cell>
        </row>
        <row r="248">
          <cell r="A248" t="str">
            <v xml:space="preserve">SIKA 1 IMPERMEABILIZANTE </v>
          </cell>
        </row>
        <row r="249">
          <cell r="A249" t="str">
            <v>SIKA ESTUCO</v>
          </cell>
        </row>
        <row r="250">
          <cell r="A250" t="str">
            <v>SIKAMENT NS SUPERPLASTIFICANTE TARRO 25KG</v>
          </cell>
        </row>
        <row r="251">
          <cell r="A251" t="str">
            <v>SILICONA TRANSPARENTE 11OZ</v>
          </cell>
        </row>
        <row r="252">
          <cell r="A252" t="str">
            <v>SILICONA FRIA EN TUBO</v>
          </cell>
        </row>
        <row r="253">
          <cell r="A253" t="str">
            <v>SOLDADURA CADWELL</v>
          </cell>
        </row>
        <row r="254">
          <cell r="A254" t="str">
            <v>SOLDADURA ESTAÑO</v>
          </cell>
        </row>
        <row r="255">
          <cell r="A255" t="str">
            <v>SOLDADURA PVC 1/4 GALON</v>
          </cell>
        </row>
        <row r="256">
          <cell r="A256" t="str">
            <v>TABLERO DE 12 CIRCUITOS</v>
          </cell>
        </row>
        <row r="257">
          <cell r="A257" t="str">
            <v>TABLERO DE 30 CIRCUITOS</v>
          </cell>
        </row>
        <row r="258">
          <cell r="A258" t="str">
            <v>TABLERO DE 18 CIRCUITOS</v>
          </cell>
        </row>
        <row r="259">
          <cell r="A259" t="str">
            <v>TABLERO DE 24 CIRCUITOS</v>
          </cell>
        </row>
        <row r="260">
          <cell r="A260" t="str">
            <v>TABLA 1'' X 10'' X 3ml (OTOBO)</v>
          </cell>
        </row>
        <row r="261">
          <cell r="A261" t="str">
            <v>TABLA 1'' X 5'' X 3ml OTOBO 1C</v>
          </cell>
        </row>
        <row r="262">
          <cell r="A262" t="str">
            <v>TAPAPOROS INCOLORO (PREPARADOR DE SUPERFICIE)</v>
          </cell>
        </row>
        <row r="263">
          <cell r="A263" t="str">
            <v>TAZA SANITARIA FLOXOMETRO REDONDA JUEGO NUEVO</v>
          </cell>
        </row>
        <row r="264">
          <cell r="A264" t="str">
            <v>TEE GALVANIZADA 1/2''</v>
          </cell>
        </row>
        <row r="265">
          <cell r="A265" t="str">
            <v>CINTA TEFLON10 METROS</v>
          </cell>
        </row>
        <row r="266">
          <cell r="A266" t="str">
            <v>TERMINAL PVC 1/2''</v>
          </cell>
        </row>
        <row r="267">
          <cell r="A267" t="str">
            <v>TERMINAL PVC 3/4''</v>
          </cell>
        </row>
        <row r="268">
          <cell r="A268" t="str">
            <v>THINER (DISOLVENTE)</v>
          </cell>
        </row>
        <row r="269">
          <cell r="A269" t="str">
            <v>TOMA DOBLE P-T LUNARE</v>
          </cell>
        </row>
        <row r="270">
          <cell r="A270" t="str">
            <v>TOMA CORRIENTE DOBLE ZONA HUMEDA GFCI</v>
          </cell>
        </row>
        <row r="271">
          <cell r="A271" t="str">
            <v>TOMA NARANJA TIERRA AISLADO</v>
          </cell>
        </row>
        <row r="272">
          <cell r="A272" t="str">
            <v>TOMA JACK RJ45 1.10 CAT 5E AMP</v>
          </cell>
        </row>
        <row r="273">
          <cell r="A273" t="str">
            <v>TOMA TV USA-DERIVACION</v>
          </cell>
        </row>
        <row r="274">
          <cell r="A274" t="str">
            <v>TORNILLO PARA LAMINA AUTOPERFORANTE 3/4</v>
          </cell>
        </row>
        <row r="275">
          <cell r="A275" t="str">
            <v>TORNILLO PARA LAMINA AUTOPERFORANTE 7/8</v>
          </cell>
        </row>
        <row r="276">
          <cell r="A276" t="str">
            <v>TORN AVELLA 3/4 X10 AVELLANADO</v>
          </cell>
        </row>
        <row r="277">
          <cell r="A277" t="str">
            <v>TORNILLO PERNO 3/8 X10</v>
          </cell>
        </row>
        <row r="278">
          <cell r="A278" t="str">
            <v>TORNILLO PAMPHILLIPS 1/2X8</v>
          </cell>
        </row>
        <row r="279">
          <cell r="A279" t="str">
            <v>TORNILLO PAMPHILLIPS 1X8</v>
          </cell>
        </row>
        <row r="280">
          <cell r="A280" t="str">
            <v>TORNILLO PAMP 3X8 PAMPHILLIPS</v>
          </cell>
        </row>
        <row r="281">
          <cell r="A281" t="str">
            <v>GRAVA TRITURADA 3/4 (SIN TRANSPORTE)</v>
          </cell>
        </row>
        <row r="282">
          <cell r="A282" t="str">
            <v>TUBO PVC AGUAS LLUVIAS 3''</v>
          </cell>
        </row>
        <row r="283">
          <cell r="A283" t="str">
            <v>TUBO PVC AGUAS LLUVIAS 4''</v>
          </cell>
        </row>
        <row r="284">
          <cell r="A284" t="str">
            <v>TUBO LAMINA COLD ROLLED CAL 20 1''X1'' X6M</v>
          </cell>
        </row>
        <row r="285">
          <cell r="A285" t="str">
            <v>TUBO PVC PRESION 3/4'' RDE 11</v>
          </cell>
        </row>
        <row r="286">
          <cell r="A286" t="str">
            <v>TUBO PVC PRESION 1/2'' RDE 13.5</v>
          </cell>
        </row>
        <row r="287">
          <cell r="A287" t="str">
            <v>TUBO PVC PRESION 1'' RDE 13.5</v>
          </cell>
        </row>
        <row r="288">
          <cell r="A288" t="str">
            <v>TUBO PVC PRESION 1 1/4'' RDE 21</v>
          </cell>
        </row>
        <row r="289">
          <cell r="A289" t="str">
            <v>TUBO PVC PRESION 1 1/2'' RDE 21</v>
          </cell>
        </row>
        <row r="290">
          <cell r="A290" t="str">
            <v>TUBO PVC PRESION 1/2'' RDE 9</v>
          </cell>
        </row>
        <row r="291">
          <cell r="A291" t="str">
            <v>TUBO PVC SANITARIO 2''</v>
          </cell>
        </row>
        <row r="292">
          <cell r="A292" t="str">
            <v>TUBO PVC SANITARIO 3''</v>
          </cell>
        </row>
        <row r="293">
          <cell r="A293" t="str">
            <v>TUBO PVC SANITARIO DE 4''</v>
          </cell>
        </row>
        <row r="294">
          <cell r="A294" t="str">
            <v>UNIVERSAL GALVANIZADA 1 1/2''</v>
          </cell>
        </row>
        <row r="295">
          <cell r="A295" t="str">
            <v>UNIVERSAL GALVANIZADA 1/2''</v>
          </cell>
        </row>
        <row r="296">
          <cell r="A296" t="str">
            <v>UNIVERSAL GALVANIZADA 3/4''</v>
          </cell>
        </row>
        <row r="297">
          <cell r="A297" t="str">
            <v>UNION 8CMX1/8''</v>
          </cell>
        </row>
        <row r="298">
          <cell r="A298" t="str">
            <v>UNION GALVANIZADA DE 1 1/2'' ESP 172</v>
          </cell>
        </row>
        <row r="299">
          <cell r="A299" t="str">
            <v>UNION SANITARIO DE 2''</v>
          </cell>
        </row>
        <row r="300">
          <cell r="A300" t="str">
            <v>UNION SANITARIO DE 3''</v>
          </cell>
        </row>
        <row r="301">
          <cell r="A301" t="str">
            <v>UNION PVC SANITARIO 4''</v>
          </cell>
        </row>
        <row r="302">
          <cell r="A302" t="str">
            <v>CABLE UTP CATEGORIA 5 4 PARES</v>
          </cell>
        </row>
        <row r="303">
          <cell r="A303" t="str">
            <v>VARA CLAVO</v>
          </cell>
        </row>
        <row r="304">
          <cell r="A304" t="str">
            <v>VARETA 1''X1''X3ml (OTOBO)</v>
          </cell>
        </row>
        <row r="305">
          <cell r="A305" t="str">
            <v>VARETA 2''X2''X3ml (OTOBO)</v>
          </cell>
        </row>
        <row r="306">
          <cell r="A306" t="str">
            <v>VENTANA ALUMINIO MOD 7-44</v>
          </cell>
        </row>
        <row r="307">
          <cell r="A307" t="str">
            <v>VIDRIO TRANSPARENTE 4mm</v>
          </cell>
        </row>
        <row r="308">
          <cell r="A308" t="str">
            <v>VINILO TIPO 1</v>
          </cell>
        </row>
        <row r="309">
          <cell r="A309" t="str">
            <v>WAIPE</v>
          </cell>
        </row>
        <row r="310">
          <cell r="A310" t="str">
            <v>WALL PLATE AJUSTE SENCILLO</v>
          </cell>
        </row>
        <row r="311">
          <cell r="A311" t="str">
            <v>ANCHORFIX-4 SIKA 600 cc - ADHESIVO EPOXICO ANCLAJES</v>
          </cell>
        </row>
        <row r="312">
          <cell r="A312" t="str">
            <v>BROCA TUGSTENO 3/4'' - 50 CM PARA CONCRETO</v>
          </cell>
        </row>
        <row r="313">
          <cell r="A313" t="str">
            <v>MEZCLA GROUTING 3100PSI - 22 Mpa</v>
          </cell>
        </row>
        <row r="314">
          <cell r="A314" t="str">
            <v>TAPON MADERA CEDRO P/TORN</v>
          </cell>
        </row>
        <row r="315">
          <cell r="A315" t="str">
            <v>BARNIZ SINTETICO BRILLANTE</v>
          </cell>
        </row>
        <row r="316">
          <cell r="A316" t="str">
            <v>LIJA 150 MADERA GRANO 80</v>
          </cell>
        </row>
        <row r="317">
          <cell r="A317" t="str">
            <v>TORNILLO PARA MADERA 2X8 - COBRIZADO R:1007</v>
          </cell>
        </row>
        <row r="318">
          <cell r="A318" t="str">
            <v>LAMINA ALFAJOR 2.5  1X3</v>
          </cell>
        </row>
        <row r="319">
          <cell r="A319" t="str">
            <v>CEDRO CAQUETA</v>
          </cell>
        </row>
        <row r="320">
          <cell r="A320" t="str">
            <v>ORINAL MEDIANO</v>
          </cell>
        </row>
        <row r="321">
          <cell r="A321" t="str">
            <v>MEZCLA CONCRETO 1:2:3 (3300PSI - 22.7 Mpa)</v>
          </cell>
        </row>
        <row r="322">
          <cell r="A322" t="str">
            <v>ORINAL INSTITUCIONAL</v>
          </cell>
        </row>
        <row r="323">
          <cell r="A323" t="str">
            <v>TOTALIZADOR DE 3 X 100 A</v>
          </cell>
        </row>
        <row r="324">
          <cell r="A324" t="str">
            <v>MORTERO 1:4 (1600-2300 PSI)</v>
          </cell>
        </row>
        <row r="325">
          <cell r="A325" t="str">
            <v>SUPERBOARD 10MM 1.22X2.44 M</v>
          </cell>
        </row>
        <row r="326">
          <cell r="A326" t="str">
            <v>MEZCLA CONCRETO 1:2:4 (2700PSI - 18.5 Mpa)</v>
          </cell>
        </row>
        <row r="327">
          <cell r="A327" t="str">
            <v>SUPERBOARD 8MM 1.22X2.44 M</v>
          </cell>
        </row>
        <row r="328">
          <cell r="A328" t="str">
            <v>CORPALOSA 3'' CAL. 20</v>
          </cell>
        </row>
        <row r="329">
          <cell r="A329" t="str">
            <v>MALLA ELECTROSOLDADA 15X15CMM - 5MM 2.4X6.0M</v>
          </cell>
        </row>
        <row r="330">
          <cell r="A330" t="str">
            <v>TRIPLEX FORMAPLAC 18MM 1.22X2.44</v>
          </cell>
        </row>
        <row r="331">
          <cell r="A331" t="str">
            <v>TEJA TRASLUCIDA TRAPEZOIDAL 3MM</v>
          </cell>
        </row>
        <row r="332">
          <cell r="A332" t="str">
            <v>LAMINA COLD ROLLED CAL. 16</v>
          </cell>
        </row>
        <row r="333">
          <cell r="A333" t="str">
            <v>LAMINA GALVANIZADA CAL 16 100X200CM</v>
          </cell>
        </row>
        <row r="334">
          <cell r="A334" t="str">
            <v>VINILUX</v>
          </cell>
        </row>
        <row r="335">
          <cell r="A335" t="str">
            <v>CIELO RASO DRY WALL PLANO</v>
          </cell>
        </row>
        <row r="336">
          <cell r="A336" t="str">
            <v>ANGULO DE 1'' X 3/16''</v>
          </cell>
        </row>
        <row r="337">
          <cell r="A337" t="str">
            <v>MORTERO 1:3 (2000-2700 PSI)</v>
          </cell>
        </row>
        <row r="338">
          <cell r="A338" t="str">
            <v>BOQUILLA SIKA</v>
          </cell>
        </row>
        <row r="339">
          <cell r="A339" t="str">
            <v>ALAMBRE COBRE THW 8 AWG THHN/NN</v>
          </cell>
        </row>
        <row r="340">
          <cell r="A340" t="str">
            <v>CABLE COBRE THW 10 AWG</v>
          </cell>
        </row>
        <row r="341">
          <cell r="A341" t="str">
            <v>CABLE COBRE THW 8 AWG</v>
          </cell>
        </row>
        <row r="342">
          <cell r="A342" t="str">
            <v>TABLERO DE 8 CIRCUITOS</v>
          </cell>
        </row>
        <row r="343">
          <cell r="A343" t="str">
            <v>AUTOMATICO ENCHUFABLE DE 1X20 A</v>
          </cell>
        </row>
        <row r="344">
          <cell r="A344" t="str">
            <v>LAMPARA PARABOLICA DE 4X32</v>
          </cell>
        </row>
        <row r="345">
          <cell r="A345" t="str">
            <v>Puerta entamborada en Tablilla aluminio F 06</v>
          </cell>
        </row>
        <row r="346">
          <cell r="A346" t="str">
            <v>TUBO RECTANGULAR HR 2''X1'' CAL. 18</v>
          </cell>
        </row>
        <row r="347">
          <cell r="A347" t="str">
            <v>VIDRIO VERDE ARQUITECTONICO DE 4MM</v>
          </cell>
        </row>
        <row r="348">
          <cell r="A348" t="str">
            <v>ESTUCO TRADICIONAL</v>
          </cell>
        </row>
        <row r="349">
          <cell r="A349" t="str">
            <v>ANGULO DE 1 1/2'' X 3/16''</v>
          </cell>
        </row>
        <row r="350">
          <cell r="A350" t="str">
            <v>PLATINA 1/2''  X 1/8''</v>
          </cell>
        </row>
        <row r="351">
          <cell r="A351" t="str">
            <v>PINTURA PARA TRAFICO</v>
          </cell>
        </row>
        <row r="352">
          <cell r="A352" t="str">
            <v>PLANTILLA ALUMINIO 1'' X 3METROS</v>
          </cell>
        </row>
        <row r="353">
          <cell r="A353" t="str">
            <v>TABLERO PARA CANASTA DE BASKET, 1.80mX1.05m EN ACRILICO 10mm</v>
          </cell>
        </row>
        <row r="354">
          <cell r="A354" t="str">
            <v>CANASTA DE BASKET</v>
          </cell>
        </row>
        <row r="355">
          <cell r="A355" t="str">
            <v>POLISOMBRA VERDE 2.20M (CERRAMIENTO)</v>
          </cell>
        </row>
        <row r="356">
          <cell r="A356" t="str">
            <v>TUBO ESTRUCTURAL REDONDO DE 5'' E=3.4mm X 6m</v>
          </cell>
        </row>
        <row r="357">
          <cell r="A357" t="str">
            <v>TUBO ESTRUCTURAL REDONDO DE 4'' E=4mm X 6m</v>
          </cell>
        </row>
        <row r="358">
          <cell r="A358" t="str">
            <v>TUBO ESTRUCTURAL REDONDO DE 4'' E=3mm X 6m</v>
          </cell>
        </row>
        <row r="359">
          <cell r="A359" t="str">
            <v>TUBO ESTRUCTURAL REDONDO DE 4'' E=6mm X 6m</v>
          </cell>
        </row>
        <row r="360">
          <cell r="A360" t="str">
            <v>TUBO ESTRUCTURAL REDONDO DE 2'' E=0,147'' X 6m</v>
          </cell>
        </row>
        <row r="361">
          <cell r="A361" t="str">
            <v>TUBO ESTRUCTURAL REDONDO DE 2'' E=0,133'' X 6m</v>
          </cell>
        </row>
        <row r="362">
          <cell r="A362" t="str">
            <v>TUBO ESTRUCTURAL REDONDO DE 1 1/4'' E=0,133'' X 6m</v>
          </cell>
        </row>
        <row r="363">
          <cell r="A363" t="str">
            <v>GRAVILLA DE RIO (sin transporte)</v>
          </cell>
        </row>
        <row r="364">
          <cell r="A364" t="str">
            <v>CONCRETO SIMPLE DE 2500 PSI</v>
          </cell>
        </row>
        <row r="365">
          <cell r="A365" t="str">
            <v>MEZCLA DE CONCRETO DE 3000PSI</v>
          </cell>
        </row>
        <row r="366">
          <cell r="A366" t="str">
            <v>MEZCLA DE MORTE EN PROPORCION 1:4</v>
          </cell>
        </row>
        <row r="367">
          <cell r="A367" t="str">
            <v>BLOQUELON SANTAFE (8X22X80 CM)</v>
          </cell>
        </row>
        <row r="368">
          <cell r="A368" t="str">
            <v>PERFIL ENTREPISO "COLMENA" X 12 MTS</v>
          </cell>
        </row>
        <row r="369">
          <cell r="A369" t="str">
            <v>MALLA ELECTROSOLDADA Q-2   2,35 X 6 MTS</v>
          </cell>
        </row>
        <row r="370">
          <cell r="A370" t="str">
            <v>POLIN AMARILLO DE 5X5CM X 3M</v>
          </cell>
        </row>
        <row r="371">
          <cell r="A371" t="str">
            <v>PINO ESTRUCTURAL 2''X8'' X 3M</v>
          </cell>
        </row>
        <row r="372">
          <cell r="A372" t="str">
            <v>VIGA DE MADERA 18X8CM</v>
          </cell>
        </row>
        <row r="373">
          <cell r="A373" t="str">
            <v>TORNILLO GALVANIZADO 5/8'' X 8''</v>
          </cell>
        </row>
        <row r="374">
          <cell r="A374" t="str">
            <v>PORCELANATO DE 50X50</v>
          </cell>
        </row>
        <row r="375">
          <cell r="A375" t="str">
            <v>VARILLA CU-CU L=1,8 X 5/8''</v>
          </cell>
        </row>
        <row r="376">
          <cell r="A376" t="str">
            <v>APLIQUE TIPO TORTUGA</v>
          </cell>
        </row>
        <row r="377">
          <cell r="A377" t="str">
            <v>PLACA AVISO 'USO EXCLUSIVO ELECTROHUILA'</v>
          </cell>
        </row>
        <row r="378">
          <cell r="A378" t="str">
            <v>SUBCONTRATO VENTANERIA EN LAMINA</v>
          </cell>
        </row>
        <row r="379">
          <cell r="A379" t="str">
            <v>SUBCONTRATO PUERTAS EN MADERA TRIPLEX ENTAMBORADA</v>
          </cell>
        </row>
        <row r="380">
          <cell r="A380" t="str">
            <v>TUBO DE 36'' CONCRETO SIMPLE</v>
          </cell>
        </row>
        <row r="381">
          <cell r="A381" t="str">
            <v>TUBO DE 24'' CONCRETO SIMPLE</v>
          </cell>
        </row>
        <row r="382">
          <cell r="A382" t="str">
            <v>TUBO VENTILACION 4''</v>
          </cell>
        </row>
        <row r="383">
          <cell r="A383" t="str">
            <v>PERFIL C 160X60X1.2 CAL 18 ACESCO</v>
          </cell>
        </row>
        <row r="384">
          <cell r="A384" t="str">
            <v>SOLDADURA 6013 1/8'' - 30 Un/Kgx26cm R 1:2</v>
          </cell>
        </row>
        <row r="385">
          <cell r="A385" t="str">
            <v>TORNILLO PARA MADERA 1 X 6</v>
          </cell>
        </row>
        <row r="386">
          <cell r="A386" t="str">
            <v>DOMO ACRILICO BURBU 60X60 CM CIRCULAR-RECTANGULAR</v>
          </cell>
        </row>
        <row r="387">
          <cell r="A387" t="str">
            <v>ALAMBRE GALVANIZADO #10 14.0 MTS/KLS 3.40M</v>
          </cell>
        </row>
        <row r="388">
          <cell r="A388" t="str">
            <v>PLACA YESO 12.7M-GYPLAC R 1440X1220 26.00K CIELO-PARED</v>
          </cell>
        </row>
        <row r="389">
          <cell r="A389" t="str">
            <v>CANAL 40 GUIA L. GALV. 3.05 M -PERFILERIA ROLADA CAL 26</v>
          </cell>
        </row>
        <row r="390">
          <cell r="A390" t="str">
            <v>ANGULO 29X29X2440MM C.26 PERFILERIA ROLADA PANEL</v>
          </cell>
        </row>
        <row r="391">
          <cell r="A391" t="str">
            <v>TORNILLO PANEL 6X1 (PANEL YESO BOLSA 100 UNIDADES)</v>
          </cell>
        </row>
        <row r="392">
          <cell r="A392" t="str">
            <v>PERFIL D OMEGA 60 244-C26 L=2.44M A=60.0MM L. GAL C. YESO</v>
          </cell>
        </row>
        <row r="393">
          <cell r="A393" t="str">
            <v>BALDOSA GRANO MARMOL # 2-3 30-35X30-35 CM</v>
          </cell>
        </row>
        <row r="394">
          <cell r="A394" t="str">
            <v>CERAMICA ITALIA</v>
          </cell>
        </row>
        <row r="395">
          <cell r="A395" t="str">
            <v>TOMA COMPUTADOR DOBLE</v>
          </cell>
        </row>
        <row r="396">
          <cell r="A396" t="str">
            <v>TOMA TELEFONICA DOBLE</v>
          </cell>
        </row>
        <row r="397">
          <cell r="A397" t="str">
            <v>BISAGRA 3X3 COBRIZADA</v>
          </cell>
        </row>
        <row r="398">
          <cell r="A398" t="str">
            <v>MASILLA PLASTICA TEC PANEL INTER-EXTER-28KG-SUPERMASTICO</v>
          </cell>
        </row>
        <row r="399">
          <cell r="A399" t="str">
            <v>LAMINA COLD ROLLED CAL 18 e=1.21mm 100X200 cm 19.52 Kg/un</v>
          </cell>
        </row>
        <row r="400">
          <cell r="A400" t="str">
            <v>UNION PVC SANITARIO 6''</v>
          </cell>
        </row>
        <row r="401">
          <cell r="A401" t="str">
            <v>CODO PVC SANITARIO 6''</v>
          </cell>
        </row>
      </sheetData>
      <sheetData sheetId="6" refreshError="1">
        <row r="1">
          <cell r="A1" t="str">
            <v>CUADRILLA</v>
          </cell>
        </row>
        <row r="2">
          <cell r="A2" t="str">
            <v>Obra civil (1 obrero)</v>
          </cell>
        </row>
        <row r="3">
          <cell r="A3" t="str">
            <v>Obra civil (1 oficial + 1 obrero)</v>
          </cell>
        </row>
        <row r="4">
          <cell r="A4" t="str">
            <v>Obra civil (1 oficial + 2 obrero)</v>
          </cell>
        </row>
        <row r="5">
          <cell r="A5" t="str">
            <v>Obra eléctrica (1 técnico y 1 ayudante)</v>
          </cell>
        </row>
        <row r="6">
          <cell r="A6" t="str">
            <v>Obra eléctrica (1 técnico y 2 ayudantes)</v>
          </cell>
        </row>
        <row r="7">
          <cell r="A7" t="str">
            <v>Técnico en computación o redes</v>
          </cell>
        </row>
        <row r="8">
          <cell r="A8" t="str">
            <v>Técnico en electrónica o electricista</v>
          </cell>
        </row>
        <row r="9">
          <cell r="A9" t="str">
            <v>MANO DE OBRA ALBAÑILERIA (1 Ayudante - 1 Oficial)</v>
          </cell>
        </row>
        <row r="10">
          <cell r="A10" t="str">
            <v>MANO DE OBRA CARPINTERIA TALLER (1 Ayudante - 1 Oficial)</v>
          </cell>
        </row>
        <row r="11">
          <cell r="A11" t="str">
            <v>MANO DE OBRA CARPINTERIA MADERA (1 Ayudante - 1 Oficial)</v>
          </cell>
        </row>
        <row r="12">
          <cell r="A12" t="str">
            <v>MANO DE OBRA PINTURA (1 Ayudante - 1 Oficial)</v>
          </cell>
        </row>
        <row r="13">
          <cell r="A13" t="str">
            <v>MANO DE OBRA ALBAÑILERIA (3 Ayudantes - 1 Oficial)</v>
          </cell>
        </row>
        <row r="14">
          <cell r="A14" t="str">
            <v>MANO DE OBRA ACABADOS (1 Ayudante - 1 Oficial)</v>
          </cell>
        </row>
        <row r="15">
          <cell r="A15" t="str">
            <v>MANO DE OBRA HIDROSANITARIA (1 Ayudante - 1Oficial)</v>
          </cell>
        </row>
        <row r="16">
          <cell r="A16" t="str">
            <v>MANO DE OBRA ELECTRICA (1Ayudante - 1 Oficial)</v>
          </cell>
        </row>
        <row r="17">
          <cell r="A17" t="str">
            <v>MANO DE OBRA METALISTERIA (1 Ayudante - 1 Oficial)</v>
          </cell>
        </row>
        <row r="18">
          <cell r="A18" t="str">
            <v>MANO DE OBRA DESCAPOTE (2 Ayudantes)</v>
          </cell>
        </row>
        <row r="19">
          <cell r="A19" t="str">
            <v>MANO DE OBRA TOPOGRAFIA (1 Cadenero - 1 Topografo)</v>
          </cell>
        </row>
        <row r="20">
          <cell r="A20" t="str">
            <v>MANO DE OBRA ALBAÑILERIA (2 Ayudantes - 1 Oficial)</v>
          </cell>
        </row>
        <row r="21">
          <cell r="A21" t="str">
            <v>SUBCONTRATO 20%</v>
          </cell>
        </row>
        <row r="22">
          <cell r="A22" t="str">
            <v>MANO DE OBRA ALBAÑILERIA (3 Ayudantes )</v>
          </cell>
        </row>
        <row r="23">
          <cell r="A23" t="str">
            <v>MANO DE OBRA ALBAÑILERIA (5 Ayudantes - 1 Oficial)</v>
          </cell>
        </row>
        <row r="24">
          <cell r="A24" t="str">
            <v>MANO DE OBRA ALBAÑILERIA (2 Ayudantes )</v>
          </cell>
        </row>
        <row r="25">
          <cell r="A25" t="str">
            <v>AYUDANTE DE ALBAÑILERIA</v>
          </cell>
        </row>
        <row r="26">
          <cell r="A26" t="str">
            <v>MANO DE OBRA PANELERIA (1 Ayudante - 1 Oficial)</v>
          </cell>
        </row>
        <row r="27">
          <cell r="A27" t="str">
            <v>MANO DE OBRA ELECTRICA (2 Ayudante - 1 Oficial)</v>
          </cell>
        </row>
      </sheetData>
      <sheetData sheetId="7" refreshError="1">
        <row r="1">
          <cell r="A1" t="str">
            <v>DETALLE</v>
          </cell>
        </row>
        <row r="2">
          <cell r="A2" t="str">
            <v>ANDAMIO METALICO TUBULAR 1.5 X 1.5</v>
          </cell>
        </row>
        <row r="3">
          <cell r="A3" t="str">
            <v>CRUCETA ANDAMIO</v>
          </cell>
        </row>
        <row r="4">
          <cell r="A4" t="str">
            <v>FORMALETA PARA ENTREPISO</v>
          </cell>
        </row>
        <row r="5">
          <cell r="A5" t="str">
            <v>HERRAMIENTA MENOR</v>
          </cell>
        </row>
        <row r="6">
          <cell r="A6" t="str">
            <v>MEZCLADORA 9 PIES CUBICOS (SIN COMBUSTIBLE)</v>
          </cell>
        </row>
        <row r="7">
          <cell r="A7" t="str">
            <v>PLUMA GRUA 250KG</v>
          </cell>
        </row>
        <row r="8">
          <cell r="A8" t="str">
            <v>CORTADORA DE DISCO</v>
          </cell>
        </row>
        <row r="9">
          <cell r="A9" t="str">
            <v>PULIDORA PISO 2 EJES</v>
          </cell>
        </row>
        <row r="10">
          <cell r="A10" t="str">
            <v>VIBROCOMPACTADOR TIPO RANA (Incluye combustible)</v>
          </cell>
        </row>
        <row r="11">
          <cell r="A11" t="str">
            <v>VIBROCOMPACTADOR TIPO SALTARIN (SIN COMBUSTIBLE)</v>
          </cell>
        </row>
        <row r="12">
          <cell r="A12" t="str">
            <v>SOLDADOR ELECTRICO</v>
          </cell>
        </row>
        <row r="13">
          <cell r="A13" t="str">
            <v>TACO METALICO EXTENSION 2.0 A 3.0</v>
          </cell>
        </row>
        <row r="14">
          <cell r="A14" t="str">
            <v>TRANSPORTE TUBERIA 36'' ACARREO 1-100 KM</v>
          </cell>
        </row>
        <row r="15">
          <cell r="A15" t="str">
            <v>TRANSPORTE TUBERIA 24'' ACARREO 1 - 100 KM</v>
          </cell>
        </row>
        <row r="16">
          <cell r="A16" t="str">
            <v>TIJERAS O DIAGONALES CORTAS O LARGAS</v>
          </cell>
        </row>
        <row r="17">
          <cell r="A17" t="str">
            <v>COMPRESOR DE AIRE</v>
          </cell>
        </row>
        <row r="18">
          <cell r="A18" t="str">
            <v>VEHICULO TRANSPORTE TEJA THERMOACUSTICA</v>
          </cell>
        </row>
        <row r="19">
          <cell r="A19" t="str">
            <v>VIBRADOR PARA CONCRETO</v>
          </cell>
        </row>
        <row r="20">
          <cell r="A20" t="str">
            <v>HERRAMIENTA MENOR</v>
          </cell>
        </row>
        <row r="21">
          <cell r="A21" t="str">
            <v>FORMALETA PARA POZOS 1.2 (INTERNO Y EXTERNO)</v>
          </cell>
        </row>
        <row r="22">
          <cell r="A22" t="str">
            <v>VEHICULO TRANSPORTE MEZCLADORA</v>
          </cell>
        </row>
        <row r="23">
          <cell r="A23" t="str">
            <v>TRANSPORTE AGREGADOS</v>
          </cell>
        </row>
        <row r="24">
          <cell r="A24" t="str">
            <v>TRANSPORTE CEMENTO</v>
          </cell>
        </row>
        <row r="25">
          <cell r="A25" t="str">
            <v>TRANSPORTE TUBERIA EMT 1''</v>
          </cell>
        </row>
        <row r="26">
          <cell r="A26" t="str">
            <v>TRANSPORTE RECEBO</v>
          </cell>
        </row>
        <row r="27">
          <cell r="A27" t="str">
            <v>TRANSPORTE LAMINA DE SUPERBOARD</v>
          </cell>
        </row>
        <row r="28">
          <cell r="A28" t="str">
            <v>DOBLADO LAMINA</v>
          </cell>
        </row>
        <row r="29">
          <cell r="A29" t="str">
            <v>TRANSPORTE CERAMICA</v>
          </cell>
        </row>
        <row r="30">
          <cell r="A30" t="str">
            <v>TRANSPORTE PUERTAS</v>
          </cell>
        </row>
        <row r="31">
          <cell r="A31" t="str">
            <v>VOLQUETA 5 M3</v>
          </cell>
        </row>
        <row r="32">
          <cell r="A32" t="str">
            <v>TRANSPORTE TABLEROS Y ACCESORIOS ELECTRICOS</v>
          </cell>
        </row>
        <row r="33">
          <cell r="A33" t="str">
            <v>TABLONES DE 3 METROS</v>
          </cell>
        </row>
        <row r="34">
          <cell r="A34" t="str">
            <v>TABLERO O PLAQUETA 1,4X0,70M</v>
          </cell>
        </row>
        <row r="35">
          <cell r="A35" t="str">
            <v>RETROEXCAVADORA CARGADORA 70-90 HP</v>
          </cell>
        </row>
        <row r="36">
          <cell r="A36" t="str">
            <v>TRANSPORTE BLOQUE ARCILLA</v>
          </cell>
        </row>
        <row r="37">
          <cell r="A37" t="str">
            <v>TRANSPORTE ACERO REFUERZO</v>
          </cell>
        </row>
      </sheetData>
      <sheetData sheetId="8" refreshError="1"/>
      <sheetData sheetId="9" refreshError="1"/>
      <sheetData sheetId="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ANTICIPO"/>
      <sheetName val="INV. ANTICIPO (2)"/>
      <sheetName val="CARLOS ZA"/>
      <sheetName val="ANALISIS UNITARIOS"/>
      <sheetName val="CALCULO INDIRECTOS "/>
      <sheetName val="PRO 1"/>
      <sheetName val="Listado"/>
      <sheetName val="ORGANIGRAMA"/>
      <sheetName val="CUADRO DE EXPERIENCIA"/>
      <sheetName val="PRESUPUESTO FARMACIA"/>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RESUMIDO"/>
      <sheetName val="PRESUPUESTO"/>
      <sheetName val="APARATOS. EMPRAD-PINTURA"/>
      <sheetName val="CARPIN- METALICA - MADERA ALUMI"/>
      <sheetName val="ENCHAPES-PISOS"/>
      <sheetName val="PAÑETES-CUBIERTA"/>
      <sheetName val="MAMPOSTERIA ESTRUCTURA"/>
      <sheetName val="MEMORIA DE CANTIDADES"/>
      <sheetName val="ELECTRICAS-HIDROSANIT"/>
      <sheetName val="ANALISIS PRELIMINARES DEMOLICIO"/>
      <sheetName val="LISTADO DE MATERIALES"/>
      <sheetName val="PREL. URBANISTICAS-DEMOLIC   "/>
      <sheetName val="EXTRIORES Y OTROS"/>
      <sheetName val="ROTULOS"/>
      <sheetName val="ANALISIS MOVIMIENTO -CIMIENTO"/>
      <sheetName val="ANALISIS BASICOS"/>
      <sheetName val="MANO DE OBRA Y CUADRILLA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1">
          <cell r="A1" t="str">
            <v>DEPARTAMENTO DEL HUILA</v>
          </cell>
        </row>
      </sheetData>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0"/>
  <sheetViews>
    <sheetView tabSelected="1" topLeftCell="A4" zoomScale="85" zoomScaleNormal="85" workbookViewId="0">
      <selection activeCell="H22" sqref="H22"/>
    </sheetView>
  </sheetViews>
  <sheetFormatPr baseColWidth="10" defaultRowHeight="15" x14ac:dyDescent="0.25"/>
  <cols>
    <col min="1" max="1" width="6.28515625" style="8" bestFit="1" customWidth="1"/>
    <col min="2" max="2" width="41.85546875" customWidth="1"/>
    <col min="3" max="3" width="23.42578125" customWidth="1"/>
    <col min="4" max="4" width="13" style="9" customWidth="1"/>
    <col min="5" max="5" width="17.42578125" style="9" customWidth="1"/>
    <col min="6" max="6" width="10.5703125" customWidth="1"/>
    <col min="7" max="7" width="25.5703125" style="5" customWidth="1"/>
    <col min="8" max="8" width="31" bestFit="1" customWidth="1"/>
    <col min="9" max="9" width="20.28515625" bestFit="1" customWidth="1"/>
    <col min="10" max="10" width="26" customWidth="1"/>
    <col min="11" max="11" width="17.5703125" bestFit="1" customWidth="1"/>
    <col min="12" max="12" width="18.28515625" bestFit="1" customWidth="1"/>
  </cols>
  <sheetData>
    <row r="1" spans="1:10" ht="29.45" customHeight="1" x14ac:dyDescent="0.25">
      <c r="A1" s="131" t="str">
        <f>[37]ROTULOS!A1</f>
        <v>DEPARTAMENTO DEL HUILA</v>
      </c>
      <c r="B1" s="131"/>
      <c r="C1" s="131"/>
      <c r="D1" s="131"/>
      <c r="E1" s="131"/>
      <c r="F1" s="131"/>
      <c r="G1" s="131"/>
    </row>
    <row r="2" spans="1:10" ht="27.6" customHeight="1" x14ac:dyDescent="0.25">
      <c r="A2" s="132" t="s">
        <v>45</v>
      </c>
      <c r="B2" s="132"/>
      <c r="C2" s="132"/>
      <c r="D2" s="132"/>
      <c r="E2" s="132"/>
      <c r="F2" s="132"/>
      <c r="G2" s="132"/>
    </row>
    <row r="3" spans="1:10" ht="52.5" customHeight="1" thickBot="1" x14ac:dyDescent="0.3">
      <c r="A3" s="133" t="s">
        <v>46</v>
      </c>
      <c r="B3" s="133"/>
      <c r="C3" s="133"/>
      <c r="D3" s="133"/>
      <c r="E3" s="133"/>
      <c r="F3" s="133"/>
      <c r="G3" s="133"/>
    </row>
    <row r="4" spans="1:10" ht="43.5" customHeight="1" thickBot="1" x14ac:dyDescent="0.3">
      <c r="A4" s="106" t="s">
        <v>27</v>
      </c>
      <c r="B4" s="107"/>
      <c r="C4" s="107"/>
      <c r="D4" s="107"/>
      <c r="E4" s="107"/>
      <c r="F4" s="107"/>
      <c r="G4" s="108"/>
    </row>
    <row r="5" spans="1:10" ht="19.5" customHeight="1" x14ac:dyDescent="0.25">
      <c r="A5" s="109"/>
      <c r="B5" s="110"/>
      <c r="C5" s="110"/>
      <c r="D5" s="110"/>
      <c r="E5" s="110"/>
      <c r="F5" s="110"/>
      <c r="G5" s="111"/>
    </row>
    <row r="6" spans="1:10" ht="33" customHeight="1" x14ac:dyDescent="0.25">
      <c r="A6" s="112" t="s">
        <v>43</v>
      </c>
      <c r="B6" s="113"/>
      <c r="C6" s="113"/>
      <c r="D6" s="113"/>
      <c r="E6" s="113"/>
      <c r="F6" s="113"/>
      <c r="G6" s="54"/>
    </row>
    <row r="7" spans="1:10" ht="54.75" customHeight="1" x14ac:dyDescent="0.25">
      <c r="A7" s="14" t="s">
        <v>0</v>
      </c>
      <c r="B7" s="15" t="s">
        <v>6</v>
      </c>
      <c r="C7" s="15" t="s">
        <v>3</v>
      </c>
      <c r="D7" s="15" t="s">
        <v>4</v>
      </c>
      <c r="E7" s="30" t="s">
        <v>29</v>
      </c>
      <c r="F7" s="15" t="s">
        <v>5</v>
      </c>
      <c r="G7" s="38" t="s">
        <v>2</v>
      </c>
    </row>
    <row r="8" spans="1:10" x14ac:dyDescent="0.25">
      <c r="A8" s="53">
        <v>1.1000000000000001</v>
      </c>
      <c r="B8" s="125" t="s">
        <v>38</v>
      </c>
      <c r="C8" s="126"/>
      <c r="D8" s="126"/>
      <c r="E8" s="126"/>
      <c r="F8" s="126"/>
      <c r="G8" s="127"/>
    </row>
    <row r="9" spans="1:10" ht="30" x14ac:dyDescent="0.25">
      <c r="A9" s="63" t="s">
        <v>48</v>
      </c>
      <c r="B9" s="29" t="s">
        <v>44</v>
      </c>
      <c r="C9" s="25">
        <v>4000000</v>
      </c>
      <c r="D9" s="26">
        <v>1</v>
      </c>
      <c r="E9" s="31">
        <v>0.5</v>
      </c>
      <c r="F9" s="26">
        <v>4</v>
      </c>
      <c r="G9" s="64">
        <f>C9*D9*E9*F9</f>
        <v>8000000</v>
      </c>
      <c r="H9" s="55"/>
    </row>
    <row r="10" spans="1:10" ht="32.25" customHeight="1" x14ac:dyDescent="0.25">
      <c r="A10" s="63" t="s">
        <v>49</v>
      </c>
      <c r="B10" s="29" t="s">
        <v>37</v>
      </c>
      <c r="C10" s="25">
        <v>3500000</v>
      </c>
      <c r="D10" s="26">
        <v>1</v>
      </c>
      <c r="E10" s="31">
        <v>1</v>
      </c>
      <c r="F10" s="26">
        <v>4</v>
      </c>
      <c r="G10" s="64">
        <f>C10*D10*E10*F10</f>
        <v>14000000</v>
      </c>
      <c r="H10" s="55"/>
      <c r="J10" s="5"/>
    </row>
    <row r="11" spans="1:10" ht="30" x14ac:dyDescent="0.25">
      <c r="A11" s="63" t="s">
        <v>47</v>
      </c>
      <c r="B11" s="29" t="s">
        <v>50</v>
      </c>
      <c r="C11" s="25">
        <v>2200000</v>
      </c>
      <c r="D11" s="26">
        <v>1</v>
      </c>
      <c r="E11" s="31">
        <v>1</v>
      </c>
      <c r="F11" s="26">
        <v>4</v>
      </c>
      <c r="G11" s="64">
        <f>C11*D11*E11*F11</f>
        <v>8800000</v>
      </c>
      <c r="H11" s="55"/>
    </row>
    <row r="12" spans="1:10" x14ac:dyDescent="0.25">
      <c r="A12" s="63" t="s">
        <v>51</v>
      </c>
      <c r="B12" s="29" t="s">
        <v>52</v>
      </c>
      <c r="C12" s="25">
        <v>3800000</v>
      </c>
      <c r="D12" s="26">
        <v>1</v>
      </c>
      <c r="E12" s="31">
        <v>1</v>
      </c>
      <c r="F12" s="26">
        <v>4</v>
      </c>
      <c r="G12" s="64">
        <f>C12*D12*E12*F12</f>
        <v>15200000</v>
      </c>
      <c r="H12" s="55"/>
    </row>
    <row r="13" spans="1:10" x14ac:dyDescent="0.25">
      <c r="A13" s="63" t="s">
        <v>53</v>
      </c>
      <c r="B13" s="29" t="s">
        <v>54</v>
      </c>
      <c r="C13" s="25">
        <v>4200000</v>
      </c>
      <c r="D13" s="26">
        <v>1</v>
      </c>
      <c r="E13" s="31">
        <v>0.5</v>
      </c>
      <c r="F13" s="26">
        <v>4</v>
      </c>
      <c r="G13" s="64">
        <f>C13*D13*E13*F13</f>
        <v>8400000</v>
      </c>
      <c r="H13" s="55"/>
    </row>
    <row r="14" spans="1:10" x14ac:dyDescent="0.25">
      <c r="A14" s="134" t="s">
        <v>55</v>
      </c>
      <c r="B14" s="134"/>
      <c r="C14" s="134"/>
      <c r="D14" s="134"/>
      <c r="E14" s="134"/>
      <c r="F14" s="134"/>
      <c r="G14" s="64">
        <f>SUM(G9:G13)</f>
        <v>54400000</v>
      </c>
      <c r="H14" s="55"/>
    </row>
    <row r="15" spans="1:10" x14ac:dyDescent="0.25">
      <c r="A15" s="62">
        <v>1.2</v>
      </c>
      <c r="B15" s="128" t="s">
        <v>42</v>
      </c>
      <c r="C15" s="129"/>
      <c r="D15" s="129"/>
      <c r="E15" s="129"/>
      <c r="F15" s="129"/>
      <c r="G15" s="130"/>
      <c r="H15" s="55"/>
    </row>
    <row r="16" spans="1:10" x14ac:dyDescent="0.25">
      <c r="A16" s="65" t="s">
        <v>57</v>
      </c>
      <c r="B16" s="66" t="s">
        <v>39</v>
      </c>
      <c r="C16" s="67">
        <v>1800000</v>
      </c>
      <c r="D16" s="68">
        <v>1</v>
      </c>
      <c r="E16" s="69">
        <v>1</v>
      </c>
      <c r="F16" s="68">
        <v>4</v>
      </c>
      <c r="G16" s="70">
        <f>C16*D16*E16*F16</f>
        <v>7200000</v>
      </c>
      <c r="H16" s="55"/>
    </row>
    <row r="17" spans="1:12" x14ac:dyDescent="0.25">
      <c r="A17" s="115" t="s">
        <v>16</v>
      </c>
      <c r="B17" s="115"/>
      <c r="C17" s="115"/>
      <c r="D17" s="115"/>
      <c r="E17" s="115"/>
      <c r="F17" s="115"/>
      <c r="G17" s="64">
        <f>SUM(G16)</f>
        <v>7200000</v>
      </c>
      <c r="H17" s="55"/>
      <c r="K17" s="5"/>
    </row>
    <row r="18" spans="1:12" x14ac:dyDescent="0.25">
      <c r="A18" s="115" t="s">
        <v>56</v>
      </c>
      <c r="B18" s="115"/>
      <c r="C18" s="115"/>
      <c r="D18" s="115"/>
      <c r="E18" s="115"/>
      <c r="F18" s="115"/>
      <c r="G18" s="64">
        <f>G17+G14</f>
        <v>61600000</v>
      </c>
      <c r="H18" s="55"/>
      <c r="K18" s="5"/>
    </row>
    <row r="19" spans="1:12" x14ac:dyDescent="0.25">
      <c r="A19" s="115" t="s">
        <v>18</v>
      </c>
      <c r="B19" s="115"/>
      <c r="C19" s="115"/>
      <c r="D19" s="115"/>
      <c r="E19" s="115"/>
      <c r="F19" s="115"/>
      <c r="G19" s="72">
        <v>2.1</v>
      </c>
      <c r="K19" s="5"/>
    </row>
    <row r="20" spans="1:12" x14ac:dyDescent="0.25">
      <c r="A20" s="113" t="s">
        <v>19</v>
      </c>
      <c r="B20" s="113"/>
      <c r="C20" s="113"/>
      <c r="D20" s="113"/>
      <c r="E20" s="113"/>
      <c r="F20" s="113"/>
      <c r="G20" s="71">
        <f>G18*G19</f>
        <v>129360000</v>
      </c>
      <c r="K20" s="5"/>
    </row>
    <row r="21" spans="1:12" x14ac:dyDescent="0.25">
      <c r="A21" s="122"/>
      <c r="B21" s="123"/>
      <c r="C21" s="123"/>
      <c r="D21" s="123"/>
      <c r="E21" s="123"/>
      <c r="F21" s="123"/>
      <c r="G21" s="124"/>
      <c r="K21" s="5"/>
    </row>
    <row r="22" spans="1:12" x14ac:dyDescent="0.25">
      <c r="A22" s="60">
        <v>2</v>
      </c>
      <c r="B22" s="59" t="s">
        <v>28</v>
      </c>
      <c r="C22" s="59"/>
      <c r="D22" s="59"/>
      <c r="E22" s="59"/>
      <c r="F22" s="59"/>
      <c r="G22" s="61"/>
      <c r="K22" s="5"/>
    </row>
    <row r="23" spans="1:12" ht="44.25" customHeight="1" x14ac:dyDescent="0.25">
      <c r="A23" s="32">
        <v>2.1</v>
      </c>
      <c r="B23" s="27" t="s">
        <v>40</v>
      </c>
      <c r="C23" s="28">
        <v>500000</v>
      </c>
      <c r="D23" s="26">
        <v>1</v>
      </c>
      <c r="E23" s="19" t="s">
        <v>58</v>
      </c>
      <c r="F23" s="26">
        <v>4</v>
      </c>
      <c r="G23" s="39">
        <f>C23*D23*F23</f>
        <v>2000000</v>
      </c>
      <c r="I23" s="36"/>
      <c r="J23" s="36"/>
      <c r="K23" s="5"/>
    </row>
    <row r="24" spans="1:12" ht="44.25" customHeight="1" x14ac:dyDescent="0.25">
      <c r="A24" s="32">
        <v>2.2000000000000002</v>
      </c>
      <c r="B24" s="27" t="s">
        <v>41</v>
      </c>
      <c r="C24" s="28">
        <v>800000</v>
      </c>
      <c r="D24" s="26">
        <v>1</v>
      </c>
      <c r="E24" s="19" t="s">
        <v>58</v>
      </c>
      <c r="F24" s="26">
        <v>4</v>
      </c>
      <c r="G24" s="39">
        <f>C24*D24*F24</f>
        <v>3200000</v>
      </c>
      <c r="I24" s="36"/>
      <c r="J24" s="36"/>
      <c r="K24" s="5"/>
    </row>
    <row r="25" spans="1:12" ht="15.75" thickBot="1" x14ac:dyDescent="0.3">
      <c r="A25" s="56"/>
      <c r="B25" s="57"/>
      <c r="C25" s="57"/>
      <c r="D25" s="57"/>
      <c r="E25" s="57"/>
      <c r="F25" s="57"/>
      <c r="G25" s="58">
        <f>SUM(G23:G24)</f>
        <v>5200000</v>
      </c>
      <c r="K25" s="5"/>
    </row>
    <row r="26" spans="1:12" ht="15.75" thickBot="1" x14ac:dyDescent="0.3">
      <c r="A26" s="116" t="s">
        <v>20</v>
      </c>
      <c r="B26" s="117"/>
      <c r="C26" s="117"/>
      <c r="D26" s="117"/>
      <c r="E26" s="117"/>
      <c r="F26" s="118"/>
      <c r="G26" s="40">
        <f>+G20+G25</f>
        <v>134560000</v>
      </c>
      <c r="K26" s="5"/>
    </row>
    <row r="27" spans="1:12" ht="15.75" thickBot="1" x14ac:dyDescent="0.3">
      <c r="A27" s="116" t="s">
        <v>21</v>
      </c>
      <c r="B27" s="117"/>
      <c r="C27" s="117"/>
      <c r="D27" s="117"/>
      <c r="E27" s="117"/>
      <c r="F27" s="118"/>
      <c r="G27" s="41">
        <f>G26*0.19</f>
        <v>25566400</v>
      </c>
      <c r="H27" s="36"/>
      <c r="J27" s="50"/>
    </row>
    <row r="28" spans="1:12" ht="15.75" thickBot="1" x14ac:dyDescent="0.3">
      <c r="A28" s="116" t="s">
        <v>22</v>
      </c>
      <c r="B28" s="117"/>
      <c r="C28" s="117"/>
      <c r="D28" s="117"/>
      <c r="E28" s="117"/>
      <c r="F28" s="118"/>
      <c r="G28" s="42">
        <f>G26+G27</f>
        <v>160126400</v>
      </c>
      <c r="H28" s="43"/>
      <c r="I28" s="36"/>
      <c r="J28" s="48"/>
      <c r="L28" s="51"/>
    </row>
    <row r="29" spans="1:12" x14ac:dyDescent="0.25">
      <c r="A29" s="114"/>
      <c r="B29" s="114"/>
      <c r="C29" s="114"/>
      <c r="D29" s="114"/>
      <c r="E29" s="114"/>
      <c r="F29" s="114"/>
      <c r="G29" s="114"/>
      <c r="H29" s="3"/>
      <c r="I29" s="2"/>
      <c r="J29" s="52"/>
    </row>
    <row r="30" spans="1:12" x14ac:dyDescent="0.25">
      <c r="A30" s="22"/>
      <c r="B30" s="16"/>
      <c r="C30" s="16"/>
      <c r="D30" s="20"/>
      <c r="E30" s="20"/>
      <c r="F30" s="16"/>
      <c r="G30" s="43"/>
      <c r="H30" s="1"/>
    </row>
    <row r="31" spans="1:12" ht="38.25" customHeight="1" x14ac:dyDescent="0.25">
      <c r="A31" s="121"/>
      <c r="B31" s="121"/>
      <c r="C31" s="44"/>
      <c r="D31" s="45"/>
      <c r="E31" s="21"/>
      <c r="F31" s="11"/>
      <c r="G31" s="12"/>
    </row>
    <row r="32" spans="1:12" ht="15" customHeight="1" x14ac:dyDescent="0.25">
      <c r="A32" s="49"/>
      <c r="B32" s="46"/>
      <c r="D32" s="44"/>
      <c r="E32" s="21"/>
      <c r="F32" s="11"/>
      <c r="G32" s="12"/>
    </row>
    <row r="33" spans="1:7" x14ac:dyDescent="0.25">
      <c r="A33" s="49"/>
      <c r="B33" s="104" t="s">
        <v>72</v>
      </c>
      <c r="C33" s="119"/>
      <c r="D33" s="119"/>
      <c r="E33" s="119"/>
      <c r="F33" s="44"/>
      <c r="G33" s="43"/>
    </row>
    <row r="34" spans="1:7" x14ac:dyDescent="0.25">
      <c r="A34" s="49"/>
      <c r="B34" s="47"/>
      <c r="C34" s="119"/>
      <c r="D34" s="119"/>
      <c r="E34" s="119"/>
      <c r="F34" s="44"/>
      <c r="G34" s="43"/>
    </row>
    <row r="35" spans="1:7" ht="15" customHeight="1" x14ac:dyDescent="0.25">
      <c r="A35" s="49"/>
      <c r="B35" s="47"/>
      <c r="C35" s="120"/>
      <c r="D35" s="120"/>
      <c r="E35" s="120"/>
      <c r="F35" s="44"/>
      <c r="G35" s="43"/>
    </row>
    <row r="36" spans="1:7" ht="12.75" customHeight="1" x14ac:dyDescent="0.25">
      <c r="A36" s="17"/>
      <c r="C36" s="13"/>
      <c r="D36" s="24"/>
      <c r="E36" s="24"/>
      <c r="F36" s="11"/>
      <c r="G36" s="43"/>
    </row>
    <row r="37" spans="1:7" ht="10.5" customHeight="1" x14ac:dyDescent="0.25">
      <c r="A37" s="23"/>
      <c r="C37" s="13"/>
      <c r="F37" s="11"/>
      <c r="G37" s="43"/>
    </row>
    <row r="38" spans="1:7" ht="10.5" customHeight="1" x14ac:dyDescent="0.25">
      <c r="A38" s="18"/>
      <c r="C38" s="13"/>
      <c r="D38" s="21"/>
      <c r="E38" s="21"/>
      <c r="F38" s="11"/>
      <c r="G38" s="43"/>
    </row>
    <row r="39" spans="1:7" x14ac:dyDescent="0.25">
      <c r="A39" s="10"/>
      <c r="B39" s="4"/>
      <c r="C39" s="11"/>
      <c r="D39" s="21"/>
      <c r="E39" s="21"/>
      <c r="F39" s="11"/>
    </row>
    <row r="40" spans="1:7" x14ac:dyDescent="0.25">
      <c r="A40" s="10"/>
      <c r="B40" s="33"/>
      <c r="C40" s="11"/>
      <c r="D40" s="21"/>
      <c r="E40" s="21"/>
      <c r="F40" s="11"/>
      <c r="G40" s="43"/>
    </row>
    <row r="41" spans="1:7" x14ac:dyDescent="0.25">
      <c r="A41" s="10"/>
      <c r="B41" s="34"/>
      <c r="C41" s="11"/>
      <c r="D41" s="21"/>
      <c r="E41" s="21"/>
      <c r="F41" s="11"/>
      <c r="G41" s="12"/>
    </row>
    <row r="42" spans="1:7" x14ac:dyDescent="0.25">
      <c r="A42" s="10"/>
      <c r="B42" s="35"/>
      <c r="C42" s="37"/>
      <c r="D42" s="21"/>
      <c r="E42" s="21"/>
      <c r="F42" s="11"/>
      <c r="G42" s="12"/>
    </row>
    <row r="43" spans="1:7" x14ac:dyDescent="0.25">
      <c r="A43" s="10"/>
      <c r="B43" s="11"/>
      <c r="C43" s="11"/>
      <c r="D43" s="21"/>
      <c r="E43" s="21"/>
      <c r="F43" s="11"/>
      <c r="G43" s="12"/>
    </row>
    <row r="44" spans="1:7" x14ac:dyDescent="0.25">
      <c r="A44" s="10"/>
      <c r="B44" s="11"/>
      <c r="C44" s="11"/>
      <c r="D44" s="21"/>
      <c r="E44" s="21"/>
      <c r="F44" s="11"/>
      <c r="G44" s="12"/>
    </row>
    <row r="45" spans="1:7" x14ac:dyDescent="0.25">
      <c r="A45" s="10"/>
      <c r="B45" s="11"/>
      <c r="C45" s="11"/>
      <c r="D45" s="21"/>
      <c r="E45" s="21"/>
      <c r="F45" s="11"/>
      <c r="G45" s="12"/>
    </row>
    <row r="46" spans="1:7" x14ac:dyDescent="0.25">
      <c r="A46" s="10"/>
      <c r="B46" s="4"/>
      <c r="C46" s="11"/>
      <c r="D46" s="21"/>
      <c r="E46" s="21"/>
      <c r="F46" s="11"/>
      <c r="G46" s="12"/>
    </row>
    <row r="47" spans="1:7" x14ac:dyDescent="0.25">
      <c r="A47" s="10"/>
      <c r="B47" s="105"/>
      <c r="C47" s="105"/>
      <c r="D47" s="105"/>
      <c r="E47" s="105"/>
      <c r="F47" s="105"/>
      <c r="G47" s="105"/>
    </row>
    <row r="48" spans="1:7" x14ac:dyDescent="0.25">
      <c r="A48" s="10"/>
      <c r="B48" s="105"/>
      <c r="C48" s="105"/>
      <c r="D48" s="105"/>
      <c r="E48" s="105"/>
      <c r="F48" s="105"/>
      <c r="G48" s="105"/>
    </row>
    <row r="49" spans="1:7" x14ac:dyDescent="0.25">
      <c r="A49" s="10"/>
      <c r="B49" s="105"/>
      <c r="C49" s="105"/>
      <c r="D49" s="105"/>
      <c r="E49" s="105"/>
      <c r="F49" s="105"/>
      <c r="G49" s="105"/>
    </row>
    <row r="50" spans="1:7" x14ac:dyDescent="0.25">
      <c r="A50" s="10"/>
      <c r="B50" s="11"/>
      <c r="C50" s="11"/>
      <c r="D50" s="21"/>
      <c r="E50" s="21"/>
      <c r="F50" s="11"/>
      <c r="G50" s="12"/>
    </row>
  </sheetData>
  <mergeCells count="23">
    <mergeCell ref="A18:F18"/>
    <mergeCell ref="B8:G8"/>
    <mergeCell ref="B15:G15"/>
    <mergeCell ref="A1:G1"/>
    <mergeCell ref="A2:G2"/>
    <mergeCell ref="A3:G3"/>
    <mergeCell ref="A14:F14"/>
    <mergeCell ref="B47:G49"/>
    <mergeCell ref="A4:G4"/>
    <mergeCell ref="A5:G5"/>
    <mergeCell ref="A6:F6"/>
    <mergeCell ref="A29:G29"/>
    <mergeCell ref="A17:F17"/>
    <mergeCell ref="A19:F19"/>
    <mergeCell ref="A26:F26"/>
    <mergeCell ref="A20:F20"/>
    <mergeCell ref="A27:F27"/>
    <mergeCell ref="A28:F28"/>
    <mergeCell ref="C34:E34"/>
    <mergeCell ref="C35:E35"/>
    <mergeCell ref="A31:B31"/>
    <mergeCell ref="C33:E33"/>
    <mergeCell ref="A21:G21"/>
  </mergeCells>
  <pageMargins left="0.59055118110236227" right="0.27559055118110237" top="1.0629921259842521" bottom="0.6692913385826772" header="0.31496062992125984" footer="0.31496062992125984"/>
  <pageSetup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184D2-66D7-4B81-A868-4679E1233D3E}">
  <sheetPr>
    <tabColor rgb="FF00FF00"/>
  </sheetPr>
  <dimension ref="A1:H48"/>
  <sheetViews>
    <sheetView topLeftCell="A12" zoomScale="80" zoomScaleNormal="80" workbookViewId="0">
      <selection activeCell="A2" sqref="A2:C36"/>
    </sheetView>
  </sheetViews>
  <sheetFormatPr baseColWidth="10" defaultRowHeight="15" x14ac:dyDescent="0.25"/>
  <cols>
    <col min="1" max="1" width="54" customWidth="1"/>
    <col min="2" max="2" width="15.7109375" customWidth="1"/>
    <col min="3" max="3" width="15.140625" customWidth="1"/>
    <col min="6" max="6" width="15.5703125" bestFit="1" customWidth="1"/>
  </cols>
  <sheetData>
    <row r="1" spans="1:8" ht="15" customHeight="1" x14ac:dyDescent="0.25"/>
    <row r="2" spans="1:8" ht="28.5" customHeight="1" thickBot="1" x14ac:dyDescent="0.3">
      <c r="A2" s="135" t="s">
        <v>59</v>
      </c>
      <c r="B2" s="135"/>
      <c r="C2" s="135"/>
    </row>
    <row r="3" spans="1:8" ht="15.75" thickBot="1" x14ac:dyDescent="0.3">
      <c r="A3" s="73" t="s">
        <v>6</v>
      </c>
      <c r="B3" s="74" t="s">
        <v>7</v>
      </c>
      <c r="C3" s="75" t="s">
        <v>1</v>
      </c>
    </row>
    <row r="4" spans="1:8" x14ac:dyDescent="0.25">
      <c r="A4" s="76" t="s">
        <v>8</v>
      </c>
      <c r="B4" s="77"/>
      <c r="C4" s="78">
        <v>100</v>
      </c>
    </row>
    <row r="5" spans="1:8" x14ac:dyDescent="0.25">
      <c r="A5" s="79"/>
      <c r="B5" s="80"/>
      <c r="C5" s="81"/>
    </row>
    <row r="6" spans="1:8" x14ac:dyDescent="0.25">
      <c r="A6" s="82" t="s">
        <v>9</v>
      </c>
      <c r="B6" s="80"/>
      <c r="C6" s="83"/>
    </row>
    <row r="7" spans="1:8" x14ac:dyDescent="0.25">
      <c r="A7" s="79" t="s">
        <v>15</v>
      </c>
      <c r="B7" s="80"/>
      <c r="C7" s="81">
        <v>8.33</v>
      </c>
    </row>
    <row r="8" spans="1:8" x14ac:dyDescent="0.25">
      <c r="A8" s="79" t="s">
        <v>60</v>
      </c>
      <c r="B8" s="80"/>
      <c r="C8" s="81">
        <v>1</v>
      </c>
    </row>
    <row r="9" spans="1:8" x14ac:dyDescent="0.25">
      <c r="A9" s="79" t="s">
        <v>10</v>
      </c>
      <c r="B9" s="80"/>
      <c r="C9" s="81">
        <v>4.17</v>
      </c>
    </row>
    <row r="10" spans="1:8" x14ac:dyDescent="0.25">
      <c r="A10" s="79" t="s">
        <v>11</v>
      </c>
      <c r="B10" s="80"/>
      <c r="C10" s="81">
        <v>8.33</v>
      </c>
      <c r="E10" s="84" t="s">
        <v>61</v>
      </c>
      <c r="F10" s="84" t="s">
        <v>62</v>
      </c>
      <c r="G10" s="84" t="s">
        <v>63</v>
      </c>
      <c r="H10" s="84"/>
    </row>
    <row r="11" spans="1:8" ht="15.75" x14ac:dyDescent="0.25">
      <c r="A11" s="79" t="s">
        <v>12</v>
      </c>
      <c r="B11" s="80"/>
      <c r="C11" s="81">
        <f>H11</f>
        <v>35.46</v>
      </c>
      <c r="E11" s="85">
        <v>6.96</v>
      </c>
      <c r="F11" s="86">
        <v>12.5</v>
      </c>
      <c r="G11" s="84">
        <v>16</v>
      </c>
      <c r="H11" s="87">
        <f>E11+F11+G11</f>
        <v>35.46</v>
      </c>
    </row>
    <row r="12" spans="1:8" x14ac:dyDescent="0.25">
      <c r="A12" s="79" t="s">
        <v>13</v>
      </c>
      <c r="B12" s="80"/>
      <c r="C12" s="81">
        <v>4</v>
      </c>
      <c r="E12" s="84"/>
      <c r="F12" s="84"/>
      <c r="G12" s="84"/>
      <c r="H12" s="84"/>
    </row>
    <row r="13" spans="1:8" x14ac:dyDescent="0.25">
      <c r="A13" s="79"/>
      <c r="B13" s="80"/>
      <c r="C13" s="81"/>
    </row>
    <row r="14" spans="1:8" ht="27" customHeight="1" x14ac:dyDescent="0.25">
      <c r="A14" s="88" t="s">
        <v>23</v>
      </c>
      <c r="B14" s="80"/>
      <c r="C14" s="83"/>
    </row>
    <row r="15" spans="1:8" x14ac:dyDescent="0.25">
      <c r="A15" s="79" t="s">
        <v>34</v>
      </c>
      <c r="B15" s="80"/>
      <c r="C15" s="81">
        <v>2</v>
      </c>
    </row>
    <row r="16" spans="1:8" x14ac:dyDescent="0.25">
      <c r="A16" s="79" t="s">
        <v>64</v>
      </c>
      <c r="B16" s="80"/>
      <c r="C16" s="81">
        <v>1.5</v>
      </c>
    </row>
    <row r="17" spans="1:6" x14ac:dyDescent="0.25">
      <c r="A17" s="79" t="s">
        <v>65</v>
      </c>
      <c r="B17" s="80"/>
      <c r="C17" s="81">
        <v>0.5</v>
      </c>
    </row>
    <row r="18" spans="1:6" x14ac:dyDescent="0.25">
      <c r="A18" s="79" t="s">
        <v>66</v>
      </c>
      <c r="B18" s="80"/>
      <c r="C18" s="81">
        <v>1.5</v>
      </c>
    </row>
    <row r="19" spans="1:6" x14ac:dyDescent="0.25">
      <c r="A19" s="79" t="s">
        <v>35</v>
      </c>
      <c r="B19" s="80"/>
      <c r="C19" s="81">
        <v>0.5</v>
      </c>
    </row>
    <row r="20" spans="1:6" x14ac:dyDescent="0.25">
      <c r="A20" s="79" t="s">
        <v>36</v>
      </c>
      <c r="B20" s="80"/>
      <c r="C20" s="81">
        <v>4</v>
      </c>
    </row>
    <row r="21" spans="1:6" x14ac:dyDescent="0.25">
      <c r="A21" s="79"/>
      <c r="B21" s="80"/>
      <c r="C21" s="81"/>
    </row>
    <row r="22" spans="1:6" x14ac:dyDescent="0.25">
      <c r="A22" s="89" t="s">
        <v>24</v>
      </c>
      <c r="B22" s="80"/>
      <c r="C22" s="81"/>
    </row>
    <row r="23" spans="1:6" x14ac:dyDescent="0.25">
      <c r="A23" s="79" t="s">
        <v>30</v>
      </c>
      <c r="B23" s="80"/>
      <c r="C23" s="81">
        <v>3</v>
      </c>
    </row>
    <row r="24" spans="1:6" x14ac:dyDescent="0.25">
      <c r="A24" s="79"/>
      <c r="B24" s="80"/>
      <c r="C24" s="81"/>
    </row>
    <row r="25" spans="1:6" x14ac:dyDescent="0.25">
      <c r="A25" s="89" t="s">
        <v>25</v>
      </c>
      <c r="B25" s="80"/>
      <c r="C25" s="81"/>
    </row>
    <row r="26" spans="1:6" ht="25.5" x14ac:dyDescent="0.25">
      <c r="A26" s="90" t="s">
        <v>67</v>
      </c>
      <c r="B26" s="80"/>
      <c r="C26" s="81">
        <v>9.6999999999999993</v>
      </c>
    </row>
    <row r="27" spans="1:6" x14ac:dyDescent="0.25">
      <c r="A27" s="79" t="s">
        <v>14</v>
      </c>
      <c r="B27" s="80"/>
      <c r="C27" s="81">
        <v>2.5</v>
      </c>
    </row>
    <row r="28" spans="1:6" x14ac:dyDescent="0.25">
      <c r="A28" s="79" t="s">
        <v>31</v>
      </c>
      <c r="B28" s="80"/>
      <c r="C28" s="81">
        <v>2</v>
      </c>
    </row>
    <row r="29" spans="1:6" x14ac:dyDescent="0.25">
      <c r="A29" s="79" t="s">
        <v>32</v>
      </c>
      <c r="B29" s="80"/>
      <c r="C29" s="81">
        <v>2.8</v>
      </c>
    </row>
    <row r="30" spans="1:6" x14ac:dyDescent="0.25">
      <c r="A30" s="79" t="s">
        <v>33</v>
      </c>
      <c r="B30" s="80"/>
      <c r="C30" s="81">
        <v>7</v>
      </c>
      <c r="F30" s="91"/>
    </row>
    <row r="31" spans="1:6" x14ac:dyDescent="0.25">
      <c r="A31" s="79" t="s">
        <v>68</v>
      </c>
      <c r="B31" s="80"/>
      <c r="C31" s="81">
        <v>2.5</v>
      </c>
      <c r="F31" s="91"/>
    </row>
    <row r="32" spans="1:6" x14ac:dyDescent="0.25">
      <c r="A32" s="79" t="s">
        <v>69</v>
      </c>
      <c r="B32" s="80"/>
      <c r="C32" s="81">
        <v>4</v>
      </c>
      <c r="F32" s="91"/>
    </row>
    <row r="33" spans="1:5" x14ac:dyDescent="0.25">
      <c r="A33" s="79"/>
      <c r="B33" s="80"/>
      <c r="C33" s="81"/>
    </row>
    <row r="34" spans="1:5" ht="15.75" thickBot="1" x14ac:dyDescent="0.3">
      <c r="A34" s="92" t="s">
        <v>26</v>
      </c>
      <c r="B34" s="93"/>
      <c r="C34" s="94">
        <v>5</v>
      </c>
    </row>
    <row r="35" spans="1:5" ht="15.75" thickBot="1" x14ac:dyDescent="0.3">
      <c r="A35" s="136" t="s">
        <v>16</v>
      </c>
      <c r="B35" s="137"/>
      <c r="C35" s="95">
        <f>C34+C30+C29+C28+C27+C26+C23+C20+C19+C16+C15+C12+C11+C10+C9+C8+C7+C4+C17+C18+C31+C32</f>
        <v>209.79000000000002</v>
      </c>
    </row>
    <row r="36" spans="1:5" ht="15.75" thickBot="1" x14ac:dyDescent="0.3">
      <c r="A36" s="138" t="s">
        <v>17</v>
      </c>
      <c r="B36" s="139"/>
      <c r="C36" s="96">
        <f>C35/100</f>
        <v>2.0979000000000001</v>
      </c>
      <c r="E36" s="97"/>
    </row>
    <row r="37" spans="1:5" x14ac:dyDescent="0.25">
      <c r="A37" s="7"/>
      <c r="B37" s="7"/>
      <c r="C37" s="7"/>
    </row>
    <row r="38" spans="1:5" x14ac:dyDescent="0.25">
      <c r="A38" s="7"/>
      <c r="B38" s="7"/>
      <c r="C38" s="7"/>
    </row>
    <row r="39" spans="1:5" x14ac:dyDescent="0.25">
      <c r="A39" s="98"/>
      <c r="B39" s="7"/>
      <c r="C39" s="7"/>
    </row>
    <row r="40" spans="1:5" ht="10.5" customHeight="1" x14ac:dyDescent="0.25">
      <c r="A40" s="33"/>
      <c r="B40" s="99"/>
      <c r="C40" s="7"/>
    </row>
    <row r="41" spans="1:5" ht="18.75" customHeight="1" x14ac:dyDescent="0.25">
      <c r="A41" s="100" t="s">
        <v>70</v>
      </c>
      <c r="B41" s="98"/>
      <c r="C41" s="7"/>
    </row>
    <row r="42" spans="1:5" x14ac:dyDescent="0.25">
      <c r="A42" s="33" t="s">
        <v>71</v>
      </c>
      <c r="B42" s="101"/>
      <c r="C42" s="7"/>
    </row>
    <row r="43" spans="1:5" x14ac:dyDescent="0.25">
      <c r="A43" s="102"/>
      <c r="B43" s="103"/>
      <c r="C43" s="7"/>
    </row>
    <row r="44" spans="1:5" x14ac:dyDescent="0.25">
      <c r="A44" s="6"/>
      <c r="B44" s="7"/>
      <c r="C44" s="7"/>
    </row>
    <row r="45" spans="1:5" x14ac:dyDescent="0.25">
      <c r="A45" s="7"/>
      <c r="B45" s="7"/>
      <c r="C45" s="7"/>
    </row>
    <row r="46" spans="1:5" x14ac:dyDescent="0.25">
      <c r="A46" s="7"/>
      <c r="B46" s="7"/>
      <c r="C46" s="7"/>
    </row>
    <row r="47" spans="1:5" x14ac:dyDescent="0.25">
      <c r="A47" s="7"/>
      <c r="B47" s="7"/>
      <c r="C47" s="7"/>
    </row>
    <row r="48" spans="1:5" x14ac:dyDescent="0.25">
      <c r="A48" s="140"/>
      <c r="B48" s="140"/>
      <c r="C48" s="140"/>
    </row>
  </sheetData>
  <mergeCells count="4">
    <mergeCell ref="A2:C2"/>
    <mergeCell ref="A35:B35"/>
    <mergeCell ref="A36:B36"/>
    <mergeCell ref="A48:C4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Interventoría</vt:lpstr>
      <vt:lpstr>FM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Camilo Andres Bonelo Guahuna</cp:lastModifiedBy>
  <cp:lastPrinted>2021-12-20T16:29:18Z</cp:lastPrinted>
  <dcterms:created xsi:type="dcterms:W3CDTF">2015-05-10T04:45:30Z</dcterms:created>
  <dcterms:modified xsi:type="dcterms:W3CDTF">2025-05-30T14:43:15Z</dcterms:modified>
</cp:coreProperties>
</file>