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172" documentId="8_{FF349A7C-7293-41EA-9E9F-0301C5D8E292}" xr6:coauthVersionLast="47" xr6:coauthVersionMax="47" xr10:uidLastSave="{A140D7BB-E768-4641-8DD1-F875B09FD520}"/>
  <bookViews>
    <workbookView xWindow="-120" yWindow="-120" windowWidth="29040" windowHeight="15720" xr2:uid="{00000000-000D-0000-FFFF-FFFF00000000}"/>
  </bookViews>
  <sheets>
    <sheet name="EJEMPL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7" i="2" l="1"/>
  <c r="U17" i="2"/>
  <c r="T17" i="2"/>
  <c r="X18" i="2" l="1"/>
  <c r="W18" i="2"/>
  <c r="U18" i="2"/>
  <c r="T18" i="2"/>
  <c r="X17" i="2"/>
  <c r="X16" i="2"/>
  <c r="W16" i="2"/>
  <c r="U16" i="2"/>
  <c r="T16" i="2"/>
  <c r="X15" i="2"/>
  <c r="W15" i="2"/>
  <c r="U15" i="2"/>
  <c r="T15" i="2"/>
  <c r="X14" i="2"/>
  <c r="W14" i="2"/>
  <c r="U14" i="2"/>
  <c r="T14" i="2"/>
  <c r="X13" i="2"/>
  <c r="W13" i="2"/>
  <c r="U13" i="2"/>
  <c r="T13" i="2"/>
  <c r="X12" i="2"/>
  <c r="W12" i="2"/>
  <c r="U12" i="2"/>
  <c r="T12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S5" i="2"/>
  <c r="R12" i="2"/>
  <c r="P17" i="2"/>
  <c r="P16" i="2"/>
  <c r="P15" i="2"/>
  <c r="P14" i="2"/>
  <c r="P13" i="2"/>
  <c r="P12" i="2"/>
  <c r="R17" i="2"/>
  <c r="R16" i="2"/>
  <c r="R15" i="2"/>
  <c r="R14" i="2"/>
  <c r="R13" i="2"/>
  <c r="O18" i="2"/>
  <c r="K17" i="2"/>
  <c r="K16" i="2"/>
  <c r="K15" i="2"/>
  <c r="K14" i="2"/>
  <c r="K13" i="2"/>
  <c r="K12" i="2"/>
  <c r="J18" i="2"/>
  <c r="M17" i="2"/>
  <c r="N17" i="2" s="1"/>
  <c r="M16" i="2"/>
  <c r="N16" i="2" s="1"/>
  <c r="M15" i="2"/>
  <c r="N15" i="2" s="1"/>
  <c r="M14" i="2"/>
  <c r="N14" i="2" s="1"/>
  <c r="M13" i="2"/>
  <c r="N13" i="2" s="1"/>
  <c r="M12" i="2"/>
  <c r="N12" i="2" s="1"/>
  <c r="E18" i="2"/>
  <c r="F17" i="2"/>
  <c r="H17" i="2" s="1"/>
  <c r="I17" i="2" s="1"/>
  <c r="F16" i="2"/>
  <c r="H16" i="2" s="1"/>
  <c r="I16" i="2" s="1"/>
  <c r="F15" i="2"/>
  <c r="H15" i="2" s="1"/>
  <c r="I15" i="2" s="1"/>
  <c r="F14" i="2"/>
  <c r="H14" i="2" s="1"/>
  <c r="I14" i="2" s="1"/>
  <c r="F13" i="2"/>
  <c r="H13" i="2" s="1"/>
  <c r="I13" i="2" s="1"/>
  <c r="F12" i="2"/>
  <c r="H12" i="2" s="1"/>
  <c r="I12" i="2" s="1"/>
  <c r="V6" i="2"/>
  <c r="F9" i="2"/>
  <c r="V5" i="2"/>
  <c r="T5" i="2"/>
  <c r="T6" i="2"/>
  <c r="T7" i="2"/>
  <c r="T8" i="2"/>
  <c r="T9" i="2"/>
  <c r="T10" i="2"/>
  <c r="T11" i="2"/>
  <c r="V4" i="2"/>
  <c r="T4" i="2"/>
  <c r="K5" i="2"/>
  <c r="K6" i="2"/>
  <c r="M6" i="2" s="1"/>
  <c r="N6" i="2" s="1"/>
  <c r="K7" i="2"/>
  <c r="M7" i="2" s="1"/>
  <c r="N7" i="2" s="1"/>
  <c r="K8" i="2"/>
  <c r="M8" i="2" s="1"/>
  <c r="N8" i="2" s="1"/>
  <c r="K9" i="2"/>
  <c r="M9" i="2" s="1"/>
  <c r="N9" i="2" s="1"/>
  <c r="K10" i="2"/>
  <c r="M10" i="2" s="1"/>
  <c r="N10" i="2" s="1"/>
  <c r="K11" i="2"/>
  <c r="M11" i="2" s="1"/>
  <c r="N11" i="2" s="1"/>
  <c r="F5" i="2"/>
  <c r="F6" i="2"/>
  <c r="F7" i="2"/>
  <c r="F8" i="2"/>
  <c r="H9" i="2"/>
  <c r="F10" i="2"/>
  <c r="H10" i="2" s="1"/>
  <c r="F11" i="2"/>
  <c r="H11" i="2" s="1"/>
  <c r="F4" i="2"/>
  <c r="P11" i="2"/>
  <c r="R11" i="2" s="1"/>
  <c r="P10" i="2"/>
  <c r="R10" i="2" s="1"/>
  <c r="P9" i="2"/>
  <c r="R9" i="2" s="1"/>
  <c r="P8" i="2"/>
  <c r="R8" i="2" s="1"/>
  <c r="P7" i="2"/>
  <c r="R7" i="2" s="1"/>
  <c r="P6" i="2"/>
  <c r="R6" i="2" s="1"/>
  <c r="P5" i="2"/>
  <c r="R5" i="2" s="1"/>
  <c r="M5" i="2"/>
  <c r="N5" i="2" s="1"/>
  <c r="P4" i="2"/>
  <c r="P18" i="2" s="1"/>
  <c r="K4" i="2"/>
  <c r="M4" i="2" l="1"/>
  <c r="M18" i="2" s="1"/>
  <c r="K18" i="2"/>
  <c r="H4" i="2"/>
  <c r="F18" i="2"/>
  <c r="N18" i="2"/>
  <c r="N4" i="2"/>
  <c r="W11" i="2"/>
  <c r="W10" i="2"/>
  <c r="U6" i="2"/>
  <c r="U5" i="2"/>
  <c r="U11" i="2"/>
  <c r="U9" i="2"/>
  <c r="U8" i="2"/>
  <c r="W9" i="2"/>
  <c r="U7" i="2"/>
  <c r="H6" i="2"/>
  <c r="W6" i="2" s="1"/>
  <c r="H5" i="2"/>
  <c r="U10" i="2"/>
  <c r="H8" i="2"/>
  <c r="W8" i="2" s="1"/>
  <c r="H7" i="2"/>
  <c r="W7" i="2" s="1"/>
  <c r="U4" i="2"/>
  <c r="I4" i="2"/>
  <c r="I11" i="2"/>
  <c r="X11" i="2" s="1"/>
  <c r="I6" i="2"/>
  <c r="X6" i="2" s="1"/>
  <c r="I9" i="2"/>
  <c r="X9" i="2" s="1"/>
  <c r="I10" i="2"/>
  <c r="X10" i="2" s="1"/>
  <c r="R4" i="2"/>
  <c r="R18" i="2" s="1"/>
  <c r="H18" i="2" l="1"/>
  <c r="W4" i="2"/>
  <c r="W5" i="2"/>
  <c r="I5" i="2"/>
  <c r="I8" i="2"/>
  <c r="X8" i="2" s="1"/>
  <c r="I7" i="2"/>
  <c r="X7" i="2" s="1"/>
  <c r="S4" i="2"/>
  <c r="X5" i="2" l="1"/>
  <c r="I18" i="2"/>
  <c r="X4" i="2"/>
</calcChain>
</file>

<file path=xl/sharedStrings.xml><?xml version="1.0" encoding="utf-8"?>
<sst xmlns="http://schemas.openxmlformats.org/spreadsheetml/2006/main" count="59" uniqueCount="35">
  <si>
    <t>ÍTEM</t>
  </si>
  <si>
    <t>Nombre Comercial del Producto</t>
  </si>
  <si>
    <t>Unidad de Medida</t>
  </si>
  <si>
    <t>Cantidad</t>
  </si>
  <si>
    <t xml:space="preserve">COTIZACION 1 - CREACIONES BAGS STAR S.A.S  NIT:  900416534-2 </t>
  </si>
  <si>
    <t>INVERSIONES BLUCHER S.A.S
NIT: 9 0 0 8 3 8 6 3 1 - 1</t>
  </si>
  <si>
    <t>COTIZACION 3 - OPEN FOR DRESSMAKING SAS
NIT 900813511-6</t>
  </si>
  <si>
    <t>PROMEDIO</t>
  </si>
  <si>
    <t>VALOR UNITARIO SIN IMPUESTO</t>
  </si>
  <si>
    <t>VALOR IMPUETO</t>
  </si>
  <si>
    <t>PORCENTAJE DE IMPUETO</t>
  </si>
  <si>
    <t xml:space="preserve">VALOR UNITARIO CON IMPUESTO </t>
  </si>
  <si>
    <t xml:space="preserve">VALOR TOTAL </t>
  </si>
  <si>
    <t>VALOR UNITARIO SIN IMPUESTO (PROMEDIO)</t>
  </si>
  <si>
    <t>VALOR IMPUESTO (PROMEDIO)</t>
  </si>
  <si>
    <t>PORCENTAJE DE IMPUESTO (PROMEDIO)</t>
  </si>
  <si>
    <t>VALOR UNITARIO CON IMPUESTO (PROMEDIO)</t>
  </si>
  <si>
    <t>VALOR TOTAL (PROMEDIO)</t>
  </si>
  <si>
    <t>Uniforme de baloncesto</t>
  </si>
  <si>
    <t>Unidad</t>
  </si>
  <si>
    <t>Uniforme de voleibol</t>
  </si>
  <si>
    <t>Uniforme de Futsal</t>
  </si>
  <si>
    <t>Uniforme de Futbol</t>
  </si>
  <si>
    <t>Uniforme de   arquero de Futbol y Futsal</t>
  </si>
  <si>
    <t>Uniforme de Tenis de Mesa</t>
  </si>
  <si>
    <t>Uniforme de Atletismo</t>
  </si>
  <si>
    <t>Uniforme de Ajedrez</t>
  </si>
  <si>
    <t>Camiseta de presentación</t>
  </si>
  <si>
    <t>Sudadera de Presentación</t>
  </si>
  <si>
    <t>Visera</t>
  </si>
  <si>
    <t>Morral</t>
  </si>
  <si>
    <t>Kit Recordatorio</t>
  </si>
  <si>
    <t xml:space="preserve">CAMISAS   </t>
  </si>
  <si>
    <t>PROMEDIOS</t>
  </si>
  <si>
    <t>Elaboró: LILIANA MARCELA HERRERA PALACIOS 
Cargo:  Profesional 02
Centro de Industrial y de Desarrollo Empresarial de  SOACHA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</si>
</sst>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-* #,##0_-;\-* #,##0_-;_-* &quot;-&quot;??_-;_-@_-"/>
    <numFmt numFmtId="166" formatCode="_(&quot;$&quot;* #,##0_);_(&quot;$&quot;* \(#,##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3" fontId="4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3" fontId="4" fillId="0" borderId="0" xfId="0" applyNumberFormat="1" applyFont="1" applyAlignment="1">
      <alignment horizontal="center" wrapText="1"/>
    </xf>
    <xf numFmtId="0" fontId="5" fillId="0" borderId="0" xfId="0" applyFont="1" applyAlignment="1">
      <alignment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3" fontId="3" fillId="2" borderId="10" xfId="0" applyNumberFormat="1" applyFont="1" applyFill="1" applyBorder="1" applyAlignment="1">
      <alignment horizontal="center" vertical="center" wrapText="1"/>
    </xf>
    <xf numFmtId="3" fontId="3" fillId="4" borderId="6" xfId="0" applyNumberFormat="1" applyFont="1" applyFill="1" applyBorder="1" applyAlignment="1">
      <alignment horizontal="center" vertical="center" wrapText="1"/>
    </xf>
    <xf numFmtId="3" fontId="3" fillId="4" borderId="7" xfId="0" applyNumberFormat="1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3" fontId="3" fillId="4" borderId="10" xfId="0" applyNumberFormat="1" applyFont="1" applyFill="1" applyBorder="1" applyAlignment="1">
      <alignment horizontal="center" vertical="center" wrapText="1"/>
    </xf>
    <xf numFmtId="3" fontId="3" fillId="5" borderId="6" xfId="0" applyNumberFormat="1" applyFont="1" applyFill="1" applyBorder="1" applyAlignment="1">
      <alignment horizontal="center" vertical="center" wrapText="1"/>
    </xf>
    <xf numFmtId="3" fontId="3" fillId="5" borderId="7" xfId="0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3" fontId="3" fillId="5" borderId="8" xfId="0" applyNumberFormat="1" applyFont="1" applyFill="1" applyBorder="1" applyAlignment="1">
      <alignment horizontal="center" vertical="center" wrapText="1"/>
    </xf>
    <xf numFmtId="9" fontId="7" fillId="3" borderId="3" xfId="3" applyNumberFormat="1" applyFont="1" applyFill="1" applyBorder="1" applyAlignment="1">
      <alignment horizontal="center" vertical="center"/>
    </xf>
    <xf numFmtId="165" fontId="7" fillId="3" borderId="3" xfId="3" applyNumberFormat="1" applyFont="1" applyFill="1" applyBorder="1" applyAlignment="1">
      <alignment horizontal="center" vertical="center"/>
    </xf>
    <xf numFmtId="42" fontId="7" fillId="3" borderId="3" xfId="1" applyFont="1" applyFill="1" applyBorder="1" applyAlignment="1">
      <alignment horizontal="right" vertical="center"/>
    </xf>
    <xf numFmtId="165" fontId="7" fillId="3" borderId="11" xfId="1" applyNumberFormat="1" applyFont="1" applyFill="1" applyBorder="1" applyAlignment="1">
      <alignment horizontal="right" vertical="center"/>
    </xf>
    <xf numFmtId="166" fontId="7" fillId="5" borderId="9" xfId="0" applyNumberFormat="1" applyFont="1" applyFill="1" applyBorder="1" applyAlignment="1">
      <alignment horizontal="right" vertical="center"/>
    </xf>
    <xf numFmtId="9" fontId="7" fillId="5" borderId="9" xfId="5" applyFont="1" applyFill="1" applyBorder="1" applyAlignment="1">
      <alignment horizontal="center" vertical="center"/>
    </xf>
    <xf numFmtId="164" fontId="7" fillId="5" borderId="9" xfId="4" applyFont="1" applyFill="1" applyBorder="1" applyAlignment="1">
      <alignment horizontal="right" vertical="center"/>
    </xf>
    <xf numFmtId="166" fontId="8" fillId="3" borderId="9" xfId="4" applyNumberFormat="1" applyFont="1" applyFill="1" applyBorder="1" applyAlignment="1">
      <alignment horizontal="center" vertical="center"/>
    </xf>
    <xf numFmtId="166" fontId="8" fillId="3" borderId="12" xfId="4" applyNumberFormat="1" applyFont="1" applyFill="1" applyBorder="1" applyAlignment="1">
      <alignment horizontal="center" vertical="center"/>
    </xf>
    <xf numFmtId="3" fontId="3" fillId="6" borderId="6" xfId="0" applyNumberFormat="1" applyFont="1" applyFill="1" applyBorder="1" applyAlignment="1">
      <alignment horizontal="center" vertical="center" wrapText="1"/>
    </xf>
    <xf numFmtId="3" fontId="3" fillId="6" borderId="7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3" fontId="3" fillId="6" borderId="1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3" fontId="3" fillId="5" borderId="0" xfId="0" applyNumberFormat="1" applyFont="1" applyFill="1" applyAlignment="1">
      <alignment horizontal="center" vertical="center" wrapText="1"/>
    </xf>
    <xf numFmtId="164" fontId="7" fillId="5" borderId="0" xfId="4" applyFont="1" applyFill="1" applyBorder="1" applyAlignment="1">
      <alignment horizontal="right" vertical="center"/>
    </xf>
    <xf numFmtId="164" fontId="6" fillId="5" borderId="0" xfId="4" applyFont="1" applyFill="1" applyBorder="1" applyAlignment="1">
      <alignment horizontal="right" vertical="center"/>
    </xf>
    <xf numFmtId="9" fontId="7" fillId="3" borderId="17" xfId="3" applyNumberFormat="1" applyFont="1" applyFill="1" applyBorder="1" applyAlignment="1">
      <alignment horizontal="center" vertical="center"/>
    </xf>
    <xf numFmtId="165" fontId="7" fillId="3" borderId="17" xfId="3" applyNumberFormat="1" applyFont="1" applyFill="1" applyBorder="1" applyAlignment="1">
      <alignment horizontal="center" vertical="center"/>
    </xf>
    <xf numFmtId="166" fontId="11" fillId="6" borderId="19" xfId="4" applyNumberFormat="1" applyFont="1" applyFill="1" applyBorder="1" applyAlignment="1">
      <alignment vertical="center"/>
    </xf>
    <xf numFmtId="9" fontId="12" fillId="6" borderId="16" xfId="3" applyNumberFormat="1" applyFont="1" applyFill="1" applyBorder="1" applyAlignment="1">
      <alignment horizontal="center" vertical="center"/>
    </xf>
    <xf numFmtId="42" fontId="12" fillId="6" borderId="19" xfId="1" applyFont="1" applyFill="1" applyBorder="1" applyAlignment="1">
      <alignment horizontal="center" vertical="center"/>
    </xf>
    <xf numFmtId="9" fontId="10" fillId="6" borderId="16" xfId="3" applyNumberFormat="1" applyFont="1" applyFill="1" applyBorder="1" applyAlignment="1">
      <alignment horizontal="center" vertical="center"/>
    </xf>
    <xf numFmtId="9" fontId="6" fillId="6" borderId="19" xfId="5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left" vertical="center"/>
    </xf>
    <xf numFmtId="0" fontId="10" fillId="6" borderId="24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/>
    </xf>
    <xf numFmtId="166" fontId="11" fillId="6" borderId="26" xfId="4" applyNumberFormat="1" applyFont="1" applyFill="1" applyBorder="1" applyAlignment="1">
      <alignment vertical="center"/>
    </xf>
    <xf numFmtId="9" fontId="10" fillId="6" borderId="27" xfId="3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166" fontId="8" fillId="3" borderId="21" xfId="4" applyNumberFormat="1" applyFont="1" applyFill="1" applyBorder="1" applyAlignment="1">
      <alignment vertical="center"/>
    </xf>
    <xf numFmtId="42" fontId="7" fillId="3" borderId="3" xfId="1" applyFont="1" applyFill="1" applyBorder="1" applyAlignment="1">
      <alignment vertical="center"/>
    </xf>
    <xf numFmtId="165" fontId="7" fillId="3" borderId="11" xfId="1" applyNumberFormat="1" applyFont="1" applyFill="1" applyBorder="1" applyAlignment="1">
      <alignment horizontal="center" vertical="center"/>
    </xf>
    <xf numFmtId="42" fontId="7" fillId="3" borderId="9" xfId="1" applyFont="1" applyFill="1" applyBorder="1" applyAlignment="1">
      <alignment horizontal="center" vertical="center"/>
    </xf>
    <xf numFmtId="42" fontId="7" fillId="3" borderId="3" xfId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vertical="center" wrapText="1"/>
    </xf>
    <xf numFmtId="0" fontId="7" fillId="0" borderId="17" xfId="0" applyFont="1" applyBorder="1" applyAlignment="1">
      <alignment horizontal="center" vertical="center"/>
    </xf>
    <xf numFmtId="166" fontId="8" fillId="3" borderId="28" xfId="4" applyNumberFormat="1" applyFont="1" applyFill="1" applyBorder="1" applyAlignment="1">
      <alignment vertical="center"/>
    </xf>
    <xf numFmtId="42" fontId="7" fillId="3" borderId="17" xfId="1" applyFont="1" applyFill="1" applyBorder="1" applyAlignment="1">
      <alignment vertical="center"/>
    </xf>
    <xf numFmtId="165" fontId="7" fillId="3" borderId="18" xfId="1" applyNumberFormat="1" applyFont="1" applyFill="1" applyBorder="1" applyAlignment="1">
      <alignment horizontal="center" vertical="center"/>
    </xf>
    <xf numFmtId="42" fontId="7" fillId="3" borderId="12" xfId="1" applyFont="1" applyFill="1" applyBorder="1" applyAlignment="1">
      <alignment horizontal="center" vertical="center"/>
    </xf>
    <xf numFmtId="42" fontId="7" fillId="3" borderId="17" xfId="1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166" fontId="5" fillId="0" borderId="0" xfId="0" applyNumberFormat="1" applyFont="1"/>
    <xf numFmtId="166" fontId="7" fillId="5" borderId="9" xfId="4" applyNumberFormat="1" applyFont="1" applyFill="1" applyBorder="1" applyAlignment="1">
      <alignment horizontal="right" vertical="center"/>
    </xf>
    <xf numFmtId="0" fontId="13" fillId="0" borderId="3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3" fontId="3" fillId="5" borderId="4" xfId="0" applyNumberFormat="1" applyFont="1" applyFill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3" fontId="3" fillId="5" borderId="5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2" borderId="2" xfId="0" applyFont="1" applyFill="1" applyBorder="1" applyAlignment="1">
      <alignment horizontal="center" vertical="distributed"/>
    </xf>
    <xf numFmtId="0" fontId="3" fillId="2" borderId="20" xfId="0" applyFont="1" applyFill="1" applyBorder="1" applyAlignment="1">
      <alignment horizontal="center" vertical="distributed"/>
    </xf>
    <xf numFmtId="0" fontId="3" fillId="2" borderId="2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3" fontId="3" fillId="4" borderId="5" xfId="0" applyNumberFormat="1" applyFont="1" applyFill="1" applyBorder="1" applyAlignment="1">
      <alignment horizontal="center" vertical="center" wrapText="1"/>
    </xf>
    <xf numFmtId="3" fontId="3" fillId="6" borderId="13" xfId="0" applyNumberFormat="1" applyFont="1" applyFill="1" applyBorder="1" applyAlignment="1">
      <alignment horizontal="center" vertical="center" wrapText="1"/>
    </xf>
    <xf numFmtId="3" fontId="3" fillId="6" borderId="14" xfId="0" applyNumberFormat="1" applyFont="1" applyFill="1" applyBorder="1" applyAlignment="1">
      <alignment horizontal="center" vertical="center" wrapText="1"/>
    </xf>
    <xf numFmtId="3" fontId="3" fillId="6" borderId="15" xfId="0" applyNumberFormat="1" applyFont="1" applyFill="1" applyBorder="1" applyAlignment="1">
      <alignment horizontal="center" vertical="center" wrapText="1"/>
    </xf>
  </cellXfs>
  <cellStyles count="6">
    <cellStyle name="Millares" xfId="3" builtinId="3"/>
    <cellStyle name="Moneda" xfId="4" builtinId="4"/>
    <cellStyle name="Moneda [0]" xfId="1" builtinId="7"/>
    <cellStyle name="Normal" xfId="0" builtinId="0"/>
    <cellStyle name="Normal 2 3" xfId="2" xr:uid="{00000000-0005-0000-0000-000003000000}"/>
    <cellStyle name="Porcentaje" xfId="5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196850</xdr:colOff>
      <xdr:row>18</xdr:row>
      <xdr:rowOff>52917</xdr:rowOff>
    </xdr:from>
    <xdr:to>
      <xdr:col>1</xdr:col>
      <xdr:colOff>1502833</xdr:colOff>
      <xdr:row>18</xdr:row>
      <xdr:rowOff>556341</xdr:rowOff>
    </xdr:to>
    <xdr:pic>
      <xdr:nvPicPr>
        <xdr:cNvPr id="3" name="Imagen 2" descr="Imagen">
          <a:extLst>
            <a:ext uri="{FF2B5EF4-FFF2-40B4-BE49-F238E27FC236}">
              <a16:creationId xmlns:a16="http://schemas.microsoft.com/office/drawing/2014/main" id="{8CA23C95-A0AA-EBCF-C6DF-269F9332A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6517" y="8318500"/>
          <a:ext cx="1305983" cy="50342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2E413-8AAB-4338-9A4E-FD052370197F}">
  <dimension ref="A1:Y32"/>
  <sheetViews>
    <sheetView tabSelected="1" zoomScale="90" zoomScaleNormal="90" workbookViewId="0">
      <selection activeCell="G19" sqref="G19:I19"/>
    </sheetView>
  </sheetViews>
  <sheetFormatPr baseColWidth="10" defaultColWidth="9.140625" defaultRowHeight="11.25" customHeight="1" x14ac:dyDescent="0.2"/>
  <cols>
    <col min="1" max="1" width="10.85546875" style="2" customWidth="1"/>
    <col min="2" max="2" width="52.7109375" style="2" customWidth="1"/>
    <col min="3" max="3" width="8.7109375" style="9" customWidth="1"/>
    <col min="4" max="4" width="7" style="2" customWidth="1"/>
    <col min="5" max="5" width="15.28515625" style="2" customWidth="1"/>
    <col min="6" max="6" width="11.28515625" style="2" customWidth="1"/>
    <col min="7" max="7" width="12.140625" style="2" customWidth="1"/>
    <col min="8" max="8" width="14.42578125" style="2" bestFit="1" customWidth="1"/>
    <col min="9" max="9" width="12.42578125" style="2" customWidth="1"/>
    <col min="10" max="10" width="13.28515625" style="2" customWidth="1"/>
    <col min="11" max="12" width="10.42578125" style="2" customWidth="1"/>
    <col min="13" max="14" width="13.28515625" style="2" customWidth="1"/>
    <col min="15" max="18" width="14" style="2" customWidth="1"/>
    <col min="19" max="19" width="14.5703125" style="2" customWidth="1"/>
    <col min="20" max="20" width="12" style="2" customWidth="1"/>
    <col min="21" max="21" width="15.28515625" style="2" customWidth="1"/>
    <col min="22" max="22" width="13.42578125" style="2" customWidth="1"/>
    <col min="23" max="24" width="15.7109375" style="2" customWidth="1"/>
    <col min="25" max="25" width="12" style="2" customWidth="1"/>
    <col min="26" max="16384" width="9.140625" style="2"/>
  </cols>
  <sheetData>
    <row r="1" spans="1:25" x14ac:dyDescent="0.2">
      <c r="A1" s="3"/>
      <c r="B1" s="1"/>
      <c r="C1" s="8"/>
      <c r="D1" s="4"/>
      <c r="E1" s="5"/>
      <c r="F1" s="5"/>
      <c r="G1" s="5"/>
      <c r="H1" s="5"/>
      <c r="I1" s="5"/>
      <c r="J1" s="5"/>
      <c r="K1" s="1"/>
    </row>
    <row r="2" spans="1:25" ht="37.5" customHeight="1" x14ac:dyDescent="0.2">
      <c r="A2" s="78" t="s">
        <v>0</v>
      </c>
      <c r="B2" s="78" t="s">
        <v>1</v>
      </c>
      <c r="C2" s="80" t="s">
        <v>2</v>
      </c>
      <c r="D2" s="80" t="s">
        <v>3</v>
      </c>
      <c r="E2" s="83" t="s">
        <v>4</v>
      </c>
      <c r="F2" s="84"/>
      <c r="G2" s="84"/>
      <c r="H2" s="84"/>
      <c r="I2" s="85"/>
      <c r="J2" s="86" t="s">
        <v>5</v>
      </c>
      <c r="K2" s="87"/>
      <c r="L2" s="87"/>
      <c r="M2" s="87"/>
      <c r="N2" s="88"/>
      <c r="O2" s="89" t="s">
        <v>6</v>
      </c>
      <c r="P2" s="90"/>
      <c r="Q2" s="90"/>
      <c r="R2" s="90"/>
      <c r="S2" s="91"/>
      <c r="T2" s="73" t="s">
        <v>7</v>
      </c>
      <c r="U2" s="74"/>
      <c r="V2" s="74"/>
      <c r="W2" s="74"/>
      <c r="X2" s="75"/>
      <c r="Y2" s="36"/>
    </row>
    <row r="3" spans="1:25" ht="45.75" customHeight="1" x14ac:dyDescent="0.2">
      <c r="A3" s="79"/>
      <c r="B3" s="79"/>
      <c r="C3" s="81"/>
      <c r="D3" s="82"/>
      <c r="E3" s="10" t="s">
        <v>8</v>
      </c>
      <c r="F3" s="11" t="s">
        <v>9</v>
      </c>
      <c r="G3" s="12" t="s">
        <v>10</v>
      </c>
      <c r="H3" s="11" t="s">
        <v>11</v>
      </c>
      <c r="I3" s="13" t="s">
        <v>12</v>
      </c>
      <c r="J3" s="14" t="s">
        <v>8</v>
      </c>
      <c r="K3" s="15" t="s">
        <v>9</v>
      </c>
      <c r="L3" s="16" t="s">
        <v>10</v>
      </c>
      <c r="M3" s="15" t="s">
        <v>11</v>
      </c>
      <c r="N3" s="17" t="s">
        <v>12</v>
      </c>
      <c r="O3" s="31" t="s">
        <v>8</v>
      </c>
      <c r="P3" s="32" t="s">
        <v>9</v>
      </c>
      <c r="Q3" s="33" t="s">
        <v>10</v>
      </c>
      <c r="R3" s="32" t="s">
        <v>11</v>
      </c>
      <c r="S3" s="34" t="s">
        <v>12</v>
      </c>
      <c r="T3" s="18" t="s">
        <v>13</v>
      </c>
      <c r="U3" s="19" t="s">
        <v>14</v>
      </c>
      <c r="V3" s="20" t="s">
        <v>15</v>
      </c>
      <c r="W3" s="19" t="s">
        <v>16</v>
      </c>
      <c r="X3" s="21" t="s">
        <v>17</v>
      </c>
      <c r="Y3" s="36"/>
    </row>
    <row r="4" spans="1:25" ht="42" customHeight="1" x14ac:dyDescent="0.2">
      <c r="A4" s="66">
        <v>1</v>
      </c>
      <c r="B4" s="71" t="s">
        <v>18</v>
      </c>
      <c r="C4" s="52" t="s">
        <v>19</v>
      </c>
      <c r="D4" s="53">
        <v>1</v>
      </c>
      <c r="E4" s="54">
        <v>85000</v>
      </c>
      <c r="F4" s="55">
        <f>E4*G4</f>
        <v>16150</v>
      </c>
      <c r="G4" s="22">
        <v>0.19</v>
      </c>
      <c r="H4" s="23">
        <f>E4+F4</f>
        <v>101150</v>
      </c>
      <c r="I4" s="56">
        <f>D4*H4</f>
        <v>101150</v>
      </c>
      <c r="J4" s="57">
        <v>87000</v>
      </c>
      <c r="K4" s="23">
        <f>J4*L4</f>
        <v>16530</v>
      </c>
      <c r="L4" s="22">
        <v>0.19</v>
      </c>
      <c r="M4" s="58">
        <f>J4+K4</f>
        <v>103530</v>
      </c>
      <c r="N4" s="56">
        <f>M4*D4</f>
        <v>103530</v>
      </c>
      <c r="O4" s="29">
        <v>80000</v>
      </c>
      <c r="P4" s="23">
        <f>O4*Q4</f>
        <v>15200</v>
      </c>
      <c r="Q4" s="22">
        <v>0.19</v>
      </c>
      <c r="R4" s="24">
        <f>O4+P4</f>
        <v>95200</v>
      </c>
      <c r="S4" s="25">
        <f>R4*D4</f>
        <v>95200</v>
      </c>
      <c r="T4" s="26">
        <f>AVERAGE(E4,J4,O4)</f>
        <v>84000</v>
      </c>
      <c r="U4" s="26">
        <f t="shared" ref="U4:X11" si="0">AVERAGE(F4,K4,P4)</f>
        <v>15960</v>
      </c>
      <c r="V4" s="27">
        <f t="shared" si="0"/>
        <v>0.19000000000000003</v>
      </c>
      <c r="W4" s="28">
        <f t="shared" si="0"/>
        <v>99960</v>
      </c>
      <c r="X4" s="70">
        <f t="shared" si="0"/>
        <v>99960</v>
      </c>
      <c r="Y4" s="37"/>
    </row>
    <row r="5" spans="1:25" ht="39" customHeight="1" x14ac:dyDescent="0.2">
      <c r="A5" s="66">
        <v>2</v>
      </c>
      <c r="B5" s="71" t="s">
        <v>20</v>
      </c>
      <c r="C5" s="52" t="s">
        <v>19</v>
      </c>
      <c r="D5" s="53">
        <v>1</v>
      </c>
      <c r="E5" s="54">
        <v>85000</v>
      </c>
      <c r="F5" s="55">
        <f t="shared" ref="F5:F17" si="1">E5*G5</f>
        <v>16150</v>
      </c>
      <c r="G5" s="22">
        <v>0.19</v>
      </c>
      <c r="H5" s="23">
        <f t="shared" ref="H5:H11" si="2">E5+F5</f>
        <v>101150</v>
      </c>
      <c r="I5" s="56">
        <f t="shared" ref="I5:I11" si="3">D5*H5</f>
        <v>101150</v>
      </c>
      <c r="J5" s="57">
        <v>87000</v>
      </c>
      <c r="K5" s="23">
        <f t="shared" ref="K5:K17" si="4">J5*L5</f>
        <v>16530</v>
      </c>
      <c r="L5" s="22">
        <v>0.19</v>
      </c>
      <c r="M5" s="58">
        <f t="shared" ref="M5:M11" si="5">J5+K5</f>
        <v>103530</v>
      </c>
      <c r="N5" s="56">
        <f t="shared" ref="N5:N11" si="6">M5*D5</f>
        <v>103530</v>
      </c>
      <c r="O5" s="29">
        <v>80000</v>
      </c>
      <c r="P5" s="23">
        <f t="shared" ref="P5:P17" si="7">O5*Q5</f>
        <v>15200</v>
      </c>
      <c r="Q5" s="22">
        <v>0.19</v>
      </c>
      <c r="R5" s="24">
        <f t="shared" ref="R5:R17" si="8">O5+P5</f>
        <v>95200</v>
      </c>
      <c r="S5" s="25">
        <f t="shared" ref="S5:S17" si="9">R5*D5</f>
        <v>95200</v>
      </c>
      <c r="T5" s="26">
        <f t="shared" ref="T5:T11" si="10">AVERAGE(E5,J5,O5)</f>
        <v>84000</v>
      </c>
      <c r="U5" s="26">
        <f t="shared" ref="U5:U11" si="11">AVERAGE(F5,K5,P5)</f>
        <v>15960</v>
      </c>
      <c r="V5" s="27">
        <f t="shared" ref="V5:V6" si="12">AVERAGE(G5,L5,Q5)</f>
        <v>0.19000000000000003</v>
      </c>
      <c r="W5" s="28">
        <f t="shared" si="0"/>
        <v>99960</v>
      </c>
      <c r="X5" s="70">
        <f t="shared" si="0"/>
        <v>99960</v>
      </c>
      <c r="Y5" s="37"/>
    </row>
    <row r="6" spans="1:25" ht="40.5" customHeight="1" x14ac:dyDescent="0.2">
      <c r="A6" s="66">
        <v>3</v>
      </c>
      <c r="B6" s="71" t="s">
        <v>21</v>
      </c>
      <c r="C6" s="52" t="s">
        <v>19</v>
      </c>
      <c r="D6" s="53">
        <v>1</v>
      </c>
      <c r="E6" s="54">
        <v>85000</v>
      </c>
      <c r="F6" s="55">
        <f t="shared" si="1"/>
        <v>16150</v>
      </c>
      <c r="G6" s="22">
        <v>0.19</v>
      </c>
      <c r="H6" s="23">
        <f t="shared" si="2"/>
        <v>101150</v>
      </c>
      <c r="I6" s="56">
        <f t="shared" si="3"/>
        <v>101150</v>
      </c>
      <c r="J6" s="57">
        <v>87000</v>
      </c>
      <c r="K6" s="23">
        <f t="shared" si="4"/>
        <v>16530</v>
      </c>
      <c r="L6" s="22">
        <v>0.19</v>
      </c>
      <c r="M6" s="58">
        <f t="shared" si="5"/>
        <v>103530</v>
      </c>
      <c r="N6" s="56">
        <f t="shared" si="6"/>
        <v>103530</v>
      </c>
      <c r="O6" s="29">
        <v>80000</v>
      </c>
      <c r="P6" s="23">
        <f t="shared" si="7"/>
        <v>15200</v>
      </c>
      <c r="Q6" s="22">
        <v>0.19</v>
      </c>
      <c r="R6" s="24">
        <f t="shared" si="8"/>
        <v>95200</v>
      </c>
      <c r="S6" s="25">
        <f t="shared" si="9"/>
        <v>95200</v>
      </c>
      <c r="T6" s="26">
        <f t="shared" si="10"/>
        <v>84000</v>
      </c>
      <c r="U6" s="26">
        <f t="shared" si="11"/>
        <v>15960</v>
      </c>
      <c r="V6" s="27">
        <f t="shared" si="12"/>
        <v>0.19000000000000003</v>
      </c>
      <c r="W6" s="28">
        <f t="shared" si="0"/>
        <v>99960</v>
      </c>
      <c r="X6" s="70">
        <f t="shared" si="0"/>
        <v>99960</v>
      </c>
      <c r="Y6" s="37"/>
    </row>
    <row r="7" spans="1:25" ht="39" customHeight="1" x14ac:dyDescent="0.2">
      <c r="A7" s="66">
        <v>4</v>
      </c>
      <c r="B7" s="71" t="s">
        <v>22</v>
      </c>
      <c r="C7" s="52" t="s">
        <v>19</v>
      </c>
      <c r="D7" s="53">
        <v>1</v>
      </c>
      <c r="E7" s="54">
        <v>85000</v>
      </c>
      <c r="F7" s="55">
        <f t="shared" si="1"/>
        <v>16150</v>
      </c>
      <c r="G7" s="22">
        <v>0.19</v>
      </c>
      <c r="H7" s="23">
        <f t="shared" si="2"/>
        <v>101150</v>
      </c>
      <c r="I7" s="56">
        <f t="shared" si="3"/>
        <v>101150</v>
      </c>
      <c r="J7" s="57">
        <v>87000</v>
      </c>
      <c r="K7" s="23">
        <f t="shared" si="4"/>
        <v>16530</v>
      </c>
      <c r="L7" s="22">
        <v>0.19</v>
      </c>
      <c r="M7" s="58">
        <f t="shared" si="5"/>
        <v>103530</v>
      </c>
      <c r="N7" s="56">
        <f t="shared" si="6"/>
        <v>103530</v>
      </c>
      <c r="O7" s="29">
        <v>80000</v>
      </c>
      <c r="P7" s="23">
        <f t="shared" si="7"/>
        <v>15200</v>
      </c>
      <c r="Q7" s="22">
        <v>0.19</v>
      </c>
      <c r="R7" s="24">
        <f t="shared" si="8"/>
        <v>95200</v>
      </c>
      <c r="S7" s="25">
        <f t="shared" si="9"/>
        <v>95200</v>
      </c>
      <c r="T7" s="26">
        <f t="shared" si="10"/>
        <v>84000</v>
      </c>
      <c r="U7" s="26">
        <f t="shared" si="11"/>
        <v>15960</v>
      </c>
      <c r="V7" s="27">
        <v>0</v>
      </c>
      <c r="W7" s="28">
        <f t="shared" si="0"/>
        <v>99960</v>
      </c>
      <c r="X7" s="70">
        <f t="shared" si="0"/>
        <v>99960</v>
      </c>
      <c r="Y7" s="37"/>
    </row>
    <row r="8" spans="1:25" ht="37.5" customHeight="1" x14ac:dyDescent="0.2">
      <c r="A8" s="66">
        <v>5</v>
      </c>
      <c r="B8" s="71" t="s">
        <v>23</v>
      </c>
      <c r="C8" s="52" t="s">
        <v>19</v>
      </c>
      <c r="D8" s="53">
        <v>1</v>
      </c>
      <c r="E8" s="54">
        <v>85000</v>
      </c>
      <c r="F8" s="55">
        <f t="shared" si="1"/>
        <v>16150</v>
      </c>
      <c r="G8" s="22">
        <v>0.19</v>
      </c>
      <c r="H8" s="23">
        <f t="shared" si="2"/>
        <v>101150</v>
      </c>
      <c r="I8" s="56">
        <f t="shared" si="3"/>
        <v>101150</v>
      </c>
      <c r="J8" s="57">
        <v>87000</v>
      </c>
      <c r="K8" s="23">
        <f t="shared" si="4"/>
        <v>16530</v>
      </c>
      <c r="L8" s="22">
        <v>0.19</v>
      </c>
      <c r="M8" s="58">
        <f t="shared" si="5"/>
        <v>103530</v>
      </c>
      <c r="N8" s="56">
        <f t="shared" si="6"/>
        <v>103530</v>
      </c>
      <c r="O8" s="29">
        <v>80000</v>
      </c>
      <c r="P8" s="23">
        <f t="shared" si="7"/>
        <v>15200</v>
      </c>
      <c r="Q8" s="22">
        <v>0.19</v>
      </c>
      <c r="R8" s="24">
        <f t="shared" si="8"/>
        <v>95200</v>
      </c>
      <c r="S8" s="25">
        <f t="shared" si="9"/>
        <v>95200</v>
      </c>
      <c r="T8" s="26">
        <f t="shared" si="10"/>
        <v>84000</v>
      </c>
      <c r="U8" s="26">
        <f t="shared" si="11"/>
        <v>15960</v>
      </c>
      <c r="V8" s="27">
        <v>0</v>
      </c>
      <c r="W8" s="28">
        <f t="shared" si="0"/>
        <v>99960</v>
      </c>
      <c r="X8" s="70">
        <f t="shared" si="0"/>
        <v>99960</v>
      </c>
      <c r="Y8" s="37"/>
    </row>
    <row r="9" spans="1:25" ht="36" customHeight="1" x14ac:dyDescent="0.2">
      <c r="A9" s="66">
        <v>6</v>
      </c>
      <c r="B9" s="71" t="s">
        <v>24</v>
      </c>
      <c r="C9" s="52" t="s">
        <v>19</v>
      </c>
      <c r="D9" s="53">
        <v>1</v>
      </c>
      <c r="E9" s="54">
        <v>85000</v>
      </c>
      <c r="F9" s="55">
        <f>E9*G9</f>
        <v>16150</v>
      </c>
      <c r="G9" s="22">
        <v>0.19</v>
      </c>
      <c r="H9" s="23">
        <f>E9+F9</f>
        <v>101150</v>
      </c>
      <c r="I9" s="56">
        <f t="shared" si="3"/>
        <v>101150</v>
      </c>
      <c r="J9" s="57">
        <v>87000</v>
      </c>
      <c r="K9" s="23">
        <f t="shared" si="4"/>
        <v>16530</v>
      </c>
      <c r="L9" s="22">
        <v>0.19</v>
      </c>
      <c r="M9" s="58">
        <f t="shared" si="5"/>
        <v>103530</v>
      </c>
      <c r="N9" s="56">
        <f t="shared" si="6"/>
        <v>103530</v>
      </c>
      <c r="O9" s="29">
        <v>80000</v>
      </c>
      <c r="P9" s="23">
        <f t="shared" si="7"/>
        <v>15200</v>
      </c>
      <c r="Q9" s="22">
        <v>0.19</v>
      </c>
      <c r="R9" s="24">
        <f t="shared" si="8"/>
        <v>95200</v>
      </c>
      <c r="S9" s="25">
        <f t="shared" si="9"/>
        <v>95200</v>
      </c>
      <c r="T9" s="26">
        <f>AVERAGE(E9,J9,O9)</f>
        <v>84000</v>
      </c>
      <c r="U9" s="26">
        <f t="shared" si="11"/>
        <v>15960</v>
      </c>
      <c r="V9" s="27">
        <v>0</v>
      </c>
      <c r="W9" s="28">
        <f t="shared" si="0"/>
        <v>99960</v>
      </c>
      <c r="X9" s="70">
        <f t="shared" si="0"/>
        <v>99960</v>
      </c>
      <c r="Y9" s="37"/>
    </row>
    <row r="10" spans="1:25" ht="30" customHeight="1" x14ac:dyDescent="0.2">
      <c r="A10" s="66">
        <v>7</v>
      </c>
      <c r="B10" s="71" t="s">
        <v>25</v>
      </c>
      <c r="C10" s="52" t="s">
        <v>19</v>
      </c>
      <c r="D10" s="53">
        <v>1</v>
      </c>
      <c r="E10" s="54">
        <v>85000</v>
      </c>
      <c r="F10" s="55">
        <f t="shared" si="1"/>
        <v>16150</v>
      </c>
      <c r="G10" s="22">
        <v>0.19</v>
      </c>
      <c r="H10" s="23">
        <f t="shared" si="2"/>
        <v>101150</v>
      </c>
      <c r="I10" s="56">
        <f t="shared" si="3"/>
        <v>101150</v>
      </c>
      <c r="J10" s="57">
        <v>87000</v>
      </c>
      <c r="K10" s="23">
        <f t="shared" si="4"/>
        <v>16530</v>
      </c>
      <c r="L10" s="22">
        <v>0.19</v>
      </c>
      <c r="M10" s="58">
        <f t="shared" si="5"/>
        <v>103530</v>
      </c>
      <c r="N10" s="56">
        <f t="shared" si="6"/>
        <v>103530</v>
      </c>
      <c r="O10" s="29">
        <v>80000</v>
      </c>
      <c r="P10" s="23">
        <f t="shared" si="7"/>
        <v>15200</v>
      </c>
      <c r="Q10" s="22">
        <v>0.19</v>
      </c>
      <c r="R10" s="24">
        <f t="shared" si="8"/>
        <v>95200</v>
      </c>
      <c r="S10" s="25">
        <f t="shared" si="9"/>
        <v>95200</v>
      </c>
      <c r="T10" s="26">
        <f t="shared" si="10"/>
        <v>84000</v>
      </c>
      <c r="U10" s="26">
        <f t="shared" si="11"/>
        <v>15960</v>
      </c>
      <c r="V10" s="27">
        <v>0</v>
      </c>
      <c r="W10" s="28">
        <f t="shared" si="0"/>
        <v>99960</v>
      </c>
      <c r="X10" s="70">
        <f t="shared" si="0"/>
        <v>99960</v>
      </c>
      <c r="Y10" s="37"/>
    </row>
    <row r="11" spans="1:25" ht="36" customHeight="1" x14ac:dyDescent="0.2">
      <c r="A11" s="66">
        <v>8</v>
      </c>
      <c r="B11" s="71" t="s">
        <v>26</v>
      </c>
      <c r="C11" s="52" t="s">
        <v>19</v>
      </c>
      <c r="D11" s="53">
        <v>1</v>
      </c>
      <c r="E11" s="54">
        <v>85000</v>
      </c>
      <c r="F11" s="55">
        <f t="shared" si="1"/>
        <v>16150</v>
      </c>
      <c r="G11" s="22">
        <v>0.19</v>
      </c>
      <c r="H11" s="23">
        <f t="shared" si="2"/>
        <v>101150</v>
      </c>
      <c r="I11" s="56">
        <f t="shared" si="3"/>
        <v>101150</v>
      </c>
      <c r="J11" s="57">
        <v>87000</v>
      </c>
      <c r="K11" s="23">
        <f t="shared" si="4"/>
        <v>16530</v>
      </c>
      <c r="L11" s="22">
        <v>0.19</v>
      </c>
      <c r="M11" s="58">
        <f t="shared" si="5"/>
        <v>103530</v>
      </c>
      <c r="N11" s="56">
        <f t="shared" si="6"/>
        <v>103530</v>
      </c>
      <c r="O11" s="29">
        <v>80000</v>
      </c>
      <c r="P11" s="23">
        <f t="shared" si="7"/>
        <v>15200</v>
      </c>
      <c r="Q11" s="22">
        <v>0.19</v>
      </c>
      <c r="R11" s="24">
        <f t="shared" si="8"/>
        <v>95200</v>
      </c>
      <c r="S11" s="25">
        <f t="shared" si="9"/>
        <v>95200</v>
      </c>
      <c r="T11" s="26">
        <f t="shared" si="10"/>
        <v>84000</v>
      </c>
      <c r="U11" s="26">
        <f t="shared" si="11"/>
        <v>15960</v>
      </c>
      <c r="V11" s="27">
        <v>0</v>
      </c>
      <c r="W11" s="28">
        <f t="shared" si="0"/>
        <v>99960</v>
      </c>
      <c r="X11" s="70">
        <f t="shared" si="0"/>
        <v>99960</v>
      </c>
      <c r="Y11" s="37"/>
    </row>
    <row r="12" spans="1:25" ht="36" customHeight="1" x14ac:dyDescent="0.2">
      <c r="A12" s="66">
        <v>9</v>
      </c>
      <c r="B12" s="71" t="s">
        <v>27</v>
      </c>
      <c r="C12" s="52" t="s">
        <v>19</v>
      </c>
      <c r="D12" s="53">
        <v>1</v>
      </c>
      <c r="E12" s="54">
        <v>53000</v>
      </c>
      <c r="F12" s="55">
        <f t="shared" si="1"/>
        <v>10070</v>
      </c>
      <c r="G12" s="22">
        <v>0.19</v>
      </c>
      <c r="H12" s="23">
        <f t="shared" ref="H12:H17" si="13">E12+F12</f>
        <v>63070</v>
      </c>
      <c r="I12" s="56">
        <f t="shared" ref="I12:I17" si="14">D12*H12</f>
        <v>63070</v>
      </c>
      <c r="J12" s="57">
        <v>52000</v>
      </c>
      <c r="K12" s="23">
        <f t="shared" si="4"/>
        <v>9880</v>
      </c>
      <c r="L12" s="22">
        <v>0.19</v>
      </c>
      <c r="M12" s="58">
        <f t="shared" ref="M12:M17" si="15">J12+K12</f>
        <v>61880</v>
      </c>
      <c r="N12" s="56">
        <f t="shared" ref="N12:N17" si="16">M12*D12</f>
        <v>61880</v>
      </c>
      <c r="O12" s="29">
        <v>50000</v>
      </c>
      <c r="P12" s="23">
        <f t="shared" si="7"/>
        <v>9500</v>
      </c>
      <c r="Q12" s="22">
        <v>0.19</v>
      </c>
      <c r="R12" s="24">
        <f t="shared" si="8"/>
        <v>59500</v>
      </c>
      <c r="S12" s="25">
        <f t="shared" si="9"/>
        <v>59500</v>
      </c>
      <c r="T12" s="26">
        <f t="shared" ref="T12:T16" si="17">AVERAGE(E12,J12,O12)</f>
        <v>51666.666666666664</v>
      </c>
      <c r="U12" s="26">
        <f t="shared" ref="U12:U16" si="18">AVERAGE(F12,K12,P12)</f>
        <v>9816.6666666666661</v>
      </c>
      <c r="V12" s="27">
        <v>0</v>
      </c>
      <c r="W12" s="28">
        <f t="shared" ref="W12:W16" si="19">AVERAGE(H12,M12,R12)</f>
        <v>61483.333333333336</v>
      </c>
      <c r="X12" s="70">
        <f t="shared" ref="X12:X17" si="20">AVERAGE(I12,N12,S12)</f>
        <v>61483.333333333336</v>
      </c>
      <c r="Y12" s="37"/>
    </row>
    <row r="13" spans="1:25" ht="36" customHeight="1" x14ac:dyDescent="0.2">
      <c r="A13" s="66">
        <v>10</v>
      </c>
      <c r="B13" s="71" t="s">
        <v>28</v>
      </c>
      <c r="C13" s="52" t="s">
        <v>19</v>
      </c>
      <c r="D13" s="53">
        <v>1</v>
      </c>
      <c r="E13" s="54">
        <v>170000</v>
      </c>
      <c r="F13" s="55">
        <f t="shared" si="1"/>
        <v>32300</v>
      </c>
      <c r="G13" s="22">
        <v>0.19</v>
      </c>
      <c r="H13" s="23">
        <f t="shared" si="13"/>
        <v>202300</v>
      </c>
      <c r="I13" s="56">
        <f t="shared" si="14"/>
        <v>202300</v>
      </c>
      <c r="J13" s="57">
        <v>176000</v>
      </c>
      <c r="K13" s="23">
        <f t="shared" si="4"/>
        <v>33440</v>
      </c>
      <c r="L13" s="22">
        <v>0.19</v>
      </c>
      <c r="M13" s="58">
        <f t="shared" si="15"/>
        <v>209440</v>
      </c>
      <c r="N13" s="56">
        <f t="shared" si="16"/>
        <v>209440</v>
      </c>
      <c r="O13" s="29">
        <v>165000</v>
      </c>
      <c r="P13" s="23">
        <f t="shared" si="7"/>
        <v>31350</v>
      </c>
      <c r="Q13" s="22">
        <v>0.19</v>
      </c>
      <c r="R13" s="24">
        <f t="shared" si="8"/>
        <v>196350</v>
      </c>
      <c r="S13" s="25">
        <f t="shared" si="9"/>
        <v>196350</v>
      </c>
      <c r="T13" s="26">
        <f t="shared" si="17"/>
        <v>170333.33333333334</v>
      </c>
      <c r="U13" s="26">
        <f t="shared" si="18"/>
        <v>32363.333333333332</v>
      </c>
      <c r="V13" s="27">
        <v>0</v>
      </c>
      <c r="W13" s="28">
        <f t="shared" si="19"/>
        <v>202696.66666666666</v>
      </c>
      <c r="X13" s="70">
        <f t="shared" si="20"/>
        <v>202696.66666666666</v>
      </c>
      <c r="Y13" s="37"/>
    </row>
    <row r="14" spans="1:25" ht="36" customHeight="1" x14ac:dyDescent="0.2">
      <c r="A14" s="66">
        <v>11</v>
      </c>
      <c r="B14" s="71" t="s">
        <v>29</v>
      </c>
      <c r="C14" s="52" t="s">
        <v>19</v>
      </c>
      <c r="D14" s="53">
        <v>1</v>
      </c>
      <c r="E14" s="54">
        <v>19500</v>
      </c>
      <c r="F14" s="55">
        <f t="shared" si="1"/>
        <v>3705</v>
      </c>
      <c r="G14" s="22">
        <v>0.19</v>
      </c>
      <c r="H14" s="23">
        <f t="shared" si="13"/>
        <v>23205</v>
      </c>
      <c r="I14" s="56">
        <f t="shared" si="14"/>
        <v>23205</v>
      </c>
      <c r="J14" s="57">
        <v>19500</v>
      </c>
      <c r="K14" s="23">
        <f t="shared" si="4"/>
        <v>3705</v>
      </c>
      <c r="L14" s="22">
        <v>0.19</v>
      </c>
      <c r="M14" s="58">
        <f t="shared" si="15"/>
        <v>23205</v>
      </c>
      <c r="N14" s="56">
        <f t="shared" si="16"/>
        <v>23205</v>
      </c>
      <c r="O14" s="29">
        <v>18000</v>
      </c>
      <c r="P14" s="23">
        <f t="shared" si="7"/>
        <v>3420</v>
      </c>
      <c r="Q14" s="22">
        <v>0.19</v>
      </c>
      <c r="R14" s="24">
        <f t="shared" si="8"/>
        <v>21420</v>
      </c>
      <c r="S14" s="25">
        <f t="shared" si="9"/>
        <v>21420</v>
      </c>
      <c r="T14" s="26">
        <f t="shared" si="17"/>
        <v>19000</v>
      </c>
      <c r="U14" s="26">
        <f t="shared" si="18"/>
        <v>3610</v>
      </c>
      <c r="V14" s="27">
        <v>0</v>
      </c>
      <c r="W14" s="28">
        <f t="shared" si="19"/>
        <v>22610</v>
      </c>
      <c r="X14" s="70">
        <f t="shared" si="20"/>
        <v>22610</v>
      </c>
      <c r="Y14" s="37"/>
    </row>
    <row r="15" spans="1:25" ht="36" customHeight="1" x14ac:dyDescent="0.2">
      <c r="A15" s="66">
        <v>12</v>
      </c>
      <c r="B15" s="71" t="s">
        <v>30</v>
      </c>
      <c r="C15" s="52" t="s">
        <v>19</v>
      </c>
      <c r="D15" s="53">
        <v>1</v>
      </c>
      <c r="E15" s="54">
        <v>95000</v>
      </c>
      <c r="F15" s="55">
        <f t="shared" si="1"/>
        <v>18050</v>
      </c>
      <c r="G15" s="22">
        <v>0.19</v>
      </c>
      <c r="H15" s="23">
        <f t="shared" si="13"/>
        <v>113050</v>
      </c>
      <c r="I15" s="56">
        <f t="shared" si="14"/>
        <v>113050</v>
      </c>
      <c r="J15" s="57">
        <v>96000</v>
      </c>
      <c r="K15" s="23">
        <f t="shared" si="4"/>
        <v>18240</v>
      </c>
      <c r="L15" s="22">
        <v>0.19</v>
      </c>
      <c r="M15" s="58">
        <f t="shared" si="15"/>
        <v>114240</v>
      </c>
      <c r="N15" s="56">
        <f t="shared" si="16"/>
        <v>114240</v>
      </c>
      <c r="O15" s="29">
        <v>90000</v>
      </c>
      <c r="P15" s="23">
        <f t="shared" si="7"/>
        <v>17100</v>
      </c>
      <c r="Q15" s="22">
        <v>0.19</v>
      </c>
      <c r="R15" s="24">
        <f t="shared" si="8"/>
        <v>107100</v>
      </c>
      <c r="S15" s="25">
        <f t="shared" si="9"/>
        <v>107100</v>
      </c>
      <c r="T15" s="26">
        <f t="shared" si="17"/>
        <v>93666.666666666672</v>
      </c>
      <c r="U15" s="26">
        <f t="shared" si="18"/>
        <v>17796.666666666668</v>
      </c>
      <c r="V15" s="27">
        <v>0</v>
      </c>
      <c r="W15" s="28">
        <f t="shared" si="19"/>
        <v>111463.33333333333</v>
      </c>
      <c r="X15" s="70">
        <f t="shared" si="20"/>
        <v>111463.33333333333</v>
      </c>
      <c r="Y15" s="37"/>
    </row>
    <row r="16" spans="1:25" ht="36" customHeight="1" x14ac:dyDescent="0.2">
      <c r="A16" s="67">
        <v>13</v>
      </c>
      <c r="B16" s="71" t="s">
        <v>31</v>
      </c>
      <c r="C16" s="52" t="s">
        <v>19</v>
      </c>
      <c r="D16" s="53">
        <v>1</v>
      </c>
      <c r="E16" s="54">
        <v>60000</v>
      </c>
      <c r="F16" s="55">
        <f t="shared" si="1"/>
        <v>11400</v>
      </c>
      <c r="G16" s="22">
        <v>0.19</v>
      </c>
      <c r="H16" s="23">
        <f t="shared" si="13"/>
        <v>71400</v>
      </c>
      <c r="I16" s="56">
        <f t="shared" si="14"/>
        <v>71400</v>
      </c>
      <c r="J16" s="57">
        <v>66000</v>
      </c>
      <c r="K16" s="23">
        <f t="shared" si="4"/>
        <v>12540</v>
      </c>
      <c r="L16" s="22">
        <v>0.19</v>
      </c>
      <c r="M16" s="58">
        <f t="shared" si="15"/>
        <v>78540</v>
      </c>
      <c r="N16" s="56">
        <f t="shared" si="16"/>
        <v>78540</v>
      </c>
      <c r="O16" s="29">
        <v>60000</v>
      </c>
      <c r="P16" s="23">
        <f t="shared" si="7"/>
        <v>11400</v>
      </c>
      <c r="Q16" s="22">
        <v>0.19</v>
      </c>
      <c r="R16" s="24">
        <f t="shared" si="8"/>
        <v>71400</v>
      </c>
      <c r="S16" s="25">
        <f t="shared" si="9"/>
        <v>71400</v>
      </c>
      <c r="T16" s="26">
        <f t="shared" si="17"/>
        <v>62000</v>
      </c>
      <c r="U16" s="26">
        <f t="shared" si="18"/>
        <v>11780</v>
      </c>
      <c r="V16" s="27">
        <v>0</v>
      </c>
      <c r="W16" s="28">
        <f t="shared" si="19"/>
        <v>73780</v>
      </c>
      <c r="X16" s="70">
        <f t="shared" si="20"/>
        <v>73780</v>
      </c>
      <c r="Y16" s="37"/>
    </row>
    <row r="17" spans="1:25" ht="36" customHeight="1" x14ac:dyDescent="0.2">
      <c r="A17" s="68">
        <v>14</v>
      </c>
      <c r="B17" s="72" t="s">
        <v>32</v>
      </c>
      <c r="C17" s="59" t="s">
        <v>19</v>
      </c>
      <c r="D17" s="60">
        <v>1</v>
      </c>
      <c r="E17" s="61">
        <v>80000</v>
      </c>
      <c r="F17" s="62">
        <f t="shared" si="1"/>
        <v>15200</v>
      </c>
      <c r="G17" s="39">
        <v>0.19</v>
      </c>
      <c r="H17" s="40">
        <f t="shared" si="13"/>
        <v>95200</v>
      </c>
      <c r="I17" s="63">
        <f t="shared" si="14"/>
        <v>95200</v>
      </c>
      <c r="J17" s="64">
        <v>85000</v>
      </c>
      <c r="K17" s="40">
        <f t="shared" si="4"/>
        <v>16150</v>
      </c>
      <c r="L17" s="39">
        <v>0.19</v>
      </c>
      <c r="M17" s="65">
        <f t="shared" si="15"/>
        <v>101150</v>
      </c>
      <c r="N17" s="63">
        <f t="shared" si="16"/>
        <v>101150</v>
      </c>
      <c r="O17" s="30">
        <v>75000</v>
      </c>
      <c r="P17" s="40">
        <f t="shared" si="7"/>
        <v>14250</v>
      </c>
      <c r="Q17" s="22">
        <v>0.19</v>
      </c>
      <c r="R17" s="24">
        <f t="shared" si="8"/>
        <v>89250</v>
      </c>
      <c r="S17" s="25">
        <f t="shared" si="9"/>
        <v>89250</v>
      </c>
      <c r="T17" s="26">
        <f>AVERAGE(E17,J17,O17)</f>
        <v>80000</v>
      </c>
      <c r="U17" s="26">
        <f>AVERAGE(F17,K17,P17)</f>
        <v>15200</v>
      </c>
      <c r="V17" s="27">
        <v>0</v>
      </c>
      <c r="W17" s="28">
        <f>AVERAGE(H17,M17,R17)</f>
        <v>95200</v>
      </c>
      <c r="X17" s="70">
        <f t="shared" si="20"/>
        <v>95200</v>
      </c>
      <c r="Y17" s="37"/>
    </row>
    <row r="18" spans="1:25" s="35" customFormat="1" ht="40.5" customHeight="1" x14ac:dyDescent="0.25">
      <c r="A18" s="46"/>
      <c r="B18" s="47" t="s">
        <v>33</v>
      </c>
      <c r="C18" s="48" t="s">
        <v>19</v>
      </c>
      <c r="D18" s="49">
        <v>1</v>
      </c>
      <c r="E18" s="41">
        <f>SUM(E4:E17)</f>
        <v>1157500</v>
      </c>
      <c r="F18" s="41">
        <f>SUM(F4:F17)</f>
        <v>219925</v>
      </c>
      <c r="G18" s="42"/>
      <c r="H18" s="41">
        <f>SUM(H4:H17)</f>
        <v>1377425</v>
      </c>
      <c r="I18" s="41">
        <f>SUM(I4:I17)</f>
        <v>1377425</v>
      </c>
      <c r="J18" s="41">
        <f>SUM(J4:J17)</f>
        <v>1190500</v>
      </c>
      <c r="K18" s="41">
        <f>SUM(K4:K17)</f>
        <v>226195</v>
      </c>
      <c r="L18" s="44">
        <v>0.19</v>
      </c>
      <c r="M18" s="41">
        <f>SUM(M4:M17)</f>
        <v>1416695</v>
      </c>
      <c r="N18" s="43">
        <f>M18*D18</f>
        <v>1416695</v>
      </c>
      <c r="O18" s="41">
        <f>SUM(O4:O17)</f>
        <v>1098000</v>
      </c>
      <c r="P18" s="50">
        <f>SUM(P4:P17)</f>
        <v>208620</v>
      </c>
      <c r="Q18" s="51">
        <v>0.19</v>
      </c>
      <c r="R18" s="41">
        <f>SUM(R4:R17)</f>
        <v>1306620</v>
      </c>
      <c r="S18" s="41">
        <f>SUM(S4:S17)</f>
        <v>1306620</v>
      </c>
      <c r="T18" s="41">
        <f>SUM(T4:T17)</f>
        <v>1148666.6666666665</v>
      </c>
      <c r="U18" s="41">
        <f>SUM(U4:U17)</f>
        <v>218246.66666666666</v>
      </c>
      <c r="V18" s="45"/>
      <c r="W18" s="41">
        <f>SUM(W4:W17)</f>
        <v>1366913.3333333333</v>
      </c>
      <c r="X18" s="41">
        <f>SUM(X4:X17)</f>
        <v>1366913.3333333333</v>
      </c>
      <c r="Y18" s="38"/>
    </row>
    <row r="19" spans="1:25" ht="91.5" customHeight="1" x14ac:dyDescent="0.2">
      <c r="A19" s="3"/>
      <c r="B19" s="6" t="s">
        <v>34</v>
      </c>
      <c r="C19" s="6"/>
      <c r="D19" s="7"/>
      <c r="E19" s="5"/>
      <c r="F19" s="5"/>
      <c r="G19" s="76"/>
      <c r="H19" s="76"/>
      <c r="I19" s="77"/>
      <c r="J19" s="5"/>
    </row>
    <row r="20" spans="1:25" x14ac:dyDescent="0.2">
      <c r="P20" s="69"/>
    </row>
    <row r="21" spans="1:25" x14ac:dyDescent="0.2">
      <c r="P21" s="69"/>
    </row>
    <row r="22" spans="1:25" x14ac:dyDescent="0.2"/>
    <row r="23" spans="1:25" x14ac:dyDescent="0.2"/>
    <row r="25" spans="1:25" ht="11.25" customHeight="1" x14ac:dyDescent="0.25">
      <c r="B25"/>
    </row>
    <row r="26" spans="1:25" x14ac:dyDescent="0.2"/>
    <row r="27" spans="1:25" x14ac:dyDescent="0.2"/>
    <row r="28" spans="1:25" x14ac:dyDescent="0.2"/>
    <row r="29" spans="1:25" x14ac:dyDescent="0.2"/>
    <row r="30" spans="1:25" x14ac:dyDescent="0.2"/>
    <row r="31" spans="1:25" x14ac:dyDescent="0.2"/>
    <row r="32" spans="1:25" x14ac:dyDescent="0.2"/>
  </sheetData>
  <protectedRanges>
    <protectedRange sqref="B4:C18" name="Rango1_1"/>
    <protectedRange sqref="E4:E17" name="Rango1_2"/>
    <protectedRange sqref="O4:O17" name="Rango1_2_1"/>
  </protectedRanges>
  <mergeCells count="9">
    <mergeCell ref="T2:X2"/>
    <mergeCell ref="G19:I19"/>
    <mergeCell ref="A2:A3"/>
    <mergeCell ref="B2:B3"/>
    <mergeCell ref="C2:C3"/>
    <mergeCell ref="D2:D3"/>
    <mergeCell ref="E2:I2"/>
    <mergeCell ref="J2:N2"/>
    <mergeCell ref="O2:S2"/>
  </mergeCells>
  <pageMargins left="0.7" right="0.7" top="0.75" bottom="0.75" header="0.3" footer="0.3"/>
  <pageSetup paperSize="9" scale="47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D342752986964B8CB6B2A6D2B7F521" ma:contentTypeVersion="22" ma:contentTypeDescription="Create a new document." ma:contentTypeScope="" ma:versionID="390ab0085e9f912d624e03242ec6db85">
  <xsd:schema xmlns:xsd="http://www.w3.org/2001/XMLSchema" xmlns:xs="http://www.w3.org/2001/XMLSchema" xmlns:p="http://schemas.microsoft.com/office/2006/metadata/properties" xmlns:ns1="http://schemas.microsoft.com/sharepoint/v3" xmlns:ns2="b22c8413-8a93-44d7-8d46-7da685b2fdc5" xmlns:ns3="363604c6-de57-4a7b-a4e1-d47e25fd0730" targetNamespace="http://schemas.microsoft.com/office/2006/metadata/properties" ma:root="true" ma:fieldsID="71950ade3446067e22af69b69e995273" ns1:_="" ns2:_="" ns3:_="">
    <xsd:import namespace="http://schemas.microsoft.com/sharepoint/v3"/>
    <xsd:import namespace="b22c8413-8a93-44d7-8d46-7da685b2fdc5"/>
    <xsd:import namespace="363604c6-de57-4a7b-a4e1-d47e25fd07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Fecha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2c8413-8a93-44d7-8d46-7da685b2fd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Fecha" ma:index="20" nillable="true" ma:displayName="Fecha" ma:format="DateTime" ma:internalName="Fecha">
      <xsd:simpleType>
        <xsd:restriction base="dms:DateTime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3604c6-de57-4a7b-a4e1-d47e25fd073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e1e2c41-b603-40ea-8f2b-e0bda7d52035}" ma:internalName="TaxCatchAll" ma:showField="CatchAllData" ma:web="363604c6-de57-4a7b-a4e1-d47e25fd07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Fecha xmlns="b22c8413-8a93-44d7-8d46-7da685b2fdc5" xsi:nil="true"/>
    <_ip_UnifiedCompliancePolicyProperties xmlns="http://schemas.microsoft.com/sharepoint/v3" xsi:nil="true"/>
    <TaxCatchAll xmlns="363604c6-de57-4a7b-a4e1-d47e25fd0730" xsi:nil="true"/>
    <lcf76f155ced4ddcb4097134ff3c332f xmlns="b22c8413-8a93-44d7-8d46-7da685b2fdc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2824D2-9C96-43EF-8DA0-A8D0862A2A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0C22EB-69D6-46D3-824C-55C45DD51D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22c8413-8a93-44d7-8d46-7da685b2fdc5"/>
    <ds:schemaRef ds:uri="363604c6-de57-4a7b-a4e1-d47e25fd07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35BD2-B746-4E6C-AC84-3786617C51B9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b22c8413-8a93-44d7-8d46-7da685b2fdc5"/>
    <ds:schemaRef ds:uri="363604c6-de57-4a7b-a4e1-d47e25fd073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EJEMPLO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2025-06-13T21:39:30Z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2025-02-20T15:49:11Z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b362fd35-4434-4567-8d0a-970cdcbdf95b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0x0101004ED342752986964B8CB6B2A6D2B7F521</vt:lpwstr>
  </property>
  <property fmtid="{D5CDD505-2E9C-101B-9397-08002B2CF9AE}" pid="11" name="MediaServiceImageTags">
    <vt:lpwstr/>
  </property>
</Properties>
</file>