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nathyrestrepo/Library/CloudStorage/GoogleDrive-nstareve889@gmail.com/Mi unidad/Contratación 2025/Compras 2025/01. Subasta a la Inversa - Materiales de la Regular/Contrato Soluciones Mecatronicas Lote 1, 4, 6, 7, 12, 14/"/>
    </mc:Choice>
  </mc:AlternateContent>
  <xr:revisionPtr revIDLastSave="0" documentId="13_ncr:1_{6E5797D9-69DB-554B-8473-8160F83DFB15}" xr6:coauthVersionLast="47" xr6:coauthVersionMax="47" xr10:uidLastSave="{00000000-0000-0000-0000-000000000000}"/>
  <bookViews>
    <workbookView xWindow="0" yWindow="500" windowWidth="20740" windowHeight="11160" xr2:uid="{00000000-000D-0000-FFFF-FFFF00000000}"/>
  </bookViews>
  <sheets>
    <sheet name="MULTIMEDIA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5" i="11" l="1"/>
  <c r="D47" i="11"/>
  <c r="D46" i="11"/>
  <c r="D48" i="11" s="1"/>
  <c r="H10" i="11" l="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9" i="11"/>
</calcChain>
</file>

<file path=xl/sharedStrings.xml><?xml version="1.0" encoding="utf-8"?>
<sst xmlns="http://schemas.openxmlformats.org/spreadsheetml/2006/main" count="88" uniqueCount="62">
  <si>
    <t>ITEM</t>
  </si>
  <si>
    <t>CANTIDAD</t>
  </si>
  <si>
    <t>UNIDAD DE MEDIDA</t>
  </si>
  <si>
    <t xml:space="preserve">VLR UNITARIO SIN IVA </t>
  </si>
  <si>
    <t>VLR TOTAL</t>
  </si>
  <si>
    <t>RESUMEN DE LA OFERTA</t>
  </si>
  <si>
    <t>TOTAL</t>
  </si>
  <si>
    <t>IVA</t>
  </si>
  <si>
    <t>GRAN TOTAL DE LA OFERTA ECONOMICA</t>
  </si>
  <si>
    <t xml:space="preserve">Atentamente, </t>
  </si>
  <si>
    <t xml:space="preserve"> </t>
  </si>
  <si>
    <t>Validez de la oferta: 90 días</t>
  </si>
  <si>
    <t>SUBTOTAL DE LA PROPUESTA (IVA)</t>
  </si>
  <si>
    <t>IMPUESTOS</t>
  </si>
  <si>
    <t>DESCRIPCION DETALLADA 
 (FICHA TECNICA)</t>
  </si>
  <si>
    <t>caja</t>
  </si>
  <si>
    <t>paquete</t>
  </si>
  <si>
    <t>Unidad</t>
  </si>
  <si>
    <t>FICHA TECNICA LOTE 4 MULTIMEDIA</t>
  </si>
  <si>
    <t>Bisturi 18 mm metalico</t>
  </si>
  <si>
    <t>Block Origami20x20 x 30 hojas</t>
  </si>
  <si>
    <t>Caja lapices Colores x 12</t>
  </si>
  <si>
    <t>Caja de borradores miga de pan x 24 und</t>
  </si>
  <si>
    <t>Caja de Lápices Negro 2B con borrador x12 unidades</t>
  </si>
  <si>
    <t xml:space="preserve">Caja de marcadores permanentes color azul x 10 unidades </t>
  </si>
  <si>
    <t xml:space="preserve">Caja de marcadores permanentes color negro x 10 unidades </t>
  </si>
  <si>
    <t xml:space="preserve">Caja de marcadores permanentes color rojo x 10 unidades </t>
  </si>
  <si>
    <t xml:space="preserve">Caja de marcadores permanentes color verde x 10 unidades </t>
  </si>
  <si>
    <t>Papeles cartulina 160 gr, tamaño oficio X 10 unidades</t>
  </si>
  <si>
    <t>Creyones escolares x 12</t>
  </si>
  <si>
    <t>Foammy Colores Surtidos x 10 und</t>
  </si>
  <si>
    <t>Kits de marcadores marcadores a base de agua de colores x 10 Und</t>
  </si>
  <si>
    <t>Notas Adhesivas Removibles 76x76mm Colores Neón, paquete por x400 hojas</t>
  </si>
  <si>
    <t>papel Periódico en pliego (100 x 70) por 50 Und</t>
  </si>
  <si>
    <t>Pincel cerda suave pqte diferentes tañamos X 6 Und</t>
  </si>
  <si>
    <t xml:space="preserve">Plastilina Barra x 500g color amarillo </t>
  </si>
  <si>
    <t xml:space="preserve">Plastilina Barra x 500g color Azul </t>
  </si>
  <si>
    <t xml:space="preserve">Plastilina Barra x 500g color Morado </t>
  </si>
  <si>
    <t xml:space="preserve">Plastilina Barra x 500g color Naranja </t>
  </si>
  <si>
    <t xml:space="preserve">Plastilina Barra x 500g color Rojo </t>
  </si>
  <si>
    <t xml:space="preserve">Plastilina Barra x 500g color Verde </t>
  </si>
  <si>
    <t>Resma Carta Ecológica 75gr Papel blanco Caja X 10 Reprograf</t>
  </si>
  <si>
    <t>Resma Carta Ecológica 75gr Papel Natural Caja X 10 Reprograf</t>
  </si>
  <si>
    <t>Tablas con gancho tamaño oficio en acrílico</t>
  </si>
  <si>
    <t>Tijera multiproposito mango ergonomico cuchillas de acero inoxidable y puntas redondeadas. Medidas: 17 cm</t>
  </si>
  <si>
    <t>Pintura acrílica estilo escolar 125 Gr X 6 Colores Surtido</t>
  </si>
  <si>
    <t>Cuadernos block de papel para acuarela tamaño carta  X 15 Hojas</t>
  </si>
  <si>
    <t>Pintura de acuarela de platillo X 12 colores</t>
  </si>
  <si>
    <t>Unidad pen o flash X 8GB</t>
  </si>
  <si>
    <t>Paletas para mezclar pintura o tinta redonda X 12</t>
  </si>
  <si>
    <t>Maniquíes de madera 30 cm alto</t>
  </si>
  <si>
    <t>Block</t>
  </si>
  <si>
    <t>Caja</t>
  </si>
  <si>
    <t>Paquete</t>
  </si>
  <si>
    <t>EXENTO</t>
  </si>
  <si>
    <t>OFERTA ECONOMICA</t>
  </si>
  <si>
    <t>El suscrito, obrando en representación de SOLUCIONES MECATRONICAS Y SERVICIOS S.A.S,  ofrezco contratar con el Centro de Automatización Industrial del SENA Regional Caldas el siguiente Objeto: Contratar la compraventa de materiales de formación en las áreas de Biomédica, CNC, Electrónica, Gestión de la Producción, Mecatrónica, Transversales, Multimedia, Robótica, Teleinformática y demás áreas de formación en los programas regulares pertenecientes al Centro de Automatización Industrial de acuerdo con las especificaciones relacionadas en la ficha técnica.</t>
  </si>
  <si>
    <t xml:space="preserve">Nombre o Razón Social del Proponente: SOLUCIONES MECATRONICAS Y SERVICIOS S.A.S </t>
  </si>
  <si>
    <t xml:space="preserve">Nombre del Representante Legal: SAUL ENRIQUE GARCIA TAMAYO </t>
  </si>
  <si>
    <t xml:space="preserve">C. C. Nº 75067033  de MANIZALES </t>
  </si>
  <si>
    <t>NOMBRE DE QUIEN FIRMA: SAUL ENRIQUE GARCIA TAMAYO</t>
  </si>
  <si>
    <t xml:space="preserve">FIRMA: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</si>
</sst>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</numFmts>
  <fonts count="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</cellStyleXfs>
  <cellXfs count="44">
    <xf numFmtId="0" fontId="0" fillId="0" borderId="0" xfId="0" applyAlignment="1">
      <alignment horizontal="left" vertical="top"/>
    </xf>
    <xf numFmtId="3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center" wrapText="1"/>
    </xf>
    <xf numFmtId="3" fontId="3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3" fontId="4" fillId="0" borderId="10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6" fillId="2" borderId="11" xfId="0" applyFont="1" applyFill="1" applyBorder="1" applyAlignment="1">
      <alignment wrapText="1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9" fontId="6" fillId="0" borderId="14" xfId="0" applyNumberFormat="1" applyFont="1" applyBorder="1" applyAlignment="1">
      <alignment horizontal="center" vertical="center"/>
    </xf>
    <xf numFmtId="9" fontId="6" fillId="0" borderId="12" xfId="0" applyNumberFormat="1" applyFont="1" applyBorder="1" applyAlignment="1">
      <alignment horizontal="center" vertical="center"/>
    </xf>
    <xf numFmtId="9" fontId="5" fillId="0" borderId="12" xfId="0" applyNumberFormat="1" applyFont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3" fontId="3" fillId="0" borderId="8" xfId="0" applyNumberFormat="1" applyFont="1" applyBorder="1" applyAlignment="1">
      <alignment horizontal="center" vertical="center" wrapText="1"/>
    </xf>
    <xf numFmtId="3" fontId="3" fillId="0" borderId="9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left" vertical="top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</cellXfs>
  <cellStyles count="17">
    <cellStyle name="Moneda [0] 2" xfId="3" xr:uid="{00000000-0005-0000-0000-000000000000}"/>
    <cellStyle name="Moneda 10" xfId="12" xr:uid="{00000000-0005-0000-0000-000001000000}"/>
    <cellStyle name="Moneda 11" xfId="13" xr:uid="{00000000-0005-0000-0000-000002000000}"/>
    <cellStyle name="Moneda 12" xfId="14" xr:uid="{00000000-0005-0000-0000-000003000000}"/>
    <cellStyle name="Moneda 13" xfId="15" xr:uid="{00000000-0005-0000-0000-000004000000}"/>
    <cellStyle name="Moneda 2" xfId="4" xr:uid="{00000000-0005-0000-0000-000005000000}"/>
    <cellStyle name="Moneda 3" xfId="5" xr:uid="{00000000-0005-0000-0000-000006000000}"/>
    <cellStyle name="Moneda 4" xfId="6" xr:uid="{00000000-0005-0000-0000-000007000000}"/>
    <cellStyle name="Moneda 5" xfId="7" xr:uid="{00000000-0005-0000-0000-000008000000}"/>
    <cellStyle name="Moneda 6" xfId="8" xr:uid="{00000000-0005-0000-0000-000009000000}"/>
    <cellStyle name="Moneda 7" xfId="9" xr:uid="{00000000-0005-0000-0000-00000A000000}"/>
    <cellStyle name="Moneda 8" xfId="10" xr:uid="{00000000-0005-0000-0000-00000B000000}"/>
    <cellStyle name="Moneda 9" xfId="11" xr:uid="{00000000-0005-0000-0000-00000C000000}"/>
    <cellStyle name="Normal" xfId="0" builtinId="0"/>
    <cellStyle name="Normal 2" xfId="1" xr:uid="{00000000-0005-0000-0000-00000E000000}"/>
    <cellStyle name="Normal 3" xfId="2" xr:uid="{00000000-0005-0000-0000-00000F000000}"/>
    <cellStyle name="Normal 7" xfId="16" xr:uid="{D7C00051-E4E9-4C53-991C-1731CDD933F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661147</xdr:colOff>
      <xdr:row>54</xdr:row>
      <xdr:rowOff>89647</xdr:rowOff>
    </xdr:from>
    <xdr:to>
      <xdr:col>2</xdr:col>
      <xdr:colOff>2739429</xdr:colOff>
      <xdr:row>54</xdr:row>
      <xdr:rowOff>617531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A427FF7-BA13-4180-8B77-1E21154655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7422" y="8204947"/>
          <a:ext cx="2078282" cy="5278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537CF-8A09-C941-8379-2241A3153E3F}">
  <dimension ref="A2:K56"/>
  <sheetViews>
    <sheetView tabSelected="1" topLeftCell="A33" workbookViewId="0">
      <selection activeCell="C47" sqref="C47"/>
    </sheetView>
  </sheetViews>
  <sheetFormatPr baseColWidth="10" defaultColWidth="12" defaultRowHeight="13" x14ac:dyDescent="0.15"/>
  <cols>
    <col min="1" max="1" width="4.59765625" style="2" customWidth="1"/>
    <col min="2" max="2" width="7.19921875" style="2" customWidth="1"/>
    <col min="3" max="3" width="119.59765625" style="9" customWidth="1"/>
    <col min="4" max="4" width="15.59765625" style="2" customWidth="1"/>
    <col min="5" max="6" width="13.19921875" style="10" customWidth="1"/>
    <col min="7" max="7" width="15.3984375" style="1" customWidth="1"/>
    <col min="8" max="8" width="16.19921875" style="1" customWidth="1"/>
    <col min="9" max="11" width="12" style="1"/>
    <col min="12" max="16384" width="12" style="2"/>
  </cols>
  <sheetData>
    <row r="2" spans="2:11" ht="18.75" customHeight="1" x14ac:dyDescent="0.15">
      <c r="B2" s="37" t="s">
        <v>55</v>
      </c>
      <c r="C2" s="37"/>
      <c r="D2" s="37"/>
      <c r="E2" s="37"/>
      <c r="F2" s="37"/>
      <c r="G2" s="37"/>
      <c r="H2" s="37"/>
    </row>
    <row r="3" spans="2:11" x14ac:dyDescent="0.15">
      <c r="B3" s="38" t="s">
        <v>56</v>
      </c>
      <c r="C3" s="38"/>
      <c r="D3" s="38"/>
      <c r="E3" s="38"/>
      <c r="F3" s="38"/>
      <c r="G3" s="38"/>
      <c r="H3" s="38"/>
    </row>
    <row r="4" spans="2:11" x14ac:dyDescent="0.15">
      <c r="B4" s="38"/>
      <c r="C4" s="38"/>
      <c r="D4" s="38"/>
      <c r="E4" s="38"/>
      <c r="F4" s="38"/>
      <c r="G4" s="38"/>
      <c r="H4" s="38"/>
    </row>
    <row r="5" spans="2:11" ht="40.5" customHeight="1" x14ac:dyDescent="0.15">
      <c r="B5" s="38"/>
      <c r="C5" s="38"/>
      <c r="D5" s="38"/>
      <c r="E5" s="38"/>
      <c r="F5" s="38"/>
      <c r="G5" s="38"/>
      <c r="H5" s="38"/>
    </row>
    <row r="6" spans="2:11" x14ac:dyDescent="0.15">
      <c r="B6" s="3"/>
      <c r="C6" s="3"/>
      <c r="D6" s="3"/>
      <c r="E6" s="4"/>
      <c r="F6" s="4"/>
      <c r="G6" s="3"/>
      <c r="H6" s="3"/>
    </row>
    <row r="7" spans="2:11" ht="20.25" customHeight="1" x14ac:dyDescent="0.15">
      <c r="B7" s="37" t="s">
        <v>18</v>
      </c>
      <c r="C7" s="37"/>
      <c r="D7" s="37"/>
      <c r="E7" s="37"/>
      <c r="F7" s="37"/>
      <c r="G7" s="37"/>
      <c r="H7" s="37"/>
    </row>
    <row r="8" spans="2:11" s="6" customFormat="1" ht="42" x14ac:dyDescent="0.15">
      <c r="B8" s="16" t="s">
        <v>0</v>
      </c>
      <c r="C8" s="16" t="s">
        <v>14</v>
      </c>
      <c r="D8" s="16" t="s">
        <v>2</v>
      </c>
      <c r="E8" s="17" t="s">
        <v>1</v>
      </c>
      <c r="F8" s="17" t="s">
        <v>13</v>
      </c>
      <c r="G8" s="17" t="s">
        <v>3</v>
      </c>
      <c r="H8" s="17" t="s">
        <v>4</v>
      </c>
      <c r="I8" s="5"/>
      <c r="J8" s="5"/>
      <c r="K8" s="5"/>
    </row>
    <row r="9" spans="2:11" s="6" customFormat="1" ht="15" x14ac:dyDescent="0.15">
      <c r="B9" s="16">
        <v>1</v>
      </c>
      <c r="C9" s="18" t="s">
        <v>19</v>
      </c>
      <c r="D9" s="22" t="s">
        <v>17</v>
      </c>
      <c r="E9" s="23">
        <v>5</v>
      </c>
      <c r="F9" s="26">
        <v>0.19</v>
      </c>
      <c r="G9" s="17">
        <v>8800</v>
      </c>
      <c r="H9" s="17">
        <f>+E9*G9</f>
        <v>44000</v>
      </c>
      <c r="I9" s="5"/>
      <c r="J9" s="5"/>
      <c r="K9" s="5"/>
    </row>
    <row r="10" spans="2:11" s="6" customFormat="1" ht="15" x14ac:dyDescent="0.15">
      <c r="B10" s="16">
        <v>2</v>
      </c>
      <c r="C10" s="18" t="s">
        <v>20</v>
      </c>
      <c r="D10" s="23" t="s">
        <v>51</v>
      </c>
      <c r="E10" s="23">
        <v>5</v>
      </c>
      <c r="F10" s="26">
        <v>0.19</v>
      </c>
      <c r="G10" s="17">
        <v>13600</v>
      </c>
      <c r="H10" s="17">
        <f t="shared" ref="H10:H40" si="0">+E10*G10</f>
        <v>68000</v>
      </c>
      <c r="I10" s="5"/>
      <c r="J10" s="5"/>
      <c r="K10" s="5"/>
    </row>
    <row r="11" spans="2:11" s="6" customFormat="1" ht="15" x14ac:dyDescent="0.15">
      <c r="B11" s="16">
        <v>3</v>
      </c>
      <c r="C11" s="18" t="s">
        <v>21</v>
      </c>
      <c r="D11" s="22" t="s">
        <v>17</v>
      </c>
      <c r="E11" s="23">
        <v>10</v>
      </c>
      <c r="F11" s="30">
        <v>0</v>
      </c>
      <c r="G11" s="17">
        <v>17700</v>
      </c>
      <c r="H11" s="17">
        <f t="shared" si="0"/>
        <v>177000</v>
      </c>
      <c r="I11" s="5"/>
      <c r="J11" s="5"/>
      <c r="K11" s="5"/>
    </row>
    <row r="12" spans="2:11" s="6" customFormat="1" ht="15" x14ac:dyDescent="0.15">
      <c r="B12" s="16">
        <v>4</v>
      </c>
      <c r="C12" s="18" t="s">
        <v>22</v>
      </c>
      <c r="D12" s="23" t="s">
        <v>15</v>
      </c>
      <c r="E12" s="23">
        <v>1</v>
      </c>
      <c r="F12" s="26">
        <v>0.19</v>
      </c>
      <c r="G12" s="17">
        <v>40900</v>
      </c>
      <c r="H12" s="17">
        <f t="shared" si="0"/>
        <v>40900</v>
      </c>
      <c r="I12" s="5"/>
      <c r="J12" s="5"/>
      <c r="K12" s="5"/>
    </row>
    <row r="13" spans="2:11" s="6" customFormat="1" ht="15" x14ac:dyDescent="0.15">
      <c r="B13" s="16">
        <v>5</v>
      </c>
      <c r="C13" s="18" t="s">
        <v>23</v>
      </c>
      <c r="D13" s="22" t="s">
        <v>17</v>
      </c>
      <c r="E13" s="23">
        <v>6</v>
      </c>
      <c r="F13" s="30">
        <v>0</v>
      </c>
      <c r="G13" s="17">
        <v>12200</v>
      </c>
      <c r="H13" s="17">
        <f t="shared" si="0"/>
        <v>73200</v>
      </c>
      <c r="I13" s="5"/>
      <c r="J13" s="5"/>
      <c r="K13" s="5"/>
    </row>
    <row r="14" spans="2:11" s="6" customFormat="1" ht="15" x14ac:dyDescent="0.15">
      <c r="B14" s="16">
        <v>6</v>
      </c>
      <c r="C14" s="18" t="s">
        <v>24</v>
      </c>
      <c r="D14" s="23" t="s">
        <v>52</v>
      </c>
      <c r="E14" s="23">
        <v>1</v>
      </c>
      <c r="F14" s="26">
        <v>0.19</v>
      </c>
      <c r="G14" s="17">
        <v>31300</v>
      </c>
      <c r="H14" s="17">
        <f t="shared" si="0"/>
        <v>31300</v>
      </c>
      <c r="I14" s="5"/>
      <c r="J14" s="5"/>
      <c r="K14" s="5"/>
    </row>
    <row r="15" spans="2:11" s="6" customFormat="1" ht="15" x14ac:dyDescent="0.15">
      <c r="B15" s="16">
        <v>7</v>
      </c>
      <c r="C15" s="18" t="s">
        <v>25</v>
      </c>
      <c r="D15" s="23" t="s">
        <v>52</v>
      </c>
      <c r="E15" s="23">
        <v>1</v>
      </c>
      <c r="F15" s="26">
        <v>0.19</v>
      </c>
      <c r="G15" s="17">
        <v>31300</v>
      </c>
      <c r="H15" s="17">
        <f t="shared" si="0"/>
        <v>31300</v>
      </c>
      <c r="I15" s="5"/>
      <c r="J15" s="5"/>
      <c r="K15" s="5"/>
    </row>
    <row r="16" spans="2:11" s="6" customFormat="1" ht="15" x14ac:dyDescent="0.15">
      <c r="B16" s="16">
        <v>8</v>
      </c>
      <c r="C16" s="18" t="s">
        <v>26</v>
      </c>
      <c r="D16" s="23" t="s">
        <v>52</v>
      </c>
      <c r="E16" s="23">
        <v>1</v>
      </c>
      <c r="F16" s="26">
        <v>0.19</v>
      </c>
      <c r="G16" s="17">
        <v>31300</v>
      </c>
      <c r="H16" s="17">
        <f t="shared" si="0"/>
        <v>31300</v>
      </c>
      <c r="I16" s="5"/>
      <c r="J16" s="5"/>
      <c r="K16" s="5"/>
    </row>
    <row r="17" spans="2:11" s="6" customFormat="1" ht="15" x14ac:dyDescent="0.15">
      <c r="B17" s="16">
        <v>9</v>
      </c>
      <c r="C17" s="18" t="s">
        <v>27</v>
      </c>
      <c r="D17" s="23" t="s">
        <v>52</v>
      </c>
      <c r="E17" s="23">
        <v>1</v>
      </c>
      <c r="F17" s="26">
        <v>0.19</v>
      </c>
      <c r="G17" s="17">
        <v>31300</v>
      </c>
      <c r="H17" s="17">
        <f t="shared" si="0"/>
        <v>31300</v>
      </c>
      <c r="I17" s="5"/>
      <c r="J17" s="5"/>
      <c r="K17" s="5"/>
    </row>
    <row r="18" spans="2:11" s="6" customFormat="1" ht="15" x14ac:dyDescent="0.15">
      <c r="B18" s="16">
        <v>10</v>
      </c>
      <c r="C18" s="19" t="s">
        <v>28</v>
      </c>
      <c r="D18" s="24" t="s">
        <v>53</v>
      </c>
      <c r="E18" s="24">
        <v>7</v>
      </c>
      <c r="F18" s="27">
        <v>0.19</v>
      </c>
      <c r="G18" s="17">
        <v>3400</v>
      </c>
      <c r="H18" s="17">
        <f t="shared" si="0"/>
        <v>23800</v>
      </c>
      <c r="I18" s="5"/>
      <c r="J18" s="5"/>
      <c r="K18" s="5"/>
    </row>
    <row r="19" spans="2:11" s="6" customFormat="1" ht="15" x14ac:dyDescent="0.15">
      <c r="B19" s="16">
        <v>11</v>
      </c>
      <c r="C19" s="20" t="s">
        <v>29</v>
      </c>
      <c r="D19" s="22" t="s">
        <v>52</v>
      </c>
      <c r="E19" s="22">
        <v>5</v>
      </c>
      <c r="F19" s="27">
        <v>0.19</v>
      </c>
      <c r="G19" s="17">
        <v>10900</v>
      </c>
      <c r="H19" s="17">
        <f t="shared" si="0"/>
        <v>54500</v>
      </c>
      <c r="I19" s="5"/>
      <c r="J19" s="5"/>
      <c r="K19" s="5"/>
    </row>
    <row r="20" spans="2:11" s="6" customFormat="1" ht="15" x14ac:dyDescent="0.15">
      <c r="B20" s="16">
        <v>12</v>
      </c>
      <c r="C20" s="20" t="s">
        <v>30</v>
      </c>
      <c r="D20" s="22" t="s">
        <v>53</v>
      </c>
      <c r="E20" s="22">
        <v>3</v>
      </c>
      <c r="F20" s="27">
        <v>0.19</v>
      </c>
      <c r="G20" s="17">
        <v>13600</v>
      </c>
      <c r="H20" s="17">
        <f t="shared" si="0"/>
        <v>40800</v>
      </c>
      <c r="I20" s="5"/>
      <c r="J20" s="5"/>
      <c r="K20" s="5"/>
    </row>
    <row r="21" spans="2:11" s="6" customFormat="1" ht="15" x14ac:dyDescent="0.15">
      <c r="B21" s="16">
        <v>13</v>
      </c>
      <c r="C21" s="20" t="s">
        <v>31</v>
      </c>
      <c r="D21" s="22" t="s">
        <v>52</v>
      </c>
      <c r="E21" s="22">
        <v>5</v>
      </c>
      <c r="F21" s="27">
        <v>0.19</v>
      </c>
      <c r="G21" s="17">
        <v>46300</v>
      </c>
      <c r="H21" s="17">
        <f t="shared" si="0"/>
        <v>231500</v>
      </c>
      <c r="I21" s="5"/>
      <c r="J21" s="5"/>
      <c r="K21" s="5"/>
    </row>
    <row r="22" spans="2:11" s="6" customFormat="1" ht="15" x14ac:dyDescent="0.15">
      <c r="B22" s="16">
        <v>14</v>
      </c>
      <c r="C22" s="20" t="s">
        <v>32</v>
      </c>
      <c r="D22" s="22" t="s">
        <v>53</v>
      </c>
      <c r="E22" s="22">
        <v>5</v>
      </c>
      <c r="F22" s="27">
        <v>0.19</v>
      </c>
      <c r="G22" s="17">
        <v>20400</v>
      </c>
      <c r="H22" s="17">
        <f t="shared" si="0"/>
        <v>102000</v>
      </c>
      <c r="I22" s="5"/>
      <c r="J22" s="5"/>
      <c r="K22" s="5"/>
    </row>
    <row r="23" spans="2:11" s="6" customFormat="1" ht="15" x14ac:dyDescent="0.15">
      <c r="B23" s="16">
        <v>15</v>
      </c>
      <c r="C23" s="20" t="s">
        <v>33</v>
      </c>
      <c r="D23" s="22" t="s">
        <v>16</v>
      </c>
      <c r="E23" s="22">
        <v>5</v>
      </c>
      <c r="F23" s="27">
        <v>0.19</v>
      </c>
      <c r="G23" s="17">
        <v>40900</v>
      </c>
      <c r="H23" s="17">
        <f t="shared" si="0"/>
        <v>204500</v>
      </c>
      <c r="I23" s="5"/>
      <c r="J23" s="5"/>
      <c r="K23" s="5"/>
    </row>
    <row r="24" spans="2:11" s="6" customFormat="1" ht="15" x14ac:dyDescent="0.15">
      <c r="B24" s="16">
        <v>16</v>
      </c>
      <c r="C24" s="20" t="s">
        <v>34</v>
      </c>
      <c r="D24" s="22" t="s">
        <v>53</v>
      </c>
      <c r="E24" s="22">
        <v>10</v>
      </c>
      <c r="F24" s="27">
        <v>0.19</v>
      </c>
      <c r="G24" s="17">
        <v>24500</v>
      </c>
      <c r="H24" s="17">
        <f t="shared" si="0"/>
        <v>245000</v>
      </c>
      <c r="I24" s="5"/>
      <c r="J24" s="5"/>
      <c r="K24" s="5"/>
    </row>
    <row r="25" spans="2:11" s="6" customFormat="1" ht="15" x14ac:dyDescent="0.15">
      <c r="B25" s="16">
        <v>17</v>
      </c>
      <c r="C25" s="20" t="s">
        <v>35</v>
      </c>
      <c r="D25" s="22" t="s">
        <v>17</v>
      </c>
      <c r="E25" s="22">
        <v>5</v>
      </c>
      <c r="F25" s="27">
        <v>0.19</v>
      </c>
      <c r="G25" s="17">
        <v>19000</v>
      </c>
      <c r="H25" s="17">
        <f t="shared" si="0"/>
        <v>95000</v>
      </c>
      <c r="I25" s="5"/>
      <c r="J25" s="5"/>
      <c r="K25" s="5"/>
    </row>
    <row r="26" spans="2:11" s="6" customFormat="1" ht="15" x14ac:dyDescent="0.15">
      <c r="B26" s="16">
        <v>18</v>
      </c>
      <c r="C26" s="20" t="s">
        <v>36</v>
      </c>
      <c r="D26" s="22" t="s">
        <v>17</v>
      </c>
      <c r="E26" s="22">
        <v>5</v>
      </c>
      <c r="F26" s="27">
        <v>0.19</v>
      </c>
      <c r="G26" s="17">
        <v>19000</v>
      </c>
      <c r="H26" s="17">
        <f t="shared" si="0"/>
        <v>95000</v>
      </c>
      <c r="I26" s="5"/>
      <c r="J26" s="5"/>
      <c r="K26" s="5"/>
    </row>
    <row r="27" spans="2:11" s="6" customFormat="1" ht="15" x14ac:dyDescent="0.15">
      <c r="B27" s="16">
        <v>19</v>
      </c>
      <c r="C27" s="20" t="s">
        <v>37</v>
      </c>
      <c r="D27" s="22" t="s">
        <v>17</v>
      </c>
      <c r="E27" s="22">
        <v>5</v>
      </c>
      <c r="F27" s="27">
        <v>0.19</v>
      </c>
      <c r="G27" s="17">
        <v>19000</v>
      </c>
      <c r="H27" s="17">
        <f t="shared" si="0"/>
        <v>95000</v>
      </c>
      <c r="I27" s="5"/>
      <c r="J27" s="5"/>
      <c r="K27" s="5"/>
    </row>
    <row r="28" spans="2:11" s="6" customFormat="1" ht="15" x14ac:dyDescent="0.15">
      <c r="B28" s="16">
        <v>20</v>
      </c>
      <c r="C28" s="20" t="s">
        <v>38</v>
      </c>
      <c r="D28" s="22" t="s">
        <v>17</v>
      </c>
      <c r="E28" s="22">
        <v>5</v>
      </c>
      <c r="F28" s="27">
        <v>0.19</v>
      </c>
      <c r="G28" s="17">
        <v>19000</v>
      </c>
      <c r="H28" s="17">
        <f t="shared" si="0"/>
        <v>95000</v>
      </c>
      <c r="I28" s="5"/>
      <c r="J28" s="5"/>
      <c r="K28" s="5"/>
    </row>
    <row r="29" spans="2:11" s="6" customFormat="1" ht="15" x14ac:dyDescent="0.15">
      <c r="B29" s="16">
        <v>21</v>
      </c>
      <c r="C29" s="20" t="s">
        <v>39</v>
      </c>
      <c r="D29" s="22" t="s">
        <v>17</v>
      </c>
      <c r="E29" s="22">
        <v>5</v>
      </c>
      <c r="F29" s="27">
        <v>0.19</v>
      </c>
      <c r="G29" s="17">
        <v>19000</v>
      </c>
      <c r="H29" s="17">
        <f t="shared" si="0"/>
        <v>95000</v>
      </c>
      <c r="I29" s="5"/>
      <c r="J29" s="5"/>
      <c r="K29" s="5"/>
    </row>
    <row r="30" spans="2:11" s="6" customFormat="1" ht="15" x14ac:dyDescent="0.15">
      <c r="B30" s="16">
        <v>22</v>
      </c>
      <c r="C30" s="20" t="s">
        <v>40</v>
      </c>
      <c r="D30" s="22" t="s">
        <v>17</v>
      </c>
      <c r="E30" s="22">
        <v>5</v>
      </c>
      <c r="F30" s="27">
        <v>0.19</v>
      </c>
      <c r="G30" s="17">
        <v>19000</v>
      </c>
      <c r="H30" s="17">
        <f t="shared" si="0"/>
        <v>95000</v>
      </c>
      <c r="I30" s="5"/>
      <c r="J30" s="5"/>
      <c r="K30" s="5"/>
    </row>
    <row r="31" spans="2:11" s="6" customFormat="1" ht="15" x14ac:dyDescent="0.15">
      <c r="B31" s="16">
        <v>23</v>
      </c>
      <c r="C31" s="20" t="s">
        <v>41</v>
      </c>
      <c r="D31" s="22" t="s">
        <v>52</v>
      </c>
      <c r="E31" s="22">
        <v>1</v>
      </c>
      <c r="F31" s="27">
        <v>0.19</v>
      </c>
      <c r="G31" s="17">
        <v>272700</v>
      </c>
      <c r="H31" s="17">
        <f t="shared" si="0"/>
        <v>272700</v>
      </c>
      <c r="I31" s="5"/>
      <c r="J31" s="5"/>
      <c r="K31" s="5"/>
    </row>
    <row r="32" spans="2:11" s="6" customFormat="1" ht="15" x14ac:dyDescent="0.15">
      <c r="B32" s="16">
        <v>24</v>
      </c>
      <c r="C32" s="20" t="s">
        <v>42</v>
      </c>
      <c r="D32" s="22" t="s">
        <v>52</v>
      </c>
      <c r="E32" s="22">
        <v>1</v>
      </c>
      <c r="F32" s="27">
        <v>0.19</v>
      </c>
      <c r="G32" s="17">
        <v>245400</v>
      </c>
      <c r="H32" s="17">
        <f t="shared" si="0"/>
        <v>245400</v>
      </c>
      <c r="I32" s="5"/>
      <c r="J32" s="5"/>
      <c r="K32" s="5"/>
    </row>
    <row r="33" spans="1:11" s="6" customFormat="1" ht="15" x14ac:dyDescent="0.15">
      <c r="B33" s="16">
        <v>25</v>
      </c>
      <c r="C33" s="20" t="s">
        <v>43</v>
      </c>
      <c r="D33" s="22" t="s">
        <v>17</v>
      </c>
      <c r="E33" s="22">
        <v>5</v>
      </c>
      <c r="F33" s="27">
        <v>0.19</v>
      </c>
      <c r="G33" s="17">
        <v>19000</v>
      </c>
      <c r="H33" s="17">
        <f t="shared" si="0"/>
        <v>95000</v>
      </c>
      <c r="I33" s="5"/>
      <c r="J33" s="5"/>
      <c r="K33" s="5"/>
    </row>
    <row r="34" spans="1:11" s="6" customFormat="1" ht="15" x14ac:dyDescent="0.15">
      <c r="B34" s="16">
        <v>26</v>
      </c>
      <c r="C34" s="20" t="s">
        <v>44</v>
      </c>
      <c r="D34" s="22" t="s">
        <v>17</v>
      </c>
      <c r="E34" s="22">
        <v>15</v>
      </c>
      <c r="F34" s="27">
        <v>0.19</v>
      </c>
      <c r="G34" s="17">
        <v>14900</v>
      </c>
      <c r="H34" s="17">
        <f t="shared" si="0"/>
        <v>223500</v>
      </c>
      <c r="I34" s="5"/>
      <c r="J34" s="5"/>
      <c r="K34" s="5"/>
    </row>
    <row r="35" spans="1:11" s="6" customFormat="1" ht="15" x14ac:dyDescent="0.15">
      <c r="B35" s="16">
        <v>27</v>
      </c>
      <c r="C35" s="20" t="s">
        <v>45</v>
      </c>
      <c r="D35" s="22" t="s">
        <v>52</v>
      </c>
      <c r="E35" s="22">
        <v>5</v>
      </c>
      <c r="F35" s="27">
        <v>0.19</v>
      </c>
      <c r="G35" s="17">
        <v>19000</v>
      </c>
      <c r="H35" s="17">
        <f t="shared" si="0"/>
        <v>95000</v>
      </c>
      <c r="I35" s="5"/>
      <c r="J35" s="5"/>
      <c r="K35" s="5"/>
    </row>
    <row r="36" spans="1:11" s="6" customFormat="1" ht="15" x14ac:dyDescent="0.15">
      <c r="B36" s="16">
        <v>28</v>
      </c>
      <c r="C36" s="20" t="s">
        <v>46</v>
      </c>
      <c r="D36" s="22" t="s">
        <v>17</v>
      </c>
      <c r="E36" s="25">
        <v>10</v>
      </c>
      <c r="F36" s="27">
        <v>0.19</v>
      </c>
      <c r="G36" s="17">
        <v>81800</v>
      </c>
      <c r="H36" s="17">
        <f t="shared" si="0"/>
        <v>818000</v>
      </c>
      <c r="I36" s="5"/>
      <c r="J36" s="5"/>
      <c r="K36" s="5"/>
    </row>
    <row r="37" spans="1:11" s="6" customFormat="1" ht="15" x14ac:dyDescent="0.15">
      <c r="B37" s="16">
        <v>29</v>
      </c>
      <c r="C37" s="20" t="s">
        <v>47</v>
      </c>
      <c r="D37" s="22" t="s">
        <v>17</v>
      </c>
      <c r="E37" s="25">
        <v>15</v>
      </c>
      <c r="F37" s="27">
        <v>0.19</v>
      </c>
      <c r="G37" s="17">
        <v>54500</v>
      </c>
      <c r="H37" s="17">
        <f t="shared" si="0"/>
        <v>817500</v>
      </c>
      <c r="I37" s="5"/>
      <c r="J37" s="5"/>
      <c r="K37" s="5"/>
    </row>
    <row r="38" spans="1:11" s="6" customFormat="1" ht="15" x14ac:dyDescent="0.15">
      <c r="B38" s="16">
        <v>30</v>
      </c>
      <c r="C38" s="21" t="s">
        <v>48</v>
      </c>
      <c r="D38" s="22" t="s">
        <v>17</v>
      </c>
      <c r="E38" s="25">
        <v>15</v>
      </c>
      <c r="F38" s="27">
        <v>0.19</v>
      </c>
      <c r="G38" s="17">
        <v>21800</v>
      </c>
      <c r="H38" s="17">
        <f t="shared" si="0"/>
        <v>327000</v>
      </c>
      <c r="I38" s="5"/>
      <c r="J38" s="5"/>
      <c r="K38" s="5"/>
    </row>
    <row r="39" spans="1:11" s="6" customFormat="1" ht="15" x14ac:dyDescent="0.15">
      <c r="B39" s="16">
        <v>31</v>
      </c>
      <c r="C39" s="21" t="s">
        <v>49</v>
      </c>
      <c r="D39" s="22" t="s">
        <v>17</v>
      </c>
      <c r="E39" s="25">
        <v>3</v>
      </c>
      <c r="F39" s="28">
        <v>0.19</v>
      </c>
      <c r="G39" s="15">
        <v>40900</v>
      </c>
      <c r="H39" s="15">
        <f t="shared" si="0"/>
        <v>122700</v>
      </c>
      <c r="I39" s="5"/>
      <c r="J39" s="5"/>
      <c r="K39" s="5"/>
    </row>
    <row r="40" spans="1:11" s="6" customFormat="1" ht="15" x14ac:dyDescent="0.15">
      <c r="B40" s="43">
        <v>32</v>
      </c>
      <c r="C40" s="21" t="s">
        <v>50</v>
      </c>
      <c r="D40" s="22" t="s">
        <v>17</v>
      </c>
      <c r="E40" s="25">
        <v>3</v>
      </c>
      <c r="F40" s="29">
        <v>0.19</v>
      </c>
      <c r="G40" s="15">
        <v>47700</v>
      </c>
      <c r="H40" s="15">
        <f t="shared" si="0"/>
        <v>143100</v>
      </c>
      <c r="I40" s="5"/>
      <c r="J40" s="5"/>
      <c r="K40" s="5"/>
    </row>
    <row r="41" spans="1:11" s="6" customFormat="1" x14ac:dyDescent="0.15">
      <c r="E41" s="5"/>
      <c r="F41" s="5"/>
      <c r="G41" s="5"/>
      <c r="H41" s="5"/>
      <c r="I41" s="5"/>
      <c r="J41" s="5"/>
      <c r="K41" s="5"/>
    </row>
    <row r="42" spans="1:11" s="6" customFormat="1" ht="20.25" customHeight="1" x14ac:dyDescent="0.15">
      <c r="A42" s="39" t="s">
        <v>11</v>
      </c>
      <c r="B42" s="39"/>
      <c r="C42" s="39"/>
      <c r="D42" s="7"/>
      <c r="E42" s="8"/>
      <c r="F42" s="8"/>
      <c r="G42" s="7"/>
      <c r="H42" s="7"/>
      <c r="I42" s="5"/>
      <c r="J42" s="5"/>
      <c r="K42" s="5"/>
    </row>
    <row r="43" spans="1:11" ht="14" thickBot="1" x14ac:dyDescent="0.2"/>
    <row r="44" spans="1:11" ht="15" thickBot="1" x14ac:dyDescent="0.2">
      <c r="C44" s="11" t="s">
        <v>5</v>
      </c>
      <c r="D44" s="40" t="s">
        <v>6</v>
      </c>
      <c r="E44" s="41"/>
      <c r="F44" s="41"/>
      <c r="G44" s="42"/>
    </row>
    <row r="45" spans="1:11" ht="15" thickBot="1" x14ac:dyDescent="0.2">
      <c r="C45" s="12" t="s">
        <v>12</v>
      </c>
      <c r="D45" s="34">
        <f>H9+H10+H12+H14+H15+H16+H17+H18+H19+H20+H21+H22+H23+H24+H25+H26+H27+H28+H29+H30+H31+H32+H33+H34+H35+H36+H37+H38+H39+H40</f>
        <v>4910100</v>
      </c>
      <c r="E45" s="35"/>
      <c r="F45" s="35"/>
      <c r="G45" s="36"/>
    </row>
    <row r="46" spans="1:11" ht="15" thickBot="1" x14ac:dyDescent="0.2">
      <c r="C46" s="12" t="s">
        <v>7</v>
      </c>
      <c r="D46" s="34">
        <f>D45*19%</f>
        <v>932919</v>
      </c>
      <c r="E46" s="35"/>
      <c r="F46" s="35"/>
      <c r="G46" s="36"/>
    </row>
    <row r="47" spans="1:11" ht="15" thickBot="1" x14ac:dyDescent="0.2">
      <c r="C47" s="12" t="s">
        <v>54</v>
      </c>
      <c r="D47" s="34">
        <f>+H11+H13</f>
        <v>250200</v>
      </c>
      <c r="E47" s="35"/>
      <c r="F47" s="35"/>
      <c r="G47" s="36"/>
    </row>
    <row r="48" spans="1:11" ht="15" thickBot="1" x14ac:dyDescent="0.2">
      <c r="C48" s="13" t="s">
        <v>8</v>
      </c>
      <c r="D48" s="31">
        <f>D45+D46+D47</f>
        <v>6093219</v>
      </c>
      <c r="E48" s="32"/>
      <c r="F48" s="32"/>
      <c r="G48" s="33"/>
    </row>
    <row r="49" spans="3:4" x14ac:dyDescent="0.15">
      <c r="D49" s="1"/>
    </row>
    <row r="50" spans="3:4" x14ac:dyDescent="0.15">
      <c r="C50" s="2" t="s">
        <v>9</v>
      </c>
      <c r="D50" s="1"/>
    </row>
    <row r="51" spans="3:4" x14ac:dyDescent="0.15">
      <c r="C51" s="2" t="s">
        <v>57</v>
      </c>
      <c r="D51" s="1"/>
    </row>
    <row r="52" spans="3:4" x14ac:dyDescent="0.15">
      <c r="C52" s="2" t="s">
        <v>10</v>
      </c>
      <c r="D52" s="1"/>
    </row>
    <row r="53" spans="3:4" x14ac:dyDescent="0.15">
      <c r="C53" s="2" t="s">
        <v>58</v>
      </c>
    </row>
    <row r="54" spans="3:4" x14ac:dyDescent="0.15">
      <c r="C54" s="2" t="s">
        <v>59</v>
      </c>
    </row>
    <row r="55" spans="3:4" ht="55.5" customHeight="1" x14ac:dyDescent="0.15">
      <c r="C55" s="2" t="s">
        <v>61</v>
      </c>
    </row>
    <row r="56" spans="3:4" ht="14" x14ac:dyDescent="0.15">
      <c r="C56" s="14" t="s">
        <v>60</v>
      </c>
    </row>
  </sheetData>
  <mergeCells count="9">
    <mergeCell ref="D48:G48"/>
    <mergeCell ref="D46:G46"/>
    <mergeCell ref="D47:G47"/>
    <mergeCell ref="B2:H2"/>
    <mergeCell ref="B3:H5"/>
    <mergeCell ref="B7:H7"/>
    <mergeCell ref="A42:C42"/>
    <mergeCell ref="D44:G44"/>
    <mergeCell ref="D45:G4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MULTIMEDIA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Jeison Soto Cardona</dc:creator>
  <cp:lastModifiedBy>Natalia Restrepo Velasquez</cp:lastModifiedBy>
  <cp:lastPrinted>2020-06-10T21:44:38Z</cp:lastPrinted>
  <dcterms:created xsi:type="dcterms:W3CDTF">2019-07-10T22:21:02Z</dcterms:created>
  <dcterms:modified xsi:type="dcterms:W3CDTF">2025-06-20T15:09:28Z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2024-11-28T20:12:37Z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055ab03e-1116-4b9e-bfc1-9f61a0c1d8c2</vt:lpwstr>
  </property>
  <property fmtid="{D5CDD505-2E9C-101B-9397-08002B2CF9AE}" pid="8" name="MSIP_Label_fc111285-cafa-4fc9-8a9a-bd902089b24f_ContentBits">
    <vt:lpwstr>0</vt:lpwstr>
  </property>
</Properties>
</file>