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A IPCC\2025\MOBILIARIO\PUBLICAR\"/>
    </mc:Choice>
  </mc:AlternateContent>
  <xr:revisionPtr revIDLastSave="0" documentId="8_{AF67636C-8A82-465A-8B1E-0346CDE58FD8}" xr6:coauthVersionLast="40" xr6:coauthVersionMax="40" xr10:uidLastSave="{00000000-0000-0000-0000-000000000000}"/>
  <bookViews>
    <workbookView xWindow="0" yWindow="0" windowWidth="17460" windowHeight="6300" xr2:uid="{00000000-000D-0000-FFFF-FFFF00000000}"/>
  </bookViews>
  <sheets>
    <sheet name="OFERTA ECONOMICA" sheetId="3" r:id="rId1"/>
    <sheet name="PO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L15" i="1" s="1"/>
  <c r="J15" i="1"/>
  <c r="H15" i="1"/>
  <c r="F15" i="1"/>
  <c r="K14" i="1"/>
  <c r="L14" i="1" s="1"/>
  <c r="J14" i="1"/>
  <c r="H14" i="1"/>
  <c r="F14" i="1"/>
  <c r="K13" i="1"/>
  <c r="L13" i="1" s="1"/>
  <c r="J13" i="1"/>
  <c r="H13" i="1"/>
  <c r="F13" i="1"/>
  <c r="K12" i="1"/>
  <c r="L12" i="1" s="1"/>
  <c r="J12" i="1"/>
  <c r="H12" i="1"/>
  <c r="F12" i="1"/>
  <c r="K11" i="1"/>
  <c r="L11" i="1" s="1"/>
  <c r="J11" i="1"/>
  <c r="H11" i="1"/>
  <c r="F11" i="1"/>
  <c r="K10" i="1"/>
  <c r="L10" i="1" s="1"/>
  <c r="J10" i="1"/>
  <c r="H10" i="1"/>
  <c r="F10" i="1"/>
  <c r="F16" i="1" s="1"/>
  <c r="H16" i="1" l="1"/>
  <c r="H17" i="1" s="1"/>
  <c r="J16" i="1"/>
  <c r="J17" i="1" s="1"/>
  <c r="J18" i="1" s="1"/>
  <c r="L16" i="1"/>
  <c r="F17" i="1"/>
  <c r="F18" i="1" s="1"/>
  <c r="H18" i="1" l="1"/>
  <c r="L17" i="1"/>
  <c r="L18" i="1" s="1"/>
</calcChain>
</file>

<file path=xl/sharedStrings.xml><?xml version="1.0" encoding="utf-8"?>
<sst xmlns="http://schemas.openxmlformats.org/spreadsheetml/2006/main" count="53" uniqueCount="25">
  <si>
    <t xml:space="preserve">i. OBJETO: </t>
  </si>
  <si>
    <t>CONTRATAR LA FABRICACIÓN, TRASLADO E INSTALACIÓN DE MOBILIARIO PARA LOS PUESTOS DE TRABAJO DEL INSTITUTO DE PATRIMONIO Y CULTURA DE CARTAGENA Y LA ADQUISICIÓN, TRASLADO E INSTALACIÓN DE MOBILIARIO DE OFICINA PARA LAS DISTINTAS DEPENDENCIAS ADMINISTRATIVAS DEL INSTITUTO DE PATRIMONIO Y CULTURA DE CARTAGENA</t>
  </si>
  <si>
    <t xml:space="preserve">ii. PLAZO REQUERIDO: </t>
  </si>
  <si>
    <t xml:space="preserve">Sesenta (60) dias calendario </t>
  </si>
  <si>
    <t xml:space="preserve">iii. LUGAR DE EJECUCION: </t>
  </si>
  <si>
    <t xml:space="preserve">Cartagena de Indias </t>
  </si>
  <si>
    <t>item</t>
  </si>
  <si>
    <t xml:space="preserve">DESCRIPCION </t>
  </si>
  <si>
    <t>UNIDAD DE MEDIDA</t>
  </si>
  <si>
    <t xml:space="preserve">CANTIDAD </t>
  </si>
  <si>
    <t xml:space="preserve">VALOR UNITARIO </t>
  </si>
  <si>
    <t xml:space="preserve">VALOR TOTAL </t>
  </si>
  <si>
    <t>Diseño arquitectónico para áreas de trabajo: incluye  levantamiento,  planos, diseño de distribución puestos de trabajo</t>
  </si>
  <si>
    <t>ML</t>
  </si>
  <si>
    <t xml:space="preserve">suministro y instalacion de mt lineal de Escritorios metálicos en la estructura inferior, RH con canto rigido en la parte superior incluye orificios  pasa cables </t>
  </si>
  <si>
    <t xml:space="preserve"> Silla ergonómica con altura del asiento:
el eje vertical debe permitir graduar la altura entre
los 42 cm y los 55 cm, profundidad del asiento: 45
cm. Debe ser regulable, de tal forma que el
usuario pueda utilizar eficazmente el respaldo, sin
que el borde del asiento le presione las piernas,
anchura del asiento: entre 45.7 y 50.8 cm. Color negro</t>
  </si>
  <si>
    <t>UND</t>
  </si>
  <si>
    <t>Silla ergonómica con espaldar en malla de
poliéster, asiento tapizado, base cromada. Color negro</t>
  </si>
  <si>
    <t>Suministro e instralacion de Archivadores metalicos con pintura electroestatica  para puestos de trabajo</t>
  </si>
  <si>
    <t>Divisiones de oficina en aluminio y vidrio h= 2.10 de altura, incluye puerta de acceso</t>
  </si>
  <si>
    <t xml:space="preserve">SUBTOTAL </t>
  </si>
  <si>
    <t xml:space="preserve">IVA </t>
  </si>
  <si>
    <t xml:space="preserve">TOTAL </t>
  </si>
  <si>
    <t>PRESUPUESTO OFICIAL</t>
  </si>
  <si>
    <t>FICHA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</si>
</sst>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&quot;$&quot;\ * #,##0.0_ ;_ &quot;$&quot;\ * \-#,##0.0_ ;_ &quot;$&quot;\ * &quot;-&quot;??_ ;_ @_ "/>
    <numFmt numFmtId="165" formatCode="_ * #,##0.00_ ;_ * \-#,##0.00_ ;_ * &quot;-&quot;??_ ;_ @_ "/>
    <numFmt numFmtId="166" formatCode="#,##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i/>
      <sz val="12"/>
      <name val="Arial Narrow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6" fontId="6" fillId="0" borderId="1" xfId="2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vertical="center"/>
    </xf>
    <xf numFmtId="44" fontId="6" fillId="0" borderId="1" xfId="1" applyFont="1" applyFill="1" applyBorder="1" applyAlignment="1">
      <alignment vertical="center"/>
    </xf>
    <xf numFmtId="44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4" fontId="6" fillId="0" borderId="1" xfId="1" applyFont="1" applyBorder="1" applyAlignment="1">
      <alignment vertical="center"/>
    </xf>
    <xf numFmtId="44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166" fontId="9" fillId="0" borderId="2" xfId="2" applyNumberFormat="1" applyFont="1" applyFill="1" applyBorder="1" applyAlignment="1">
      <alignment horizontal="center" vertical="center"/>
    </xf>
    <xf numFmtId="166" fontId="9" fillId="0" borderId="3" xfId="2" applyNumberFormat="1" applyFont="1" applyFill="1" applyBorder="1" applyAlignment="1">
      <alignment horizontal="center" vertical="center"/>
    </xf>
    <xf numFmtId="166" fontId="9" fillId="0" borderId="4" xfId="2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Millares 2 2 3" xfId="2" xr:uid="{E4688401-7D01-41B2-A0E3-C69BFBF39119}"/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45720</xdr:rowOff>
    </xdr:from>
    <xdr:to>
      <xdr:col>1</xdr:col>
      <xdr:colOff>788671</xdr:colOff>
      <xdr:row>1</xdr:row>
      <xdr:rowOff>83820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C27967-40F5-4AEA-9CE6-C496940DB0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5720"/>
          <a:ext cx="1668780" cy="50292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45720</xdr:rowOff>
    </xdr:from>
    <xdr:to>
      <xdr:col>1</xdr:col>
      <xdr:colOff>541021</xdr:colOff>
      <xdr:row>1</xdr:row>
      <xdr:rowOff>83820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545444-9733-40BA-A36D-6973FBD37D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5720"/>
          <a:ext cx="1668780" cy="5029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1B31-02B4-4DFA-A7DF-075F0CF4A6BD}">
  <dimension ref="A1:L12"/>
  <sheetViews>
    <sheetView tabSelected="1" view="pageBreakPreview" zoomScaleNormal="100" zoomScaleSheetLayoutView="100" workbookViewId="0">
      <selection activeCell="O4" sqref="O4"/>
    </sheetView>
  </sheetViews>
  <sheetFormatPr baseColWidth="10" defaultColWidth="11.5703125" defaultRowHeight="12.75" x14ac:dyDescent="0.25"/>
  <cols>
    <col min="1" max="1" width="13.85546875" style="18" customWidth="1"/>
    <col min="2" max="2" width="29" style="1" customWidth="1"/>
    <col min="3" max="3" width="20.140625" style="1" customWidth="1"/>
    <col min="4" max="4" width="21.85546875" style="1" customWidth="1"/>
    <col min="5" max="5" width="20.7109375" style="21" hidden="1" customWidth="1"/>
    <col min="6" max="6" width="22.42578125" style="20" hidden="1" customWidth="1"/>
    <col min="7" max="7" width="22.85546875" style="21" hidden="1" customWidth="1"/>
    <col min="8" max="10" width="15.42578125" style="21" hidden="1" customWidth="1"/>
    <col min="11" max="11" width="13.140625" style="20" customWidth="1"/>
    <col min="12" max="12" width="0.85546875" style="1" customWidth="1"/>
    <col min="13" max="16384" width="11.5703125" style="1"/>
  </cols>
  <sheetData>
    <row r="1" spans="1:12" ht="36.6" customHeight="1" x14ac:dyDescent="0.25">
      <c r="A1" s="24" t="s">
        <v>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9.899999999999999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81.599999999999994" customHeight="1" x14ac:dyDescent="0.25">
      <c r="A3" s="2" t="s">
        <v>0</v>
      </c>
      <c r="B3" s="25" t="s">
        <v>1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x14ac:dyDescent="0.25">
      <c r="A5" s="37"/>
      <c r="B5" s="38"/>
      <c r="C5" s="38"/>
      <c r="D5" s="38"/>
      <c r="E5" s="38"/>
      <c r="F5" s="38"/>
      <c r="G5" s="38"/>
      <c r="H5" s="38"/>
      <c r="I5" s="38"/>
      <c r="J5" s="38"/>
      <c r="K5" s="39"/>
      <c r="L5" s="3"/>
    </row>
    <row r="6" spans="1:12" s="8" customFormat="1" ht="15.75" x14ac:dyDescent="0.25">
      <c r="A6" s="27" t="s">
        <v>6</v>
      </c>
      <c r="B6" s="28" t="s">
        <v>7</v>
      </c>
      <c r="C6" s="27" t="s">
        <v>8</v>
      </c>
      <c r="D6" s="29" t="s">
        <v>9</v>
      </c>
      <c r="E6" s="30"/>
      <c r="F6" s="30"/>
      <c r="G6" s="30"/>
      <c r="H6" s="30"/>
      <c r="I6" s="30"/>
      <c r="J6" s="30"/>
      <c r="K6" s="30"/>
      <c r="L6" s="31"/>
    </row>
    <row r="7" spans="1:12" s="16" customFormat="1" ht="78.75" x14ac:dyDescent="0.25">
      <c r="A7" s="32">
        <v>1</v>
      </c>
      <c r="B7" s="33" t="s">
        <v>12</v>
      </c>
      <c r="C7" s="32" t="s">
        <v>13</v>
      </c>
      <c r="D7" s="34">
        <v>310</v>
      </c>
      <c r="E7" s="35"/>
      <c r="F7" s="35"/>
      <c r="G7" s="35"/>
      <c r="H7" s="35"/>
      <c r="I7" s="35"/>
      <c r="J7" s="35"/>
      <c r="K7" s="35"/>
      <c r="L7" s="36"/>
    </row>
    <row r="8" spans="1:12" s="16" customFormat="1" ht="78.75" x14ac:dyDescent="0.25">
      <c r="A8" s="32">
        <v>2</v>
      </c>
      <c r="B8" s="33" t="s">
        <v>14</v>
      </c>
      <c r="C8" s="32" t="s">
        <v>13</v>
      </c>
      <c r="D8" s="34">
        <v>79</v>
      </c>
      <c r="E8" s="35"/>
      <c r="F8" s="35"/>
      <c r="G8" s="35"/>
      <c r="H8" s="35"/>
      <c r="I8" s="35"/>
      <c r="J8" s="35"/>
      <c r="K8" s="35"/>
      <c r="L8" s="36"/>
    </row>
    <row r="9" spans="1:12" s="16" customFormat="1" ht="220.5" x14ac:dyDescent="0.25">
      <c r="A9" s="32">
        <v>3</v>
      </c>
      <c r="B9" s="33" t="s">
        <v>15</v>
      </c>
      <c r="C9" s="32" t="s">
        <v>16</v>
      </c>
      <c r="D9" s="34">
        <v>35</v>
      </c>
      <c r="E9" s="35"/>
      <c r="F9" s="35"/>
      <c r="G9" s="35"/>
      <c r="H9" s="35"/>
      <c r="I9" s="35"/>
      <c r="J9" s="35"/>
      <c r="K9" s="35"/>
      <c r="L9" s="36"/>
    </row>
    <row r="10" spans="1:12" s="16" customFormat="1" ht="63" x14ac:dyDescent="0.25">
      <c r="A10" s="32">
        <v>4</v>
      </c>
      <c r="B10" s="33" t="s">
        <v>17</v>
      </c>
      <c r="C10" s="32" t="s">
        <v>16</v>
      </c>
      <c r="D10" s="34">
        <v>25</v>
      </c>
      <c r="E10" s="35"/>
      <c r="F10" s="35"/>
      <c r="G10" s="35"/>
      <c r="H10" s="35"/>
      <c r="I10" s="35"/>
      <c r="J10" s="35"/>
      <c r="K10" s="35"/>
      <c r="L10" s="36"/>
    </row>
    <row r="11" spans="1:12" s="16" customFormat="1" ht="63" x14ac:dyDescent="0.25">
      <c r="A11" s="32">
        <v>5</v>
      </c>
      <c r="B11" s="33" t="s">
        <v>18</v>
      </c>
      <c r="C11" s="32" t="s">
        <v>16</v>
      </c>
      <c r="D11" s="34">
        <v>26</v>
      </c>
      <c r="E11" s="35"/>
      <c r="F11" s="35"/>
      <c r="G11" s="35"/>
      <c r="H11" s="35"/>
      <c r="I11" s="35"/>
      <c r="J11" s="35"/>
      <c r="K11" s="35"/>
      <c r="L11" s="36"/>
    </row>
    <row r="12" spans="1:12" s="16" customFormat="1" ht="47.25" x14ac:dyDescent="0.25">
      <c r="A12" s="32">
        <v>6</v>
      </c>
      <c r="B12" s="33" t="s">
        <v>19</v>
      </c>
      <c r="C12" s="32" t="s">
        <v>13</v>
      </c>
      <c r="D12" s="34">
        <v>22</v>
      </c>
      <c r="E12" s="35"/>
      <c r="F12" s="35"/>
      <c r="G12" s="35"/>
      <c r="H12" s="35"/>
      <c r="I12" s="35"/>
      <c r="J12" s="35"/>
      <c r="K12" s="35"/>
      <c r="L12" s="36"/>
    </row>
  </sheetData>
  <mergeCells count="11">
    <mergeCell ref="D12:L12"/>
    <mergeCell ref="A5:K5"/>
    <mergeCell ref="A1:L2"/>
    <mergeCell ref="B3:L3"/>
    <mergeCell ref="A4:L4"/>
    <mergeCell ref="D6:L6"/>
    <mergeCell ref="D7:L7"/>
    <mergeCell ref="D8:L8"/>
    <mergeCell ref="D9:L9"/>
    <mergeCell ref="D10:L10"/>
    <mergeCell ref="D11:L11"/>
  </mergeCells>
  <conditionalFormatting sqref="B7:B12">
    <cfRule type="cellIs" dxfId="1" priority="1" operator="lessThan">
      <formula>0</formula>
    </cfRule>
  </conditionalFormatting>
  <pageMargins left="0.7" right="0.7" top="0.75" bottom="0.75" header="0.3" footer="0.3"/>
  <pageSetup paperSize="5" scale="76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view="pageBreakPreview" topLeftCell="A11" zoomScaleNormal="100" zoomScaleSheetLayoutView="100" workbookViewId="0">
      <selection activeCell="O3" sqref="O3"/>
    </sheetView>
  </sheetViews>
  <sheetFormatPr baseColWidth="10" defaultColWidth="11.5703125" defaultRowHeight="12.75" x14ac:dyDescent="0.25"/>
  <cols>
    <col min="1" max="1" width="17.5703125" style="18" bestFit="1" customWidth="1"/>
    <col min="2" max="2" width="29" style="1" customWidth="1"/>
    <col min="3" max="3" width="11.5703125" style="1"/>
    <col min="4" max="4" width="21.85546875" style="1" customWidth="1"/>
    <col min="5" max="5" width="20.7109375" style="21" hidden="1" customWidth="1"/>
    <col min="6" max="6" width="22.42578125" style="20" hidden="1" customWidth="1"/>
    <col min="7" max="7" width="22.85546875" style="21" hidden="1" customWidth="1"/>
    <col min="8" max="10" width="15.42578125" style="21" hidden="1" customWidth="1"/>
    <col min="11" max="11" width="15.28515625" style="20" bestFit="1" customWidth="1"/>
    <col min="12" max="12" width="14.5703125" style="1" bestFit="1" customWidth="1"/>
    <col min="13" max="16384" width="11.5703125" style="1"/>
  </cols>
  <sheetData>
    <row r="1" spans="1:12" ht="36.6" customHeight="1" x14ac:dyDescent="0.25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9.899999999999999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81.599999999999994" customHeight="1" x14ac:dyDescent="0.25">
      <c r="A3" s="2" t="s">
        <v>0</v>
      </c>
      <c r="B3" s="25" t="s">
        <v>1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5.5" x14ac:dyDescent="0.25">
      <c r="A5" s="2" t="s">
        <v>2</v>
      </c>
      <c r="B5" s="26" t="s">
        <v>3</v>
      </c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25.5" x14ac:dyDescent="0.25">
      <c r="A7" s="2" t="s">
        <v>4</v>
      </c>
      <c r="B7" s="26" t="s">
        <v>5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s="8" customFormat="1" ht="25.5" x14ac:dyDescent="0.25">
      <c r="A9" s="4" t="s">
        <v>6</v>
      </c>
      <c r="B9" s="5" t="s">
        <v>7</v>
      </c>
      <c r="C9" s="4" t="s">
        <v>8</v>
      </c>
      <c r="D9" s="4" t="s">
        <v>9</v>
      </c>
      <c r="E9" s="6" t="s">
        <v>10</v>
      </c>
      <c r="F9" s="7" t="s">
        <v>11</v>
      </c>
      <c r="G9" s="6" t="s">
        <v>10</v>
      </c>
      <c r="H9" s="6" t="s">
        <v>11</v>
      </c>
      <c r="I9" s="6" t="s">
        <v>10</v>
      </c>
      <c r="J9" s="6" t="s">
        <v>11</v>
      </c>
      <c r="K9" s="7" t="s">
        <v>10</v>
      </c>
      <c r="L9" s="4" t="s">
        <v>11</v>
      </c>
    </row>
    <row r="10" spans="1:12" s="16" customFormat="1" ht="40.5" x14ac:dyDescent="0.25">
      <c r="A10" s="9">
        <v>1</v>
      </c>
      <c r="B10" s="10" t="s">
        <v>12</v>
      </c>
      <c r="C10" s="9" t="s">
        <v>13</v>
      </c>
      <c r="D10" s="11">
        <v>310</v>
      </c>
      <c r="E10" s="12">
        <v>82000</v>
      </c>
      <c r="F10" s="13">
        <f>+D10*E10</f>
        <v>25420000</v>
      </c>
      <c r="G10" s="13">
        <v>74000</v>
      </c>
      <c r="H10" s="13">
        <f>+D10*G10</f>
        <v>22940000</v>
      </c>
      <c r="I10" s="13">
        <v>76000</v>
      </c>
      <c r="J10" s="13">
        <f>+D10*I10</f>
        <v>23560000</v>
      </c>
      <c r="K10" s="14">
        <f>+(E10+G10+I10)/3</f>
        <v>77333.333333333328</v>
      </c>
      <c r="L10" s="15">
        <f>+D10*K10</f>
        <v>23973333.333333332</v>
      </c>
    </row>
    <row r="11" spans="1:12" s="16" customFormat="1" ht="54" x14ac:dyDescent="0.25">
      <c r="A11" s="9">
        <v>2</v>
      </c>
      <c r="B11" s="10" t="s">
        <v>14</v>
      </c>
      <c r="C11" s="9" t="s">
        <v>13</v>
      </c>
      <c r="D11" s="11">
        <v>79</v>
      </c>
      <c r="E11" s="12">
        <v>2238712</v>
      </c>
      <c r="F11" s="13">
        <f t="shared" ref="F11:F15" si="0">+D11*E11</f>
        <v>176858248</v>
      </c>
      <c r="G11" s="13">
        <v>1800000</v>
      </c>
      <c r="H11" s="13">
        <f t="shared" ref="H11:H15" si="1">+D11*G11</f>
        <v>142200000</v>
      </c>
      <c r="I11" s="13">
        <v>1900000</v>
      </c>
      <c r="J11" s="13">
        <f t="shared" ref="J11:J15" si="2">+D11*I11</f>
        <v>150100000</v>
      </c>
      <c r="K11" s="14">
        <f t="shared" ref="K11:K15" si="3">+(E11+G11+I11)/3</f>
        <v>1979570.6666666667</v>
      </c>
      <c r="L11" s="15">
        <f t="shared" ref="L11:L15" si="4">+D11*K11</f>
        <v>156386082.66666669</v>
      </c>
    </row>
    <row r="12" spans="1:12" s="16" customFormat="1" ht="162" x14ac:dyDescent="0.25">
      <c r="A12" s="9">
        <v>3</v>
      </c>
      <c r="B12" s="10" t="s">
        <v>15</v>
      </c>
      <c r="C12" s="9" t="s">
        <v>16</v>
      </c>
      <c r="D12" s="11">
        <v>35</v>
      </c>
      <c r="E12" s="12">
        <v>1690000</v>
      </c>
      <c r="F12" s="13">
        <f t="shared" si="0"/>
        <v>59150000</v>
      </c>
      <c r="G12" s="13">
        <v>1420000</v>
      </c>
      <c r="H12" s="13">
        <f t="shared" si="1"/>
        <v>49700000</v>
      </c>
      <c r="I12" s="13">
        <v>1600000</v>
      </c>
      <c r="J12" s="13">
        <f t="shared" si="2"/>
        <v>56000000</v>
      </c>
      <c r="K12" s="14">
        <f t="shared" si="3"/>
        <v>1570000</v>
      </c>
      <c r="L12" s="15">
        <f t="shared" si="4"/>
        <v>54950000</v>
      </c>
    </row>
    <row r="13" spans="1:12" s="16" customFormat="1" ht="40.5" x14ac:dyDescent="0.25">
      <c r="A13" s="9">
        <v>4</v>
      </c>
      <c r="B13" s="10" t="s">
        <v>17</v>
      </c>
      <c r="C13" s="9" t="s">
        <v>16</v>
      </c>
      <c r="D13" s="11">
        <v>25</v>
      </c>
      <c r="E13" s="12">
        <v>214500</v>
      </c>
      <c r="F13" s="13">
        <f t="shared" si="0"/>
        <v>5362500</v>
      </c>
      <c r="G13" s="13">
        <v>260000</v>
      </c>
      <c r="H13" s="13">
        <f t="shared" si="1"/>
        <v>6500000</v>
      </c>
      <c r="I13" s="13">
        <v>240000</v>
      </c>
      <c r="J13" s="13">
        <f t="shared" si="2"/>
        <v>6000000</v>
      </c>
      <c r="K13" s="14">
        <f t="shared" si="3"/>
        <v>238166.66666666666</v>
      </c>
      <c r="L13" s="15">
        <f t="shared" si="4"/>
        <v>5954166.666666666</v>
      </c>
    </row>
    <row r="14" spans="1:12" s="16" customFormat="1" ht="40.5" x14ac:dyDescent="0.25">
      <c r="A14" s="9">
        <v>5</v>
      </c>
      <c r="B14" s="10" t="s">
        <v>18</v>
      </c>
      <c r="C14" s="9" t="s">
        <v>16</v>
      </c>
      <c r="D14" s="11">
        <v>26</v>
      </c>
      <c r="E14" s="12">
        <v>1350000</v>
      </c>
      <c r="F14" s="13">
        <f t="shared" si="0"/>
        <v>35100000</v>
      </c>
      <c r="G14" s="13">
        <v>1300000</v>
      </c>
      <c r="H14" s="13">
        <f t="shared" si="1"/>
        <v>33800000</v>
      </c>
      <c r="I14" s="13">
        <v>1400000</v>
      </c>
      <c r="J14" s="13">
        <f t="shared" si="2"/>
        <v>36400000</v>
      </c>
      <c r="K14" s="14">
        <f t="shared" si="3"/>
        <v>1350000</v>
      </c>
      <c r="L14" s="15">
        <f t="shared" si="4"/>
        <v>35100000</v>
      </c>
    </row>
    <row r="15" spans="1:12" s="16" customFormat="1" ht="27" x14ac:dyDescent="0.25">
      <c r="A15" s="9">
        <v>6</v>
      </c>
      <c r="B15" s="10" t="s">
        <v>19</v>
      </c>
      <c r="C15" s="9" t="s">
        <v>13</v>
      </c>
      <c r="D15" s="11">
        <v>22</v>
      </c>
      <c r="E15" s="12">
        <v>702890</v>
      </c>
      <c r="F15" s="13">
        <f t="shared" si="0"/>
        <v>15463580</v>
      </c>
      <c r="G15" s="13">
        <v>803175</v>
      </c>
      <c r="H15" s="13">
        <f t="shared" si="1"/>
        <v>17669850</v>
      </c>
      <c r="I15" s="13">
        <v>850000</v>
      </c>
      <c r="J15" s="13">
        <f t="shared" si="2"/>
        <v>18700000</v>
      </c>
      <c r="K15" s="14">
        <f t="shared" si="3"/>
        <v>785355</v>
      </c>
      <c r="L15" s="15">
        <f t="shared" si="4"/>
        <v>17277810</v>
      </c>
    </row>
    <row r="16" spans="1:12" s="16" customFormat="1" ht="13.5" x14ac:dyDescent="0.25">
      <c r="A16" s="17"/>
      <c r="B16" s="22" t="s">
        <v>20</v>
      </c>
      <c r="C16" s="22"/>
      <c r="D16" s="22"/>
      <c r="E16" s="22"/>
      <c r="F16" s="13">
        <f>SUM(F10:F15)</f>
        <v>317354328</v>
      </c>
      <c r="G16" s="13"/>
      <c r="H16" s="13">
        <f t="shared" ref="H16:L16" si="5">SUM(H10:H15)</f>
        <v>272809850</v>
      </c>
      <c r="I16" s="13"/>
      <c r="J16" s="13">
        <f t="shared" si="5"/>
        <v>290760000</v>
      </c>
      <c r="K16" s="13"/>
      <c r="L16" s="13">
        <f t="shared" si="5"/>
        <v>293641392.66666669</v>
      </c>
    </row>
    <row r="17" spans="1:12" s="16" customFormat="1" ht="13.5" x14ac:dyDescent="0.25">
      <c r="A17" s="17"/>
      <c r="B17" s="22" t="s">
        <v>21</v>
      </c>
      <c r="C17" s="22"/>
      <c r="D17" s="22"/>
      <c r="E17" s="22"/>
      <c r="F17" s="13">
        <f>+F16*0.19</f>
        <v>60297322.32</v>
      </c>
      <c r="G17" s="13"/>
      <c r="H17" s="13">
        <f t="shared" ref="H17:L17" si="6">+H16*0.19</f>
        <v>51833871.5</v>
      </c>
      <c r="I17" s="13"/>
      <c r="J17" s="13">
        <f t="shared" si="6"/>
        <v>55244400</v>
      </c>
      <c r="K17" s="13"/>
      <c r="L17" s="13">
        <f t="shared" si="6"/>
        <v>55791864.606666669</v>
      </c>
    </row>
    <row r="18" spans="1:12" ht="13.5" x14ac:dyDescent="0.25">
      <c r="B18" s="23" t="s">
        <v>22</v>
      </c>
      <c r="C18" s="23"/>
      <c r="D18" s="23"/>
      <c r="E18" s="23"/>
      <c r="F18" s="19">
        <f>+F16+F17</f>
        <v>377651650.31999999</v>
      </c>
      <c r="G18" s="19"/>
      <c r="H18" s="19">
        <f t="shared" ref="H18:L18" si="7">+H16+H17</f>
        <v>324643721.5</v>
      </c>
      <c r="I18" s="19"/>
      <c r="J18" s="19">
        <f t="shared" si="7"/>
        <v>346004400</v>
      </c>
      <c r="K18" s="19"/>
      <c r="L18" s="19">
        <f t="shared" si="7"/>
        <v>349433257.27333337</v>
      </c>
    </row>
  </sheetData>
  <mergeCells count="10">
    <mergeCell ref="B16:E16"/>
    <mergeCell ref="B17:E17"/>
    <mergeCell ref="B18:E18"/>
    <mergeCell ref="B7:L7"/>
    <mergeCell ref="A8:L8"/>
    <mergeCell ref="B3:L3"/>
    <mergeCell ref="A4:L4"/>
    <mergeCell ref="B5:L5"/>
    <mergeCell ref="A6:L6"/>
    <mergeCell ref="A1:L2"/>
  </mergeCells>
  <conditionalFormatting sqref="B10:B17">
    <cfRule type="cellIs" dxfId="0" priority="1" operator="lessThan">
      <formula>0</formula>
    </cfRule>
  </conditionalFormatting>
  <pageMargins left="0.7" right="0.7" top="0.75" bottom="0.75" header="0.3" footer="0.3"/>
  <pageSetup paperSize="5" scale="7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NGM</cp:lastModifiedBy>
  <cp:lastPrinted>2025-05-30T01:57:15Z</cp:lastPrinted>
  <dcterms:created xsi:type="dcterms:W3CDTF">2015-06-05T18:19:34Z</dcterms:created>
  <dcterms:modified xsi:type="dcterms:W3CDTF">2025-05-30T21:40:48Z</dcterms:modified>
</cp:coreProperties>
</file>