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OneDrive - Consejo Superior de la Judicatura\2025\4. RepLoc\LP OBRA\05ProyectoPliegoCondiciones\06AnexosProyectoPliegoCondiciones\"/>
    </mc:Choice>
  </mc:AlternateContent>
  <xr:revisionPtr revIDLastSave="24" documentId="8_{B1C6F58E-67D5-4CDC-8106-94EBE3E2CC44}" xr6:coauthVersionLast="40" xr6:coauthVersionMax="47" xr10:uidLastSave="{478C1248-6C7F-42B5-A072-111B5E4EF934}"/>
  <workbookProtection workbookAlgorithmName="SHA-512" workbookHashValue="IoqwGQB04nfHIRk3znSbm2Oq8oie8L1i3G9n9fjuj05j6/aFZX8xRTMQ8a+5fO1vt3zuvpP7uPMpEUn3AukIOw==" workbookSaltValue="i+ORrtc9GlhZFhM/T4CZXg==" workbookSpinCount="100000" lockStructure="1"/>
  <bookViews>
    <workbookView xWindow="-120" yWindow="-120" windowWidth="29040" windowHeight="15720" firstSheet="1" activeTab="1" xr2:uid="{00000000-000D-0000-FFFF-FFFF00000000}"/>
  </bookViews>
  <sheets>
    <sheet name="SMMLV" sheetId="4" state="hidden" r:id="rId1"/>
    <sheet name="EXPERIENCIA DEL PROPONENTE" sheetId="1" r:id="rId2"/>
  </sheets>
  <functionGroups builtInGroupCount="19"/>
  <definedNames>
    <definedName name="_xleta.NOT" hidden="1" xlm="1">#NAME?</definedName>
    <definedName name="Codigo">'EXPERIENCIA DEL PROPONENTE'!#REF!</definedName>
    <definedName name="CR">'EXPERIENCIA DEL PROPONENTE'!$L$1</definedName>
    <definedName name="EEED">'EXPERIENCIA DEL PROPONENTE'!#REF!</definedName>
    <definedName name="EEM">'EXPERIENCIA DEL PROPONENTE'!$U$25</definedName>
    <definedName name="EEOC">'EXPERIENCIA DEL PROPONENTE'!$Q$25</definedName>
    <definedName name="EG">'EXPERIENCIA DEL PROPONENTE'!$N$25</definedName>
    <definedName name="EstDis">'EXPERIENCIA DEL PROPONENTE'!#REF!</definedName>
    <definedName name="Mob">'EXPERIENCIA DEL PROPONENTE'!$U$1</definedName>
    <definedName name="RangoExpG1">'EXPERIENCIA DEL PROPONENTE'!$G$28:$N$28</definedName>
    <definedName name="RangoExpG10">'EXPERIENCIA DEL PROPONENTE'!$G$37:$N$37</definedName>
    <definedName name="RangoExpG2">'EXPERIENCIA DEL PROPONENTE'!$G$29:$N$29</definedName>
    <definedName name="RangoExpG3">'EXPERIENCIA DEL PROPONENTE'!$G$30:$N$30</definedName>
    <definedName name="RangoExpG4">'EXPERIENCIA DEL PROPONENTE'!$G$31:$N$31</definedName>
    <definedName name="RangoExpG5">'EXPERIENCIA DEL PROPONENTE'!$G$32:$N$32</definedName>
    <definedName name="RangoExpG6">'EXPERIENCIA DEL PROPONENTE'!$G$33:$N$33</definedName>
    <definedName name="RangoExpG7">'EXPERIENCIA DEL PROPONENTE'!$G$34:$N$34</definedName>
    <definedName name="RangoExpG8">'EXPERIENCIA DEL PROPONENTE'!$G$35:$N$35</definedName>
    <definedName name="RangoExpG9">'EXPERIENCIA DEL PROPONENTE'!$G$36:$N$36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7" i="1" l="1"/>
  <c r="T36" i="1"/>
  <c r="T35" i="1"/>
  <c r="T34" i="1"/>
  <c r="T33" i="1"/>
  <c r="T32" i="1"/>
  <c r="T31" i="1"/>
  <c r="T30" i="1"/>
  <c r="T29" i="1"/>
  <c r="T28" i="1"/>
  <c r="Q30" i="1" l="1"/>
  <c r="Q32" i="1"/>
  <c r="XEM27" i="1" l="1"/>
  <c r="XEN27" i="1"/>
  <c r="XEO27" i="1"/>
  <c r="XEP27" i="1"/>
  <c r="XEQ27" i="1"/>
  <c r="XEL27" i="1"/>
  <c r="XEN35" i="1"/>
  <c r="XEL30" i="1"/>
  <c r="XES29" i="1"/>
  <c r="XEQ28" i="1"/>
  <c r="XEQ34" i="1"/>
  <c r="XEQ31" i="1"/>
  <c r="N35" i="1" l="1"/>
  <c r="N37" i="1"/>
  <c r="XEL31" i="1"/>
  <c r="XEM37" i="1"/>
  <c r="XEP36" i="1"/>
  <c r="XEP32" i="1"/>
  <c r="XEO36" i="1"/>
  <c r="XEP37" i="1"/>
  <c r="XEN37" i="1"/>
  <c r="XEN36" i="1"/>
  <c r="XEM36" i="1"/>
  <c r="XEL33" i="1"/>
  <c r="XEO34" i="1"/>
  <c r="XEM35" i="1"/>
  <c r="XEP29" i="1"/>
  <c r="XEN31" i="1"/>
  <c r="XEP35" i="1"/>
  <c r="XEO32" i="1"/>
  <c r="XEQ37" i="1"/>
  <c r="XEQ32" i="1"/>
  <c r="XEM34" i="1"/>
  <c r="XEP30" i="1"/>
  <c r="XEO37" i="1"/>
  <c r="XEQ35" i="1"/>
  <c r="XEQ29" i="1"/>
  <c r="XEP28" i="1"/>
  <c r="XEL37" i="1"/>
  <c r="XEP34" i="1"/>
  <c r="XEL35" i="1"/>
  <c r="XEO35" i="1"/>
  <c r="XEL36" i="1"/>
  <c r="U37" i="1" l="1"/>
  <c r="Q37" i="1"/>
  <c r="U36" i="1"/>
  <c r="Q36" i="1"/>
  <c r="N36" i="1"/>
  <c r="U35" i="1"/>
  <c r="Q35" i="1"/>
  <c r="U34" i="1"/>
  <c r="Q34" i="1"/>
  <c r="N34" i="1"/>
  <c r="U33" i="1"/>
  <c r="Q33" i="1"/>
  <c r="N33" i="1"/>
  <c r="U32" i="1"/>
  <c r="N32" i="1"/>
  <c r="U31" i="1"/>
  <c r="Q31" i="1"/>
  <c r="N31" i="1"/>
  <c r="U30" i="1"/>
  <c r="N30" i="1"/>
  <c r="U29" i="1"/>
  <c r="Q29" i="1"/>
  <c r="N29" i="1"/>
  <c r="U28" i="1"/>
  <c r="Q28" i="1"/>
  <c r="N28" i="1"/>
  <c r="XEQ30" i="1"/>
  <c r="XEL29" i="1"/>
  <c r="XEO28" i="1"/>
  <c r="XEM33" i="1"/>
  <c r="XEQ36" i="1"/>
  <c r="XEN33" i="1"/>
  <c r="XEO33" i="1"/>
  <c r="XEN34" i="1"/>
  <c r="XEL28" i="1"/>
  <c r="XEM31" i="1"/>
  <c r="XEP31" i="1"/>
  <c r="XEL32" i="1"/>
  <c r="XEN32" i="1"/>
  <c r="XEN28" i="1"/>
  <c r="XEM28" i="1"/>
  <c r="XEQ33" i="1"/>
  <c r="XEP33" i="1"/>
  <c r="XEM29" i="1"/>
  <c r="XEO30" i="1"/>
  <c r="XEN30" i="1"/>
  <c r="XEM30" i="1"/>
  <c r="XEL34" i="1"/>
  <c r="XEM32" i="1"/>
  <c r="XEN29" i="1"/>
  <c r="XEO29" i="1"/>
  <c r="XEO31" i="1"/>
  <c r="U38" i="1" l="1"/>
  <c r="N38" i="1"/>
  <c r="Q38" i="1"/>
  <c r="XEP38" i="1"/>
  <c r="I19" i="1" s="1"/>
  <c r="XEQ38" i="1"/>
  <c r="I20" i="1" s="1"/>
  <c r="XEN38" i="1"/>
  <c r="I17" i="1" s="1"/>
  <c r="XEL38" i="1"/>
  <c r="I15" i="1" s="1"/>
  <c r="XEM38" i="1"/>
  <c r="I16" i="1" s="1"/>
  <c r="XEO38" i="1"/>
  <c r="I18" i="1" s="1"/>
  <c r="U39" i="1" l="1"/>
  <c r="Q39" i="1"/>
  <c r="N39" i="1"/>
</calcChain>
</file>

<file path=xl/sharedStrings.xml><?xml version="1.0" encoding="utf-8"?>
<sst xmlns="http://schemas.openxmlformats.org/spreadsheetml/2006/main" count="284" uniqueCount="60">
  <si>
    <t>Año</t>
  </si>
  <si>
    <t>Salario Mínimo</t>
  </si>
  <si>
    <t>(Pesos Colombianos)</t>
  </si>
  <si>
    <t>X</t>
  </si>
  <si>
    <t>Rama Judicial del Poder Público</t>
  </si>
  <si>
    <t>Consejo Superior de la Judicatura</t>
  </si>
  <si>
    <t>NUMERO DE PROCESO:</t>
  </si>
  <si>
    <t>OBJETO DEL PROCESO:</t>
  </si>
  <si>
    <t xml:space="preserve">NOMBRE DEL PROPONENTE: </t>
  </si>
  <si>
    <t>Conformación del Proponente Plural</t>
  </si>
  <si>
    <t>No</t>
  </si>
  <si>
    <t>Integrante</t>
  </si>
  <si>
    <t xml:space="preserve">Tipo y Numero de Identificacion </t>
  </si>
  <si>
    <t>Porcentaje de Participación</t>
  </si>
  <si>
    <t>Porcentaje de Exp General Aportada</t>
  </si>
  <si>
    <t>CONTRATOS EJECUTADOS REPORTADOS EN EL RUP</t>
  </si>
  <si>
    <t>EXPERIENCIA GENERAL</t>
  </si>
  <si>
    <t>EXPERIENCIA ESPECIFICA</t>
  </si>
  <si>
    <t>OBRA CIVIL</t>
  </si>
  <si>
    <t>MOBILIARIO</t>
  </si>
  <si>
    <t>SMMLV Min</t>
  </si>
  <si>
    <t>M2 Min</t>
  </si>
  <si>
    <t>ID</t>
  </si>
  <si>
    <t>Numero consecutivo del reporte del contrato ejecutado</t>
  </si>
  <si>
    <t>Nombre del contratista</t>
  </si>
  <si>
    <t>Nombre del contratante</t>
  </si>
  <si>
    <t xml:space="preserve">En caso de proponente plural indicar el nombre del integrante de la figura asociativa que acredita la experiencia </t>
  </si>
  <si>
    <t>UNSPSC</t>
  </si>
  <si>
    <t>Valor del contrato ejecutado expresado en SMMLV consignado en el RUP</t>
  </si>
  <si>
    <t>Porcentaje de participación en el valor ejecutado como figura asociativa consignado en el RUP, en el caso contrario indicar 100%.</t>
  </si>
  <si>
    <t>Valor total del contrato en SMMLV afectado por el porcentaje de participación</t>
  </si>
  <si>
    <t>Objeto del Contrato</t>
  </si>
  <si>
    <t xml:space="preserve">Áreas Construidas o Intervenidas certificada, afectada por el porcentaje de participación
(M2) </t>
  </si>
  <si>
    <t>Valor del contrato o actividades</t>
  </si>
  <si>
    <t>Año de Terminación del Contrato</t>
  </si>
  <si>
    <t>Valor en SMMLV
(La conversión se realiza con el SMMLV del año
de terminación del contrato)</t>
  </si>
  <si>
    <t>Valor total en SMMLV afectado por el porcentaje de participación</t>
  </si>
  <si>
    <t>TOTAL (SMMLV)</t>
  </si>
  <si>
    <t>TOTAL (M2)</t>
  </si>
  <si>
    <t>Acredita</t>
  </si>
  <si>
    <t>Microempresa</t>
  </si>
  <si>
    <t>CUMPLE</t>
  </si>
  <si>
    <t>No Acredita</t>
  </si>
  <si>
    <t>Pequeña Empresa</t>
  </si>
  <si>
    <t>NO CUMPLE</t>
  </si>
  <si>
    <t>Mediana Empresa</t>
  </si>
  <si>
    <t>Seis (6) meses</t>
  </si>
  <si>
    <t>Tres (3) meses</t>
  </si>
  <si>
    <t>No ofertado</t>
  </si>
  <si>
    <t>Ofertado</t>
  </si>
  <si>
    <t>No cumple</t>
  </si>
  <si>
    <t>Contrato celebrado por</t>
  </si>
  <si>
    <t>ACCIONISTA, SOCIO O CONSTITUYENTE DEL PROPONENTE</t>
  </si>
  <si>
    <t>CONSORCIO, UNION TEMPORAL O SOCIEDAD EN LAS CUALES EL PROPONENTE TENGA O HAYA TENIDO PARTICIPACION</t>
  </si>
  <si>
    <t>PROPONENTE</t>
  </si>
  <si>
    <t>No Cumple</t>
  </si>
  <si>
    <t xml:space="preserve">Áreas Construidas o Intervenidas Cubiertas Certificada
(M2) </t>
  </si>
  <si>
    <t>Formato 5 - Experiencia del Proponente</t>
  </si>
  <si>
    <t>[INDICAR EL NOMBRE DEL INTEGRANTE DEL PROPONENTE PLURAL]</t>
  </si>
  <si>
    <t xml:space="preserve"> [C.C., NIT, ETC Y NUMERO DE IDENTIFICACIÓN]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</si>
</sst>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3" formatCode="_-* #,##0.00_-;\-* #,##0.0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1"/>
      <color rgb="FFFF0000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8"/>
      <color rgb="FF000000"/>
      <name val="Arial"/>
      <family val="2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9">
    <border>
      <left/>
      <right/>
      <top/>
      <bottom/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3" borderId="0" applyNumberFormat="0" applyBorder="0" applyAlignment="0" applyProtection="0"/>
    <xf numFmtId="0" fontId="2" fillId="0" borderId="0"/>
    <xf numFmtId="0" fontId="2" fillId="0" borderId="0"/>
    <xf numFmtId="0" fontId="6" fillId="0" borderId="0"/>
  </cellStyleXfs>
  <cellXfs count="170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8" fontId="0" fillId="0" borderId="0" xfId="0" applyNumberFormat="1"/>
    <xf numFmtId="0" fontId="21" fillId="0" borderId="22" xfId="0" applyFont="1" applyBorder="1" applyAlignment="1" applyProtection="1">
      <alignment horizontal="center" vertical="center" wrapText="1"/>
      <protection locked="0"/>
    </xf>
    <xf numFmtId="0" fontId="21" fillId="0" borderId="23" xfId="0" applyFont="1" applyBorder="1" applyAlignment="1" applyProtection="1">
      <alignment horizontal="center" vertical="center" wrapText="1"/>
      <protection locked="0"/>
    </xf>
    <xf numFmtId="0" fontId="21" fillId="0" borderId="24" xfId="0" applyFont="1" applyBorder="1" applyAlignment="1" applyProtection="1">
      <alignment horizontal="center" vertical="center" wrapText="1"/>
      <protection locked="0"/>
    </xf>
    <xf numFmtId="4" fontId="21" fillId="0" borderId="25" xfId="4" applyNumberFormat="1" applyFont="1" applyFill="1" applyBorder="1" applyAlignment="1" applyProtection="1">
      <alignment horizontal="center" vertical="center" wrapText="1"/>
      <protection locked="0"/>
    </xf>
    <xf numFmtId="0" fontId="21" fillId="0" borderId="28" xfId="0" applyFont="1" applyBorder="1" applyAlignment="1" applyProtection="1">
      <alignment horizontal="center" vertical="center" wrapText="1"/>
      <protection locked="0"/>
    </xf>
    <xf numFmtId="0" fontId="21" fillId="0" borderId="29" xfId="0" applyFont="1" applyBorder="1" applyAlignment="1" applyProtection="1">
      <alignment horizontal="center" vertical="center" wrapText="1"/>
      <protection locked="0"/>
    </xf>
    <xf numFmtId="0" fontId="21" fillId="0" borderId="30" xfId="0" applyFont="1" applyBorder="1" applyAlignment="1" applyProtection="1">
      <alignment horizontal="center" vertical="center" wrapText="1"/>
      <protection locked="0"/>
    </xf>
    <xf numFmtId="0" fontId="21" fillId="0" borderId="31" xfId="0" applyFont="1" applyBorder="1" applyAlignment="1" applyProtection="1">
      <alignment horizontal="center" vertical="center" wrapText="1"/>
      <protection locked="0"/>
    </xf>
    <xf numFmtId="4" fontId="21" fillId="0" borderId="32" xfId="4" applyNumberFormat="1" applyFont="1" applyFill="1" applyBorder="1" applyAlignment="1" applyProtection="1">
      <alignment horizontal="center" vertical="center" wrapText="1"/>
      <protection locked="0"/>
    </xf>
    <xf numFmtId="9" fontId="21" fillId="0" borderId="33" xfId="5" applyFont="1" applyFill="1" applyBorder="1" applyAlignment="1" applyProtection="1">
      <alignment horizontal="center" vertical="center" wrapText="1"/>
      <protection locked="0"/>
    </xf>
    <xf numFmtId="4" fontId="21" fillId="0" borderId="14" xfId="4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 wrapText="1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/>
    </xf>
    <xf numFmtId="0" fontId="0" fillId="0" borderId="0" xfId="0" applyAlignment="1">
      <alignment horizontal="center" vertical="center"/>
    </xf>
    <xf numFmtId="4" fontId="14" fillId="11" borderId="27" xfId="0" applyNumberFormat="1" applyFont="1" applyFill="1" applyBorder="1" applyAlignment="1">
      <alignment horizontal="center" vertical="center" wrapText="1"/>
    </xf>
    <xf numFmtId="4" fontId="14" fillId="8" borderId="25" xfId="0" applyNumberFormat="1" applyFont="1" applyFill="1" applyBorder="1" applyAlignment="1">
      <alignment horizontal="center" vertical="center" wrapText="1"/>
    </xf>
    <xf numFmtId="4" fontId="14" fillId="11" borderId="34" xfId="0" applyNumberFormat="1" applyFont="1" applyFill="1" applyBorder="1" applyAlignment="1">
      <alignment horizontal="center" vertical="center" wrapText="1"/>
    </xf>
    <xf numFmtId="4" fontId="14" fillId="8" borderId="32" xfId="0" applyNumberFormat="1" applyFont="1" applyFill="1" applyBorder="1" applyAlignment="1">
      <alignment horizontal="center" vertical="center" wrapText="1"/>
    </xf>
    <xf numFmtId="4" fontId="14" fillId="11" borderId="40" xfId="0" applyNumberFormat="1" applyFont="1" applyFill="1" applyBorder="1" applyAlignment="1">
      <alignment horizontal="center" vertical="center" wrapText="1"/>
    </xf>
    <xf numFmtId="4" fontId="22" fillId="3" borderId="50" xfId="6" applyNumberFormat="1" applyFont="1" applyBorder="1" applyAlignment="1" applyProtection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center"/>
      <protection locked="0"/>
    </xf>
    <xf numFmtId="4" fontId="21" fillId="0" borderId="3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21" fillId="0" borderId="64" xfId="0" applyFont="1" applyBorder="1" applyAlignment="1" applyProtection="1">
      <alignment horizontal="center" vertical="center" wrapText="1"/>
      <protection locked="0"/>
    </xf>
    <xf numFmtId="0" fontId="21" fillId="0" borderId="66" xfId="0" applyFont="1" applyBorder="1" applyAlignment="1" applyProtection="1">
      <alignment horizontal="center" vertical="center" wrapText="1"/>
      <protection locked="0"/>
    </xf>
    <xf numFmtId="0" fontId="21" fillId="0" borderId="67" xfId="0" applyFont="1" applyBorder="1" applyAlignment="1" applyProtection="1">
      <alignment horizontal="center" vertical="center" wrapText="1"/>
      <protection locked="0"/>
    </xf>
    <xf numFmtId="1" fontId="13" fillId="4" borderId="68" xfId="0" applyNumberFormat="1" applyFont="1" applyFill="1" applyBorder="1" applyAlignment="1">
      <alignment horizontal="center" vertical="center" shrinkToFit="1"/>
    </xf>
    <xf numFmtId="0" fontId="21" fillId="0" borderId="35" xfId="0" applyFont="1" applyBorder="1" applyAlignment="1" applyProtection="1">
      <alignment horizontal="center" vertical="center" wrapText="1"/>
      <protection locked="0"/>
    </xf>
    <xf numFmtId="0" fontId="21" fillId="0" borderId="36" xfId="0" applyFont="1" applyBorder="1" applyAlignment="1" applyProtection="1">
      <alignment horizontal="center" vertical="center" wrapText="1"/>
      <protection locked="0"/>
    </xf>
    <xf numFmtId="0" fontId="21" fillId="0" borderId="69" xfId="0" applyFont="1" applyBorder="1" applyAlignment="1" applyProtection="1">
      <alignment horizontal="center" vertical="center" wrapText="1"/>
      <protection locked="0"/>
    </xf>
    <xf numFmtId="0" fontId="21" fillId="0" borderId="37" xfId="0" applyFont="1" applyBorder="1" applyAlignment="1" applyProtection="1">
      <alignment horizontal="center" vertical="center" wrapText="1"/>
      <protection locked="0"/>
    </xf>
    <xf numFmtId="0" fontId="21" fillId="0" borderId="38" xfId="0" applyFont="1" applyBorder="1" applyAlignment="1" applyProtection="1">
      <alignment horizontal="center" vertical="center" wrapText="1"/>
      <protection locked="0"/>
    </xf>
    <xf numFmtId="4" fontId="21" fillId="0" borderId="39" xfId="4" applyNumberFormat="1" applyFont="1" applyFill="1" applyBorder="1" applyAlignment="1" applyProtection="1">
      <alignment horizontal="center" vertical="center" wrapText="1"/>
      <protection locked="0"/>
    </xf>
    <xf numFmtId="9" fontId="21" fillId="0" borderId="39" xfId="5" applyFont="1" applyFill="1" applyBorder="1" applyAlignment="1" applyProtection="1">
      <alignment horizontal="center" vertical="center" wrapText="1"/>
      <protection locked="0"/>
    </xf>
    <xf numFmtId="4" fontId="21" fillId="0" borderId="37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24" fillId="11" borderId="7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13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3" fillId="0" borderId="70" xfId="0" applyFont="1" applyBorder="1" applyAlignment="1">
      <alignment horizontal="center" vertical="center" wrapText="1"/>
    </xf>
    <xf numFmtId="0" fontId="24" fillId="0" borderId="7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20" fillId="10" borderId="16" xfId="0" applyFont="1" applyFill="1" applyBorder="1" applyAlignment="1">
      <alignment horizontal="center" vertical="center" textRotation="90" wrapText="1"/>
    </xf>
    <xf numFmtId="0" fontId="20" fillId="10" borderId="17" xfId="0" applyFont="1" applyFill="1" applyBorder="1" applyAlignment="1">
      <alignment horizontal="center" vertical="center" textRotation="90" wrapText="1"/>
    </xf>
    <xf numFmtId="0" fontId="20" fillId="10" borderId="18" xfId="0" applyFont="1" applyFill="1" applyBorder="1" applyAlignment="1">
      <alignment horizontal="center" vertical="center" textRotation="90" wrapText="1"/>
    </xf>
    <xf numFmtId="1" fontId="13" fillId="4" borderId="65" xfId="0" applyNumberFormat="1" applyFont="1" applyFill="1" applyBorder="1" applyAlignment="1">
      <alignment horizontal="center" vertical="center" shrinkToFit="1"/>
    </xf>
    <xf numFmtId="0" fontId="23" fillId="0" borderId="9" xfId="0" applyFont="1" applyBorder="1" applyAlignment="1">
      <alignment horizontal="center" vertical="center" wrapText="1"/>
    </xf>
    <xf numFmtId="10" fontId="14" fillId="11" borderId="46" xfId="5" applyNumberFormat="1" applyFont="1" applyFill="1" applyBorder="1" applyAlignment="1" applyProtection="1">
      <alignment horizontal="center" vertical="center" wrapText="1"/>
    </xf>
    <xf numFmtId="10" fontId="14" fillId="11" borderId="50" xfId="5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10" fontId="14" fillId="0" borderId="0" xfId="5" applyNumberFormat="1" applyFont="1" applyBorder="1" applyAlignment="1" applyProtection="1">
      <alignment horizontal="center" vertical="center" wrapText="1"/>
      <protection locked="0"/>
    </xf>
    <xf numFmtId="0" fontId="25" fillId="0" borderId="9" xfId="0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left" vertical="top"/>
      <protection locked="0"/>
    </xf>
    <xf numFmtId="0" fontId="11" fillId="0" borderId="0" xfId="0" applyFont="1" applyAlignment="1" applyProtection="1">
      <alignment vertical="center" wrapText="1"/>
      <protection locked="0"/>
    </xf>
    <xf numFmtId="0" fontId="11" fillId="10" borderId="0" xfId="0" applyFont="1" applyFill="1" applyAlignment="1" applyProtection="1">
      <alignment vertical="center"/>
      <protection locked="0"/>
    </xf>
    <xf numFmtId="0" fontId="14" fillId="10" borderId="10" xfId="0" applyFont="1" applyFill="1" applyBorder="1" applyAlignment="1" applyProtection="1">
      <alignment horizontal="center" vertical="center" wrapText="1"/>
      <protection locked="0"/>
    </xf>
    <xf numFmtId="10" fontId="14" fillId="10" borderId="10" xfId="5" applyNumberFormat="1" applyFont="1" applyFill="1" applyBorder="1" applyAlignment="1" applyProtection="1">
      <alignment horizontal="center" vertical="center" wrapText="1"/>
      <protection locked="0"/>
    </xf>
    <xf numFmtId="0" fontId="14" fillId="10" borderId="53" xfId="0" applyFont="1" applyFill="1" applyBorder="1" applyAlignment="1" applyProtection="1">
      <alignment horizontal="center" vertical="center" wrapText="1"/>
      <protection locked="0"/>
    </xf>
    <xf numFmtId="10" fontId="14" fillId="10" borderId="53" xfId="5" applyNumberFormat="1" applyFont="1" applyFill="1" applyBorder="1" applyAlignment="1" applyProtection="1">
      <alignment horizontal="center" vertical="center" wrapText="1"/>
      <protection locked="0"/>
    </xf>
    <xf numFmtId="4" fontId="18" fillId="9" borderId="46" xfId="4" applyNumberFormat="1" applyFont="1" applyFill="1" applyBorder="1" applyAlignment="1" applyProtection="1">
      <alignment horizontal="center" vertical="center" wrapText="1"/>
    </xf>
    <xf numFmtId="10" fontId="21" fillId="0" borderId="33" xfId="5" applyNumberFormat="1" applyFont="1" applyFill="1" applyBorder="1" applyAlignment="1" applyProtection="1">
      <alignment horizontal="center" vertical="center" wrapText="1"/>
      <protection locked="0"/>
    </xf>
    <xf numFmtId="10" fontId="21" fillId="0" borderId="26" xfId="5" applyNumberFormat="1" applyFont="1" applyFill="1" applyBorder="1" applyAlignment="1" applyProtection="1">
      <alignment horizontal="center" vertical="center" wrapText="1"/>
      <protection locked="0"/>
    </xf>
    <xf numFmtId="0" fontId="26" fillId="0" borderId="22" xfId="0" applyFont="1" applyBorder="1" applyAlignment="1" applyProtection="1">
      <alignment horizontal="center" vertical="center" wrapText="1"/>
      <protection locked="0"/>
    </xf>
    <xf numFmtId="0" fontId="26" fillId="0" borderId="28" xfId="0" applyFont="1" applyBorder="1" applyAlignment="1" applyProtection="1">
      <alignment horizontal="center" vertical="center" wrapText="1"/>
      <protection locked="0"/>
    </xf>
    <xf numFmtId="3" fontId="21" fillId="0" borderId="11" xfId="4" applyNumberFormat="1" applyFont="1" applyFill="1" applyBorder="1" applyAlignment="1" applyProtection="1">
      <alignment horizontal="center" vertical="center" wrapText="1"/>
      <protection locked="0"/>
    </xf>
    <xf numFmtId="3" fontId="21" fillId="0" borderId="32" xfId="0" applyNumberFormat="1" applyFont="1" applyBorder="1" applyAlignment="1" applyProtection="1">
      <alignment horizontal="center" vertical="center" wrapText="1"/>
      <protection locked="0"/>
    </xf>
    <xf numFmtId="3" fontId="21" fillId="0" borderId="39" xfId="0" applyNumberFormat="1" applyFont="1" applyBorder="1" applyAlignment="1" applyProtection="1">
      <alignment horizontal="center" vertical="center" wrapText="1"/>
      <protection locked="0"/>
    </xf>
    <xf numFmtId="1" fontId="13" fillId="4" borderId="78" xfId="0" applyNumberFormat="1" applyFont="1" applyFill="1" applyBorder="1" applyAlignment="1">
      <alignment horizontal="center" vertical="center" shrinkToFit="1"/>
    </xf>
    <xf numFmtId="0" fontId="21" fillId="0" borderId="12" xfId="0" applyFont="1" applyBorder="1" applyAlignment="1" applyProtection="1">
      <alignment horizontal="center" vertical="center" wrapText="1"/>
      <protection locked="0"/>
    </xf>
    <xf numFmtId="9" fontId="21" fillId="0" borderId="73" xfId="5" applyFont="1" applyFill="1" applyBorder="1" applyAlignment="1" applyProtection="1">
      <alignment horizontal="center" vertical="center" wrapText="1"/>
      <protection locked="0"/>
    </xf>
    <xf numFmtId="9" fontId="21" fillId="0" borderId="74" xfId="5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0" fillId="11" borderId="41" xfId="0" applyFont="1" applyFill="1" applyBorder="1" applyAlignment="1">
      <alignment horizontal="center" vertical="center" wrapText="1"/>
    </xf>
    <xf numFmtId="0" fontId="20" fillId="11" borderId="47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 wrapText="1"/>
    </xf>
    <xf numFmtId="0" fontId="19" fillId="7" borderId="51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 wrapText="1"/>
    </xf>
    <xf numFmtId="0" fontId="2" fillId="11" borderId="13" xfId="0" applyFont="1" applyFill="1" applyBorder="1" applyAlignment="1">
      <alignment horizontal="center" vertical="center" wrapText="1"/>
    </xf>
    <xf numFmtId="0" fontId="2" fillId="11" borderId="19" xfId="0" applyFont="1" applyFill="1" applyBorder="1" applyAlignment="1">
      <alignment horizontal="center" vertical="center" wrapText="1"/>
    </xf>
    <xf numFmtId="0" fontId="14" fillId="10" borderId="76" xfId="0" applyFont="1" applyFill="1" applyBorder="1" applyAlignment="1" applyProtection="1">
      <alignment vertical="center"/>
      <protection locked="0"/>
    </xf>
    <xf numFmtId="0" fontId="14" fillId="10" borderId="51" xfId="0" applyFont="1" applyFill="1" applyBorder="1" applyAlignment="1" applyProtection="1">
      <alignment vertical="center"/>
      <protection locked="0"/>
    </xf>
    <xf numFmtId="0" fontId="14" fillId="10" borderId="5" xfId="0" applyFont="1" applyFill="1" applyBorder="1" applyAlignment="1" applyProtection="1">
      <alignment vertical="center"/>
      <protection locked="0"/>
    </xf>
    <xf numFmtId="0" fontId="14" fillId="10" borderId="77" xfId="0" applyFont="1" applyFill="1" applyBorder="1" applyAlignment="1" applyProtection="1">
      <alignment vertical="center"/>
      <protection locked="0"/>
    </xf>
    <xf numFmtId="0" fontId="14" fillId="10" borderId="72" xfId="0" applyFont="1" applyFill="1" applyBorder="1" applyAlignment="1" applyProtection="1">
      <alignment vertical="center"/>
      <protection locked="0"/>
    </xf>
    <xf numFmtId="0" fontId="14" fillId="10" borderId="49" xfId="0" applyFont="1" applyFill="1" applyBorder="1" applyAlignment="1" applyProtection="1">
      <alignment vertical="center"/>
      <protection locked="0"/>
    </xf>
    <xf numFmtId="0" fontId="2" fillId="10" borderId="11" xfId="0" applyFont="1" applyFill="1" applyBorder="1" applyAlignment="1">
      <alignment horizontal="center" vertical="center" wrapText="1"/>
    </xf>
    <xf numFmtId="0" fontId="2" fillId="10" borderId="15" xfId="0" applyFont="1" applyFill="1" applyBorder="1" applyAlignment="1">
      <alignment horizontal="center" vertical="center" wrapText="1"/>
    </xf>
    <xf numFmtId="0" fontId="2" fillId="10" borderId="41" xfId="0" applyFont="1" applyFill="1" applyBorder="1" applyAlignment="1">
      <alignment horizontal="center" vertical="center" wrapText="1"/>
    </xf>
    <xf numFmtId="0" fontId="2" fillId="10" borderId="63" xfId="0" applyFont="1" applyFill="1" applyBorder="1" applyAlignment="1">
      <alignment horizontal="center" vertical="center" wrapText="1"/>
    </xf>
    <xf numFmtId="0" fontId="12" fillId="13" borderId="52" xfId="0" applyFont="1" applyFill="1" applyBorder="1" applyAlignment="1">
      <alignment horizontal="center" vertical="center"/>
    </xf>
    <xf numFmtId="0" fontId="12" fillId="13" borderId="53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 wrapText="1"/>
    </xf>
    <xf numFmtId="0" fontId="2" fillId="10" borderId="62" xfId="0" applyFont="1" applyFill="1" applyBorder="1" applyAlignment="1">
      <alignment horizontal="center" vertical="center" wrapText="1"/>
    </xf>
    <xf numFmtId="0" fontId="0" fillId="12" borderId="52" xfId="0" applyFill="1" applyBorder="1" applyAlignment="1">
      <alignment horizontal="center" vertical="top"/>
    </xf>
    <xf numFmtId="0" fontId="0" fillId="12" borderId="53" xfId="0" applyFill="1" applyBorder="1" applyAlignment="1">
      <alignment horizontal="center" vertical="top"/>
    </xf>
    <xf numFmtId="0" fontId="0" fillId="12" borderId="50" xfId="0" applyFill="1" applyBorder="1" applyAlignment="1">
      <alignment horizontal="center" vertical="top"/>
    </xf>
    <xf numFmtId="0" fontId="20" fillId="10" borderId="11" xfId="0" applyFont="1" applyFill="1" applyBorder="1" applyAlignment="1">
      <alignment horizontal="center" vertical="center" wrapText="1"/>
    </xf>
    <xf numFmtId="0" fontId="20" fillId="10" borderId="21" xfId="0" applyFont="1" applyFill="1" applyBorder="1" applyAlignment="1">
      <alignment horizontal="center" vertical="center" wrapText="1"/>
    </xf>
    <xf numFmtId="0" fontId="12" fillId="13" borderId="48" xfId="0" applyFont="1" applyFill="1" applyBorder="1" applyAlignment="1">
      <alignment horizontal="center" vertical="center"/>
    </xf>
    <xf numFmtId="0" fontId="12" fillId="13" borderId="49" xfId="0" applyFont="1" applyFill="1" applyBorder="1" applyAlignment="1">
      <alignment horizontal="center" vertical="center"/>
    </xf>
    <xf numFmtId="0" fontId="2" fillId="10" borderId="2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8" fillId="5" borderId="57" xfId="0" applyFont="1" applyFill="1" applyBorder="1" applyAlignment="1">
      <alignment horizontal="center" vertical="center" wrapText="1"/>
    </xf>
    <xf numFmtId="0" fontId="8" fillId="5" borderId="58" xfId="0" applyFont="1" applyFill="1" applyBorder="1" applyAlignment="1">
      <alignment horizontal="center" vertical="center" wrapText="1"/>
    </xf>
    <xf numFmtId="0" fontId="8" fillId="5" borderId="59" xfId="0" applyFont="1" applyFill="1" applyBorder="1" applyAlignment="1">
      <alignment horizontal="center" vertical="center" wrapText="1"/>
    </xf>
    <xf numFmtId="0" fontId="8" fillId="5" borderId="60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61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20" fillId="10" borderId="14" xfId="0" applyFont="1" applyFill="1" applyBorder="1" applyAlignment="1">
      <alignment horizontal="center" vertical="center" wrapText="1"/>
    </xf>
    <xf numFmtId="0" fontId="20" fillId="10" borderId="20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16" fillId="6" borderId="7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7" borderId="54" xfId="0" applyFont="1" applyFill="1" applyBorder="1" applyAlignment="1">
      <alignment horizontal="center" vertical="center" wrapText="1"/>
    </xf>
    <xf numFmtId="0" fontId="16" fillId="7" borderId="55" xfId="0" applyFont="1" applyFill="1" applyBorder="1" applyAlignment="1">
      <alignment horizontal="center" vertical="center" wrapText="1"/>
    </xf>
    <xf numFmtId="0" fontId="16" fillId="7" borderId="56" xfId="0" applyFont="1" applyFill="1" applyBorder="1" applyAlignment="1">
      <alignment horizontal="center" vertical="center" wrapText="1"/>
    </xf>
    <xf numFmtId="0" fontId="17" fillId="7" borderId="43" xfId="0" applyFont="1" applyFill="1" applyBorder="1" applyAlignment="1">
      <alignment horizontal="center" vertical="center" wrapText="1"/>
    </xf>
    <xf numFmtId="0" fontId="17" fillId="7" borderId="44" xfId="0" applyFont="1" applyFill="1" applyBorder="1" applyAlignment="1">
      <alignment horizontal="center" vertical="center" wrapText="1"/>
    </xf>
    <xf numFmtId="0" fontId="17" fillId="7" borderId="45" xfId="0" applyFont="1" applyFill="1" applyBorder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20" fillId="10" borderId="3" xfId="0" applyFont="1" applyFill="1" applyBorder="1" applyAlignment="1">
      <alignment horizontal="center" vertical="center" wrapText="1"/>
    </xf>
    <xf numFmtId="0" fontId="20" fillId="10" borderId="6" xfId="0" applyFont="1" applyFill="1" applyBorder="1" applyAlignment="1">
      <alignment horizontal="center" vertical="center" wrapText="1"/>
    </xf>
    <xf numFmtId="4" fontId="12" fillId="13" borderId="52" xfId="0" applyNumberFormat="1" applyFont="1" applyFill="1" applyBorder="1" applyAlignment="1">
      <alignment horizontal="center" vertical="center" wrapText="1"/>
    </xf>
    <xf numFmtId="4" fontId="12" fillId="13" borderId="53" xfId="0" applyNumberFormat="1" applyFont="1" applyFill="1" applyBorder="1" applyAlignment="1">
      <alignment horizontal="center" vertical="center" wrapText="1"/>
    </xf>
    <xf numFmtId="0" fontId="11" fillId="10" borderId="0" xfId="0" applyFont="1" applyFill="1" applyAlignment="1" applyProtection="1">
      <alignment horizontal="center" vertical="center"/>
      <protection locked="0"/>
    </xf>
    <xf numFmtId="0" fontId="18" fillId="8" borderId="9" xfId="0" applyFont="1" applyFill="1" applyBorder="1" applyAlignment="1">
      <alignment horizontal="right" vertical="center"/>
    </xf>
    <xf numFmtId="0" fontId="18" fillId="8" borderId="10" xfId="0" applyFont="1" applyFill="1" applyBorder="1" applyAlignment="1">
      <alignment horizontal="right" vertical="center"/>
    </xf>
    <xf numFmtId="0" fontId="18" fillId="8" borderId="4" xfId="0" applyFont="1" applyFill="1" applyBorder="1" applyAlignment="1">
      <alignment horizontal="right" vertical="center"/>
    </xf>
    <xf numFmtId="0" fontId="18" fillId="8" borderId="5" xfId="0" applyFont="1" applyFill="1" applyBorder="1" applyAlignment="1">
      <alignment horizontal="right" vertical="center"/>
    </xf>
    <xf numFmtId="4" fontId="18" fillId="8" borderId="4" xfId="0" applyNumberFormat="1" applyFont="1" applyFill="1" applyBorder="1" applyAlignment="1">
      <alignment horizontal="right" vertical="center" wrapText="1"/>
    </xf>
    <xf numFmtId="4" fontId="18" fillId="8" borderId="51" xfId="0" applyNumberFormat="1" applyFont="1" applyFill="1" applyBorder="1" applyAlignment="1">
      <alignment horizontal="right" vertical="center" wrapText="1"/>
    </xf>
    <xf numFmtId="4" fontId="18" fillId="8" borderId="5" xfId="0" applyNumberFormat="1" applyFont="1" applyFill="1" applyBorder="1" applyAlignment="1">
      <alignment horizontal="right" vertical="center" wrapText="1"/>
    </xf>
    <xf numFmtId="0" fontId="17" fillId="0" borderId="54" xfId="0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7" fillId="0" borderId="56" xfId="0" applyFont="1" applyBorder="1" applyAlignment="1">
      <alignment horizontal="center" vertical="center" wrapText="1"/>
    </xf>
    <xf numFmtId="0" fontId="13" fillId="0" borderId="75" xfId="0" applyFont="1" applyBorder="1" applyAlignment="1">
      <alignment horizontal="center" vertical="center" wrapText="1"/>
    </xf>
    <xf numFmtId="0" fontId="27" fillId="0" borderId="0" xfId="0" applyFont="1" applyAlignment="1">
      <alignment horizontal="left" vertical="top"/>
    </xf>
  </cellXfs>
  <cellStyles count="10">
    <cellStyle name="Incorrecto" xfId="6" builtinId="27"/>
    <cellStyle name="Millares" xfId="4" builtinId="3"/>
    <cellStyle name="Millares 2" xfId="3" xr:uid="{00000000-0005-0000-0000-000001000000}"/>
    <cellStyle name="Normal" xfId="0" builtinId="0"/>
    <cellStyle name="Normal 10 2" xfId="2" xr:uid="{00000000-0005-0000-0000-000003000000}"/>
    <cellStyle name="Normal 2" xfId="7" xr:uid="{3DF13E33-8529-4F72-B79A-353C0F0366D4}"/>
    <cellStyle name="Normal 2 2" xfId="8" xr:uid="{D75CE671-C47D-4642-B673-C3A4916FF47A}"/>
    <cellStyle name="Normal 3" xfId="1" xr:uid="{00000000-0005-0000-0000-000004000000}"/>
    <cellStyle name="Normal 6" xfId="9" xr:uid="{8BE39619-CCA9-4942-85B7-D7853B64956F}"/>
    <cellStyle name="Porcentaje" xfId="5" builtinId="5"/>
  </cellStyles>
  <dxfs count="20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color rgb="FFC00000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D7777"/>
      <color rgb="FFFFC7CE"/>
      <color rgb="FF9C0006"/>
      <color rgb="FFFFCEC2"/>
      <color rgb="FFFF8B8B"/>
      <color rgb="FF2DF3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419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SMMLV!$B$1:$B$2</c:f>
              <c:strCache>
                <c:ptCount val="2"/>
                <c:pt idx="0">
                  <c:v>Salario Mínimo</c:v>
                </c:pt>
                <c:pt idx="1">
                  <c:v>(Pesos Colombianos)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SMMLV!$A$3:$A$44</c:f>
              <c:numCache>
                <c:formatCode>General</c:formatCode>
                <c:ptCount val="42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  <c:pt idx="5">
                  <c:v>2020</c:v>
                </c:pt>
                <c:pt idx="6">
                  <c:v>2019</c:v>
                </c:pt>
                <c:pt idx="7">
                  <c:v>2018</c:v>
                </c:pt>
                <c:pt idx="8">
                  <c:v>2017</c:v>
                </c:pt>
                <c:pt idx="9">
                  <c:v>2016</c:v>
                </c:pt>
                <c:pt idx="10">
                  <c:v>2015</c:v>
                </c:pt>
                <c:pt idx="11">
                  <c:v>2014</c:v>
                </c:pt>
                <c:pt idx="12">
                  <c:v>2013</c:v>
                </c:pt>
                <c:pt idx="13">
                  <c:v>2012</c:v>
                </c:pt>
                <c:pt idx="14">
                  <c:v>2011</c:v>
                </c:pt>
                <c:pt idx="15">
                  <c:v>2010</c:v>
                </c:pt>
                <c:pt idx="16">
                  <c:v>2009</c:v>
                </c:pt>
                <c:pt idx="17">
                  <c:v>2008</c:v>
                </c:pt>
                <c:pt idx="18">
                  <c:v>2007</c:v>
                </c:pt>
                <c:pt idx="19">
                  <c:v>2006</c:v>
                </c:pt>
                <c:pt idx="20">
                  <c:v>2005</c:v>
                </c:pt>
                <c:pt idx="21">
                  <c:v>2004</c:v>
                </c:pt>
                <c:pt idx="22">
                  <c:v>2003</c:v>
                </c:pt>
                <c:pt idx="23">
                  <c:v>2002</c:v>
                </c:pt>
                <c:pt idx="24">
                  <c:v>2001</c:v>
                </c:pt>
                <c:pt idx="25">
                  <c:v>2000</c:v>
                </c:pt>
                <c:pt idx="26">
                  <c:v>1999</c:v>
                </c:pt>
                <c:pt idx="27">
                  <c:v>1998</c:v>
                </c:pt>
                <c:pt idx="28">
                  <c:v>1997</c:v>
                </c:pt>
                <c:pt idx="29">
                  <c:v>1996</c:v>
                </c:pt>
                <c:pt idx="30">
                  <c:v>1995</c:v>
                </c:pt>
                <c:pt idx="31">
                  <c:v>1994</c:v>
                </c:pt>
                <c:pt idx="32">
                  <c:v>1993</c:v>
                </c:pt>
                <c:pt idx="33">
                  <c:v>1992</c:v>
                </c:pt>
                <c:pt idx="34">
                  <c:v>1991</c:v>
                </c:pt>
                <c:pt idx="35">
                  <c:v>1990</c:v>
                </c:pt>
                <c:pt idx="36">
                  <c:v>1989</c:v>
                </c:pt>
                <c:pt idx="37">
                  <c:v>1988</c:v>
                </c:pt>
                <c:pt idx="38">
                  <c:v>1987</c:v>
                </c:pt>
                <c:pt idx="39">
                  <c:v>1986</c:v>
                </c:pt>
                <c:pt idx="40">
                  <c:v>1985</c:v>
                </c:pt>
                <c:pt idx="41">
                  <c:v>1984</c:v>
                </c:pt>
              </c:numCache>
            </c:numRef>
          </c:cat>
          <c:val>
            <c:numRef>
              <c:f>SMMLV!$B$3:$B$44</c:f>
              <c:numCache>
                <c:formatCode>"$"#,##0.00_);[Red]\("$"#,##0.00\)</c:formatCode>
                <c:ptCount val="42"/>
                <c:pt idx="0">
                  <c:v>1423500</c:v>
                </c:pt>
                <c:pt idx="1">
                  <c:v>1300000</c:v>
                </c:pt>
                <c:pt idx="2">
                  <c:v>1160000</c:v>
                </c:pt>
                <c:pt idx="3">
                  <c:v>1000000</c:v>
                </c:pt>
                <c:pt idx="4">
                  <c:v>908526</c:v>
                </c:pt>
                <c:pt idx="5">
                  <c:v>877803</c:v>
                </c:pt>
                <c:pt idx="6">
                  <c:v>828116</c:v>
                </c:pt>
                <c:pt idx="7">
                  <c:v>781242</c:v>
                </c:pt>
                <c:pt idx="8">
                  <c:v>737717</c:v>
                </c:pt>
                <c:pt idx="9">
                  <c:v>689455</c:v>
                </c:pt>
                <c:pt idx="10">
                  <c:v>644350</c:v>
                </c:pt>
                <c:pt idx="11">
                  <c:v>616000</c:v>
                </c:pt>
                <c:pt idx="12">
                  <c:v>589500</c:v>
                </c:pt>
                <c:pt idx="13">
                  <c:v>566700</c:v>
                </c:pt>
                <c:pt idx="14">
                  <c:v>535600</c:v>
                </c:pt>
                <c:pt idx="15">
                  <c:v>515000</c:v>
                </c:pt>
                <c:pt idx="16">
                  <c:v>496900</c:v>
                </c:pt>
                <c:pt idx="17">
                  <c:v>461500</c:v>
                </c:pt>
                <c:pt idx="18">
                  <c:v>433700</c:v>
                </c:pt>
                <c:pt idx="19">
                  <c:v>408000</c:v>
                </c:pt>
                <c:pt idx="20">
                  <c:v>381500</c:v>
                </c:pt>
                <c:pt idx="21">
                  <c:v>358000</c:v>
                </c:pt>
                <c:pt idx="22">
                  <c:v>332000</c:v>
                </c:pt>
                <c:pt idx="23">
                  <c:v>309000</c:v>
                </c:pt>
                <c:pt idx="24">
                  <c:v>286000</c:v>
                </c:pt>
                <c:pt idx="25">
                  <c:v>260100</c:v>
                </c:pt>
                <c:pt idx="26">
                  <c:v>236460</c:v>
                </c:pt>
                <c:pt idx="27">
                  <c:v>203826</c:v>
                </c:pt>
                <c:pt idx="28">
                  <c:v>172005</c:v>
                </c:pt>
                <c:pt idx="29">
                  <c:v>142125</c:v>
                </c:pt>
                <c:pt idx="30">
                  <c:v>118934</c:v>
                </c:pt>
                <c:pt idx="31">
                  <c:v>98700</c:v>
                </c:pt>
                <c:pt idx="32">
                  <c:v>81510</c:v>
                </c:pt>
                <c:pt idx="33">
                  <c:v>65190</c:v>
                </c:pt>
                <c:pt idx="34">
                  <c:v>51720</c:v>
                </c:pt>
                <c:pt idx="35">
                  <c:v>41025</c:v>
                </c:pt>
                <c:pt idx="36">
                  <c:v>32560</c:v>
                </c:pt>
                <c:pt idx="37">
                  <c:v>25637</c:v>
                </c:pt>
                <c:pt idx="38">
                  <c:v>20510</c:v>
                </c:pt>
                <c:pt idx="39">
                  <c:v>16811</c:v>
                </c:pt>
                <c:pt idx="40">
                  <c:v>13558</c:v>
                </c:pt>
                <c:pt idx="41">
                  <c:v>11298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AA-4C52-9E30-0E2D8D5524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4499215"/>
        <c:axId val="1782820751"/>
      </c:lineChart>
      <c:catAx>
        <c:axId val="178449921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419"/>
          </a:p>
        </c:txPr>
        <c:crossAx val="1782820751"/>
        <c:crosses val="autoZero"/>
        <c:auto val="1"/>
        <c:lblAlgn val="ctr"/>
        <c:lblOffset val="100"/>
        <c:noMultiLvlLbl val="0"/>
      </c:catAx>
      <c:valAx>
        <c:axId val="178282075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419"/>
          </a:p>
        </c:txPr>
        <c:crossAx val="1784499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419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419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</xdr:row>
      <xdr:rowOff>300036</xdr:rowOff>
    </xdr:from>
    <xdr:to>
      <xdr:col>14</xdr:col>
      <xdr:colOff>742950</xdr:colOff>
      <xdr:row>31</xdr:row>
      <xdr:rowOff>114299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148079</xdr:colOff>
      <xdr:row>1</xdr:row>
      <xdr:rowOff>27431</xdr:rowOff>
    </xdr:from>
    <xdr:to>
      <xdr:col>4</xdr:col>
      <xdr:colOff>1139796</xdr:colOff>
      <xdr:row>2</xdr:row>
      <xdr:rowOff>617763</xdr:rowOff>
    </xdr:to>
    <xdr:pic>
      <xdr:nvPicPr>
        <xdr:cNvPr id="7" name="Imagen 6" descr="Logo CSJ RGB_0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79" y="217931"/>
          <a:ext cx="3974885" cy="1229868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Q44"/>
  <sheetViews>
    <sheetView zoomScale="85" zoomScaleNormal="85" workbookViewId="0">
      <selection activeCell="Q15" sqref="Q15"/>
    </sheetView>
  </sheetViews>
  <sheetFormatPr baseColWidth="10" defaultColWidth="11.42578125" defaultRowHeight="15" x14ac:dyDescent="0.25"/>
  <cols>
    <col min="2" max="2" width="14.28515625" bestFit="1" customWidth="1"/>
  </cols>
  <sheetData>
    <row r="1" spans="1:17" ht="34.5" x14ac:dyDescent="0.3">
      <c r="A1" s="92" t="s">
        <v>0</v>
      </c>
      <c r="B1" s="1" t="s">
        <v>1</v>
      </c>
    </row>
    <row r="2" spans="1:17" ht="29.25" thickBot="1" x14ac:dyDescent="0.3">
      <c r="A2" s="93"/>
      <c r="B2" s="2" t="s">
        <v>2</v>
      </c>
    </row>
    <row r="3" spans="1:17" ht="15.75" thickTop="1" x14ac:dyDescent="0.25">
      <c r="A3" s="3">
        <v>2025</v>
      </c>
      <c r="B3" s="4">
        <v>1423500</v>
      </c>
    </row>
    <row r="4" spans="1:17" x14ac:dyDescent="0.25">
      <c r="A4" s="3">
        <v>2024</v>
      </c>
      <c r="B4" s="4">
        <v>1300000</v>
      </c>
    </row>
    <row r="5" spans="1:17" x14ac:dyDescent="0.25">
      <c r="A5" s="3">
        <v>2023</v>
      </c>
      <c r="B5" s="4">
        <v>1160000</v>
      </c>
    </row>
    <row r="6" spans="1:17" x14ac:dyDescent="0.25">
      <c r="A6" s="3">
        <v>2022</v>
      </c>
      <c r="B6" s="4">
        <v>1000000</v>
      </c>
      <c r="Q6" t="s">
        <v>3</v>
      </c>
    </row>
    <row r="7" spans="1:17" x14ac:dyDescent="0.25">
      <c r="A7" s="3">
        <v>2021</v>
      </c>
      <c r="B7" s="4">
        <v>908526</v>
      </c>
    </row>
    <row r="8" spans="1:17" x14ac:dyDescent="0.25">
      <c r="A8" s="3">
        <v>2020</v>
      </c>
      <c r="B8" s="4">
        <v>877803</v>
      </c>
    </row>
    <row r="9" spans="1:17" x14ac:dyDescent="0.25">
      <c r="A9" s="3">
        <v>2019</v>
      </c>
      <c r="B9" s="4">
        <v>828116</v>
      </c>
    </row>
    <row r="10" spans="1:17" x14ac:dyDescent="0.25">
      <c r="A10" s="3">
        <v>2018</v>
      </c>
      <c r="B10" s="4">
        <v>781242</v>
      </c>
    </row>
    <row r="11" spans="1:17" x14ac:dyDescent="0.25">
      <c r="A11" s="3">
        <v>2017</v>
      </c>
      <c r="B11" s="4">
        <v>737717</v>
      </c>
    </row>
    <row r="12" spans="1:17" x14ac:dyDescent="0.25">
      <c r="A12" s="3">
        <v>2016</v>
      </c>
      <c r="B12" s="4">
        <v>689455</v>
      </c>
    </row>
    <row r="13" spans="1:17" x14ac:dyDescent="0.25">
      <c r="A13" s="3">
        <v>2015</v>
      </c>
      <c r="B13" s="4">
        <v>644350</v>
      </c>
    </row>
    <row r="14" spans="1:17" x14ac:dyDescent="0.25">
      <c r="A14" s="3">
        <v>2014</v>
      </c>
      <c r="B14" s="4">
        <v>616000</v>
      </c>
    </row>
    <row r="15" spans="1:17" x14ac:dyDescent="0.25">
      <c r="A15" s="3">
        <v>2013</v>
      </c>
      <c r="B15" s="4">
        <v>589500</v>
      </c>
    </row>
    <row r="16" spans="1:17" x14ac:dyDescent="0.25">
      <c r="A16" s="3">
        <v>2012</v>
      </c>
      <c r="B16" s="4">
        <v>566700</v>
      </c>
    </row>
    <row r="17" spans="1:2" x14ac:dyDescent="0.25">
      <c r="A17" s="3">
        <v>2011</v>
      </c>
      <c r="B17" s="4">
        <v>535600</v>
      </c>
    </row>
    <row r="18" spans="1:2" x14ac:dyDescent="0.25">
      <c r="A18" s="3">
        <v>2010</v>
      </c>
      <c r="B18" s="4">
        <v>515000</v>
      </c>
    </row>
    <row r="19" spans="1:2" x14ac:dyDescent="0.25">
      <c r="A19" s="3">
        <v>2009</v>
      </c>
      <c r="B19" s="4">
        <v>496900</v>
      </c>
    </row>
    <row r="20" spans="1:2" x14ac:dyDescent="0.25">
      <c r="A20" s="3">
        <v>2008</v>
      </c>
      <c r="B20" s="4">
        <v>461500</v>
      </c>
    </row>
    <row r="21" spans="1:2" x14ac:dyDescent="0.25">
      <c r="A21" s="3">
        <v>2007</v>
      </c>
      <c r="B21" s="4">
        <v>433700</v>
      </c>
    </row>
    <row r="22" spans="1:2" x14ac:dyDescent="0.25">
      <c r="A22" s="3">
        <v>2006</v>
      </c>
      <c r="B22" s="4">
        <v>408000</v>
      </c>
    </row>
    <row r="23" spans="1:2" x14ac:dyDescent="0.25">
      <c r="A23" s="3">
        <v>2005</v>
      </c>
      <c r="B23" s="4">
        <v>381500</v>
      </c>
    </row>
    <row r="24" spans="1:2" x14ac:dyDescent="0.25">
      <c r="A24" s="3">
        <v>2004</v>
      </c>
      <c r="B24" s="4">
        <v>358000</v>
      </c>
    </row>
    <row r="25" spans="1:2" x14ac:dyDescent="0.25">
      <c r="A25" s="3">
        <v>2003</v>
      </c>
      <c r="B25" s="4">
        <v>332000</v>
      </c>
    </row>
    <row r="26" spans="1:2" x14ac:dyDescent="0.25">
      <c r="A26" s="3">
        <v>2002</v>
      </c>
      <c r="B26" s="4">
        <v>309000</v>
      </c>
    </row>
    <row r="27" spans="1:2" x14ac:dyDescent="0.25">
      <c r="A27" s="3">
        <v>2001</v>
      </c>
      <c r="B27" s="4">
        <v>286000</v>
      </c>
    </row>
    <row r="28" spans="1:2" x14ac:dyDescent="0.25">
      <c r="A28" s="3">
        <v>2000</v>
      </c>
      <c r="B28" s="4">
        <v>260100</v>
      </c>
    </row>
    <row r="29" spans="1:2" x14ac:dyDescent="0.25">
      <c r="A29" s="3">
        <v>1999</v>
      </c>
      <c r="B29" s="4">
        <v>236460</v>
      </c>
    </row>
    <row r="30" spans="1:2" x14ac:dyDescent="0.25">
      <c r="A30" s="3">
        <v>1998</v>
      </c>
      <c r="B30" s="4">
        <v>203826</v>
      </c>
    </row>
    <row r="31" spans="1:2" x14ac:dyDescent="0.25">
      <c r="A31" s="3">
        <v>1997</v>
      </c>
      <c r="B31" s="4">
        <v>172005</v>
      </c>
    </row>
    <row r="32" spans="1:2" x14ac:dyDescent="0.25">
      <c r="A32" s="3">
        <v>1996</v>
      </c>
      <c r="B32" s="4">
        <v>142125</v>
      </c>
    </row>
    <row r="33" spans="1:15" x14ac:dyDescent="0.25">
      <c r="A33" s="3">
        <v>1995</v>
      </c>
      <c r="B33" s="4">
        <v>118934</v>
      </c>
    </row>
    <row r="34" spans="1:15" x14ac:dyDescent="0.25">
      <c r="A34" s="3">
        <v>1994</v>
      </c>
      <c r="B34" s="4">
        <v>98700</v>
      </c>
    </row>
    <row r="35" spans="1:15" x14ac:dyDescent="0.25">
      <c r="A35" s="3">
        <v>1993</v>
      </c>
      <c r="B35" s="4">
        <v>81510</v>
      </c>
      <c r="E35" t="s">
        <v>39</v>
      </c>
      <c r="F35" t="s">
        <v>40</v>
      </c>
      <c r="H35" t="s">
        <v>41</v>
      </c>
      <c r="J35">
        <v>0</v>
      </c>
      <c r="K35">
        <v>0</v>
      </c>
      <c r="M35" t="s">
        <v>46</v>
      </c>
      <c r="O35" t="s">
        <v>49</v>
      </c>
    </row>
    <row r="36" spans="1:15" x14ac:dyDescent="0.25">
      <c r="A36" s="3">
        <v>1992</v>
      </c>
      <c r="B36" s="4">
        <v>65190</v>
      </c>
      <c r="E36" t="s">
        <v>42</v>
      </c>
      <c r="F36" t="s">
        <v>43</v>
      </c>
      <c r="H36" t="s">
        <v>44</v>
      </c>
      <c r="J36">
        <v>5</v>
      </c>
      <c r="K36">
        <v>1</v>
      </c>
      <c r="M36" t="s">
        <v>47</v>
      </c>
      <c r="O36" t="s">
        <v>48</v>
      </c>
    </row>
    <row r="37" spans="1:15" x14ac:dyDescent="0.25">
      <c r="A37" s="3">
        <v>1991</v>
      </c>
      <c r="B37" s="4">
        <v>51720</v>
      </c>
      <c r="E37" t="s">
        <v>50</v>
      </c>
      <c r="F37" t="s">
        <v>45</v>
      </c>
      <c r="J37">
        <v>10</v>
      </c>
      <c r="M37" t="s">
        <v>48</v>
      </c>
      <c r="O37" t="s">
        <v>50</v>
      </c>
    </row>
    <row r="38" spans="1:15" x14ac:dyDescent="0.25">
      <c r="A38" s="3">
        <v>1990</v>
      </c>
      <c r="B38" s="4">
        <v>41025</v>
      </c>
      <c r="F38" t="s">
        <v>42</v>
      </c>
      <c r="M38" t="s">
        <v>50</v>
      </c>
    </row>
    <row r="39" spans="1:15" x14ac:dyDescent="0.25">
      <c r="A39" s="3">
        <v>1989</v>
      </c>
      <c r="B39" s="4">
        <v>32560</v>
      </c>
      <c r="F39" t="s">
        <v>55</v>
      </c>
    </row>
    <row r="40" spans="1:15" x14ac:dyDescent="0.25">
      <c r="A40" s="3">
        <v>1988</v>
      </c>
      <c r="B40" s="4">
        <v>25637</v>
      </c>
    </row>
    <row r="41" spans="1:15" x14ac:dyDescent="0.25">
      <c r="A41" s="3">
        <v>1987</v>
      </c>
      <c r="B41" s="4">
        <v>20510</v>
      </c>
    </row>
    <row r="42" spans="1:15" x14ac:dyDescent="0.25">
      <c r="A42" s="3">
        <v>1986</v>
      </c>
      <c r="B42" s="4">
        <v>16811</v>
      </c>
      <c r="E42" t="s">
        <v>54</v>
      </c>
    </row>
    <row r="43" spans="1:15" x14ac:dyDescent="0.25">
      <c r="A43" s="3">
        <v>1985</v>
      </c>
      <c r="B43" s="4">
        <v>13558</v>
      </c>
      <c r="E43" t="s">
        <v>53</v>
      </c>
    </row>
    <row r="44" spans="1:15" x14ac:dyDescent="0.25">
      <c r="A44" s="3">
        <v>1984</v>
      </c>
      <c r="B44" s="4">
        <v>11298</v>
      </c>
      <c r="E44" t="s">
        <v>52</v>
      </c>
    </row>
  </sheetData>
  <sheetProtection algorithmName="SHA-512" hashValue="/RNy0/3qyrRowksnImUoIleIDElfwrqJ1GC/RNUjz3O7M1bOpoFw96Gx5Kselj/W1OTRZllOhwO4q1LoGstdXg==" saltValue="QGqzYfgQ7yKoDrFMn5jbEQ==" spinCount="100000" sheet="1" objects="1" scenarios="1"/>
  <mergeCells count="1">
    <mergeCell ref="A1:A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XEY41"/>
  <sheetViews>
    <sheetView tabSelected="1" zoomScale="70" zoomScaleNormal="70" workbookViewId="0">
      <selection activeCell="G7" sqref="G7"/>
    </sheetView>
  </sheetViews>
  <sheetFormatPr baseColWidth="10" defaultColWidth="8" defaultRowHeight="15" x14ac:dyDescent="0.25"/>
  <cols>
    <col min="1" max="1" width="8" style="16"/>
    <col min="2" max="2" width="7" style="16" customWidth="1"/>
    <col min="3" max="3" width="13" style="16" customWidth="1"/>
    <col min="4" max="4" width="24.85546875" style="16" customWidth="1"/>
    <col min="5" max="7" width="25.28515625" style="16" customWidth="1"/>
    <col min="8" max="9" width="18.28515625" style="18" customWidth="1"/>
    <col min="10" max="11" width="14.42578125" style="18" customWidth="1"/>
    <col min="12" max="12" width="17.7109375" style="16" customWidth="1"/>
    <col min="13" max="13" width="20" style="16" customWidth="1"/>
    <col min="14" max="14" width="21.42578125" style="16" customWidth="1"/>
    <col min="15" max="15" width="51.28515625" style="16" customWidth="1"/>
    <col min="16" max="16" width="16" style="16" customWidth="1"/>
    <col min="17" max="17" width="21.42578125" style="16" customWidth="1"/>
    <col min="18" max="18" width="17.85546875" style="16" customWidth="1"/>
    <col min="19" max="19" width="12.7109375" style="16" customWidth="1"/>
    <col min="20" max="20" width="23" style="16" customWidth="1"/>
    <col min="21" max="21" width="21.42578125" style="16" customWidth="1"/>
    <col min="22" max="16365" width="8" style="16"/>
    <col min="16366" max="16371" width="25.85546875" style="18" customWidth="1"/>
    <col min="16372" max="16372" width="8" style="16" customWidth="1"/>
    <col min="16373" max="16373" width="10.7109375" style="16" customWidth="1"/>
    <col min="16374" max="16384" width="8" style="16"/>
  </cols>
  <sheetData>
    <row r="1" spans="1:21 16365:16373" x14ac:dyDescent="0.25">
      <c r="L1" s="169">
        <v>12</v>
      </c>
      <c r="O1" s="17"/>
    </row>
    <row r="2" spans="1:21 16365:16373" s="32" customFormat="1" ht="50.25" customHeight="1" x14ac:dyDescent="0.25">
      <c r="B2" s="125" t="s">
        <v>4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XEL2" s="46"/>
      <c r="XEM2" s="46"/>
      <c r="XEN2" s="46"/>
      <c r="XEO2" s="46"/>
      <c r="XEP2" s="46"/>
      <c r="XEQ2" s="46"/>
    </row>
    <row r="3" spans="1:21 16365:16373" s="32" customFormat="1" ht="50.25" customHeight="1" x14ac:dyDescent="0.25">
      <c r="A3" s="16"/>
      <c r="B3" s="125" t="s">
        <v>5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XEL3" s="46"/>
      <c r="XEM3" s="46"/>
      <c r="XEN3" s="46"/>
      <c r="XEO3" s="46"/>
      <c r="XEP3" s="46"/>
      <c r="XEQ3" s="46"/>
    </row>
    <row r="4" spans="1:21 16365:16373" x14ac:dyDescent="0.25">
      <c r="B4" s="18"/>
      <c r="C4" s="18"/>
      <c r="D4" s="18"/>
      <c r="E4" s="18"/>
      <c r="F4" s="18"/>
      <c r="G4" s="18"/>
    </row>
    <row r="5" spans="1:21 16365:16373" ht="27.75" customHeight="1" x14ac:dyDescent="0.25">
      <c r="B5" s="126" t="s">
        <v>57</v>
      </c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</row>
    <row r="6" spans="1:21 16365:16373" ht="12.75" customHeight="1" x14ac:dyDescent="0.25"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 16365:16373" s="51" customFormat="1" ht="27.75" customHeight="1" x14ac:dyDescent="0.25">
      <c r="B7" s="124" t="s">
        <v>6</v>
      </c>
      <c r="C7" s="124"/>
      <c r="D7" s="124"/>
      <c r="E7" s="124"/>
      <c r="F7" s="74"/>
      <c r="G7" s="72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XEL7" s="52"/>
      <c r="XEM7" s="52"/>
      <c r="XEN7" s="52"/>
      <c r="XEO7" s="52"/>
      <c r="XEP7" s="52"/>
      <c r="XEQ7" s="52"/>
    </row>
    <row r="8" spans="1:21 16365:16373" ht="12.75" customHeight="1" x14ac:dyDescent="0.25"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</row>
    <row r="9" spans="1:21 16365:16373" s="51" customFormat="1" ht="27.75" customHeight="1" x14ac:dyDescent="0.25">
      <c r="B9" s="124" t="s">
        <v>7</v>
      </c>
      <c r="C9" s="124"/>
      <c r="D9" s="124"/>
      <c r="E9" s="124"/>
      <c r="F9" s="157"/>
      <c r="G9" s="157"/>
      <c r="H9" s="157"/>
      <c r="I9" s="157"/>
      <c r="J9" s="157"/>
      <c r="K9" s="157"/>
      <c r="L9" s="157"/>
      <c r="M9" s="157"/>
      <c r="N9" s="157"/>
      <c r="O9" s="157"/>
      <c r="P9" s="73"/>
      <c r="Q9" s="73"/>
      <c r="R9" s="73"/>
      <c r="S9" s="73"/>
      <c r="T9" s="73"/>
      <c r="U9" s="73"/>
      <c r="XEL9" s="52"/>
      <c r="XEM9" s="52"/>
      <c r="XEN9" s="52"/>
      <c r="XEO9" s="52"/>
      <c r="XEP9" s="52"/>
      <c r="XEQ9" s="52"/>
    </row>
    <row r="10" spans="1:21 16365:16373" ht="12.75" customHeight="1" x14ac:dyDescent="0.25"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  <c r="Q10" s="151"/>
      <c r="R10" s="151"/>
      <c r="S10" s="151"/>
      <c r="T10" s="151"/>
      <c r="U10" s="151"/>
    </row>
    <row r="11" spans="1:21 16365:16373" s="51" customFormat="1" ht="27.75" customHeight="1" x14ac:dyDescent="0.25">
      <c r="B11" s="124" t="s">
        <v>8</v>
      </c>
      <c r="C11" s="124"/>
      <c r="D11" s="124"/>
      <c r="E11" s="124"/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73"/>
      <c r="Q11" s="73"/>
      <c r="R11" s="73"/>
      <c r="S11" s="73"/>
      <c r="T11" s="73"/>
      <c r="U11" s="73"/>
      <c r="XEL11" s="52"/>
      <c r="XEM11" s="52"/>
      <c r="XEN11" s="52"/>
      <c r="XEO11" s="52"/>
      <c r="XEP11" s="52"/>
      <c r="XEQ11" s="52"/>
    </row>
    <row r="12" spans="1:21 16365:16373" ht="12.75" customHeight="1" thickBot="1" x14ac:dyDescent="0.3">
      <c r="B12" s="152"/>
      <c r="C12" s="152"/>
      <c r="D12" s="152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XEK12"/>
      <c r="XEL12"/>
      <c r="XEM12"/>
      <c r="XEN12"/>
      <c r="XEO12"/>
      <c r="XEP12"/>
      <c r="XEQ12"/>
      <c r="XER12"/>
      <c r="XES12"/>
    </row>
    <row r="13" spans="1:21 16365:16373" ht="41.25" customHeight="1" thickBot="1" x14ac:dyDescent="0.3">
      <c r="B13" s="165" t="s">
        <v>9</v>
      </c>
      <c r="C13" s="166"/>
      <c r="D13" s="166"/>
      <c r="E13" s="166"/>
      <c r="F13" s="166"/>
      <c r="G13" s="166"/>
      <c r="H13" s="166"/>
      <c r="I13" s="167"/>
      <c r="J13" s="91"/>
      <c r="K13" s="91"/>
      <c r="L13" s="91"/>
      <c r="M13" s="91"/>
      <c r="P13"/>
      <c r="Q13"/>
      <c r="R13" s="53"/>
      <c r="S13" s="53"/>
      <c r="T13" s="53"/>
      <c r="U13" s="53"/>
      <c r="XEK13"/>
      <c r="XEL13"/>
      <c r="XEM13"/>
      <c r="XEN13"/>
      <c r="XEO13"/>
      <c r="XEP13"/>
      <c r="XEQ13"/>
      <c r="XER13"/>
      <c r="XES13"/>
    </row>
    <row r="14" spans="1:21 16365:16373" ht="45" x14ac:dyDescent="0.25">
      <c r="B14" s="55" t="s">
        <v>10</v>
      </c>
      <c r="C14" s="168" t="s">
        <v>11</v>
      </c>
      <c r="D14" s="168"/>
      <c r="E14" s="168"/>
      <c r="F14" s="168"/>
      <c r="G14" s="56" t="s">
        <v>12</v>
      </c>
      <c r="H14" s="56" t="s">
        <v>13</v>
      </c>
      <c r="I14" s="50" t="s">
        <v>14</v>
      </c>
      <c r="J14" s="91"/>
      <c r="K14" s="91"/>
      <c r="L14" s="91"/>
      <c r="M14" s="91"/>
      <c r="P14"/>
      <c r="Q14"/>
      <c r="R14" s="53"/>
      <c r="S14" s="53"/>
      <c r="T14" s="53"/>
      <c r="U14" s="53"/>
      <c r="XEK14"/>
      <c r="XEL14"/>
      <c r="XEM14"/>
      <c r="XEN14"/>
      <c r="XEO14"/>
      <c r="XEP14"/>
      <c r="XEQ14"/>
      <c r="XER14"/>
      <c r="XES14"/>
    </row>
    <row r="15" spans="1:21 16365:16373" ht="27" customHeight="1" x14ac:dyDescent="0.25">
      <c r="B15" s="62">
        <v>1</v>
      </c>
      <c r="C15" s="102" t="s">
        <v>58</v>
      </c>
      <c r="D15" s="103"/>
      <c r="E15" s="103"/>
      <c r="F15" s="104"/>
      <c r="G15" s="75" t="s">
        <v>59</v>
      </c>
      <c r="H15" s="76"/>
      <c r="I15" s="63">
        <f>XEL38/EG</f>
        <v>0</v>
      </c>
      <c r="J15" s="91"/>
      <c r="K15" s="91"/>
      <c r="L15" s="91"/>
      <c r="M15" s="91"/>
      <c r="P15"/>
      <c r="R15" s="53"/>
      <c r="S15" s="53"/>
      <c r="T15" s="53"/>
      <c r="U15" s="53"/>
      <c r="XEK15"/>
      <c r="XEL15"/>
      <c r="XEM15"/>
      <c r="XEN15"/>
      <c r="XEO15"/>
      <c r="XEP15"/>
      <c r="XEQ15"/>
      <c r="XER15"/>
      <c r="XES15"/>
    </row>
    <row r="16" spans="1:21 16365:16373" ht="27" customHeight="1" x14ac:dyDescent="0.25">
      <c r="B16" s="69">
        <v>2</v>
      </c>
      <c r="C16" s="102" t="s">
        <v>58</v>
      </c>
      <c r="D16" s="103"/>
      <c r="E16" s="103"/>
      <c r="F16" s="104"/>
      <c r="G16" s="75" t="s">
        <v>59</v>
      </c>
      <c r="H16" s="76"/>
      <c r="I16" s="63">
        <f>XEM38/EG</f>
        <v>0</v>
      </c>
      <c r="J16" s="91"/>
      <c r="K16" s="91"/>
      <c r="L16" s="91"/>
      <c r="M16" s="91"/>
      <c r="P16"/>
      <c r="Q16"/>
      <c r="R16" s="57"/>
      <c r="S16" s="57"/>
      <c r="T16" s="57"/>
      <c r="U16" s="57"/>
      <c r="XEK16"/>
      <c r="XEL16"/>
      <c r="XEM16"/>
      <c r="XEN16"/>
      <c r="XEO16"/>
      <c r="XEP16"/>
      <c r="XEQ16"/>
      <c r="XER16"/>
      <c r="XES16"/>
    </row>
    <row r="17" spans="1:22 16349:16379" ht="27" customHeight="1" x14ac:dyDescent="0.25">
      <c r="B17" s="69">
        <v>3</v>
      </c>
      <c r="C17" s="102" t="s">
        <v>58</v>
      </c>
      <c r="D17" s="103"/>
      <c r="E17" s="103"/>
      <c r="F17" s="104"/>
      <c r="G17" s="75" t="s">
        <v>59</v>
      </c>
      <c r="H17" s="76"/>
      <c r="I17" s="63">
        <f>XEN38/EG</f>
        <v>0</v>
      </c>
      <c r="J17" s="91"/>
      <c r="K17" s="91"/>
      <c r="L17" s="91"/>
      <c r="M17" s="91"/>
      <c r="P17"/>
      <c r="Q17"/>
      <c r="R17" s="57"/>
      <c r="S17" s="57"/>
      <c r="T17" s="57"/>
      <c r="U17" s="57"/>
      <c r="XEK17"/>
      <c r="XEL17"/>
      <c r="XEM17"/>
      <c r="XEN17"/>
      <c r="XEO17"/>
      <c r="XEP17"/>
      <c r="XEQ17"/>
      <c r="XER17"/>
      <c r="XES17"/>
    </row>
    <row r="18" spans="1:22 16349:16379" ht="27" customHeight="1" x14ac:dyDescent="0.25">
      <c r="B18" s="69">
        <v>4</v>
      </c>
      <c r="C18" s="102" t="s">
        <v>58</v>
      </c>
      <c r="D18" s="103"/>
      <c r="E18" s="103"/>
      <c r="F18" s="104"/>
      <c r="G18" s="75" t="s">
        <v>59</v>
      </c>
      <c r="H18" s="76"/>
      <c r="I18" s="63">
        <f>XEO38/EG</f>
        <v>0</v>
      </c>
      <c r="J18" s="91"/>
      <c r="K18" s="91"/>
      <c r="L18" s="91"/>
      <c r="M18" s="91"/>
      <c r="P18"/>
      <c r="Q18"/>
      <c r="R18" s="57"/>
      <c r="S18" s="57"/>
      <c r="T18" s="57"/>
      <c r="U18" s="57"/>
      <c r="XEK18"/>
      <c r="XEL18"/>
      <c r="XEM18"/>
      <c r="XEN18"/>
      <c r="XEO18"/>
      <c r="XEP18"/>
      <c r="XEQ18"/>
      <c r="XER18"/>
      <c r="XES18"/>
    </row>
    <row r="19" spans="1:22 16349:16379" ht="27" customHeight="1" x14ac:dyDescent="0.25">
      <c r="B19" s="69">
        <v>5</v>
      </c>
      <c r="C19" s="102" t="s">
        <v>58</v>
      </c>
      <c r="D19" s="103"/>
      <c r="E19" s="103"/>
      <c r="F19" s="104"/>
      <c r="G19" s="75" t="s">
        <v>59</v>
      </c>
      <c r="H19" s="76"/>
      <c r="I19" s="63">
        <f>XEP38/EG</f>
        <v>0</v>
      </c>
      <c r="J19" s="91"/>
      <c r="K19" s="91"/>
      <c r="L19" s="91"/>
      <c r="M19" s="91"/>
      <c r="O19"/>
      <c r="P19"/>
      <c r="Q19"/>
      <c r="R19" s="57"/>
      <c r="S19" s="57"/>
      <c r="T19" s="57"/>
      <c r="U19" s="57"/>
      <c r="XEK19"/>
      <c r="XEL19"/>
      <c r="XEM19"/>
      <c r="XEN19"/>
      <c r="XEO19"/>
      <c r="XEP19"/>
      <c r="XEQ19"/>
      <c r="XER19"/>
      <c r="XES19"/>
    </row>
    <row r="20" spans="1:22 16349:16379" ht="27" customHeight="1" thickBot="1" x14ac:dyDescent="0.3">
      <c r="B20" s="70">
        <v>6</v>
      </c>
      <c r="C20" s="105" t="s">
        <v>58</v>
      </c>
      <c r="D20" s="106"/>
      <c r="E20" s="106"/>
      <c r="F20" s="107"/>
      <c r="G20" s="77" t="s">
        <v>59</v>
      </c>
      <c r="H20" s="78">
        <v>0</v>
      </c>
      <c r="I20" s="64">
        <f>XEQ38/EG</f>
        <v>0</v>
      </c>
      <c r="J20" s="91"/>
      <c r="K20" s="91"/>
      <c r="L20" s="91"/>
      <c r="M20" s="91"/>
      <c r="O20"/>
      <c r="P20"/>
      <c r="Q20"/>
      <c r="R20" s="57"/>
      <c r="S20" s="57"/>
      <c r="T20" s="57"/>
      <c r="U20" s="57"/>
      <c r="XEK20"/>
      <c r="XEL20"/>
      <c r="XEM20"/>
      <c r="XEN20"/>
      <c r="XEO20"/>
      <c r="XEP20"/>
      <c r="XEQ20"/>
      <c r="XER20"/>
      <c r="XES20"/>
    </row>
    <row r="21" spans="1:22 16349:16379" ht="21.75" customHeight="1" x14ac:dyDescent="0.25">
      <c r="B21" s="71"/>
      <c r="C21" s="66"/>
      <c r="D21" s="66"/>
      <c r="E21" s="66"/>
      <c r="F21" s="66"/>
      <c r="G21" s="67"/>
      <c r="H21" s="68"/>
      <c r="I21" s="68"/>
      <c r="J21" s="54"/>
      <c r="K21" s="54"/>
      <c r="L21"/>
      <c r="O21"/>
      <c r="P21"/>
      <c r="Q21"/>
      <c r="R21" s="57"/>
      <c r="S21" s="57"/>
      <c r="T21" s="57"/>
      <c r="U21" s="57"/>
      <c r="XEK21"/>
      <c r="XEL21"/>
      <c r="XEM21"/>
      <c r="XEN21"/>
      <c r="XEO21"/>
      <c r="XEP21"/>
      <c r="XEQ21"/>
      <c r="XER21"/>
      <c r="XES21"/>
    </row>
    <row r="22" spans="1:22 16349:16379" ht="21.75" customHeight="1" thickBot="1" x14ac:dyDescent="0.3">
      <c r="B22" s="65"/>
      <c r="C22" s="66"/>
      <c r="D22" s="66"/>
      <c r="E22" s="66"/>
      <c r="F22" s="66"/>
      <c r="G22" s="67"/>
      <c r="H22" s="48"/>
      <c r="I22" s="48"/>
      <c r="J22" s="48"/>
      <c r="K22" s="48"/>
      <c r="L22"/>
      <c r="M22"/>
      <c r="N22"/>
      <c r="O22"/>
      <c r="P22"/>
      <c r="Q22"/>
      <c r="R22" s="57"/>
      <c r="S22" s="57"/>
      <c r="T22" s="57"/>
      <c r="U22" s="57"/>
      <c r="XEK22"/>
      <c r="XEL22" s="21"/>
      <c r="XEM22" s="21"/>
      <c r="XEN22" s="21"/>
      <c r="XEO22" s="21"/>
      <c r="XEP22"/>
      <c r="XEQ22"/>
      <c r="XER22"/>
      <c r="XES22"/>
    </row>
    <row r="23" spans="1:22 16349:16379" s="29" customFormat="1" ht="23.25" customHeight="1" thickBot="1" x14ac:dyDescent="0.3">
      <c r="A23" s="16"/>
      <c r="B23" s="128" t="s">
        <v>15</v>
      </c>
      <c r="C23" s="129"/>
      <c r="D23" s="129"/>
      <c r="E23" s="129"/>
      <c r="F23" s="129"/>
      <c r="G23" s="130"/>
      <c r="H23" s="139" t="s">
        <v>16</v>
      </c>
      <c r="I23" s="140"/>
      <c r="J23" s="140"/>
      <c r="K23" s="140"/>
      <c r="L23" s="140"/>
      <c r="M23" s="140"/>
      <c r="N23" s="141"/>
      <c r="O23" s="145" t="s">
        <v>17</v>
      </c>
      <c r="P23" s="146"/>
      <c r="Q23" s="146"/>
      <c r="R23" s="146"/>
      <c r="S23" s="146"/>
      <c r="T23" s="146"/>
      <c r="U23" s="147"/>
      <c r="XDU23" s="16"/>
      <c r="XDV23" s="16"/>
      <c r="XDW23" s="16"/>
      <c r="XDX23" s="16"/>
      <c r="XDY23" s="16"/>
      <c r="XDZ23" s="16"/>
      <c r="XEA23" s="16"/>
      <c r="XEB23" s="16"/>
      <c r="XEC23" s="16"/>
      <c r="XED23" s="16"/>
      <c r="XEE23" s="16"/>
      <c r="XEF23" s="16"/>
      <c r="XEG23" s="16"/>
      <c r="XEH23" s="16"/>
      <c r="XEI23" s="16"/>
      <c r="XEJ23" s="16"/>
      <c r="XEK23"/>
      <c r="XEL23"/>
      <c r="XEM23"/>
      <c r="XEN23"/>
      <c r="XEO23"/>
      <c r="XEP23"/>
      <c r="XEQ23"/>
      <c r="XER23"/>
      <c r="XES23"/>
      <c r="XET23" s="16"/>
      <c r="XEU23" s="16"/>
      <c r="XEV23" s="16"/>
      <c r="XEW23" s="16"/>
      <c r="XEX23" s="16"/>
      <c r="XEY23" s="16"/>
    </row>
    <row r="24" spans="1:22 16349:16379" s="29" customFormat="1" ht="23.25" customHeight="1" x14ac:dyDescent="0.25">
      <c r="A24" s="16"/>
      <c r="B24" s="131"/>
      <c r="C24" s="132"/>
      <c r="D24" s="132"/>
      <c r="E24" s="132"/>
      <c r="F24" s="132"/>
      <c r="G24" s="133"/>
      <c r="H24" s="142"/>
      <c r="I24" s="143"/>
      <c r="J24" s="143"/>
      <c r="K24" s="143"/>
      <c r="L24" s="143"/>
      <c r="M24" s="143"/>
      <c r="N24" s="144"/>
      <c r="O24" s="148" t="s">
        <v>18</v>
      </c>
      <c r="P24" s="149"/>
      <c r="Q24" s="150"/>
      <c r="R24" s="148" t="s">
        <v>19</v>
      </c>
      <c r="S24" s="149"/>
      <c r="T24" s="149"/>
      <c r="U24" s="150"/>
      <c r="XDU24" s="16"/>
      <c r="XDV24" s="16"/>
      <c r="XDW24" s="16"/>
      <c r="XDX24" s="16"/>
      <c r="XDY24" s="16"/>
      <c r="XDZ24" s="16"/>
      <c r="XEA24" s="16"/>
      <c r="XEB24" s="16"/>
      <c r="XEC24" s="16"/>
      <c r="XED24" s="16"/>
      <c r="XEE24" s="16"/>
      <c r="XEF24" s="16"/>
      <c r="XEG24" s="16"/>
      <c r="XEH24" s="16"/>
      <c r="XEI24" s="16"/>
      <c r="XEJ24" s="16"/>
      <c r="XEK24" s="16"/>
      <c r="XEL24" s="18"/>
      <c r="XEM24" s="18"/>
      <c r="XEN24" s="18"/>
      <c r="XEO24" s="18"/>
      <c r="XEP24" s="18"/>
      <c r="XEQ24" s="18"/>
      <c r="XER24" s="16"/>
      <c r="XES24" s="16"/>
      <c r="XET24" s="16"/>
      <c r="XEU24" s="16"/>
      <c r="XEV24" s="16"/>
      <c r="XEW24" s="16"/>
      <c r="XEX24" s="16"/>
      <c r="XEY24" s="16"/>
    </row>
    <row r="25" spans="1:22 16349:16379" s="45" customFormat="1" ht="23.25" customHeight="1" x14ac:dyDescent="0.25">
      <c r="A25" s="20"/>
      <c r="B25" s="134"/>
      <c r="C25" s="135"/>
      <c r="D25" s="135"/>
      <c r="E25" s="135"/>
      <c r="F25" s="135"/>
      <c r="G25" s="136"/>
      <c r="H25" s="158" t="s">
        <v>20</v>
      </c>
      <c r="I25" s="159"/>
      <c r="J25" s="159"/>
      <c r="K25" s="159"/>
      <c r="L25" s="159"/>
      <c r="M25" s="159"/>
      <c r="N25" s="79">
        <v>5619.95</v>
      </c>
      <c r="O25" s="160" t="s">
        <v>21</v>
      </c>
      <c r="P25" s="161"/>
      <c r="Q25" s="79">
        <v>5000</v>
      </c>
      <c r="R25" s="162" t="s">
        <v>20</v>
      </c>
      <c r="S25" s="163"/>
      <c r="T25" s="164"/>
      <c r="U25" s="79">
        <v>100</v>
      </c>
      <c r="XDU25" s="20"/>
      <c r="XDV25" s="20"/>
      <c r="XDW25" s="20"/>
      <c r="XDX25" s="20"/>
      <c r="XDY25" s="20"/>
      <c r="XDZ25" s="20"/>
      <c r="XEA25" s="20"/>
      <c r="XEB25" s="20"/>
      <c r="XEC25" s="20"/>
      <c r="XED25" s="20"/>
      <c r="XEE25" s="20"/>
      <c r="XEF25" s="20"/>
      <c r="XEG25" s="20"/>
      <c r="XEH25" s="20"/>
      <c r="XEI25" s="20"/>
      <c r="XEJ25" s="20"/>
      <c r="XEK25" s="20"/>
      <c r="XEL25" s="47"/>
      <c r="XEM25" s="47"/>
      <c r="XEN25" s="47"/>
      <c r="XEO25" s="47"/>
      <c r="XEP25" s="47"/>
      <c r="XEQ25" s="47"/>
      <c r="XER25" s="20"/>
      <c r="XES25" s="20"/>
      <c r="XET25" s="20"/>
      <c r="XEU25" s="20"/>
      <c r="XEV25" s="20"/>
      <c r="XEW25" s="20"/>
      <c r="XEX25" s="20"/>
      <c r="XEY25" s="20"/>
    </row>
    <row r="26" spans="1:22 16349:16379" s="30" customFormat="1" ht="19.5" customHeight="1" x14ac:dyDescent="0.25">
      <c r="A26" s="21"/>
      <c r="B26" s="114" t="s">
        <v>22</v>
      </c>
      <c r="C26" s="108" t="s">
        <v>23</v>
      </c>
      <c r="D26" s="108" t="s">
        <v>51</v>
      </c>
      <c r="E26" s="108" t="s">
        <v>24</v>
      </c>
      <c r="F26" s="108" t="s">
        <v>25</v>
      </c>
      <c r="G26" s="110" t="s">
        <v>26</v>
      </c>
      <c r="H26" s="96" t="s">
        <v>27</v>
      </c>
      <c r="I26" s="97"/>
      <c r="J26" s="97"/>
      <c r="K26" s="97"/>
      <c r="L26" s="98" t="s">
        <v>28</v>
      </c>
      <c r="M26" s="98" t="s">
        <v>29</v>
      </c>
      <c r="N26" s="100" t="s">
        <v>30</v>
      </c>
      <c r="O26" s="153" t="s">
        <v>31</v>
      </c>
      <c r="P26" s="119" t="s">
        <v>56</v>
      </c>
      <c r="Q26" s="94" t="s">
        <v>32</v>
      </c>
      <c r="R26" s="137" t="s">
        <v>33</v>
      </c>
      <c r="S26" s="119" t="s">
        <v>34</v>
      </c>
      <c r="T26" s="119" t="s">
        <v>35</v>
      </c>
      <c r="U26" s="94" t="s">
        <v>36</v>
      </c>
      <c r="XDU26" s="21"/>
      <c r="XDV26" s="21"/>
      <c r="XDW26" s="21"/>
      <c r="XDX26" s="21"/>
      <c r="XDY26" s="21"/>
      <c r="XDZ26" s="21"/>
      <c r="XEA26" s="21"/>
      <c r="XEB26" s="21"/>
      <c r="XEC26" s="21"/>
      <c r="XED26" s="21"/>
      <c r="XEE26" s="21"/>
      <c r="XEF26" s="21"/>
      <c r="XEG26" s="21"/>
      <c r="XEH26" s="21"/>
      <c r="XEI26" s="21"/>
      <c r="XEJ26" s="21"/>
      <c r="XEK26" s="21"/>
      <c r="XEL26" s="48"/>
      <c r="XEM26" s="48"/>
      <c r="XEN26" s="48"/>
      <c r="XEO26" s="48"/>
      <c r="XEP26" s="48"/>
      <c r="XEQ26" s="48"/>
      <c r="XER26" s="21"/>
      <c r="XES26" s="21"/>
      <c r="XET26" s="21"/>
      <c r="XEU26" s="21"/>
      <c r="XEV26" s="21"/>
      <c r="XEW26" s="21"/>
      <c r="XEX26" s="21"/>
      <c r="XEY26" s="21"/>
    </row>
    <row r="27" spans="1:22 16349:16379" s="30" customFormat="1" ht="80.25" customHeight="1" x14ac:dyDescent="0.25">
      <c r="A27" s="21"/>
      <c r="B27" s="115"/>
      <c r="C27" s="109"/>
      <c r="D27" s="123"/>
      <c r="E27" s="109"/>
      <c r="F27" s="109"/>
      <c r="G27" s="111"/>
      <c r="H27" s="58">
        <v>72121100</v>
      </c>
      <c r="I27" s="59">
        <v>72121400</v>
      </c>
      <c r="J27" s="59">
        <v>81101500</v>
      </c>
      <c r="K27" s="60">
        <v>80101600</v>
      </c>
      <c r="L27" s="99"/>
      <c r="M27" s="99"/>
      <c r="N27" s="101"/>
      <c r="O27" s="154"/>
      <c r="P27" s="120"/>
      <c r="Q27" s="95"/>
      <c r="R27" s="138"/>
      <c r="S27" s="120"/>
      <c r="T27" s="120"/>
      <c r="U27" s="95"/>
      <c r="XDU27" s="21"/>
      <c r="XDV27" s="21"/>
      <c r="XDW27" s="21"/>
      <c r="XDX27" s="21"/>
      <c r="XDY27" s="21"/>
      <c r="XDZ27" s="21"/>
      <c r="XEA27" s="21"/>
      <c r="XEB27" s="21"/>
      <c r="XEC27" s="21"/>
      <c r="XED27" s="21"/>
      <c r="XEE27" s="21"/>
      <c r="XEF27" s="21"/>
      <c r="XEG27" s="21"/>
      <c r="XEH27" s="21"/>
      <c r="XEI27" s="21"/>
      <c r="XEJ27" s="21"/>
      <c r="XEK27" s="21"/>
      <c r="XEL27" s="49" t="str">
        <f>C15</f>
        <v>[INDICAR EL NOMBRE DEL INTEGRANTE DEL PROPONENTE PLURAL]</v>
      </c>
      <c r="XEM27" s="49" t="str">
        <f>C16</f>
        <v>[INDICAR EL NOMBRE DEL INTEGRANTE DEL PROPONENTE PLURAL]</v>
      </c>
      <c r="XEN27" s="49" t="str">
        <f>C17</f>
        <v>[INDICAR EL NOMBRE DEL INTEGRANTE DEL PROPONENTE PLURAL]</v>
      </c>
      <c r="XEO27" s="49" t="str">
        <f>C18</f>
        <v>[INDICAR EL NOMBRE DEL INTEGRANTE DEL PROPONENTE PLURAL]</v>
      </c>
      <c r="XEP27" s="49" t="str">
        <f>C19</f>
        <v>[INDICAR EL NOMBRE DEL INTEGRANTE DEL PROPONENTE PLURAL]</v>
      </c>
      <c r="XEQ27" s="49" t="str">
        <f>C20</f>
        <v>[INDICAR EL NOMBRE DEL INTEGRANTE DEL PROPONENTE PLURAL]</v>
      </c>
      <c r="XER27" s="21"/>
      <c r="XES27" s="21"/>
      <c r="XET27" s="21"/>
      <c r="XEU27" s="21"/>
      <c r="XEV27" s="21"/>
      <c r="XEW27" s="21"/>
      <c r="XEX27" s="21"/>
      <c r="XEY27" s="21"/>
    </row>
    <row r="28" spans="1:22 16349:16379" s="29" customFormat="1" x14ac:dyDescent="0.25">
      <c r="A28" s="16"/>
      <c r="B28" s="87">
        <v>1</v>
      </c>
      <c r="C28" s="5"/>
      <c r="D28" s="82"/>
      <c r="E28" s="88"/>
      <c r="F28" s="88"/>
      <c r="G28" s="33"/>
      <c r="H28" s="6"/>
      <c r="I28" s="7"/>
      <c r="J28" s="7"/>
      <c r="K28" s="7"/>
      <c r="L28" s="8"/>
      <c r="M28" s="81"/>
      <c r="N28" s="22">
        <f t="shared" ref="N28:N37" si="0">ROUND(L28*M28,2)</f>
        <v>0</v>
      </c>
      <c r="O28" s="89"/>
      <c r="P28" s="8"/>
      <c r="Q28" s="22">
        <f t="shared" ref="Q28:Q37" si="1">ROUND(M28*P28,2)</f>
        <v>0</v>
      </c>
      <c r="R28" s="15"/>
      <c r="S28" s="84"/>
      <c r="T28" s="23" t="e">
        <f>(R28/(VLOOKUP(S28,SMMLV!$A$3:$B$44,2,FALSE)))</f>
        <v>#N/A</v>
      </c>
      <c r="U28" s="22" t="e">
        <f t="shared" ref="U28:U37" si="2">ROUND(T28*M28,2)</f>
        <v>#N/A</v>
      </c>
      <c r="V28" s="30"/>
      <c r="XDU28" s="16"/>
      <c r="XDV28" s="16"/>
      <c r="XDW28" s="16"/>
      <c r="XDX28" s="16"/>
      <c r="XDY28" s="16"/>
      <c r="XDZ28" s="16"/>
      <c r="XEA28" s="16"/>
      <c r="XEB28" s="16"/>
      <c r="XEC28" s="16"/>
      <c r="XED28" s="16"/>
      <c r="XEE28" s="16"/>
      <c r="XEF28" s="16"/>
      <c r="XEG28" s="16"/>
      <c r="XEH28" s="16"/>
      <c r="XEI28" s="16"/>
      <c r="XEJ28" s="16"/>
      <c r="XEK28" s="16"/>
      <c r="XEL28" s="18" t="e">
        <f>VLOOKUP(XEL$27,RangoExpG1,ContarColumnas(RangoExpG1),FALSE)</f>
        <v>#N/A</v>
      </c>
      <c r="XEM28" s="18" t="e">
        <f>VLOOKUP(XEM$27,RangoExpG1,ContarColumnas(RangoExpG1),FALSE)</f>
        <v>#N/A</v>
      </c>
      <c r="XEN28" s="18" t="e">
        <f>VLOOKUP(XEN$27,RangoExpG1,ContarColumnas(RangoExpG1),FALSE)</f>
        <v>#N/A</v>
      </c>
      <c r="XEO28" s="18" t="e">
        <f>VLOOKUP(XEO$27,RangoExpG1,ContarColumnas(RangoExpG1),FALSE)</f>
        <v>#N/A</v>
      </c>
      <c r="XEP28" s="18" t="e">
        <f>VLOOKUP(XEP$27,RangoExpG1,ContarColumnas(RangoExpG1),FALSE)</f>
        <v>#N/A</v>
      </c>
      <c r="XEQ28" s="18" t="e">
        <f>VLOOKUP(XEQ$27,RangoExpG1,ContarColumnas(RangoExpG1),FALSE)</f>
        <v>#N/A</v>
      </c>
      <c r="XER28" s="16"/>
      <c r="XES28" s="16"/>
      <c r="XET28" s="16"/>
      <c r="XEU28" s="16"/>
      <c r="XEV28" s="16"/>
      <c r="XEW28" s="16"/>
      <c r="XEX28" s="16"/>
      <c r="XEY28" s="16"/>
    </row>
    <row r="29" spans="1:22 16349:16379" s="29" customFormat="1" x14ac:dyDescent="0.25">
      <c r="A29" s="16"/>
      <c r="B29" s="61">
        <v>2</v>
      </c>
      <c r="C29" s="9"/>
      <c r="D29" s="83"/>
      <c r="E29" s="9"/>
      <c r="F29" s="10"/>
      <c r="G29" s="34"/>
      <c r="H29" s="11"/>
      <c r="I29" s="12"/>
      <c r="J29" s="12"/>
      <c r="K29" s="12"/>
      <c r="L29" s="13"/>
      <c r="M29" s="80"/>
      <c r="N29" s="24">
        <f t="shared" si="0"/>
        <v>0</v>
      </c>
      <c r="O29" s="89"/>
      <c r="P29" s="13"/>
      <c r="Q29" s="24">
        <f t="shared" si="1"/>
        <v>0</v>
      </c>
      <c r="R29" s="31"/>
      <c r="S29" s="85"/>
      <c r="T29" s="25" t="e">
        <f>(R29/(VLOOKUP(S29,SMMLV!$A$3:$B$44,2,FALSE)))</f>
        <v>#N/A</v>
      </c>
      <c r="U29" s="24" t="e">
        <f t="shared" si="2"/>
        <v>#N/A</v>
      </c>
      <c r="V29" s="30"/>
      <c r="XDU29" s="16"/>
      <c r="XDV29" s="16"/>
      <c r="XDW29" s="16"/>
      <c r="XDX29" s="16"/>
      <c r="XDY29" s="16"/>
      <c r="XDZ29" s="16"/>
      <c r="XEA29" s="16"/>
      <c r="XEB29" s="16"/>
      <c r="XEC29" s="16"/>
      <c r="XED29" s="16"/>
      <c r="XEE29" s="16"/>
      <c r="XEF29" s="16"/>
      <c r="XEG29" s="16"/>
      <c r="XEH29" s="16"/>
      <c r="XEI29" s="16"/>
      <c r="XEJ29" s="16"/>
      <c r="XEK29" s="16"/>
      <c r="XEL29" s="18" t="e">
        <f>VLOOKUP(XEL$27,RangoExpG2,ContarColumnas(RangoExpG2),FALSE)</f>
        <v>#N/A</v>
      </c>
      <c r="XEM29" s="18" t="e">
        <f>VLOOKUP(XEM$27,RangoExpG2,ContarColumnas(RangoExpG2),FALSE)</f>
        <v>#N/A</v>
      </c>
      <c r="XEN29" s="18" t="e">
        <f>VLOOKUP(XEN$27,RangoExpG2,ContarColumnas(RangoExpG2),FALSE)</f>
        <v>#N/A</v>
      </c>
      <c r="XEO29" s="18" t="e">
        <f>VLOOKUP(XEO$27,RangoExpG2,ContarColumnas(RangoExpG2),FALSE)</f>
        <v>#N/A</v>
      </c>
      <c r="XEP29" s="18" t="e">
        <f>VLOOKUP(XEP$27,RangoExpG2,ContarColumnas(RangoExpG2),FALSE)</f>
        <v>#N/A</v>
      </c>
      <c r="XEQ29" s="18" t="e">
        <f>VLOOKUP(XEQ$27,RangoExpG2,ContarColumnas(RangoExpG2),FALSE)</f>
        <v>#N/A</v>
      </c>
      <c r="XER29" s="16"/>
      <c r="XES29" s="16">
        <f>ContarColumnas(RangoExpG1)</f>
        <v>8</v>
      </c>
      <c r="XET29" s="16"/>
      <c r="XEU29" s="16"/>
      <c r="XEV29" s="16"/>
      <c r="XEW29" s="16"/>
      <c r="XEX29" s="16"/>
      <c r="XEY29" s="16"/>
    </row>
    <row r="30" spans="1:22 16349:16379" s="29" customFormat="1" x14ac:dyDescent="0.25">
      <c r="A30" s="16"/>
      <c r="B30" s="61">
        <v>3</v>
      </c>
      <c r="C30" s="9"/>
      <c r="D30" s="83"/>
      <c r="E30" s="9"/>
      <c r="F30" s="10"/>
      <c r="G30" s="34"/>
      <c r="H30" s="11"/>
      <c r="I30" s="12"/>
      <c r="J30" s="12"/>
      <c r="K30" s="12"/>
      <c r="L30" s="13"/>
      <c r="M30" s="80"/>
      <c r="N30" s="24">
        <f t="shared" si="0"/>
        <v>0</v>
      </c>
      <c r="O30" s="89"/>
      <c r="P30" s="13"/>
      <c r="Q30" s="24">
        <f t="shared" si="1"/>
        <v>0</v>
      </c>
      <c r="R30" s="31"/>
      <c r="S30" s="85"/>
      <c r="T30" s="25" t="e">
        <f>(R30/(VLOOKUP(S30,SMMLV!$A$3:$B$44,2,FALSE)))</f>
        <v>#N/A</v>
      </c>
      <c r="U30" s="24" t="e">
        <f t="shared" si="2"/>
        <v>#N/A</v>
      </c>
      <c r="V30" s="30"/>
      <c r="XDU30" s="16"/>
      <c r="XDV30" s="16"/>
      <c r="XDW30" s="16"/>
      <c r="XDX30" s="16"/>
      <c r="XDY30" s="16"/>
      <c r="XDZ30" s="16"/>
      <c r="XEA30" s="16"/>
      <c r="XEB30" s="16"/>
      <c r="XEC30" s="16"/>
      <c r="XED30" s="16"/>
      <c r="XEE30" s="16"/>
      <c r="XEF30" s="16"/>
      <c r="XEG30" s="16"/>
      <c r="XEH30" s="16"/>
      <c r="XEI30" s="16"/>
      <c r="XEJ30" s="16"/>
      <c r="XEK30" s="16"/>
      <c r="XEL30" s="18" t="e">
        <f>VLOOKUP(XEL$27,RangoExpG3,ContarColumnas(RangoExpG3),FALSE)</f>
        <v>#N/A</v>
      </c>
      <c r="XEM30" s="18" t="e">
        <f>VLOOKUP(XEM$27,RangoExpG3,ContarColumnas(RangoExpG3),FALSE)</f>
        <v>#N/A</v>
      </c>
      <c r="XEN30" s="18" t="e">
        <f>VLOOKUP(XEN$27,RangoExpG3,ContarColumnas(RangoExpG3),FALSE)</f>
        <v>#N/A</v>
      </c>
      <c r="XEO30" s="18" t="e">
        <f>VLOOKUP(XEO$27,RangoExpG3,ContarColumnas(RangoExpG3),FALSE)</f>
        <v>#N/A</v>
      </c>
      <c r="XEP30" s="18" t="e">
        <f>VLOOKUP(XEP$27,RangoExpG3,ContarColumnas(RangoExpG3),FALSE)</f>
        <v>#N/A</v>
      </c>
      <c r="XEQ30" s="18" t="e">
        <f>VLOOKUP(XEQ$27,RangoExpG3,ContarColumnas(RangoExpG3),FALSE)</f>
        <v>#N/A</v>
      </c>
      <c r="XER30" s="16"/>
      <c r="XES30" s="16"/>
      <c r="XET30" s="16"/>
      <c r="XEU30" s="16"/>
      <c r="XEV30" s="16"/>
      <c r="XEW30" s="16"/>
      <c r="XEX30" s="16"/>
      <c r="XEY30" s="16"/>
    </row>
    <row r="31" spans="1:22 16349:16379" s="29" customFormat="1" x14ac:dyDescent="0.25">
      <c r="A31" s="16"/>
      <c r="B31" s="61">
        <v>4</v>
      </c>
      <c r="C31" s="9"/>
      <c r="D31" s="83"/>
      <c r="E31" s="9"/>
      <c r="F31" s="10"/>
      <c r="G31" s="35"/>
      <c r="H31" s="11"/>
      <c r="I31" s="12"/>
      <c r="J31" s="12"/>
      <c r="K31" s="12"/>
      <c r="L31" s="13"/>
      <c r="M31" s="80"/>
      <c r="N31" s="24">
        <f t="shared" si="0"/>
        <v>0</v>
      </c>
      <c r="O31" s="89"/>
      <c r="P31" s="13"/>
      <c r="Q31" s="24">
        <f t="shared" si="1"/>
        <v>0</v>
      </c>
      <c r="R31" s="31"/>
      <c r="S31" s="85"/>
      <c r="T31" s="25" t="e">
        <f>(R31/(VLOOKUP(S31,SMMLV!$A$3:$B$44,2,FALSE)))</f>
        <v>#N/A</v>
      </c>
      <c r="U31" s="24" t="e">
        <f t="shared" si="2"/>
        <v>#N/A</v>
      </c>
      <c r="V31" s="30"/>
      <c r="XDU31" s="16"/>
      <c r="XDV31" s="16"/>
      <c r="XDW31" s="16"/>
      <c r="XDX31" s="16"/>
      <c r="XDY31" s="16"/>
      <c r="XDZ31" s="16"/>
      <c r="XEA31" s="16"/>
      <c r="XEB31" s="16"/>
      <c r="XEC31" s="16"/>
      <c r="XED31" s="16"/>
      <c r="XEE31" s="16"/>
      <c r="XEF31" s="16"/>
      <c r="XEG31" s="16"/>
      <c r="XEH31" s="16"/>
      <c r="XEI31" s="16"/>
      <c r="XEJ31" s="16"/>
      <c r="XEK31" s="16"/>
      <c r="XEL31" s="18" t="e">
        <f>VLOOKUP(XEL$27,RangoExpG4,ContarColumnas(RangoExpG4),FALSE)</f>
        <v>#N/A</v>
      </c>
      <c r="XEM31" s="18" t="e">
        <f>VLOOKUP(XEM$27,RangoExpG4,ContarColumnas(RangoExpG4),FALSE)</f>
        <v>#N/A</v>
      </c>
      <c r="XEN31" s="18" t="e">
        <f>VLOOKUP(XEN$27,RangoExpG4,ContarColumnas(RangoExpG4),FALSE)</f>
        <v>#N/A</v>
      </c>
      <c r="XEO31" s="18" t="e">
        <f>VLOOKUP(XEO$27,RangoExpG4,ContarColumnas(RangoExpG4),FALSE)</f>
        <v>#N/A</v>
      </c>
      <c r="XEP31" s="18" t="e">
        <f>VLOOKUP(XEP$27,RangoExpG4,ContarColumnas(RangoExpG4),FALSE)</f>
        <v>#N/A</v>
      </c>
      <c r="XEQ31" s="18" t="e">
        <f>VLOOKUP(XEQ$27,RangoExpG4,ContarColumnas(RangoExpG4),FALSE)</f>
        <v>#N/A</v>
      </c>
      <c r="XER31" s="16"/>
      <c r="XES31" s="16"/>
      <c r="XET31" s="16"/>
      <c r="XEU31" s="16"/>
      <c r="XEV31" s="16"/>
      <c r="XEW31" s="16"/>
      <c r="XEX31" s="16"/>
      <c r="XEY31" s="16"/>
    </row>
    <row r="32" spans="1:22 16349:16379" s="29" customFormat="1" x14ac:dyDescent="0.25">
      <c r="A32" s="16"/>
      <c r="B32" s="61">
        <v>5</v>
      </c>
      <c r="C32" s="9"/>
      <c r="D32" s="83"/>
      <c r="E32" s="9"/>
      <c r="F32" s="10"/>
      <c r="G32" s="35"/>
      <c r="H32" s="11"/>
      <c r="I32" s="12"/>
      <c r="J32" s="12"/>
      <c r="K32" s="12"/>
      <c r="L32" s="13"/>
      <c r="M32" s="80"/>
      <c r="N32" s="24">
        <f t="shared" si="0"/>
        <v>0</v>
      </c>
      <c r="O32" s="89"/>
      <c r="P32" s="13"/>
      <c r="Q32" s="24">
        <f t="shared" si="1"/>
        <v>0</v>
      </c>
      <c r="R32" s="31"/>
      <c r="S32" s="85"/>
      <c r="T32" s="25" t="e">
        <f>(R32/(VLOOKUP(S32,SMMLV!$A$3:$B$44,2,FALSE)))</f>
        <v>#N/A</v>
      </c>
      <c r="U32" s="24" t="e">
        <f t="shared" si="2"/>
        <v>#N/A</v>
      </c>
      <c r="XDU32" s="16"/>
      <c r="XDV32" s="16"/>
      <c r="XDW32" s="16"/>
      <c r="XDX32" s="16"/>
      <c r="XDY32" s="16"/>
      <c r="XDZ32" s="16"/>
      <c r="XEA32" s="16"/>
      <c r="XEB32" s="16"/>
      <c r="XEC32" s="16"/>
      <c r="XED32" s="16"/>
      <c r="XEE32" s="16"/>
      <c r="XEF32" s="16"/>
      <c r="XEG32" s="16"/>
      <c r="XEH32" s="16"/>
      <c r="XEI32" s="16"/>
      <c r="XEJ32" s="16"/>
      <c r="XEK32" s="16"/>
      <c r="XEL32" s="18" t="e">
        <f>VLOOKUP(XEL$27,RangoExpG5,ContarColumnas(RangoExpG5),FALSE)</f>
        <v>#N/A</v>
      </c>
      <c r="XEM32" s="18" t="e">
        <f>VLOOKUP(XEM$27,RangoExpG5,ContarColumnas(RangoExpG5),FALSE)</f>
        <v>#N/A</v>
      </c>
      <c r="XEN32" s="18" t="e">
        <f>VLOOKUP(XEN$27,RangoExpG5,ContarColumnas(RangoExpG5),FALSE)</f>
        <v>#N/A</v>
      </c>
      <c r="XEO32" s="18" t="e">
        <f>VLOOKUP(XEO$27,RangoExpG5,ContarColumnas(RangoExpG5),FALSE)</f>
        <v>#N/A</v>
      </c>
      <c r="XEP32" s="18" t="e">
        <f>VLOOKUP(XEP$27,RangoExpG5,ContarColumnas(RangoExpG5),FALSE)</f>
        <v>#N/A</v>
      </c>
      <c r="XEQ32" s="18" t="e">
        <f>VLOOKUP(XEQ$27,RangoExpG5,ContarColumnas(RangoExpG5),FALSE)</f>
        <v>#N/A</v>
      </c>
      <c r="XER32" s="16"/>
      <c r="XES32" s="16"/>
      <c r="XET32" s="16"/>
      <c r="XEU32" s="16"/>
      <c r="XEV32" s="16"/>
      <c r="XEW32" s="16"/>
      <c r="XEX32" s="16"/>
      <c r="XEY32" s="16"/>
    </row>
    <row r="33" spans="1:21 16349:16379" s="29" customFormat="1" x14ac:dyDescent="0.25">
      <c r="A33" s="16"/>
      <c r="B33" s="61">
        <v>6</v>
      </c>
      <c r="C33" s="9"/>
      <c r="D33" s="83"/>
      <c r="E33" s="9"/>
      <c r="F33" s="10"/>
      <c r="G33" s="35"/>
      <c r="H33" s="11"/>
      <c r="I33" s="12"/>
      <c r="J33" s="12"/>
      <c r="K33" s="12"/>
      <c r="L33" s="13"/>
      <c r="M33" s="80"/>
      <c r="N33" s="24">
        <f t="shared" si="0"/>
        <v>0</v>
      </c>
      <c r="O33" s="89"/>
      <c r="P33" s="13"/>
      <c r="Q33" s="24">
        <f t="shared" si="1"/>
        <v>0</v>
      </c>
      <c r="R33" s="31"/>
      <c r="S33" s="85"/>
      <c r="T33" s="25" t="e">
        <f>(R33/(VLOOKUP(S33,SMMLV!$A$3:$B$44,2,FALSE)))</f>
        <v>#N/A</v>
      </c>
      <c r="U33" s="24" t="e">
        <f t="shared" si="2"/>
        <v>#N/A</v>
      </c>
      <c r="XDU33" s="16"/>
      <c r="XDV33" s="16"/>
      <c r="XDW33" s="16"/>
      <c r="XDX33" s="16"/>
      <c r="XDY33" s="16"/>
      <c r="XDZ33" s="16"/>
      <c r="XEA33" s="16"/>
      <c r="XEB33" s="16"/>
      <c r="XEC33" s="16"/>
      <c r="XED33" s="16"/>
      <c r="XEE33" s="16"/>
      <c r="XEF33" s="16"/>
      <c r="XEG33" s="16"/>
      <c r="XEH33" s="16"/>
      <c r="XEI33" s="16"/>
      <c r="XEJ33" s="16"/>
      <c r="XEK33" s="16"/>
      <c r="XEL33" s="18" t="e">
        <f>VLOOKUP(XEL$27,RangoExpG6,ContarColumnas(RangoExpG6),FALSE)</f>
        <v>#N/A</v>
      </c>
      <c r="XEM33" s="18" t="e">
        <f>VLOOKUP(XEM$27,RangoExpG6,ContarColumnas(RangoExpG6),FALSE)</f>
        <v>#N/A</v>
      </c>
      <c r="XEN33" s="18" t="e">
        <f>VLOOKUP(XEN$27,RangoExpG6,ContarColumnas(RangoExpG6),FALSE)</f>
        <v>#N/A</v>
      </c>
      <c r="XEO33" s="18" t="e">
        <f>VLOOKUP(XEO$27,RangoExpG6,ContarColumnas(RangoExpG6),FALSE)</f>
        <v>#N/A</v>
      </c>
      <c r="XEP33" s="18" t="e">
        <f>VLOOKUP(XEP$27,RangoExpG6,ContarColumnas(RangoExpG6),FALSE)</f>
        <v>#N/A</v>
      </c>
      <c r="XEQ33" s="18" t="e">
        <f>VLOOKUP(XEQ$27,RangoExpG6,ContarColumnas(RangoExpG6),FALSE)</f>
        <v>#N/A</v>
      </c>
      <c r="XER33" s="16"/>
      <c r="XES33" s="16"/>
      <c r="XET33" s="16"/>
      <c r="XEU33" s="16"/>
      <c r="XEV33" s="16"/>
      <c r="XEW33" s="16"/>
      <c r="XEX33" s="16"/>
      <c r="XEY33" s="16"/>
    </row>
    <row r="34" spans="1:21 16349:16379" s="29" customFormat="1" x14ac:dyDescent="0.25">
      <c r="A34" s="16"/>
      <c r="B34" s="61">
        <v>7</v>
      </c>
      <c r="C34" s="9"/>
      <c r="D34" s="83"/>
      <c r="E34" s="9"/>
      <c r="F34" s="10"/>
      <c r="G34" s="35"/>
      <c r="H34" s="11"/>
      <c r="I34" s="12"/>
      <c r="J34" s="12"/>
      <c r="K34" s="12"/>
      <c r="L34" s="13"/>
      <c r="M34" s="80"/>
      <c r="N34" s="24">
        <f t="shared" si="0"/>
        <v>0</v>
      </c>
      <c r="O34" s="89"/>
      <c r="P34" s="13"/>
      <c r="Q34" s="24">
        <f t="shared" si="1"/>
        <v>0</v>
      </c>
      <c r="R34" s="31"/>
      <c r="S34" s="85"/>
      <c r="T34" s="25" t="e">
        <f>(R34/(VLOOKUP(S34,SMMLV!$A$3:$B$44,2,FALSE)))</f>
        <v>#N/A</v>
      </c>
      <c r="U34" s="24" t="e">
        <f t="shared" si="2"/>
        <v>#N/A</v>
      </c>
      <c r="XDU34" s="16"/>
      <c r="XDV34" s="16"/>
      <c r="XDW34" s="16"/>
      <c r="XDX34" s="16"/>
      <c r="XDY34" s="16"/>
      <c r="XDZ34" s="16"/>
      <c r="XEA34" s="16"/>
      <c r="XEB34" s="16"/>
      <c r="XEC34" s="16"/>
      <c r="XED34" s="16"/>
      <c r="XEE34" s="16"/>
      <c r="XEF34" s="16"/>
      <c r="XEG34" s="16"/>
      <c r="XEH34" s="16"/>
      <c r="XEI34" s="16"/>
      <c r="XEJ34" s="16"/>
      <c r="XEK34" s="16"/>
      <c r="XEL34" s="18" t="e">
        <f>VLOOKUP(XEL$27,RangoExpG7,ContarColumnas(RangoExpG7),FALSE)</f>
        <v>#N/A</v>
      </c>
      <c r="XEM34" s="18" t="e">
        <f>VLOOKUP(XEM$27,RangoExpG7,ContarColumnas(RangoExpG7),FALSE)</f>
        <v>#N/A</v>
      </c>
      <c r="XEN34" s="18" t="e">
        <f>VLOOKUP(XEN$27,RangoExpG7,ContarColumnas(RangoExpG7),FALSE)</f>
        <v>#N/A</v>
      </c>
      <c r="XEO34" s="18" t="e">
        <f>VLOOKUP(XEO$27,RangoExpG7,ContarColumnas(RangoExpG7),FALSE)</f>
        <v>#N/A</v>
      </c>
      <c r="XEP34" s="18" t="e">
        <f>VLOOKUP(XEP$27,RangoExpG7,ContarColumnas(RangoExpG7),FALSE)</f>
        <v>#N/A</v>
      </c>
      <c r="XEQ34" s="18" t="e">
        <f>VLOOKUP(XEQ$27,RangoExpG7,ContarColumnas(RangoExpG7),FALSE)</f>
        <v>#N/A</v>
      </c>
      <c r="XER34" s="16"/>
      <c r="XES34" s="16"/>
      <c r="XET34" s="16"/>
      <c r="XEU34" s="16"/>
      <c r="XEV34" s="16"/>
      <c r="XEW34" s="16"/>
      <c r="XEX34" s="16"/>
      <c r="XEY34" s="16"/>
    </row>
    <row r="35" spans="1:21 16349:16379" s="29" customFormat="1" x14ac:dyDescent="0.25">
      <c r="A35" s="16"/>
      <c r="B35" s="61">
        <v>8</v>
      </c>
      <c r="C35" s="9"/>
      <c r="D35" s="9"/>
      <c r="E35" s="9"/>
      <c r="F35" s="10"/>
      <c r="G35" s="35"/>
      <c r="H35" s="11"/>
      <c r="I35" s="12"/>
      <c r="J35" s="12"/>
      <c r="K35" s="12"/>
      <c r="L35" s="13"/>
      <c r="M35" s="14"/>
      <c r="N35" s="24">
        <f t="shared" si="0"/>
        <v>0</v>
      </c>
      <c r="O35" s="89"/>
      <c r="P35" s="13"/>
      <c r="Q35" s="24">
        <f t="shared" si="1"/>
        <v>0</v>
      </c>
      <c r="R35" s="31"/>
      <c r="S35" s="85"/>
      <c r="T35" s="25" t="e">
        <f>(R35/(VLOOKUP(S35,SMMLV!$A$3:$B$44,2,FALSE)))</f>
        <v>#N/A</v>
      </c>
      <c r="U35" s="24" t="e">
        <f t="shared" si="2"/>
        <v>#N/A</v>
      </c>
      <c r="XDU35" s="16"/>
      <c r="XDV35" s="16"/>
      <c r="XDW35" s="16"/>
      <c r="XDX35" s="16"/>
      <c r="XDY35" s="16"/>
      <c r="XDZ35" s="16"/>
      <c r="XEA35" s="16"/>
      <c r="XEB35" s="16"/>
      <c r="XEC35" s="16"/>
      <c r="XED35" s="16"/>
      <c r="XEE35" s="16"/>
      <c r="XEF35" s="16"/>
      <c r="XEG35" s="16"/>
      <c r="XEH35" s="16"/>
      <c r="XEI35" s="16"/>
      <c r="XEJ35" s="16"/>
      <c r="XEK35" s="16"/>
      <c r="XEL35" s="18" t="e">
        <f>VLOOKUP(XEL$27,RangoExpG8,ContarColumnas(RangoExpG8),FALSE)</f>
        <v>#N/A</v>
      </c>
      <c r="XEM35" s="18" t="e">
        <f>VLOOKUP(XEM$27,RangoExpG8,ContarColumnas(RangoExpG8),FALSE)</f>
        <v>#N/A</v>
      </c>
      <c r="XEN35" s="18" t="e">
        <f>VLOOKUP(XEN$27,RangoExpG8,ContarColumnas(RangoExpG8),FALSE)</f>
        <v>#N/A</v>
      </c>
      <c r="XEO35" s="18" t="e">
        <f>VLOOKUP(XEO$27,RangoExpG8,ContarColumnas(RangoExpG8),FALSE)</f>
        <v>#N/A</v>
      </c>
      <c r="XEP35" s="18" t="e">
        <f>VLOOKUP(XEP$27,RangoExpG8,ContarColumnas(RangoExpG8),FALSE)</f>
        <v>#N/A</v>
      </c>
      <c r="XEQ35" s="18" t="e">
        <f>VLOOKUP(XEQ$27,RangoExpG8,ContarColumnas(RangoExpG8),FALSE)</f>
        <v>#N/A</v>
      </c>
      <c r="XER35" s="16"/>
      <c r="XES35" s="16"/>
      <c r="XET35" s="16"/>
      <c r="XEU35" s="16"/>
      <c r="XEV35" s="16"/>
      <c r="XEW35" s="16"/>
      <c r="XEX35" s="16"/>
      <c r="XEY35" s="16"/>
    </row>
    <row r="36" spans="1:21 16349:16379" s="29" customFormat="1" x14ac:dyDescent="0.25">
      <c r="A36" s="16"/>
      <c r="B36" s="61">
        <v>9</v>
      </c>
      <c r="C36" s="9"/>
      <c r="D36" s="9"/>
      <c r="E36" s="9"/>
      <c r="F36" s="10"/>
      <c r="G36" s="35"/>
      <c r="H36" s="11"/>
      <c r="I36" s="12"/>
      <c r="J36" s="12"/>
      <c r="K36" s="12"/>
      <c r="L36" s="13"/>
      <c r="M36" s="14"/>
      <c r="N36" s="24">
        <f t="shared" si="0"/>
        <v>0</v>
      </c>
      <c r="O36" s="89"/>
      <c r="P36" s="13"/>
      <c r="Q36" s="24">
        <f t="shared" si="1"/>
        <v>0</v>
      </c>
      <c r="R36" s="31"/>
      <c r="S36" s="85"/>
      <c r="T36" s="25" t="e">
        <f>(R36/(VLOOKUP(S36,SMMLV!$A$3:$B$44,2,FALSE)))</f>
        <v>#N/A</v>
      </c>
      <c r="U36" s="24" t="e">
        <f t="shared" si="2"/>
        <v>#N/A</v>
      </c>
      <c r="XDU36" s="16"/>
      <c r="XDV36" s="16"/>
      <c r="XDW36" s="16"/>
      <c r="XDX36" s="16"/>
      <c r="XDY36" s="16"/>
      <c r="XDZ36" s="16"/>
      <c r="XEA36" s="16"/>
      <c r="XEB36" s="16"/>
      <c r="XEC36" s="16"/>
      <c r="XED36" s="16"/>
      <c r="XEE36" s="16"/>
      <c r="XEF36" s="16"/>
      <c r="XEG36" s="16"/>
      <c r="XEH36" s="16"/>
      <c r="XEI36" s="16"/>
      <c r="XEJ36" s="16"/>
      <c r="XEK36" s="16"/>
      <c r="XEL36" s="18" t="e">
        <f>VLOOKUP(XEL$27,RangoExpG9,ContarColumnas(RangoExpG9),FALSE)</f>
        <v>#N/A</v>
      </c>
      <c r="XEM36" s="18" t="e">
        <f>VLOOKUP(XEM$27,RangoExpG9,ContarColumnas(RangoExpG9),FALSE)</f>
        <v>#N/A</v>
      </c>
      <c r="XEN36" s="18" t="e">
        <f>VLOOKUP(XEN$27,RangoExpG9,ContarColumnas(RangoExpG9),FALSE)</f>
        <v>#N/A</v>
      </c>
      <c r="XEO36" s="18" t="e">
        <f>VLOOKUP(XEO$27,RangoExpG9,ContarColumnas(RangoExpG9),FALSE)</f>
        <v>#N/A</v>
      </c>
      <c r="XEP36" s="18" t="e">
        <f>VLOOKUP(XEP$27,RangoExpG9,ContarColumnas(RangoExpG9),FALSE)</f>
        <v>#N/A</v>
      </c>
      <c r="XEQ36" s="18" t="e">
        <f>VLOOKUP(XEQ$27,RangoExpG9,ContarColumnas(RangoExpG9),FALSE)</f>
        <v>#N/A</v>
      </c>
      <c r="XER36" s="16"/>
      <c r="XES36" s="16"/>
      <c r="XET36" s="16"/>
      <c r="XEU36" s="16"/>
      <c r="XEV36" s="16"/>
      <c r="XEW36" s="16"/>
      <c r="XEX36" s="16"/>
      <c r="XEY36" s="16"/>
    </row>
    <row r="37" spans="1:21 16349:16379" s="29" customFormat="1" x14ac:dyDescent="0.25">
      <c r="A37" s="16"/>
      <c r="B37" s="36">
        <v>10</v>
      </c>
      <c r="C37" s="37"/>
      <c r="D37" s="9"/>
      <c r="E37" s="37"/>
      <c r="F37" s="38"/>
      <c r="G37" s="39"/>
      <c r="H37" s="40"/>
      <c r="I37" s="41"/>
      <c r="J37" s="41"/>
      <c r="K37" s="41"/>
      <c r="L37" s="42"/>
      <c r="M37" s="43"/>
      <c r="N37" s="26">
        <f t="shared" si="0"/>
        <v>0</v>
      </c>
      <c r="O37" s="90"/>
      <c r="P37" s="42"/>
      <c r="Q37" s="26">
        <f t="shared" si="1"/>
        <v>0</v>
      </c>
      <c r="R37" s="44"/>
      <c r="S37" s="86"/>
      <c r="T37" s="25" t="e">
        <f>(R37/(VLOOKUP(S37,SMMLV!$A$3:$B$44,2,FALSE)))</f>
        <v>#N/A</v>
      </c>
      <c r="U37" s="26" t="e">
        <f t="shared" si="2"/>
        <v>#N/A</v>
      </c>
      <c r="XDU37" s="16"/>
      <c r="XDV37" s="16"/>
      <c r="XDW37" s="16"/>
      <c r="XDX37" s="16"/>
      <c r="XDY37" s="16"/>
      <c r="XDZ37" s="16"/>
      <c r="XEA37" s="16"/>
      <c r="XEB37" s="16"/>
      <c r="XEC37" s="16"/>
      <c r="XED37" s="16"/>
      <c r="XEE37" s="16"/>
      <c r="XEF37" s="16"/>
      <c r="XEG37" s="16"/>
      <c r="XEH37" s="16"/>
      <c r="XEI37" s="16"/>
      <c r="XEJ37" s="16"/>
      <c r="XEK37" s="16"/>
      <c r="XEL37" s="18" t="e">
        <f>VLOOKUP(XEL$27,RangoExpG10,ContarColumnas(RangoExpG10),FALSE)</f>
        <v>#N/A</v>
      </c>
      <c r="XEM37" s="18" t="e">
        <f>VLOOKUP(XEM$27,RangoExpG10,ContarColumnas(RangoExpG10),FALSE)</f>
        <v>#N/A</v>
      </c>
      <c r="XEN37" s="18" t="e">
        <f>VLOOKUP(XEN$27,RangoExpG10,ContarColumnas(RangoExpG10),FALSE)</f>
        <v>#N/A</v>
      </c>
      <c r="XEO37" s="18" t="e">
        <f>VLOOKUP(XEO$27,RangoExpG10,ContarColumnas(RangoExpG10),FALSE)</f>
        <v>#N/A</v>
      </c>
      <c r="XEP37" s="18" t="e">
        <f>VLOOKUP(XEP$27,RangoExpG10,ContarColumnas(RangoExpG10),FALSE)</f>
        <v>#N/A</v>
      </c>
      <c r="XEQ37" s="18" t="e">
        <f>VLOOKUP(XEQ$27,RangoExpG10,ContarColumnas(RangoExpG10),FALSE)</f>
        <v>#N/A</v>
      </c>
      <c r="XER37" s="16"/>
      <c r="XES37" s="16"/>
      <c r="XET37" s="16"/>
      <c r="XEU37" s="16"/>
      <c r="XEV37" s="16"/>
      <c r="XEW37" s="16"/>
      <c r="XEX37" s="16"/>
      <c r="XEY37" s="16"/>
    </row>
    <row r="38" spans="1:21 16349:16379" s="29" customFormat="1" ht="22.5" customHeight="1" thickBot="1" x14ac:dyDescent="0.3">
      <c r="A38" s="16"/>
      <c r="B38" s="116"/>
      <c r="C38" s="117"/>
      <c r="D38" s="117"/>
      <c r="E38" s="117"/>
      <c r="F38" s="117"/>
      <c r="G38" s="118"/>
      <c r="H38" s="112" t="s">
        <v>37</v>
      </c>
      <c r="I38" s="113"/>
      <c r="J38" s="113"/>
      <c r="K38" s="113"/>
      <c r="L38" s="113"/>
      <c r="M38" s="113"/>
      <c r="N38" s="27">
        <f>_xlfn.AGGREGATE(9,6,N28:N37)</f>
        <v>0</v>
      </c>
      <c r="O38" s="121" t="s">
        <v>38</v>
      </c>
      <c r="P38" s="122"/>
      <c r="Q38" s="27">
        <f>_xlfn.AGGREGATE(9,6,Q28:Q37)</f>
        <v>0</v>
      </c>
      <c r="R38" s="155" t="s">
        <v>37</v>
      </c>
      <c r="S38" s="156"/>
      <c r="T38" s="156"/>
      <c r="U38" s="27">
        <f>_xlfn.AGGREGATE(9,6,U28:U37)</f>
        <v>0</v>
      </c>
      <c r="XDU38" s="16"/>
      <c r="XDV38" s="16"/>
      <c r="XDW38" s="16"/>
      <c r="XDX38" s="16"/>
      <c r="XDY38" s="16"/>
      <c r="XDZ38" s="16"/>
      <c r="XEA38" s="16"/>
      <c r="XEB38" s="16"/>
      <c r="XEC38" s="16"/>
      <c r="XED38" s="16"/>
      <c r="XEE38" s="16"/>
      <c r="XEF38" s="16"/>
      <c r="XEG38" s="16"/>
      <c r="XEH38" s="16"/>
      <c r="XEI38" s="16"/>
      <c r="XEJ38" s="16"/>
      <c r="XEK38" s="16"/>
      <c r="XEL38" s="18">
        <f>_xlfn.AGGREGATE(9,6,XEL28:XEL37)</f>
        <v>0</v>
      </c>
      <c r="XEM38" s="18">
        <f t="shared" ref="XEM38:XEQ38" si="3">_xlfn.AGGREGATE(9,6,XEM28:XEM37)</f>
        <v>0</v>
      </c>
      <c r="XEN38" s="18">
        <f t="shared" si="3"/>
        <v>0</v>
      </c>
      <c r="XEO38" s="18">
        <f t="shared" si="3"/>
        <v>0</v>
      </c>
      <c r="XEP38" s="18">
        <f t="shared" si="3"/>
        <v>0</v>
      </c>
      <c r="XEQ38" s="18">
        <f t="shared" si="3"/>
        <v>0</v>
      </c>
      <c r="XER38" s="16"/>
      <c r="XES38" s="16"/>
      <c r="XET38" s="16"/>
      <c r="XEU38" s="16"/>
      <c r="XEV38" s="16"/>
      <c r="XEW38" s="16"/>
      <c r="XEX38" s="16"/>
      <c r="XEY38" s="16"/>
    </row>
    <row r="39" spans="1:21 16349:16379" ht="68.25" customHeight="1" thickBot="1" x14ac:dyDescent="0.3">
      <c r="N39" s="28" t="str">
        <f>IF(N25&gt;0,IF(N38&gt;=N25,"CUMPLE","NO CUMPLE"),"Diligencie el o los Lotes a los que desea presentar Oferta")</f>
        <v>NO CUMPLE</v>
      </c>
      <c r="O39"/>
      <c r="P39"/>
      <c r="Q39" s="28" t="str">
        <f>IF(Q25&gt;0,IF(Q38&gt;=Q25,"CUMPLE","NO CUMPLE"),"Diligencie el o los Lotes a los que desea presentar Oferta")</f>
        <v>NO CUMPLE</v>
      </c>
      <c r="R39"/>
      <c r="S39"/>
      <c r="T39"/>
      <c r="U39" s="28" t="str">
        <f>IF(U25&gt;0,IF(U38&gt;=U25,"CUMPLE","NO CUMPLE"),"Diligencie el o los Lotes a los que desea presentar Oferta")</f>
        <v>NO CUMPLE</v>
      </c>
    </row>
    <row r="40" spans="1:21 16349:16379" x14ac:dyDescent="0.25">
      <c r="O40"/>
      <c r="P40"/>
      <c r="Q40"/>
      <c r="R40"/>
      <c r="S40"/>
      <c r="T40"/>
      <c r="U40"/>
    </row>
    <row r="41" spans="1:21 16349:16379" x14ac:dyDescent="0.25">
      <c r="O41"/>
      <c r="P41"/>
      <c r="Q41"/>
      <c r="R41"/>
      <c r="S41"/>
      <c r="T41"/>
      <c r="U41"/>
    </row>
  </sheetData>
  <sheetProtection formatRows="0"/>
  <mergeCells count="48">
    <mergeCell ref="R38:T38"/>
    <mergeCell ref="F9:O9"/>
    <mergeCell ref="F11:O11"/>
    <mergeCell ref="R24:U24"/>
    <mergeCell ref="U26:U27"/>
    <mergeCell ref="H25:M25"/>
    <mergeCell ref="O25:P25"/>
    <mergeCell ref="R25:T25"/>
    <mergeCell ref="S26:S27"/>
    <mergeCell ref="T26:T27"/>
    <mergeCell ref="B13:I13"/>
    <mergeCell ref="C14:F14"/>
    <mergeCell ref="C15:F15"/>
    <mergeCell ref="C16:F16"/>
    <mergeCell ref="C17:F17"/>
    <mergeCell ref="C18:F18"/>
    <mergeCell ref="B9:E9"/>
    <mergeCell ref="B11:E11"/>
    <mergeCell ref="B23:G25"/>
    <mergeCell ref="R26:R27"/>
    <mergeCell ref="H23:N24"/>
    <mergeCell ref="O23:U23"/>
    <mergeCell ref="O24:Q24"/>
    <mergeCell ref="B10:U10"/>
    <mergeCell ref="B12:U12"/>
    <mergeCell ref="O26:O27"/>
    <mergeCell ref="B7:E7"/>
    <mergeCell ref="B2:O2"/>
    <mergeCell ref="B3:O3"/>
    <mergeCell ref="B5:U5"/>
    <mergeCell ref="B8:U8"/>
    <mergeCell ref="B26:B27"/>
    <mergeCell ref="C26:C27"/>
    <mergeCell ref="E26:E27"/>
    <mergeCell ref="B38:G38"/>
    <mergeCell ref="P26:P27"/>
    <mergeCell ref="O38:P38"/>
    <mergeCell ref="D26:D27"/>
    <mergeCell ref="C19:F19"/>
    <mergeCell ref="C20:F20"/>
    <mergeCell ref="F26:F27"/>
    <mergeCell ref="G26:G27"/>
    <mergeCell ref="H38:M38"/>
    <mergeCell ref="Q26:Q27"/>
    <mergeCell ref="H26:K26"/>
    <mergeCell ref="L26:L27"/>
    <mergeCell ref="M26:M27"/>
    <mergeCell ref="N26:N27"/>
  </mergeCells>
  <conditionalFormatting sqref="N25">
    <cfRule type="cellIs" dxfId="19" priority="86" operator="greaterThan">
      <formula>0</formula>
    </cfRule>
  </conditionalFormatting>
  <conditionalFormatting sqref="N39">
    <cfRule type="cellIs" dxfId="18" priority="81" operator="equal">
      <formula>"Diligencie el o los Lotes a los que desea presentar Oferta"</formula>
    </cfRule>
    <cfRule type="cellIs" dxfId="17" priority="82" operator="equal">
      <formula>"CUMPLE"</formula>
    </cfRule>
    <cfRule type="cellIs" dxfId="16" priority="83" operator="equal">
      <formula>"NO CUMPLE"</formula>
    </cfRule>
  </conditionalFormatting>
  <conditionalFormatting sqref="H15:H21 I21">
    <cfRule type="cellIs" dxfId="15" priority="32" operator="equal">
      <formula>0</formula>
    </cfRule>
    <cfRule type="cellIs" dxfId="14" priority="33" operator="lessThanOrEqual">
      <formula>0.1</formula>
    </cfRule>
  </conditionalFormatting>
  <conditionalFormatting sqref="I15:I20">
    <cfRule type="expression" dxfId="13" priority="36">
      <formula>C15="[INDICAR EL NOMBRE DEL INTEGRANTE DEL PROPONENTE PLURAL]"</formula>
    </cfRule>
    <cfRule type="cellIs" dxfId="12" priority="38" operator="greaterThanOrEqual">
      <formula>0.5</formula>
    </cfRule>
    <cfRule type="cellIs" dxfId="11" priority="40" operator="lessThan">
      <formula>0.05</formula>
    </cfRule>
  </conditionalFormatting>
  <conditionalFormatting sqref="Q39">
    <cfRule type="cellIs" dxfId="10" priority="15" operator="equal">
      <formula>"Diligencie el o los Lotes a los que desea presentar Oferta"</formula>
    </cfRule>
    <cfRule type="cellIs" dxfId="9" priority="16" operator="equal">
      <formula>"CUMPLE"</formula>
    </cfRule>
    <cfRule type="cellIs" dxfId="8" priority="17" operator="equal">
      <formula>"NO CUMPLE"</formula>
    </cfRule>
  </conditionalFormatting>
  <conditionalFormatting sqref="U39">
    <cfRule type="cellIs" dxfId="7" priority="9" operator="equal">
      <formula>"Diligencie el o los Lotes a los que desea presentar Oferta"</formula>
    </cfRule>
    <cfRule type="cellIs" dxfId="6" priority="10" operator="equal">
      <formula>"CUMPLE"</formula>
    </cfRule>
    <cfRule type="cellIs" dxfId="5" priority="11" operator="equal">
      <formula>"NO CUMPLE"</formula>
    </cfRule>
  </conditionalFormatting>
  <conditionalFormatting sqref="N38">
    <cfRule type="cellIs" dxfId="4" priority="7" operator="greaterThanOrEqual">
      <formula>$U$25</formula>
    </cfRule>
  </conditionalFormatting>
  <conditionalFormatting sqref="Q38">
    <cfRule type="cellIs" dxfId="3" priority="6" operator="greaterThanOrEqual">
      <formula>$U$25</formula>
    </cfRule>
  </conditionalFormatting>
  <conditionalFormatting sqref="U38">
    <cfRule type="cellIs" dxfId="2" priority="4" operator="greaterThanOrEqual">
      <formula>$U$25</formula>
    </cfRule>
  </conditionalFormatting>
  <conditionalFormatting sqref="Q25">
    <cfRule type="cellIs" dxfId="1" priority="3" operator="greaterThan">
      <formula>0</formula>
    </cfRule>
  </conditionalFormatting>
  <conditionalFormatting sqref="U25">
    <cfRule type="cellIs" dxfId="0" priority="1" operator="greaterThan">
      <formula>0</formula>
    </cfRule>
  </conditionalFormatting>
  <dataValidations count="1">
    <dataValidation type="list" allowBlank="1" showInputMessage="1" showErrorMessage="1" sqref="G28:G37" xr:uid="{823B1B8A-1334-418D-AF5A-FF649B5D0B9E}">
      <formula1>$C$15:$C$20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E1B9C83-5F2E-4FBF-8080-DE9B24A6E1AF}">
          <x14:formula1>
            <xm:f>SMMLV!$E$42:$E$44</xm:f>
          </x14:formula1>
          <xm:sqref>D28:D37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3268CEBFFD4E8418ECE2940EE6F99B5" ma:contentTypeVersion="4" ma:contentTypeDescription="Crear nuevo documento." ma:contentTypeScope="" ma:versionID="6a280360ef4df4017dd555c9f15e100c">
  <xsd:schema xmlns:xsd="http://www.w3.org/2001/XMLSchema" xmlns:xs="http://www.w3.org/2001/XMLSchema" xmlns:p="http://schemas.microsoft.com/office/2006/metadata/properties" xmlns:ns2="a1e3f0f8-ba1b-42e9-83fe-d82f2f9142dd" targetNamespace="http://schemas.microsoft.com/office/2006/metadata/properties" ma:root="true" ma:fieldsID="89eb694583813b69682287f588a082f0" ns2:_="">
    <xsd:import namespace="a1e3f0f8-ba1b-42e9-83fe-d82f2f9142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e3f0f8-ba1b-42e9-83fe-d82f2f9142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A2D05C-1C6D-4B85-A004-6B047AFA39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F81BBA-B751-439F-AEC0-4B8A946F2AF6}">
  <ds:schemaRefs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a1e3f0f8-ba1b-42e9-83fe-d82f2f9142dd"/>
    <ds:schemaRef ds:uri="http://purl.org/dc/terms/"/>
    <ds:schemaRef ds:uri="http://purl.org/dc/dcmitype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90F26C5-CE27-4AD0-BF69-14C46677A0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e3f0f8-ba1b-42e9-83fe-d82f2f9142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15</vt:i4>
      </vt:variant>
    </vt:vector>
  </HeadingPairs>
  <TitlesOfParts>
    <vt:vector size="17" baseType="lpstr">
      <vt:lpstr>SMMLV</vt:lpstr>
      <vt:lpstr>EXPERIENCIA DEL PROPONENTE</vt:lpstr>
      <vt:lpstr>CR</vt:lpstr>
      <vt:lpstr>EEM</vt:lpstr>
      <vt:lpstr>EEOC</vt:lpstr>
      <vt:lpstr>EG</vt:lpstr>
      <vt:lpstr>Mob</vt:lpstr>
      <vt:lpstr>RangoExpG1</vt:lpstr>
      <vt:lpstr>RangoExpG10</vt:lpstr>
      <vt:lpstr>RangoExpG2</vt:lpstr>
      <vt:lpstr>RangoExpG3</vt:lpstr>
      <vt:lpstr>RangoExpG4</vt:lpstr>
      <vt:lpstr>RangoExpG5</vt:lpstr>
      <vt:lpstr>RangoExpG6</vt:lpstr>
      <vt:lpstr>RangoExpG7</vt:lpstr>
      <vt:lpstr>RangoExpG8</vt:lpstr>
      <vt:lpstr>RangoExpG9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Edisson Santiago Deaza Gomez</dc:creator>
  <cp:keywords/>
  <dc:description/>
  <cp:lastModifiedBy>Administrador</cp:lastModifiedBy>
  <cp:revision>1</cp:revision>
  <dcterms:created xsi:type="dcterms:W3CDTF">2025-03-19T13:44:31Z</dcterms:created>
  <dcterms:modified xsi:type="dcterms:W3CDTF">2025-06-27T00:13:03Z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0x01010033268CEBFFD4E8418ECE2940EE6F99B5</vt:lpwstr>
  </property>
  <property fmtid="{D5CDD505-2E9C-101B-9397-08002B2CF9AE}" pid="3" name="MediaServiceImageTags">
    <vt:lpwstr/>
  </property>
</Properties>
</file>