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codeName="ThisWorkbook"/>
  <bookViews>
    <workbookView xWindow="0" yWindow="0" windowWidth="28800" windowHeight="13605"/>
  </bookViews>
  <sheets>
    <sheet name="propuesta economica" sheetId="1" r:id="rId1"/>
  </sheets>
  <definedNames>
    <definedName name="JR_PAGE_ANCHOR_0_1">'propuesta economica'!$A$1</definedName>
  </definedNames>
  <calcPr calcId="152511"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121" i="1" l="1"/>
  <c r="O5" i="1" l="1"/>
  <c r="P18" i="1"/>
  <c r="O140" i="1"/>
  <c r="O139" i="1"/>
  <c r="O137" i="1"/>
  <c r="O138" i="1" s="1"/>
  <c r="O135" i="1"/>
  <c r="O136" i="1" s="1"/>
  <c r="O133" i="1"/>
  <c r="O132" i="1"/>
  <c r="O131" i="1"/>
  <c r="O130" i="1"/>
  <c r="O129" i="1"/>
  <c r="O128" i="1"/>
  <c r="O126" i="1"/>
  <c r="O125" i="1"/>
  <c r="O124" i="1"/>
  <c r="O123" i="1"/>
  <c r="O122" i="1"/>
  <c r="O99" i="1"/>
  <c r="O100" i="1" s="1"/>
  <c r="O98" i="1"/>
  <c r="O93" i="1"/>
  <c r="O92" i="1"/>
  <c r="O91" i="1"/>
  <c r="O90" i="1"/>
  <c r="O89" i="1"/>
  <c r="O88" i="1"/>
  <c r="O87" i="1"/>
  <c r="O86" i="1"/>
  <c r="O85" i="1"/>
  <c r="O84" i="1"/>
  <c r="O83" i="1"/>
  <c r="O82" i="1"/>
  <c r="O81" i="1"/>
  <c r="O80" i="1"/>
  <c r="O78" i="1"/>
  <c r="O77" i="1"/>
  <c r="O76" i="1"/>
  <c r="O75" i="1"/>
  <c r="O74" i="1"/>
  <c r="O73" i="1"/>
  <c r="O71" i="1"/>
  <c r="O70" i="1"/>
  <c r="O68" i="1"/>
  <c r="O69" i="1" s="1"/>
  <c r="O65" i="1"/>
  <c r="O64" i="1"/>
  <c r="O62" i="1"/>
  <c r="O63" i="1" s="1"/>
  <c r="O60" i="1"/>
  <c r="O59" i="1"/>
  <c r="O57" i="1"/>
  <c r="O58" i="1" s="1"/>
  <c r="O55" i="1"/>
  <c r="O54" i="1"/>
  <c r="O53" i="1"/>
  <c r="O52" i="1"/>
  <c r="O51" i="1"/>
  <c r="O50" i="1"/>
  <c r="O48" i="1"/>
  <c r="O47" i="1"/>
  <c r="O46" i="1"/>
  <c r="O45" i="1"/>
  <c r="O44" i="1"/>
  <c r="O43" i="1"/>
  <c r="O24" i="1"/>
  <c r="O23" i="1"/>
  <c r="O21" i="1"/>
  <c r="O22" i="1" s="1"/>
  <c r="O20" i="1"/>
  <c r="O16" i="1"/>
  <c r="O17" i="1" s="1"/>
  <c r="O14" i="1"/>
  <c r="O13" i="1"/>
  <c r="O12" i="1"/>
  <c r="O11" i="1"/>
  <c r="O10" i="1"/>
  <c r="O9" i="1"/>
  <c r="O8" i="1"/>
  <c r="O7" i="1"/>
  <c r="O6" i="1"/>
  <c r="O141" i="1" l="1"/>
  <c r="O61" i="1"/>
  <c r="O72" i="1"/>
  <c r="O66" i="1"/>
  <c r="O25" i="1"/>
  <c r="O127" i="1"/>
  <c r="O134" i="1"/>
  <c r="O56" i="1"/>
  <c r="O94" i="1"/>
  <c r="O15" i="1"/>
  <c r="O49" i="1"/>
  <c r="O79" i="1"/>
  <c r="O142" i="1" l="1"/>
  <c r="O67" i="1"/>
  <c r="O143" i="1" l="1"/>
  <c r="O144" i="1" s="1"/>
  <c r="O145" i="1"/>
  <c r="O146" i="1"/>
  <c r="O147" i="1"/>
</calcChain>
</file>

<file path=xl/sharedStrings.xml><?xml version="1.0" encoding="utf-8"?>
<sst xmlns="http://schemas.openxmlformats.org/spreadsheetml/2006/main" count="867" uniqueCount="273">
  <si>
    <t>PP – Realizar formación y acompañamiento en temas de cuidado a personas cuidadoras de personas con discapacidad y personas mayores</t>
  </si>
  <si>
    <t>Componente</t>
  </si>
  <si>
    <t>Producto</t>
  </si>
  <si>
    <t>Ítem</t>
  </si>
  <si>
    <t>Descripción</t>
  </si>
  <si>
    <t>Característica 1</t>
  </si>
  <si>
    <t>Característica 2</t>
  </si>
  <si>
    <t>Característica 3</t>
  </si>
  <si>
    <t>Cantidad</t>
  </si>
  <si>
    <t>Unidad medida</t>
  </si>
  <si>
    <t>Duración</t>
  </si>
  <si>
    <t>Unidad medida duración</t>
  </si>
  <si>
    <t>% de uso o dedicación</t>
  </si>
  <si>
    <t>Valor unitario</t>
  </si>
  <si>
    <t>Valor Total
Propuesta</t>
  </si>
  <si>
    <t>Formación a cuidadores de personas con discapacidad - PCD</t>
  </si>
  <si>
    <t>Kit de Autocuidado</t>
  </si>
  <si>
    <t>Otro</t>
  </si>
  <si>
    <t>Educación (Dotación escolar y material pedagógico)</t>
  </si>
  <si>
    <t>Colchoneta</t>
  </si>
  <si>
    <t>Colchoneta mat para yoga</t>
  </si>
  <si>
    <t>Unidad</t>
  </si>
  <si>
    <t>Total Contrato</t>
  </si>
  <si>
    <t>Mancuernas</t>
  </si>
  <si>
    <t>Kit por 2 cada una de 2 libras</t>
  </si>
  <si>
    <t>Theraband</t>
  </si>
  <si>
    <t>Kit de bandas elásticas, cerradas x 5, Material: Látex</t>
  </si>
  <si>
    <t>Toalla microfibra</t>
  </si>
  <si>
    <t>Toalla de microfibra con capacidad de absorción alta, fácil secado de agua o sudor del cuerpo. Dimensiones 80cm x 130 cm</t>
  </si>
  <si>
    <t>Máscara</t>
  </si>
  <si>
    <t>Mascara facial en gel terapia de frio y calor rostro</t>
  </si>
  <si>
    <t>Aceite corporal</t>
  </si>
  <si>
    <t xml:space="preserve">Aceite corporal para masajes de naranja. 500ml </t>
  </si>
  <si>
    <t>Botella de 500ml</t>
  </si>
  <si>
    <t>Protector solar</t>
  </si>
  <si>
    <t>Protectores solares factor 50 - 120ml</t>
  </si>
  <si>
    <t>Unidad de 120ml</t>
  </si>
  <si>
    <t>Insumos</t>
  </si>
  <si>
    <t>Insumos médicos / hospitalarios</t>
  </si>
  <si>
    <t>Pañitos Humedos Paquete X 100 Unidad</t>
  </si>
  <si>
    <t>Paños húmedos paquete x100</t>
  </si>
  <si>
    <t>Dotación beneficiarios (vestido y aseo personal)</t>
  </si>
  <si>
    <t>Crema</t>
  </si>
  <si>
    <t>Crema de manos humectante botella de 400 ml</t>
  </si>
  <si>
    <t>Botella de 400ml</t>
  </si>
  <si>
    <t>Bolsa</t>
  </si>
  <si>
    <t xml:space="preserve">Bolsa de empaque ecológica tipo tela.(Bolsa de empaque ecológico tipo tela 72x55 cm grande, marcado con un lema que será entregado oportunamente por la supervisión.   
</t>
  </si>
  <si>
    <t>Total Kit de Autocuidado</t>
  </si>
  <si>
    <t>Constancias PCD</t>
  </si>
  <si>
    <t>Servicios y productos especializados</t>
  </si>
  <si>
    <t xml:space="preserve">Opalina 180 gramos, Tamaño 21 x 28, full color un lado, acabo refilado, para distinción de los membretes a color. </t>
  </si>
  <si>
    <t>Total Constancias PCD</t>
  </si>
  <si>
    <t>Logística</t>
  </si>
  <si>
    <t>Alquiler/hora</t>
  </si>
  <si>
    <t>Talleres de desarrollo funcional y vivencial</t>
  </si>
  <si>
    <t>Recurso por beneficiario para la adquisición de insumos para el desarrollo de los talleres prácticos de la etapa presencial de cuidadore/as, los insumos y sus cantidades están sujetos a la temática con el equipo pedagógico los cuales serán definidos una vez inicie el contrato.</t>
  </si>
  <si>
    <t>Total Bienes y servicios a demanda PCD</t>
  </si>
  <si>
    <t>Transporte PCD</t>
  </si>
  <si>
    <t>Transporte</t>
  </si>
  <si>
    <t>Servicios de transporte</t>
  </si>
  <si>
    <t>Servicio de Transporte
Campero o Camioneta.
Diesel/gasolina</t>
  </si>
  <si>
    <t>Campero o camioneta doble cabina, cuatro
puertas, cinco pasajeros, incluido el
conductor, modelo año 2016 o superior. Diesel/Gasolina</t>
  </si>
  <si>
    <t>Campero o camioneta doble cabina, cuatro puertas, cinco pasajeros, incluido conductor, modelo 2016 o superior. Diesel/gasolina</t>
  </si>
  <si>
    <t>Total Transporte PCD</t>
  </si>
  <si>
    <t>Respiro familiar</t>
  </si>
  <si>
    <t>Actividad lúdica y pedagógica para 585 personas que permite a las personas cuidadoras habitar otros espacios de la ciudad para interactuar y liberarse de la sobrecarga del cuidado, esta actividad incluye: entradas, refrigerio am, y pm. almuerzo y estación de café.</t>
  </si>
  <si>
    <t>Servicio de Transporte San Jerónimo - Bus</t>
  </si>
  <si>
    <t xml:space="preserve">Bus: modelo 2016 en adelante
Capacidad: 40 personas 
Trayecto: ida y regreso de Medellín a San Jerónimo con pasajeros.
</t>
  </si>
  <si>
    <t>Servicio de transporte urbano bus por 12 horas</t>
  </si>
  <si>
    <t>Alquiler/día</t>
  </si>
  <si>
    <t>Total Respiro familiar</t>
  </si>
  <si>
    <t>Recurso Humano</t>
  </si>
  <si>
    <t>Honorarios</t>
  </si>
  <si>
    <t>Profesional con Especialización</t>
  </si>
  <si>
    <t>Coordinador de componente - PCD</t>
  </si>
  <si>
    <t>Persona</t>
  </si>
  <si>
    <t>Día</t>
  </si>
  <si>
    <t>Profesional</t>
  </si>
  <si>
    <t>Mayor 1 hasta 3 años</t>
  </si>
  <si>
    <t>Profesional De Apoyo A La Coordinación PCD</t>
  </si>
  <si>
    <t>Profesional De Apoyo Pedagógico PCD</t>
  </si>
  <si>
    <t>Profesionales De Formación Grupal Y Acompañamiento En Casa PCD</t>
  </si>
  <si>
    <t>Atención En Fisioterapia PCD</t>
  </si>
  <si>
    <t>Menor o igual a 1 año</t>
  </si>
  <si>
    <t>Atención En Enfermería PCD</t>
  </si>
  <si>
    <t>Atención En Nutrición PCD</t>
  </si>
  <si>
    <t>Tecnólogo</t>
  </si>
  <si>
    <t>Tecnólogo En Sistemas PCD</t>
  </si>
  <si>
    <t>Tecnólogo Administrativo PCD</t>
  </si>
  <si>
    <t>Técnico</t>
  </si>
  <si>
    <t>Técnico En Sistemas PCD</t>
  </si>
  <si>
    <t>Técnico Atención Ciudadana PCD</t>
  </si>
  <si>
    <t>Técnico En Pedagogía PCD</t>
  </si>
  <si>
    <t>Técnico En Arte Terapia PCD</t>
  </si>
  <si>
    <t>Técnico administrativo PCD</t>
  </si>
  <si>
    <t>Asistencial</t>
  </si>
  <si>
    <t>Apoyo logístico PCD</t>
  </si>
  <si>
    <t>Enlaces Comunitario-Gestor Territorial PCD</t>
  </si>
  <si>
    <t>Total Gestión del Talento Humano PCD</t>
  </si>
  <si>
    <t>Gestión de la Información. Oficina y Papelería PCD</t>
  </si>
  <si>
    <t>Plan de Celular PCD</t>
  </si>
  <si>
    <t>Plan con minutos ilimitados y mínimo 45 GB</t>
  </si>
  <si>
    <t>Servicio/mes</t>
  </si>
  <si>
    <t>Art. Oficina y Papelería</t>
  </si>
  <si>
    <t>Tóner PCD</t>
  </si>
  <si>
    <t>Tóner para impresora multifuncional capacidad min. 1600 páginas</t>
  </si>
  <si>
    <t>Papelería</t>
  </si>
  <si>
    <t>Papel fotocopia carta blanco</t>
  </si>
  <si>
    <t>Papel bond, de 75 g/m2, tamaño carta, por resma de 500 hojas. Papel elaborado 100% de fibra de caña de azúcar (Bagazo), con materia prima natural, renovable, reciclable y 100%  biodegradable. Libre  de blanqueadores  químicos y  de fluoroquímicos.  Se acepta Eco  etiquetado,  autodeclaración  o  certificaciones  que  validen  el  origen  de  la  materia prima. Elaborado con papel reciclado, residuos agroindustriales, proveniente de fuentes forestales  sostenibles,  preferiblemente  que  cumplan  con  los  criterios  ambientales  de sello  Ambiental  Colombiano,  de  acuerdo  a  la   NTC  6019.  El  empaque  debes  estar elaborado  en  material  reciclable.  No  debe  contener  PVC  o  Poliestireno  expandido  u otros plásticos de un solo uso tanto en el empaque como en el embalaje.</t>
  </si>
  <si>
    <t>Papel bond, de 75 g/m2, tamaño carta, por resma de 500 hojas. Papel elaborado 100% de fibra de caña de azúcar (Bagazo), con materia prima natural, renovable, reciclable y 100%  biodegradable.</t>
  </si>
  <si>
    <t>Caja x 10</t>
  </si>
  <si>
    <t>Carpeta</t>
  </si>
  <si>
    <t>Celuguia carta</t>
  </si>
  <si>
    <t>Celuguía Carta Unidad</t>
  </si>
  <si>
    <t>Gancho PCD</t>
  </si>
  <si>
    <t>Legajador Plástico Caja X 20 Unidad</t>
  </si>
  <si>
    <t>Caja x 20</t>
  </si>
  <si>
    <t>Total Gestión de la Información. Oficina y Papelería PCD</t>
  </si>
  <si>
    <t>Kit educativo PCD</t>
  </si>
  <si>
    <t>Cartilla PCD</t>
  </si>
  <si>
    <t>Cartilla de formación: Tamaño carta 21.5 x 28, Papel bond 75 gr.; Hojas interna en blanco y negro; tapa dura argollado sanduchado. Laminado mate un lado a color; (250 páginas - 125 hojas).  Dentro de las 125 hojas van 10 páginas a full color</t>
  </si>
  <si>
    <t>Bolsa PCD</t>
  </si>
  <si>
    <t>Bolsa de empaque ecológica tipo tela. (Bolsa de empaque ecológico tipo tela 50x48 cm) – Marcado con Soy Cuidador de Persona Mayor.</t>
  </si>
  <si>
    <t>Bolígrafo negro</t>
  </si>
  <si>
    <t>Características físicas: Cuerpo 70% en material reciclado plástico de polipropileno ( PP) o  polietileno  (PE)  ,   libre  de  cloro.  No  debe  contener  PVC  o  Poliestireno  expandido  u otros plásticos de un solo uso tanto en el envase como en el embalaje.
Tinta  :  Color  negro  a  base  de  agua  o alcohol  puro,  sin  disolventes orgánicos,  Xileno  o metales pesados.
Forma de verificación :  Eco etiquetado, autodeclaración o certificaciones que validen el origen de la materia prima.</t>
  </si>
  <si>
    <t xml:space="preserve">Bolígrafo negro
</t>
  </si>
  <si>
    <t>Caja x 12</t>
  </si>
  <si>
    <t>Lápiz negro # 2 caja por 12</t>
  </si>
  <si>
    <t>Lápiz  para  escritura,  fabricado  en  madera  reforestada  con  borrador.  No  tóxico,  Mina negra  #2.  Si  llevan  barnices  y  pinturas  a  base  de  agua.  Se  acepta  Eco  etiquetado, autodeclaración  o certificaciones que validen el origen de la materia  prima. Elaborado con   madera   proveniente   de   fuentes   forestales   sostenibles.   Preferiblemente   que cumplan con los criterios ambientales de sello Ambiental Colombiano, de acuerdo a la NTC 6019. El empaque debes estar elaborado en material reciclable. No debe contener PVC o Poliestireno expandido u otros plásticos de un solo uso tanto en el envase como en el embalaje.</t>
  </si>
  <si>
    <t xml:space="preserve">Lápiz negro # 2 caja por 12
</t>
  </si>
  <si>
    <t>Borrador nata</t>
  </si>
  <si>
    <t>Material: Caucho natural o gomas provenientes de plásticos reciclados, libre de PVC. No debe contener PVC o Poliestireno expandido u otros plásticos de un solo uso tanto en el envase como en el embalaje.
Características físicas:  Borrador lápiz de grafito y lápiz de color. Perfecto borrado que no mancha. No rasga ni maltrata el papel y no deja marca. (57 x 22 x 10) mm</t>
  </si>
  <si>
    <t>Tajalápiz Metálico</t>
  </si>
  <si>
    <t>Tajalápiz  elaborado  en  metal  con  1  orificio,  de  tamaño  minas  de  2  mm,  sin  deposito, forma de uso manual, sin dispositivo para sujeción en superficies. Preferiblemente que cumplan con los criterios ambientales de sello Ambiental Colombiano, de acuerdo a la NTC 6019. El empaque debes estar elaborado en material reciclable. No debe contener PVC  o  Poliestireno  expandido  u  otros  plásticos  de  un  solo  uso  tanto  en  el  empaque como en el embalaje.</t>
  </si>
  <si>
    <t>Tajalápiz Metálico.</t>
  </si>
  <si>
    <t>Total Kit educativo PCD</t>
  </si>
  <si>
    <t>Cartillas didácticas PCD</t>
  </si>
  <si>
    <t>Total Cartillas didácticas PCD</t>
  </si>
  <si>
    <t>Espacios para el desarrollo PCD</t>
  </si>
  <si>
    <t>Aula PCD</t>
  </si>
  <si>
    <t>Espacio máximo para 30 asistentes, que cuenten con sillas interlocutoras, mesa de apoyo</t>
  </si>
  <si>
    <t>Auditorio PCD</t>
  </si>
  <si>
    <t>Espacio con capacidad para mínimo 180 personas dotado con sillas, video beam, micrófono y audio</t>
  </si>
  <si>
    <t>Total Espacios para el desarrollo PCD</t>
  </si>
  <si>
    <t>Refrigerios PCD</t>
  </si>
  <si>
    <t>Alimentación</t>
  </si>
  <si>
    <t>Bebida de fruta de 200 ml (fría o caliente a necesidad). Harina/panificado de 120 gr que incluye proteína de 50 a 60 Gr y fruta entera. Debe ser entregado en empaque ecológico.</t>
  </si>
  <si>
    <t>Total Refrigerios PCD</t>
  </si>
  <si>
    <t>Encuentro de Clausura PCD</t>
  </si>
  <si>
    <t>Almuerzo PCD</t>
  </si>
  <si>
    <t>Almuerzo de acuerdo con los requerimientos técnicos definidos en el producto Servicio de apoyo al proceso administrativo.</t>
  </si>
  <si>
    <t>Charla de inducción, auditorio ayudas audiovisuales salón espacio para 180 personas máximo -Video beam.-Micrófono -Audio</t>
  </si>
  <si>
    <t>Total Encuentro de Clausura PCD</t>
  </si>
  <si>
    <t>Total Formación a cuidadores de personas con discapacidad - PCD</t>
  </si>
  <si>
    <t>Formación a cuidadores de personas mayores - PCM</t>
  </si>
  <si>
    <t>Constancias PCM</t>
  </si>
  <si>
    <t>Total Constancias PCM</t>
  </si>
  <si>
    <t>Espacios para el desarrollo PCM</t>
  </si>
  <si>
    <t>Aula PCM</t>
  </si>
  <si>
    <t>Espacio maximo para 30 asistentes, que cuenten con sillas interlocutoras, mesa de apoyo</t>
  </si>
  <si>
    <t>Auditorio PCM</t>
  </si>
  <si>
    <t>Espacio con capacidad para minimo 180 personas dotado con sillas, video beam, micrófono y audio</t>
  </si>
  <si>
    <t>Total Espacios para el desarrollo PCM</t>
  </si>
  <si>
    <t>Kit de aseo</t>
  </si>
  <si>
    <t>Paños húmedos x 100 unidades</t>
  </si>
  <si>
    <t>Paquete x 100</t>
  </si>
  <si>
    <t>Crema de manos humectante</t>
  </si>
  <si>
    <t>Cremas anti escaras</t>
  </si>
  <si>
    <t>Botella de 500gr</t>
  </si>
  <si>
    <t>Loción</t>
  </si>
  <si>
    <t>Loción de acetato de aluminio 0,59 gr</t>
  </si>
  <si>
    <t xml:space="preserve">Bolsa de empaque ecológica tipo tela.(Bolsa de empaque ecológico tipo tela 72x55 cm grande, marcado con un lema que será entregado oportunamente por la supervisión.   </t>
  </si>
  <si>
    <t>Total Kit de aseo</t>
  </si>
  <si>
    <t>Kit de primeros auxilios</t>
  </si>
  <si>
    <t>Aplicadores De Madera Con Algodon Paquete X 100 Unidad</t>
  </si>
  <si>
    <t>Aplicadores De Madera Con Algodón Paquete X 100 Unidad</t>
  </si>
  <si>
    <t>Gasa No Tejida 10X10 Esterilizada Paquete X 5 Unidad</t>
  </si>
  <si>
    <t>Caja x 5</t>
  </si>
  <si>
    <t>Micropore 2 Pulgadas 10 Yardas Unidad</t>
  </si>
  <si>
    <t>2 Pulgadas 10 Yardas Unidad</t>
  </si>
  <si>
    <t>Algodon Torundas Unidad De 500 Gr</t>
  </si>
  <si>
    <t>Algodón Torundas Unidad De 500 Gr</t>
  </si>
  <si>
    <t>Bajalenguas Madera Paquete X 100 Unidad De 6 Pulgada</t>
  </si>
  <si>
    <t>Solucion Salina Unidad De 500 Cc</t>
  </si>
  <si>
    <t>Solución Salina Unidad De 500 Cc</t>
  </si>
  <si>
    <t>Servicios e Insumos Médicos</t>
  </si>
  <si>
    <t>Agua Oxigenada</t>
  </si>
  <si>
    <t xml:space="preserve">Agua Oxigenada </t>
  </si>
  <si>
    <t>Botella de 120ml</t>
  </si>
  <si>
    <t>Esparadrapo</t>
  </si>
  <si>
    <t>Esparadrapo de 4 pulgadas</t>
  </si>
  <si>
    <t>Rollo</t>
  </si>
  <si>
    <t>Curas</t>
  </si>
  <si>
    <t>Curas larga e impermeable</t>
  </si>
  <si>
    <t>Caja x 100</t>
  </si>
  <si>
    <t>Venda</t>
  </si>
  <si>
    <t>Vendaje fijo 6 pulgadas</t>
  </si>
  <si>
    <t>Venda Elastica 4'' X 5 Yardas Unidad</t>
  </si>
  <si>
    <t>Vendaje fijo 4 pulgadas</t>
  </si>
  <si>
    <t>Guantes</t>
  </si>
  <si>
    <t>Latex Tallas L-M-S Paquete X 100 Unidad</t>
  </si>
  <si>
    <t>Alcohol</t>
  </si>
  <si>
    <t>70% Antiséptico Unidad De 700 Ml (Mas De 6 Und)</t>
  </si>
  <si>
    <t>Total Kit de primeros auxilios</t>
  </si>
  <si>
    <t xml:space="preserve">Eventos Logísticos
</t>
  </si>
  <si>
    <t>Conformación de fondo por valor de $41.000.000  Con el fin de realizar las acciones propias de la red barrial, tales como encuentros formativos de cuidado para los territorios  y el desarrollo del III Foro de Cuidadores, los insumos y sus cantidades están sujetos a la temática con el equipo pedagógi</t>
  </si>
  <si>
    <t>Fondo</t>
  </si>
  <si>
    <t>Total Bienes y servicio a demanda PCM</t>
  </si>
  <si>
    <t>Transporte PCM</t>
  </si>
  <si>
    <t>Campero o camioneta , doble cabina, cuatro puertas, cinco pasajeros, incluido el conductor, modelo 2016 o superior. Diesel/Gasolina</t>
  </si>
  <si>
    <t>Total Transporte PCM</t>
  </si>
  <si>
    <t>Coordinador de componente - PCM</t>
  </si>
  <si>
    <t>Profesional de apoyo a la coordinación PCM</t>
  </si>
  <si>
    <t>Fisioterapeuta PCM</t>
  </si>
  <si>
    <t>Enfermería PCM</t>
  </si>
  <si>
    <t>Nutrición PCM</t>
  </si>
  <si>
    <t>Psicología PCM</t>
  </si>
  <si>
    <t>Educación Física, Recreación y Deportes PCM</t>
  </si>
  <si>
    <t>Trabajo Social PCM</t>
  </si>
  <si>
    <t>Gerontología PCM</t>
  </si>
  <si>
    <t>Derecho PCM</t>
  </si>
  <si>
    <t>Pedagogía PCM</t>
  </si>
  <si>
    <t>Analista de la Información PCM</t>
  </si>
  <si>
    <t>Profesional de apoyo en lo pedagógico PCM</t>
  </si>
  <si>
    <t>Tecnólogo en Gerontología PCM</t>
  </si>
  <si>
    <t>Tecnólogo en Administración PCM</t>
  </si>
  <si>
    <t>Técnico Auxiliar en Enfermería PCM</t>
  </si>
  <si>
    <t>Técnico en Pedagogía PCM</t>
  </si>
  <si>
    <t>Auxiliar Logístico PCM</t>
  </si>
  <si>
    <t>Total Gestión del Talento Humano PCM</t>
  </si>
  <si>
    <t>Gestión de la Información. Oficina y Papelería PCM</t>
  </si>
  <si>
    <t>Plan de Celular PCM</t>
  </si>
  <si>
    <t>Tóner PCM</t>
  </si>
  <si>
    <t>Celuguia Carta Unidad</t>
  </si>
  <si>
    <t>Gancho PCM</t>
  </si>
  <si>
    <t>Total Gestión de la Información. Oficina y Papelería PCM</t>
  </si>
  <si>
    <t>Kit educativo PCM</t>
  </si>
  <si>
    <t>Cartilla PCM</t>
  </si>
  <si>
    <t>Bolsa PCM</t>
  </si>
  <si>
    <t>Paquete x 12</t>
  </si>
  <si>
    <t>Borrador nata.</t>
  </si>
  <si>
    <t>Total Kit educativo PCM</t>
  </si>
  <si>
    <t>Cartillas didácticas PCM</t>
  </si>
  <si>
    <t>Total Cartillas didácticas PCM</t>
  </si>
  <si>
    <t>Refrigerios PCM</t>
  </si>
  <si>
    <t>Total Refrigerios PCM</t>
  </si>
  <si>
    <t>Encuentro de Clausura PCM</t>
  </si>
  <si>
    <t>Almuerzo PCM</t>
  </si>
  <si>
    <t>Total Encuentro de Clausura PCM</t>
  </si>
  <si>
    <t>Total Formación a cuidadores de personas mayores - PCM</t>
  </si>
  <si>
    <t>Subtotal Propuesta</t>
  </si>
  <si>
    <t>Total Propuesta</t>
  </si>
  <si>
    <t>Utilidad</t>
  </si>
  <si>
    <t>(*) Gestión del Talento Humano PCD</t>
  </si>
  <si>
    <t>(*) Bienes y servicios a demanda PCD</t>
  </si>
  <si>
    <t>(*) Bienes y servicio a demanda PCM</t>
  </si>
  <si>
    <t>(*) Gestión del Talento Humano PCM</t>
  </si>
  <si>
    <t>CONSIDERACIONES</t>
  </si>
  <si>
    <t>(*) Bienes y servicios a demanda: Estos valores no podrán modificarse en la oferta económica, dado que son rubros que están sujetos a la planeación y ejecución del contrato por tener unas caracteristicas especiales. Su legalización y seguimiento se hará de acuerdo con lo establecido en las especificaciones técnicas, por lo tanto, no podrán ser ofertados por debajo de lo aquí indicado so pena de causal de rechazo.</t>
  </si>
  <si>
    <t>Corresponde al apoyo para suplir las siguientes necesidades básicas para la persona cuidadora, la persona dependientey semi dependiente de cuidad: ALIMENTACIÓN - TRANSPORTE- RECREACIÓN - RELEVO</t>
  </si>
  <si>
    <t>Corresponde al apoyo para suplir las siguientes necesidades básicas para las personas cuidadoras: ALIMENTACIÓN - TRANSPORTE - RECREACIÓN - RELEVO.</t>
  </si>
  <si>
    <t>Acciones afirmativas</t>
  </si>
  <si>
    <t>Formato de Propuesta Económica</t>
  </si>
  <si>
    <t>Costos indirectos</t>
  </si>
  <si>
    <r>
      <t xml:space="preserve">El oferente deberá diligenciar la columna de Valor Unitario, de acuerdo con la propuesta por ítem que desea proponer, sin que supere los </t>
    </r>
    <r>
      <rPr>
        <b/>
        <u/>
        <sz val="11"/>
        <color theme="1"/>
        <rFont val="Calibri"/>
        <family val="2"/>
        <scheme val="minor"/>
      </rPr>
      <t>$6.531.380.006</t>
    </r>
    <r>
      <rPr>
        <sz val="11"/>
        <color theme="1"/>
        <rFont val="Calibri"/>
        <family val="2"/>
        <scheme val="minor"/>
      </rPr>
      <t xml:space="preserve"> en la sumatoria de valor Total  propuesta</t>
    </r>
  </si>
  <si>
    <t>(*) Talento humano: Los costos relacionados con el talento humano en cada uno de los productos no podrán modificarse en la oferta económica por tratarse de un valor fijo, de acuerdo con la tabla de remuneraciones establecida por el Distrito para la vigencia 2025. Por lo tanto, no podrán ser ofertados por debajo de lo aquí indicado so pena de causal de rechazo.</t>
  </si>
  <si>
    <t>La oferta por el porcentaje de utilidad no podrá superar el 8,00%</t>
  </si>
  <si>
    <r>
      <t xml:space="preserve">El Total de la propuesta incluye los costos directos, la utilidad, los costos indirectos y el IVA . Este total no podrá superar el valor de </t>
    </r>
    <r>
      <rPr>
        <b/>
        <u/>
        <sz val="11"/>
        <color theme="1"/>
        <rFont val="Calibri"/>
        <family val="2"/>
        <scheme val="minor"/>
      </rPr>
      <t>$ 6.531.380.006</t>
    </r>
    <r>
      <rPr>
        <sz val="11"/>
        <color theme="1"/>
        <rFont val="Calibri"/>
        <family val="2"/>
        <scheme val="minor"/>
      </rPr>
      <t>, so pena de causal de rechazo.</t>
    </r>
  </si>
  <si>
    <t>Para la presentación de la oferta económica, el oferente deberá hacer su oferta modificando las casillas de valor unitario, respetando aquellas consideradas como valor fijo no modificables. Es importante que se revise en las especificaciones técnicas y sus anexos, con el fin de entender qué elementos hacen parte de los productos, componentes, costos indirectos y demás para que se estructure la propuesta.</t>
  </si>
  <si>
    <t>Este formato trabaja con fórmulas que presentan referencia circular. Se recomienda habilitar el cálculo iteravito en la opciones de fórmulas del Excel, con el fin de que los resultados sean precisos.</t>
  </si>
  <si>
    <t>IVA</t>
  </si>
  <si>
    <t>Firma</t>
  </si>
  <si>
    <t>Representante Legal</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</si>
</sst>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0;\$\-#,##0"/>
    <numFmt numFmtId="165" formatCode="\$\ #,##0;\¤\-#,##0"/>
    <numFmt numFmtId="166" formatCode="\$\ #,##0;\$\ \-#,##0"/>
    <numFmt numFmtId="167" formatCode="_-* #,##0.0000000_-;\-* #,##0.0000000_-;_-* &quot;-&quot;??_-;_-@_-"/>
  </numFmts>
  <fonts count="14">
    <font>
      <sz val="11"/>
      <color theme="1"/>
      <name val="Calibri"/>
      <family val="2"/>
      <scheme val="minor"/>
    </font>
    <font>
      <b/>
      <sz val="10"/>
      <color rgb="FF000000"/>
      <name val="Serif"/>
      <family val="2"/>
    </font>
    <font>
      <b/>
      <sz val="12"/>
      <color rgb="FF000000"/>
      <name val="Serif"/>
      <family val="2"/>
    </font>
    <font>
      <sz val="10"/>
      <color rgb="FF000000"/>
      <name val="Serif"/>
      <family val="2"/>
    </font>
    <font>
      <sz val="10"/>
      <color rgb="FF000000"/>
      <name val="SansSerif"/>
      <family val="2"/>
    </font>
    <font>
      <b/>
      <sz val="10"/>
      <color rgb="FF000000"/>
      <name val="SansSerif"/>
      <family val="2"/>
    </font>
    <font>
      <b/>
      <sz val="11"/>
      <color rgb="FF000000"/>
      <name val="SansSerif"/>
      <family val="2"/>
    </font>
    <font>
      <b/>
      <sz val="11"/>
      <color rgb="FF000000"/>
      <name val="Serif"/>
      <family val="2"/>
    </font>
    <font>
      <sz val="11"/>
      <color theme="1"/>
      <name val="Calibri"/>
      <family val="2"/>
      <scheme val="minor"/>
    </font>
    <font>
      <b/>
      <sz val="11"/>
      <color theme="1"/>
      <name val="Calibri"/>
      <family val="2"/>
      <scheme val="minor"/>
    </font>
    <font>
      <sz val="10"/>
      <color rgb="FF000000"/>
      <name val="SansSerif"/>
    </font>
    <font>
      <b/>
      <sz val="11"/>
      <name val="Serif"/>
      <family val="2"/>
    </font>
    <font>
      <b/>
      <sz val="10"/>
      <color rgb="FF000000"/>
      <name val="Serif"/>
    </font>
    <font>
      <b/>
      <u/>
      <sz val="11"/>
      <color theme="1"/>
      <name val="Calibri"/>
      <family val="2"/>
      <scheme val="minor"/>
    </font>
  </fonts>
  <fills count="20">
    <fill>
      <patternFill patternType="none"/>
    </fill>
    <fill>
      <patternFill patternType="gray125"/>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E6E6E6"/>
      </patternFill>
    </fill>
    <fill>
      <patternFill patternType="solid">
        <fgColor rgb="FFE6E6E6"/>
      </patternFill>
    </fill>
    <fill>
      <patternFill patternType="solid">
        <fgColor rgb="FFC4C4C4"/>
      </patternFill>
    </fill>
    <fill>
      <patternFill patternType="solid">
        <fgColor rgb="FFC4C4C4"/>
      </patternFill>
    </fill>
    <fill>
      <patternFill patternType="none"/>
    </fill>
    <fill>
      <patternFill patternType="none"/>
    </fill>
    <fill>
      <patternFill patternType="solid">
        <fgColor theme="0" tint="-4.9989318521683403E-2"/>
        <bgColor indexed="64"/>
      </patternFill>
    </fill>
    <fill>
      <patternFill patternType="solid">
        <fgColor theme="0" tint="-0.14999847407452621"/>
        <bgColor indexed="64"/>
      </patternFill>
    </fill>
    <fill>
      <patternFill patternType="solid">
        <fgColor theme="0" tint="-0.249977111117893"/>
        <bgColor indexed="64"/>
      </patternFill>
    </fill>
  </fills>
  <borders count="13">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43" fontId="8" fillId="0" borderId="0" applyFont="0" applyFill="0" applyBorder="0" applyAlignment="0" applyProtection="0"/>
    <xf numFmtId="9" fontId="8" fillId="0" borderId="0" applyFont="0" applyFill="0" applyBorder="0" applyAlignment="0" applyProtection="0"/>
  </cellStyleXfs>
  <cellXfs count="58">
    <xf numFmtId="0" fontId="0" fillId="0" borderId="0" xfId="0"/>
    <xf numFmtId="0" fontId="0" fillId="2" borderId="0" xfId="0" applyFill="1" applyAlignment="1" applyProtection="1">
      <alignment wrapText="1"/>
      <protection locked="0"/>
    </xf>
    <xf numFmtId="0" fontId="0" fillId="2" borderId="2" xfId="0" applyFill="1" applyBorder="1" applyAlignment="1" applyProtection="1">
      <alignment wrapText="1"/>
      <protection locked="0"/>
    </xf>
    <xf numFmtId="165" fontId="5" fillId="12" borderId="3" xfId="0" applyNumberFormat="1" applyFont="1" applyFill="1" applyBorder="1" applyAlignment="1">
      <alignment horizontal="right" vertical="center" wrapText="1"/>
    </xf>
    <xf numFmtId="166" fontId="6" fillId="14" borderId="3" xfId="0" applyNumberFormat="1" applyFont="1" applyFill="1" applyBorder="1" applyAlignment="1">
      <alignment horizontal="right" vertical="center" wrapText="1"/>
    </xf>
    <xf numFmtId="0" fontId="0" fillId="0" borderId="0" xfId="0" applyProtection="1">
      <protection locked="0"/>
    </xf>
    <xf numFmtId="0" fontId="4" fillId="6" borderId="3" xfId="0" applyFont="1" applyFill="1" applyBorder="1" applyAlignment="1" applyProtection="1">
      <alignment horizontal="left" vertical="center" wrapText="1"/>
      <protection locked="0"/>
    </xf>
    <xf numFmtId="0" fontId="3" fillId="7" borderId="3" xfId="0" applyFont="1" applyFill="1" applyBorder="1" applyAlignment="1" applyProtection="1">
      <alignment horizontal="left" vertical="center" wrapText="1"/>
      <protection locked="0"/>
    </xf>
    <xf numFmtId="0" fontId="3" fillId="9" borderId="3" xfId="0" applyFont="1" applyFill="1" applyBorder="1" applyAlignment="1" applyProtection="1">
      <alignment horizontal="center" vertical="center" wrapText="1"/>
      <protection locked="0"/>
    </xf>
    <xf numFmtId="164" fontId="3" fillId="10" borderId="3" xfId="0" applyNumberFormat="1" applyFont="1" applyFill="1" applyBorder="1" applyAlignment="1" applyProtection="1">
      <alignment horizontal="right" vertical="center" wrapText="1"/>
      <protection locked="0"/>
    </xf>
    <xf numFmtId="165" fontId="5" fillId="12" borderId="3" xfId="0" applyNumberFormat="1" applyFont="1" applyFill="1" applyBorder="1" applyAlignment="1" applyProtection="1">
      <alignment horizontal="right" vertical="center" wrapText="1"/>
      <protection locked="0"/>
    </xf>
    <xf numFmtId="164" fontId="3" fillId="16" borderId="1" xfId="0" applyNumberFormat="1" applyFont="1" applyFill="1" applyBorder="1" applyAlignment="1">
      <alignment horizontal="right" vertical="center" wrapText="1"/>
    </xf>
    <xf numFmtId="10" fontId="7" fillId="15" borderId="11" xfId="2" applyNumberFormat="1" applyFont="1" applyFill="1" applyBorder="1" applyAlignment="1" applyProtection="1">
      <alignment horizontal="center" vertical="center" wrapText="1"/>
      <protection locked="0"/>
    </xf>
    <xf numFmtId="164" fontId="3" fillId="17" borderId="3" xfId="0" applyNumberFormat="1" applyFont="1" applyFill="1" applyBorder="1" applyAlignment="1">
      <alignment horizontal="right" vertical="center" wrapText="1"/>
    </xf>
    <xf numFmtId="165" fontId="10" fillId="12" borderId="3" xfId="0" applyNumberFormat="1" applyFont="1" applyFill="1" applyBorder="1" applyAlignment="1">
      <alignment horizontal="right" vertical="center" wrapText="1"/>
    </xf>
    <xf numFmtId="166" fontId="0" fillId="0" borderId="0" xfId="0" applyNumberFormat="1" applyProtection="1">
      <protection locked="0"/>
    </xf>
    <xf numFmtId="167" fontId="0" fillId="0" borderId="0" xfId="1" applyNumberFormat="1" applyFont="1" applyProtection="1">
      <protection locked="0"/>
    </xf>
    <xf numFmtId="0" fontId="12" fillId="8" borderId="3" xfId="0" applyFont="1" applyFill="1" applyBorder="1" applyAlignment="1" applyProtection="1">
      <alignment horizontal="center" vertical="center" wrapText="1"/>
      <protection locked="0"/>
    </xf>
    <xf numFmtId="164" fontId="3" fillId="0" borderId="1" xfId="0" applyNumberFormat="1" applyFont="1" applyBorder="1" applyAlignment="1">
      <alignment horizontal="right" vertical="center" wrapText="1"/>
    </xf>
    <xf numFmtId="0" fontId="4" fillId="6" borderId="3" xfId="0" applyFont="1" applyFill="1" applyBorder="1" applyAlignment="1">
      <alignment horizontal="left" vertical="center" wrapText="1"/>
    </xf>
    <xf numFmtId="0" fontId="3" fillId="7" borderId="3" xfId="0" applyFont="1" applyFill="1" applyBorder="1" applyAlignment="1">
      <alignment horizontal="left" vertical="center" wrapText="1"/>
    </xf>
    <xf numFmtId="0" fontId="12" fillId="8" borderId="3" xfId="0" applyFont="1" applyFill="1" applyBorder="1" applyAlignment="1">
      <alignment horizontal="center" vertical="center" wrapText="1"/>
    </xf>
    <xf numFmtId="0" fontId="3" fillId="9" borderId="3" xfId="0" applyFont="1" applyFill="1" applyBorder="1" applyAlignment="1">
      <alignment horizontal="center" vertical="center" wrapText="1"/>
    </xf>
    <xf numFmtId="0" fontId="3" fillId="16" borderId="1" xfId="0" applyFont="1" applyFill="1" applyBorder="1" applyAlignment="1">
      <alignment horizontal="left" vertical="center" wrapText="1"/>
    </xf>
    <xf numFmtId="0" fontId="3" fillId="0" borderId="3" xfId="0" applyFont="1" applyBorder="1" applyAlignment="1">
      <alignment horizontal="left" vertical="center" wrapText="1"/>
    </xf>
    <xf numFmtId="0" fontId="3" fillId="0" borderId="1" xfId="0" applyFont="1" applyBorder="1" applyAlignment="1">
      <alignment horizontal="left" vertical="center" wrapText="1"/>
    </xf>
    <xf numFmtId="0" fontId="12" fillId="0" borderId="3" xfId="0" applyFont="1" applyBorder="1" applyAlignment="1">
      <alignment horizontal="center" vertical="center" wrapText="1"/>
    </xf>
    <xf numFmtId="0" fontId="3" fillId="0" borderId="3" xfId="0" applyFont="1" applyBorder="1" applyAlignment="1">
      <alignment horizontal="center" vertical="center" wrapText="1"/>
    </xf>
    <xf numFmtId="0" fontId="1" fillId="19" borderId="3" xfId="0" applyFont="1" applyFill="1" applyBorder="1" applyAlignment="1">
      <alignment horizontal="center" vertical="center" wrapText="1"/>
    </xf>
    <xf numFmtId="10" fontId="7" fillId="15" borderId="3" xfId="2" applyNumberFormat="1" applyFont="1" applyFill="1" applyBorder="1" applyAlignment="1" applyProtection="1">
      <alignment horizontal="center" vertical="center" wrapText="1"/>
      <protection locked="0"/>
    </xf>
    <xf numFmtId="10" fontId="11" fillId="0" borderId="3" xfId="2" applyNumberFormat="1" applyFont="1" applyFill="1" applyBorder="1" applyAlignment="1" applyProtection="1">
      <alignment horizontal="center" vertical="center" wrapText="1"/>
      <protection locked="0"/>
    </xf>
    <xf numFmtId="166" fontId="7" fillId="0" borderId="3" xfId="0" applyNumberFormat="1" applyFont="1" applyFill="1" applyBorder="1" applyAlignment="1" applyProtection="1">
      <alignment horizontal="right" vertical="center" wrapText="1"/>
    </xf>
    <xf numFmtId="166" fontId="7" fillId="0" borderId="7" xfId="0" applyNumberFormat="1" applyFont="1" applyFill="1" applyBorder="1" applyAlignment="1" applyProtection="1">
      <alignment horizontal="right" vertical="center" wrapText="1"/>
    </xf>
    <xf numFmtId="0" fontId="0" fillId="0" borderId="3" xfId="0" applyBorder="1" applyAlignment="1" applyProtection="1">
      <alignment horizontal="left" vertical="center" wrapText="1"/>
      <protection locked="0"/>
    </xf>
    <xf numFmtId="0" fontId="4" fillId="11" borderId="3" xfId="0" applyFont="1" applyFill="1" applyBorder="1" applyAlignment="1" applyProtection="1">
      <alignment horizontal="left" vertical="center" wrapText="1"/>
      <protection locked="0"/>
    </xf>
    <xf numFmtId="0" fontId="4" fillId="6" borderId="3" xfId="0" applyFont="1" applyFill="1" applyBorder="1" applyAlignment="1">
      <alignment horizontal="left" vertical="center" wrapText="1"/>
    </xf>
    <xf numFmtId="0" fontId="6" fillId="13" borderId="3" xfId="0" applyFont="1" applyFill="1" applyBorder="1" applyAlignment="1" applyProtection="1">
      <alignment horizontal="left" vertical="center" wrapText="1"/>
      <protection locked="0"/>
    </xf>
    <xf numFmtId="0" fontId="0" fillId="0" borderId="3" xfId="0" applyBorder="1" applyAlignment="1">
      <alignment horizontal="left" vertical="center" wrapText="1"/>
    </xf>
    <xf numFmtId="0" fontId="9" fillId="18" borderId="3" xfId="0" applyFont="1" applyFill="1" applyBorder="1" applyAlignment="1">
      <alignment horizontal="center" vertical="center"/>
    </xf>
    <xf numFmtId="0" fontId="7" fillId="15" borderId="3" xfId="0" applyFont="1" applyFill="1" applyBorder="1" applyAlignment="1">
      <alignment horizontal="left" vertical="center" wrapText="1"/>
    </xf>
    <xf numFmtId="0" fontId="7" fillId="15" borderId="12" xfId="0" applyFont="1" applyFill="1" applyBorder="1" applyAlignment="1">
      <alignment horizontal="left" vertical="center" wrapText="1"/>
    </xf>
    <xf numFmtId="0" fontId="7" fillId="15" borderId="8" xfId="0" applyFont="1" applyFill="1" applyBorder="1" applyAlignment="1">
      <alignment horizontal="left" vertical="center" wrapText="1"/>
    </xf>
    <xf numFmtId="0" fontId="7" fillId="15" borderId="9" xfId="0" applyFont="1" applyFill="1" applyBorder="1" applyAlignment="1">
      <alignment horizontal="left" vertical="center" wrapText="1"/>
    </xf>
    <xf numFmtId="0" fontId="7" fillId="15" borderId="10" xfId="0" applyFont="1" applyFill="1" applyBorder="1" applyAlignment="1">
      <alignment horizontal="left" vertical="center" wrapText="1"/>
    </xf>
    <xf numFmtId="0" fontId="7" fillId="15" borderId="5" xfId="0" applyFont="1" applyFill="1" applyBorder="1" applyAlignment="1">
      <alignment horizontal="left" vertical="center" wrapText="1"/>
    </xf>
    <xf numFmtId="0" fontId="7" fillId="15" borderId="6" xfId="0" applyFont="1" applyFill="1" applyBorder="1" applyAlignment="1">
      <alignment horizontal="left" vertical="center" wrapText="1"/>
    </xf>
    <xf numFmtId="0" fontId="0" fillId="0" borderId="5" xfId="0" applyBorder="1" applyAlignment="1">
      <alignment horizontal="left" vertical="center" wrapText="1"/>
    </xf>
    <xf numFmtId="0" fontId="0" fillId="0" borderId="6" xfId="0" applyBorder="1" applyAlignment="1">
      <alignment horizontal="left" vertical="center" wrapText="1"/>
    </xf>
    <xf numFmtId="0" fontId="0" fillId="0" borderId="7" xfId="0" applyBorder="1" applyAlignment="1">
      <alignment horizontal="left" vertical="center" wrapText="1"/>
    </xf>
    <xf numFmtId="0" fontId="4" fillId="6" borderId="11" xfId="0" applyFont="1" applyFill="1" applyBorder="1" applyAlignment="1">
      <alignment horizontal="left" vertical="center" wrapText="1"/>
    </xf>
    <xf numFmtId="0" fontId="4" fillId="6" borderId="12" xfId="0" applyFont="1" applyFill="1" applyBorder="1" applyAlignment="1">
      <alignment horizontal="left" vertical="center" wrapText="1"/>
    </xf>
    <xf numFmtId="0" fontId="4" fillId="5" borderId="3" xfId="0" applyFont="1" applyFill="1" applyBorder="1" applyAlignment="1" applyProtection="1">
      <alignment horizontal="center" vertical="center" wrapText="1"/>
      <protection locked="0"/>
    </xf>
    <xf numFmtId="0" fontId="4" fillId="11" borderId="5" xfId="0" applyFont="1" applyFill="1" applyBorder="1" applyAlignment="1" applyProtection="1">
      <alignment horizontal="left" vertical="center" wrapText="1"/>
      <protection locked="0"/>
    </xf>
    <xf numFmtId="0" fontId="4" fillId="11" borderId="6" xfId="0" applyFont="1" applyFill="1" applyBorder="1" applyAlignment="1" applyProtection="1">
      <alignment horizontal="left" vertical="center" wrapText="1"/>
      <protection locked="0"/>
    </xf>
    <xf numFmtId="0" fontId="4" fillId="11" borderId="7" xfId="0" applyFont="1" applyFill="1" applyBorder="1" applyAlignment="1" applyProtection="1">
      <alignment horizontal="left" vertical="center" wrapText="1"/>
      <protection locked="0"/>
    </xf>
    <xf numFmtId="0" fontId="2" fillId="3" borderId="1" xfId="0" applyFont="1" applyFill="1" applyBorder="1" applyAlignment="1">
      <alignment horizontal="center" vertical="center" wrapText="1"/>
    </xf>
    <xf numFmtId="0" fontId="2" fillId="4" borderId="4" xfId="0" applyFont="1" applyFill="1" applyBorder="1" applyAlignment="1">
      <alignment horizontal="left" vertical="center" wrapText="1"/>
    </xf>
    <xf numFmtId="0" fontId="4" fillId="6" borderId="3" xfId="0" applyFont="1" applyFill="1" applyBorder="1" applyAlignment="1" applyProtection="1">
      <alignment horizontal="left" vertical="center" wrapText="1"/>
      <protection locked="0"/>
    </xf>
  </cellXfs>
  <cellStyles count="3">
    <cellStyle name="Millares" xfId="1" builtinId="3"/>
    <cellStyle name="Normal" xfId="0" builtinId="0"/>
    <cellStyle name="Porcentaje" xfId="2"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Q164"/>
  <sheetViews>
    <sheetView showGridLines="0" tabSelected="1" topLeftCell="A116" zoomScale="70" zoomScaleNormal="70" workbookViewId="0">
      <selection activeCell="B164" sqref="B164"/>
    </sheetView>
  </sheetViews>
  <sheetFormatPr baseColWidth="10" defaultColWidth="9.140625" defaultRowHeight="15"/>
  <cols>
    <col min="1" max="1" width="3.28515625" style="5" customWidth="1"/>
    <col min="2" max="2" width="29" style="5" customWidth="1"/>
    <col min="3" max="3" width="19.140625" style="5" customWidth="1"/>
    <col min="4" max="4" width="18.28515625" style="5" customWidth="1"/>
    <col min="5" max="8" width="17.85546875" style="5" customWidth="1"/>
    <col min="9" max="9" width="17.7109375" style="5" customWidth="1"/>
    <col min="10" max="10" width="17.85546875" style="5" customWidth="1"/>
    <col min="11" max="11" width="17.7109375" style="5" customWidth="1"/>
    <col min="12" max="12" width="17.85546875" style="5" customWidth="1"/>
    <col min="13" max="13" width="14.7109375" style="5" customWidth="1"/>
    <col min="14" max="14" width="43.28515625" style="5" customWidth="1"/>
    <col min="15" max="15" width="25.42578125" style="5" customWidth="1"/>
    <col min="16" max="16" width="64.140625" style="5" customWidth="1"/>
    <col min="17" max="17" width="3.28515625" style="5" customWidth="1"/>
    <col min="18" max="16384" width="9.140625" style="5"/>
  </cols>
  <sheetData>
    <row r="1" spans="1:17">
      <c r="A1" s="1"/>
      <c r="B1" s="1"/>
      <c r="C1" s="1"/>
      <c r="D1" s="1"/>
      <c r="E1" s="1"/>
      <c r="F1" s="1"/>
      <c r="G1" s="1"/>
      <c r="H1" s="1"/>
      <c r="I1" s="1"/>
      <c r="J1" s="1"/>
      <c r="K1" s="1"/>
      <c r="L1" s="1"/>
      <c r="M1" s="1"/>
      <c r="N1" s="1"/>
      <c r="O1" s="1"/>
      <c r="P1" s="1"/>
      <c r="Q1" s="1"/>
    </row>
    <row r="2" spans="1:17" ht="25.5" customHeight="1">
      <c r="A2" s="1"/>
      <c r="B2" s="55" t="s">
        <v>262</v>
      </c>
      <c r="C2" s="55"/>
      <c r="D2" s="55"/>
      <c r="E2" s="55"/>
      <c r="F2" s="55"/>
      <c r="G2" s="55"/>
      <c r="H2" s="55"/>
      <c r="I2" s="55"/>
      <c r="J2" s="55"/>
      <c r="K2" s="55"/>
      <c r="L2" s="55"/>
      <c r="M2" s="55"/>
      <c r="N2" s="55"/>
      <c r="O2" s="55"/>
      <c r="P2" s="1"/>
      <c r="Q2" s="1"/>
    </row>
    <row r="3" spans="1:17" ht="25.5" customHeight="1">
      <c r="A3" s="1"/>
      <c r="B3" s="56" t="s">
        <v>0</v>
      </c>
      <c r="C3" s="56"/>
      <c r="D3" s="56"/>
      <c r="E3" s="56"/>
      <c r="F3" s="56"/>
      <c r="G3" s="56"/>
      <c r="H3" s="56"/>
      <c r="I3" s="56"/>
      <c r="J3" s="56"/>
      <c r="K3" s="56"/>
      <c r="L3" s="56"/>
      <c r="M3" s="56"/>
      <c r="N3" s="56"/>
      <c r="O3" s="56"/>
      <c r="P3" s="1"/>
      <c r="Q3" s="1"/>
    </row>
    <row r="4" spans="1:17" ht="25.5" customHeight="1">
      <c r="A4" s="1"/>
      <c r="B4" s="28" t="s">
        <v>1</v>
      </c>
      <c r="C4" s="28" t="s">
        <v>2</v>
      </c>
      <c r="D4" s="28" t="s">
        <v>3</v>
      </c>
      <c r="E4" s="28" t="s">
        <v>4</v>
      </c>
      <c r="F4" s="28" t="s">
        <v>5</v>
      </c>
      <c r="G4" s="28" t="s">
        <v>6</v>
      </c>
      <c r="H4" s="28" t="s">
        <v>7</v>
      </c>
      <c r="I4" s="28" t="s">
        <v>8</v>
      </c>
      <c r="J4" s="28" t="s">
        <v>9</v>
      </c>
      <c r="K4" s="28" t="s">
        <v>10</v>
      </c>
      <c r="L4" s="28" t="s">
        <v>11</v>
      </c>
      <c r="M4" s="28" t="s">
        <v>12</v>
      </c>
      <c r="N4" s="28" t="s">
        <v>13</v>
      </c>
      <c r="O4" s="28" t="s">
        <v>14</v>
      </c>
      <c r="P4" s="1"/>
      <c r="Q4" s="1"/>
    </row>
    <row r="5" spans="1:17" ht="51">
      <c r="A5" s="1"/>
      <c r="B5" s="51" t="s">
        <v>15</v>
      </c>
      <c r="C5" s="35" t="s">
        <v>16</v>
      </c>
      <c r="D5" s="20" t="s">
        <v>17</v>
      </c>
      <c r="E5" s="20" t="s">
        <v>17</v>
      </c>
      <c r="F5" s="20" t="s">
        <v>18</v>
      </c>
      <c r="G5" s="20" t="s">
        <v>19</v>
      </c>
      <c r="H5" s="20" t="s">
        <v>20</v>
      </c>
      <c r="I5" s="21">
        <v>585</v>
      </c>
      <c r="J5" s="20" t="s">
        <v>21</v>
      </c>
      <c r="K5" s="22">
        <v>1</v>
      </c>
      <c r="L5" s="20" t="s">
        <v>22</v>
      </c>
      <c r="M5" s="22">
        <v>100</v>
      </c>
      <c r="N5" s="9"/>
      <c r="O5" s="14">
        <f>I5*N5</f>
        <v>0</v>
      </c>
      <c r="P5" s="1"/>
      <c r="Q5" s="1"/>
    </row>
    <row r="6" spans="1:17" ht="51">
      <c r="A6" s="1"/>
      <c r="B6" s="51"/>
      <c r="C6" s="35"/>
      <c r="D6" s="20" t="s">
        <v>17</v>
      </c>
      <c r="E6" s="20" t="s">
        <v>17</v>
      </c>
      <c r="F6" s="20" t="s">
        <v>18</v>
      </c>
      <c r="G6" s="20" t="s">
        <v>23</v>
      </c>
      <c r="H6" s="20" t="s">
        <v>24</v>
      </c>
      <c r="I6" s="21">
        <v>585</v>
      </c>
      <c r="J6" s="20" t="s">
        <v>21</v>
      </c>
      <c r="K6" s="22">
        <v>1</v>
      </c>
      <c r="L6" s="20" t="s">
        <v>22</v>
      </c>
      <c r="M6" s="22">
        <v>100</v>
      </c>
      <c r="N6" s="9"/>
      <c r="O6" s="14">
        <f t="shared" ref="O6:O14" si="0">I6*N6</f>
        <v>0</v>
      </c>
      <c r="P6" s="1"/>
      <c r="Q6" s="1"/>
    </row>
    <row r="7" spans="1:17" ht="51">
      <c r="A7" s="1"/>
      <c r="B7" s="51"/>
      <c r="C7" s="35"/>
      <c r="D7" s="20" t="s">
        <v>17</v>
      </c>
      <c r="E7" s="20" t="s">
        <v>17</v>
      </c>
      <c r="F7" s="20" t="s">
        <v>18</v>
      </c>
      <c r="G7" s="20" t="s">
        <v>25</v>
      </c>
      <c r="H7" s="20" t="s">
        <v>26</v>
      </c>
      <c r="I7" s="21">
        <v>585</v>
      </c>
      <c r="J7" s="20" t="s">
        <v>21</v>
      </c>
      <c r="K7" s="22">
        <v>1</v>
      </c>
      <c r="L7" s="20" t="s">
        <v>22</v>
      </c>
      <c r="M7" s="22">
        <v>100</v>
      </c>
      <c r="N7" s="9"/>
      <c r="O7" s="14">
        <f t="shared" si="0"/>
        <v>0</v>
      </c>
      <c r="P7" s="1"/>
      <c r="Q7" s="1"/>
    </row>
    <row r="8" spans="1:17" ht="89.25">
      <c r="A8" s="1"/>
      <c r="B8" s="51"/>
      <c r="C8" s="35"/>
      <c r="D8" s="20" t="s">
        <v>17</v>
      </c>
      <c r="E8" s="20" t="s">
        <v>17</v>
      </c>
      <c r="F8" s="20" t="s">
        <v>18</v>
      </c>
      <c r="G8" s="20" t="s">
        <v>27</v>
      </c>
      <c r="H8" s="20" t="s">
        <v>28</v>
      </c>
      <c r="I8" s="21">
        <v>585</v>
      </c>
      <c r="J8" s="20" t="s">
        <v>21</v>
      </c>
      <c r="K8" s="22">
        <v>1</v>
      </c>
      <c r="L8" s="20" t="s">
        <v>22</v>
      </c>
      <c r="M8" s="22">
        <v>100</v>
      </c>
      <c r="N8" s="9"/>
      <c r="O8" s="14">
        <f t="shared" si="0"/>
        <v>0</v>
      </c>
      <c r="P8" s="1"/>
      <c r="Q8" s="1"/>
    </row>
    <row r="9" spans="1:17" ht="51">
      <c r="A9" s="1"/>
      <c r="B9" s="51"/>
      <c r="C9" s="35"/>
      <c r="D9" s="20" t="s">
        <v>17</v>
      </c>
      <c r="E9" s="20" t="s">
        <v>17</v>
      </c>
      <c r="F9" s="20" t="s">
        <v>18</v>
      </c>
      <c r="G9" s="20" t="s">
        <v>29</v>
      </c>
      <c r="H9" s="20" t="s">
        <v>30</v>
      </c>
      <c r="I9" s="21">
        <v>585</v>
      </c>
      <c r="J9" s="20" t="s">
        <v>21</v>
      </c>
      <c r="K9" s="22">
        <v>1</v>
      </c>
      <c r="L9" s="20" t="s">
        <v>22</v>
      </c>
      <c r="M9" s="22">
        <v>100</v>
      </c>
      <c r="N9" s="9"/>
      <c r="O9" s="14">
        <f t="shared" si="0"/>
        <v>0</v>
      </c>
      <c r="P9" s="1"/>
      <c r="Q9" s="1"/>
    </row>
    <row r="10" spans="1:17" ht="51">
      <c r="A10" s="1"/>
      <c r="B10" s="51"/>
      <c r="C10" s="35"/>
      <c r="D10" s="20" t="s">
        <v>17</v>
      </c>
      <c r="E10" s="20" t="s">
        <v>17</v>
      </c>
      <c r="F10" s="20" t="s">
        <v>18</v>
      </c>
      <c r="G10" s="20" t="s">
        <v>31</v>
      </c>
      <c r="H10" s="20" t="s">
        <v>32</v>
      </c>
      <c r="I10" s="21">
        <v>585</v>
      </c>
      <c r="J10" s="20" t="s">
        <v>33</v>
      </c>
      <c r="K10" s="22">
        <v>1</v>
      </c>
      <c r="L10" s="20" t="s">
        <v>22</v>
      </c>
      <c r="M10" s="22">
        <v>100</v>
      </c>
      <c r="N10" s="9"/>
      <c r="O10" s="14">
        <f t="shared" si="0"/>
        <v>0</v>
      </c>
      <c r="P10" s="1"/>
      <c r="Q10" s="1"/>
    </row>
    <row r="11" spans="1:17" ht="51">
      <c r="A11" s="1"/>
      <c r="B11" s="51"/>
      <c r="C11" s="35"/>
      <c r="D11" s="20" t="s">
        <v>17</v>
      </c>
      <c r="E11" s="20" t="s">
        <v>17</v>
      </c>
      <c r="F11" s="20" t="s">
        <v>18</v>
      </c>
      <c r="G11" s="20" t="s">
        <v>34</v>
      </c>
      <c r="H11" s="20" t="s">
        <v>35</v>
      </c>
      <c r="I11" s="21">
        <v>1170</v>
      </c>
      <c r="J11" s="20" t="s">
        <v>36</v>
      </c>
      <c r="K11" s="22">
        <v>1</v>
      </c>
      <c r="L11" s="20" t="s">
        <v>22</v>
      </c>
      <c r="M11" s="22">
        <v>100</v>
      </c>
      <c r="N11" s="9"/>
      <c r="O11" s="14">
        <f t="shared" si="0"/>
        <v>0</v>
      </c>
      <c r="P11" s="1"/>
      <c r="Q11" s="1"/>
    </row>
    <row r="12" spans="1:17" ht="38.25">
      <c r="A12" s="1"/>
      <c r="B12" s="51"/>
      <c r="C12" s="35"/>
      <c r="D12" s="20" t="s">
        <v>37</v>
      </c>
      <c r="E12" s="20" t="s">
        <v>38</v>
      </c>
      <c r="F12" s="20" t="s">
        <v>39</v>
      </c>
      <c r="G12" s="20" t="s">
        <v>39</v>
      </c>
      <c r="H12" s="20" t="s">
        <v>40</v>
      </c>
      <c r="I12" s="21">
        <v>1170</v>
      </c>
      <c r="J12" s="20" t="s">
        <v>21</v>
      </c>
      <c r="K12" s="22">
        <v>1</v>
      </c>
      <c r="L12" s="20" t="s">
        <v>22</v>
      </c>
      <c r="M12" s="22">
        <v>100</v>
      </c>
      <c r="N12" s="9"/>
      <c r="O12" s="14">
        <f t="shared" si="0"/>
        <v>0</v>
      </c>
      <c r="P12" s="1"/>
      <c r="Q12" s="1"/>
    </row>
    <row r="13" spans="1:17" ht="51">
      <c r="A13" s="1"/>
      <c r="B13" s="51"/>
      <c r="C13" s="35"/>
      <c r="D13" s="20" t="s">
        <v>17</v>
      </c>
      <c r="E13" s="20" t="s">
        <v>17</v>
      </c>
      <c r="F13" s="20" t="s">
        <v>41</v>
      </c>
      <c r="G13" s="20" t="s">
        <v>42</v>
      </c>
      <c r="H13" s="20" t="s">
        <v>43</v>
      </c>
      <c r="I13" s="21">
        <v>585</v>
      </c>
      <c r="J13" s="20" t="s">
        <v>44</v>
      </c>
      <c r="K13" s="22">
        <v>1</v>
      </c>
      <c r="L13" s="20" t="s">
        <v>22</v>
      </c>
      <c r="M13" s="22">
        <v>100</v>
      </c>
      <c r="N13" s="9"/>
      <c r="O13" s="14">
        <f t="shared" si="0"/>
        <v>0</v>
      </c>
      <c r="P13" s="1"/>
      <c r="Q13" s="1"/>
    </row>
    <row r="14" spans="1:17" ht="140.25">
      <c r="A14" s="1"/>
      <c r="B14" s="51"/>
      <c r="C14" s="35"/>
      <c r="D14" s="20" t="s">
        <v>17</v>
      </c>
      <c r="E14" s="20" t="s">
        <v>17</v>
      </c>
      <c r="F14" s="20" t="s">
        <v>18</v>
      </c>
      <c r="G14" s="20" t="s">
        <v>45</v>
      </c>
      <c r="H14" s="20" t="s">
        <v>46</v>
      </c>
      <c r="I14" s="21">
        <v>585</v>
      </c>
      <c r="J14" s="20" t="s">
        <v>21</v>
      </c>
      <c r="K14" s="22">
        <v>1</v>
      </c>
      <c r="L14" s="20" t="s">
        <v>22</v>
      </c>
      <c r="M14" s="22">
        <v>100</v>
      </c>
      <c r="N14" s="9"/>
      <c r="O14" s="14">
        <f t="shared" si="0"/>
        <v>0</v>
      </c>
      <c r="P14" s="1"/>
      <c r="Q14" s="1"/>
    </row>
    <row r="15" spans="1:17" ht="25.5" customHeight="1">
      <c r="A15" s="1"/>
      <c r="B15" s="51"/>
      <c r="C15" s="34" t="s">
        <v>47</v>
      </c>
      <c r="D15" s="34"/>
      <c r="E15" s="34"/>
      <c r="F15" s="34"/>
      <c r="G15" s="34"/>
      <c r="H15" s="34"/>
      <c r="I15" s="34"/>
      <c r="J15" s="34"/>
      <c r="K15" s="34"/>
      <c r="L15" s="34"/>
      <c r="M15" s="34"/>
      <c r="N15" s="34"/>
      <c r="O15" s="3">
        <f>SUM(O5:O14)</f>
        <v>0</v>
      </c>
      <c r="P15" s="1"/>
      <c r="Q15" s="1"/>
    </row>
    <row r="16" spans="1:17" ht="89.25">
      <c r="A16" s="1"/>
      <c r="B16" s="51"/>
      <c r="C16" s="6" t="s">
        <v>48</v>
      </c>
      <c r="D16" s="7" t="s">
        <v>17</v>
      </c>
      <c r="E16" s="7" t="s">
        <v>17</v>
      </c>
      <c r="F16" s="7" t="s">
        <v>49</v>
      </c>
      <c r="G16" s="7" t="s">
        <v>48</v>
      </c>
      <c r="H16" s="7" t="s">
        <v>50</v>
      </c>
      <c r="I16" s="17">
        <v>585</v>
      </c>
      <c r="J16" s="7" t="s">
        <v>21</v>
      </c>
      <c r="K16" s="8">
        <v>1</v>
      </c>
      <c r="L16" s="7" t="s">
        <v>22</v>
      </c>
      <c r="M16" s="8">
        <v>100</v>
      </c>
      <c r="N16" s="9"/>
      <c r="O16" s="14">
        <f>I16*N16</f>
        <v>0</v>
      </c>
      <c r="P16" s="1"/>
      <c r="Q16" s="1"/>
    </row>
    <row r="17" spans="1:17" ht="25.5" customHeight="1">
      <c r="A17" s="1"/>
      <c r="B17" s="51"/>
      <c r="C17" s="34" t="s">
        <v>51</v>
      </c>
      <c r="D17" s="34"/>
      <c r="E17" s="34"/>
      <c r="F17" s="34"/>
      <c r="G17" s="34"/>
      <c r="H17" s="34"/>
      <c r="I17" s="34"/>
      <c r="J17" s="34"/>
      <c r="K17" s="34"/>
      <c r="L17" s="34"/>
      <c r="M17" s="34"/>
      <c r="N17" s="34"/>
      <c r="O17" s="3">
        <f>O16</f>
        <v>0</v>
      </c>
      <c r="P17" s="1"/>
      <c r="Q17" s="1"/>
    </row>
    <row r="18" spans="1:17" ht="140.25">
      <c r="A18" s="1"/>
      <c r="B18" s="51"/>
      <c r="C18" s="57" t="s">
        <v>254</v>
      </c>
      <c r="D18" s="7" t="s">
        <v>17</v>
      </c>
      <c r="E18" s="7" t="s">
        <v>17</v>
      </c>
      <c r="F18" s="7" t="s">
        <v>52</v>
      </c>
      <c r="G18" s="7" t="s">
        <v>261</v>
      </c>
      <c r="H18" s="7" t="s">
        <v>260</v>
      </c>
      <c r="I18" s="17">
        <v>585</v>
      </c>
      <c r="J18" s="7" t="s">
        <v>21</v>
      </c>
      <c r="K18" s="8">
        <v>1</v>
      </c>
      <c r="L18" s="7" t="s">
        <v>22</v>
      </c>
      <c r="M18" s="8">
        <v>100</v>
      </c>
      <c r="N18" s="11">
        <v>1893598</v>
      </c>
      <c r="O18" s="14">
        <v>1107754830</v>
      </c>
      <c r="P18" s="1">
        <f>+I18*N18</f>
        <v>1107754830</v>
      </c>
      <c r="Q18" s="1"/>
    </row>
    <row r="19" spans="1:17" ht="204">
      <c r="A19" s="1"/>
      <c r="B19" s="51"/>
      <c r="C19" s="57"/>
      <c r="D19" s="7" t="s">
        <v>17</v>
      </c>
      <c r="E19" s="7" t="s">
        <v>17</v>
      </c>
      <c r="F19" s="7" t="s">
        <v>18</v>
      </c>
      <c r="G19" s="7" t="s">
        <v>54</v>
      </c>
      <c r="H19" s="7" t="s">
        <v>55</v>
      </c>
      <c r="I19" s="17">
        <v>585</v>
      </c>
      <c r="J19" s="7" t="s">
        <v>21</v>
      </c>
      <c r="K19" s="8">
        <v>1</v>
      </c>
      <c r="L19" s="7" t="s">
        <v>22</v>
      </c>
      <c r="M19" s="8">
        <v>100</v>
      </c>
      <c r="N19" s="11">
        <v>24518</v>
      </c>
      <c r="O19" s="14">
        <v>14343030</v>
      </c>
      <c r="P19" s="1"/>
      <c r="Q19" s="1"/>
    </row>
    <row r="20" spans="1:17" ht="25.5" customHeight="1">
      <c r="A20" s="1"/>
      <c r="B20" s="51"/>
      <c r="C20" s="34" t="s">
        <v>56</v>
      </c>
      <c r="D20" s="34"/>
      <c r="E20" s="34"/>
      <c r="F20" s="34"/>
      <c r="G20" s="34"/>
      <c r="H20" s="34"/>
      <c r="I20" s="34"/>
      <c r="J20" s="34"/>
      <c r="K20" s="34"/>
      <c r="L20" s="34"/>
      <c r="M20" s="34"/>
      <c r="N20" s="34"/>
      <c r="O20" s="3">
        <f>SUM(O18:O19)</f>
        <v>1122097860</v>
      </c>
      <c r="P20" s="1"/>
      <c r="Q20" s="1"/>
    </row>
    <row r="21" spans="1:17" ht="127.5">
      <c r="A21" s="1"/>
      <c r="B21" s="51"/>
      <c r="C21" s="6" t="s">
        <v>57</v>
      </c>
      <c r="D21" s="7" t="s">
        <v>58</v>
      </c>
      <c r="E21" s="7" t="s">
        <v>59</v>
      </c>
      <c r="F21" s="7" t="s">
        <v>60</v>
      </c>
      <c r="G21" s="7" t="s">
        <v>61</v>
      </c>
      <c r="H21" s="7" t="s">
        <v>62</v>
      </c>
      <c r="I21" s="17">
        <v>7220</v>
      </c>
      <c r="J21" s="7" t="s">
        <v>53</v>
      </c>
      <c r="K21" s="8">
        <v>1</v>
      </c>
      <c r="L21" s="7" t="s">
        <v>22</v>
      </c>
      <c r="M21" s="8">
        <v>100</v>
      </c>
      <c r="N21" s="9"/>
      <c r="O21" s="14">
        <f>I21*N21</f>
        <v>0</v>
      </c>
      <c r="P21" s="1"/>
      <c r="Q21" s="1"/>
    </row>
    <row r="22" spans="1:17" ht="25.5" customHeight="1">
      <c r="A22" s="1"/>
      <c r="B22" s="51"/>
      <c r="C22" s="34" t="s">
        <v>63</v>
      </c>
      <c r="D22" s="34"/>
      <c r="E22" s="34"/>
      <c r="F22" s="34"/>
      <c r="G22" s="34"/>
      <c r="H22" s="34"/>
      <c r="I22" s="34"/>
      <c r="J22" s="34"/>
      <c r="K22" s="34"/>
      <c r="L22" s="34"/>
      <c r="M22" s="34"/>
      <c r="N22" s="34"/>
      <c r="O22" s="3">
        <f>O21</f>
        <v>0</v>
      </c>
      <c r="P22" s="1"/>
      <c r="Q22" s="1"/>
    </row>
    <row r="23" spans="1:17" ht="204">
      <c r="A23" s="1"/>
      <c r="B23" s="51"/>
      <c r="C23" s="57" t="s">
        <v>64</v>
      </c>
      <c r="D23" s="7" t="s">
        <v>17</v>
      </c>
      <c r="E23" s="7" t="s">
        <v>17</v>
      </c>
      <c r="F23" s="7" t="s">
        <v>52</v>
      </c>
      <c r="G23" s="7" t="s">
        <v>64</v>
      </c>
      <c r="H23" s="7" t="s">
        <v>65</v>
      </c>
      <c r="I23" s="17">
        <v>585</v>
      </c>
      <c r="J23" s="7" t="s">
        <v>21</v>
      </c>
      <c r="K23" s="8">
        <v>1</v>
      </c>
      <c r="L23" s="7" t="s">
        <v>22</v>
      </c>
      <c r="M23" s="8">
        <v>100</v>
      </c>
      <c r="N23" s="9"/>
      <c r="O23" s="14">
        <f>I23*N23</f>
        <v>0</v>
      </c>
      <c r="P23" s="1"/>
      <c r="Q23" s="1"/>
    </row>
    <row r="24" spans="1:17" ht="114.75">
      <c r="A24" s="1"/>
      <c r="B24" s="51"/>
      <c r="C24" s="57"/>
      <c r="D24" s="7" t="s">
        <v>58</v>
      </c>
      <c r="E24" s="7" t="s">
        <v>59</v>
      </c>
      <c r="F24" s="7" t="s">
        <v>66</v>
      </c>
      <c r="G24" s="7" t="s">
        <v>67</v>
      </c>
      <c r="H24" s="7" t="s">
        <v>68</v>
      </c>
      <c r="I24" s="17">
        <v>15</v>
      </c>
      <c r="J24" s="7" t="s">
        <v>69</v>
      </c>
      <c r="K24" s="8">
        <v>1</v>
      </c>
      <c r="L24" s="7" t="s">
        <v>22</v>
      </c>
      <c r="M24" s="8">
        <v>100</v>
      </c>
      <c r="N24" s="9"/>
      <c r="O24" s="14">
        <f>I24*N24</f>
        <v>0</v>
      </c>
      <c r="P24" s="1"/>
      <c r="Q24" s="1"/>
    </row>
    <row r="25" spans="1:17" ht="25.5" customHeight="1">
      <c r="A25" s="1"/>
      <c r="B25" s="51"/>
      <c r="C25" s="34" t="s">
        <v>70</v>
      </c>
      <c r="D25" s="34"/>
      <c r="E25" s="34"/>
      <c r="F25" s="34"/>
      <c r="G25" s="34"/>
      <c r="H25" s="34"/>
      <c r="I25" s="34"/>
      <c r="J25" s="34"/>
      <c r="K25" s="34"/>
      <c r="L25" s="34"/>
      <c r="M25" s="34"/>
      <c r="N25" s="34"/>
      <c r="O25" s="3">
        <f>SUM(O23:O24)</f>
        <v>0</v>
      </c>
      <c r="P25" s="1"/>
      <c r="Q25" s="1"/>
    </row>
    <row r="26" spans="1:17" ht="25.5">
      <c r="A26" s="1"/>
      <c r="B26" s="51"/>
      <c r="C26" s="57" t="s">
        <v>253</v>
      </c>
      <c r="D26" s="7" t="s">
        <v>71</v>
      </c>
      <c r="E26" s="7" t="s">
        <v>72</v>
      </c>
      <c r="F26" s="7" t="s">
        <v>73</v>
      </c>
      <c r="G26" s="23" t="s">
        <v>83</v>
      </c>
      <c r="H26" s="7" t="s">
        <v>74</v>
      </c>
      <c r="I26" s="17">
        <v>1</v>
      </c>
      <c r="J26" s="7" t="s">
        <v>75</v>
      </c>
      <c r="K26" s="8">
        <v>147</v>
      </c>
      <c r="L26" s="7" t="s">
        <v>76</v>
      </c>
      <c r="M26" s="8">
        <v>100</v>
      </c>
      <c r="N26" s="11">
        <v>240803</v>
      </c>
      <c r="O26" s="14">
        <v>35398041</v>
      </c>
      <c r="P26" s="1"/>
      <c r="Q26" s="1"/>
    </row>
    <row r="27" spans="1:17" ht="38.25">
      <c r="A27" s="1"/>
      <c r="B27" s="51"/>
      <c r="C27" s="57"/>
      <c r="D27" s="7" t="s">
        <v>71</v>
      </c>
      <c r="E27" s="7" t="s">
        <v>72</v>
      </c>
      <c r="F27" s="7" t="s">
        <v>77</v>
      </c>
      <c r="G27" s="23" t="s">
        <v>83</v>
      </c>
      <c r="H27" s="7" t="s">
        <v>79</v>
      </c>
      <c r="I27" s="17">
        <v>1</v>
      </c>
      <c r="J27" s="7" t="s">
        <v>75</v>
      </c>
      <c r="K27" s="8">
        <v>147</v>
      </c>
      <c r="L27" s="7" t="s">
        <v>76</v>
      </c>
      <c r="M27" s="8">
        <v>100</v>
      </c>
      <c r="N27" s="11">
        <v>190120</v>
      </c>
      <c r="O27" s="14">
        <v>27947640</v>
      </c>
      <c r="P27" s="1"/>
      <c r="Q27" s="1"/>
    </row>
    <row r="28" spans="1:17" ht="38.25">
      <c r="A28" s="1"/>
      <c r="B28" s="51"/>
      <c r="C28" s="57"/>
      <c r="D28" s="7" t="s">
        <v>71</v>
      </c>
      <c r="E28" s="7" t="s">
        <v>72</v>
      </c>
      <c r="F28" s="7" t="s">
        <v>77</v>
      </c>
      <c r="G28" s="23" t="s">
        <v>83</v>
      </c>
      <c r="H28" s="7" t="s">
        <v>80</v>
      </c>
      <c r="I28" s="17">
        <v>1</v>
      </c>
      <c r="J28" s="7" t="s">
        <v>75</v>
      </c>
      <c r="K28" s="8">
        <v>147</v>
      </c>
      <c r="L28" s="7" t="s">
        <v>76</v>
      </c>
      <c r="M28" s="8">
        <v>100</v>
      </c>
      <c r="N28" s="11">
        <v>190120</v>
      </c>
      <c r="O28" s="14">
        <v>27947640</v>
      </c>
      <c r="P28" s="1"/>
      <c r="Q28" s="1"/>
    </row>
    <row r="29" spans="1:17" ht="51">
      <c r="A29" s="1"/>
      <c r="B29" s="51"/>
      <c r="C29" s="57"/>
      <c r="D29" s="7" t="s">
        <v>71</v>
      </c>
      <c r="E29" s="7" t="s">
        <v>72</v>
      </c>
      <c r="F29" s="7" t="s">
        <v>77</v>
      </c>
      <c r="G29" s="23" t="s">
        <v>83</v>
      </c>
      <c r="H29" s="7" t="s">
        <v>81</v>
      </c>
      <c r="I29" s="17">
        <v>6</v>
      </c>
      <c r="J29" s="7" t="s">
        <v>75</v>
      </c>
      <c r="K29" s="8">
        <v>147</v>
      </c>
      <c r="L29" s="7" t="s">
        <v>76</v>
      </c>
      <c r="M29" s="8">
        <v>100</v>
      </c>
      <c r="N29" s="11">
        <v>190120</v>
      </c>
      <c r="O29" s="14">
        <v>167685840</v>
      </c>
      <c r="P29" s="1"/>
      <c r="Q29" s="1"/>
    </row>
    <row r="30" spans="1:17" ht="51">
      <c r="A30" s="1"/>
      <c r="B30" s="51"/>
      <c r="C30" s="57"/>
      <c r="D30" s="7" t="s">
        <v>71</v>
      </c>
      <c r="E30" s="7" t="s">
        <v>72</v>
      </c>
      <c r="F30" s="7" t="s">
        <v>77</v>
      </c>
      <c r="G30" s="23" t="s">
        <v>83</v>
      </c>
      <c r="H30" s="7" t="s">
        <v>81</v>
      </c>
      <c r="I30" s="17">
        <v>9</v>
      </c>
      <c r="J30" s="7" t="s">
        <v>75</v>
      </c>
      <c r="K30" s="8">
        <v>126</v>
      </c>
      <c r="L30" s="7" t="s">
        <v>76</v>
      </c>
      <c r="M30" s="8">
        <v>100</v>
      </c>
      <c r="N30" s="11">
        <v>190120</v>
      </c>
      <c r="O30" s="14">
        <v>215596080</v>
      </c>
      <c r="P30" s="1"/>
      <c r="Q30" s="1"/>
    </row>
    <row r="31" spans="1:17" ht="25.5">
      <c r="A31" s="1"/>
      <c r="B31" s="51"/>
      <c r="C31" s="57"/>
      <c r="D31" s="7" t="s">
        <v>71</v>
      </c>
      <c r="E31" s="7" t="s">
        <v>72</v>
      </c>
      <c r="F31" s="7" t="s">
        <v>77</v>
      </c>
      <c r="G31" s="23" t="s">
        <v>83</v>
      </c>
      <c r="H31" s="7" t="s">
        <v>82</v>
      </c>
      <c r="I31" s="17">
        <v>3</v>
      </c>
      <c r="J31" s="7" t="s">
        <v>75</v>
      </c>
      <c r="K31" s="8">
        <v>147</v>
      </c>
      <c r="L31" s="7" t="s">
        <v>76</v>
      </c>
      <c r="M31" s="8">
        <v>100</v>
      </c>
      <c r="N31" s="11">
        <v>190120</v>
      </c>
      <c r="O31" s="14">
        <v>83842920</v>
      </c>
      <c r="P31" s="1"/>
      <c r="Q31" s="1"/>
    </row>
    <row r="32" spans="1:17" ht="25.5">
      <c r="A32" s="1"/>
      <c r="B32" s="51"/>
      <c r="C32" s="57"/>
      <c r="D32" s="7" t="s">
        <v>71</v>
      </c>
      <c r="E32" s="7" t="s">
        <v>72</v>
      </c>
      <c r="F32" s="7" t="s">
        <v>77</v>
      </c>
      <c r="G32" s="23" t="s">
        <v>83</v>
      </c>
      <c r="H32" s="7" t="s">
        <v>84</v>
      </c>
      <c r="I32" s="17">
        <v>4</v>
      </c>
      <c r="J32" s="7" t="s">
        <v>75</v>
      </c>
      <c r="K32" s="8">
        <v>147</v>
      </c>
      <c r="L32" s="7" t="s">
        <v>76</v>
      </c>
      <c r="M32" s="8">
        <v>100</v>
      </c>
      <c r="N32" s="11">
        <v>190120</v>
      </c>
      <c r="O32" s="14">
        <v>111790560</v>
      </c>
      <c r="P32" s="1"/>
      <c r="Q32" s="1"/>
    </row>
    <row r="33" spans="1:17" ht="25.5">
      <c r="A33" s="1"/>
      <c r="B33" s="51"/>
      <c r="C33" s="57"/>
      <c r="D33" s="7" t="s">
        <v>71</v>
      </c>
      <c r="E33" s="7" t="s">
        <v>72</v>
      </c>
      <c r="F33" s="7" t="s">
        <v>77</v>
      </c>
      <c r="G33" s="23" t="s">
        <v>83</v>
      </c>
      <c r="H33" s="7" t="s">
        <v>85</v>
      </c>
      <c r="I33" s="17">
        <v>2</v>
      </c>
      <c r="J33" s="7" t="s">
        <v>75</v>
      </c>
      <c r="K33" s="8">
        <v>126</v>
      </c>
      <c r="L33" s="7" t="s">
        <v>76</v>
      </c>
      <c r="M33" s="8">
        <v>100</v>
      </c>
      <c r="N33" s="11">
        <v>190120</v>
      </c>
      <c r="O33" s="14">
        <v>47910240</v>
      </c>
      <c r="P33" s="1"/>
      <c r="Q33" s="1"/>
    </row>
    <row r="34" spans="1:17" ht="25.5">
      <c r="A34" s="1"/>
      <c r="B34" s="51"/>
      <c r="C34" s="57"/>
      <c r="D34" s="7" t="s">
        <v>71</v>
      </c>
      <c r="E34" s="7" t="s">
        <v>72</v>
      </c>
      <c r="F34" s="7" t="s">
        <v>86</v>
      </c>
      <c r="G34" s="23" t="s">
        <v>83</v>
      </c>
      <c r="H34" s="7" t="s">
        <v>87</v>
      </c>
      <c r="I34" s="17">
        <v>1</v>
      </c>
      <c r="J34" s="7" t="s">
        <v>75</v>
      </c>
      <c r="K34" s="8">
        <v>147</v>
      </c>
      <c r="L34" s="7" t="s">
        <v>76</v>
      </c>
      <c r="M34" s="8">
        <v>100</v>
      </c>
      <c r="N34" s="11">
        <v>126708</v>
      </c>
      <c r="O34" s="14">
        <v>18626076</v>
      </c>
      <c r="P34" s="1"/>
      <c r="Q34" s="1"/>
    </row>
    <row r="35" spans="1:17" ht="25.5">
      <c r="A35" s="1"/>
      <c r="B35" s="51"/>
      <c r="C35" s="57"/>
      <c r="D35" s="7" t="s">
        <v>71</v>
      </c>
      <c r="E35" s="7" t="s">
        <v>72</v>
      </c>
      <c r="F35" s="7" t="s">
        <v>86</v>
      </c>
      <c r="G35" s="23" t="s">
        <v>83</v>
      </c>
      <c r="H35" s="7" t="s">
        <v>88</v>
      </c>
      <c r="I35" s="17">
        <v>1</v>
      </c>
      <c r="J35" s="7" t="s">
        <v>75</v>
      </c>
      <c r="K35" s="8">
        <v>147</v>
      </c>
      <c r="L35" s="7" t="s">
        <v>76</v>
      </c>
      <c r="M35" s="8">
        <v>100</v>
      </c>
      <c r="N35" s="11">
        <v>126708</v>
      </c>
      <c r="O35" s="14">
        <v>18626076</v>
      </c>
      <c r="P35" s="1"/>
      <c r="Q35" s="1"/>
    </row>
    <row r="36" spans="1:17" ht="25.5">
      <c r="A36" s="1"/>
      <c r="B36" s="51"/>
      <c r="C36" s="57"/>
      <c r="D36" s="7" t="s">
        <v>71</v>
      </c>
      <c r="E36" s="7" t="s">
        <v>72</v>
      </c>
      <c r="F36" s="7" t="s">
        <v>89</v>
      </c>
      <c r="G36" s="23" t="s">
        <v>83</v>
      </c>
      <c r="H36" s="7" t="s">
        <v>90</v>
      </c>
      <c r="I36" s="17">
        <v>1</v>
      </c>
      <c r="J36" s="7" t="s">
        <v>75</v>
      </c>
      <c r="K36" s="8">
        <v>147</v>
      </c>
      <c r="L36" s="7" t="s">
        <v>76</v>
      </c>
      <c r="M36" s="8">
        <v>100</v>
      </c>
      <c r="N36" s="11">
        <v>103201</v>
      </c>
      <c r="O36" s="14">
        <v>15170547</v>
      </c>
      <c r="P36" s="1"/>
      <c r="Q36" s="1"/>
    </row>
    <row r="37" spans="1:17" ht="25.5">
      <c r="A37" s="1"/>
      <c r="B37" s="51"/>
      <c r="C37" s="57"/>
      <c r="D37" s="7" t="s">
        <v>71</v>
      </c>
      <c r="E37" s="7" t="s">
        <v>72</v>
      </c>
      <c r="F37" s="7" t="s">
        <v>89</v>
      </c>
      <c r="G37" s="23" t="s">
        <v>83</v>
      </c>
      <c r="H37" s="7" t="s">
        <v>91</v>
      </c>
      <c r="I37" s="17">
        <v>1</v>
      </c>
      <c r="J37" s="7" t="s">
        <v>75</v>
      </c>
      <c r="K37" s="8">
        <v>147</v>
      </c>
      <c r="L37" s="7" t="s">
        <v>76</v>
      </c>
      <c r="M37" s="8">
        <v>100</v>
      </c>
      <c r="N37" s="11">
        <v>103201</v>
      </c>
      <c r="O37" s="14">
        <v>15170547</v>
      </c>
      <c r="P37" s="1"/>
      <c r="Q37" s="1"/>
    </row>
    <row r="38" spans="1:17" ht="25.5">
      <c r="A38" s="1"/>
      <c r="B38" s="51"/>
      <c r="C38" s="57"/>
      <c r="D38" s="7" t="s">
        <v>71</v>
      </c>
      <c r="E38" s="7" t="s">
        <v>72</v>
      </c>
      <c r="F38" s="7" t="s">
        <v>89</v>
      </c>
      <c r="G38" s="23" t="s">
        <v>83</v>
      </c>
      <c r="H38" s="7" t="s">
        <v>92</v>
      </c>
      <c r="I38" s="17">
        <v>2</v>
      </c>
      <c r="J38" s="7" t="s">
        <v>75</v>
      </c>
      <c r="K38" s="8">
        <v>126</v>
      </c>
      <c r="L38" s="7" t="s">
        <v>76</v>
      </c>
      <c r="M38" s="8">
        <v>100</v>
      </c>
      <c r="N38" s="11">
        <v>103201</v>
      </c>
      <c r="O38" s="14">
        <v>26006652</v>
      </c>
      <c r="P38" s="1"/>
      <c r="Q38" s="1"/>
    </row>
    <row r="39" spans="1:17" ht="25.5">
      <c r="A39" s="1"/>
      <c r="B39" s="51"/>
      <c r="C39" s="57"/>
      <c r="D39" s="7" t="s">
        <v>71</v>
      </c>
      <c r="E39" s="7" t="s">
        <v>72</v>
      </c>
      <c r="F39" s="7" t="s">
        <v>89</v>
      </c>
      <c r="G39" s="23" t="s">
        <v>83</v>
      </c>
      <c r="H39" s="7" t="s">
        <v>93</v>
      </c>
      <c r="I39" s="17">
        <v>2</v>
      </c>
      <c r="J39" s="7" t="s">
        <v>75</v>
      </c>
      <c r="K39" s="8">
        <v>126</v>
      </c>
      <c r="L39" s="7" t="s">
        <v>76</v>
      </c>
      <c r="M39" s="8">
        <v>100</v>
      </c>
      <c r="N39" s="11">
        <v>103201</v>
      </c>
      <c r="O39" s="14">
        <v>26006652</v>
      </c>
      <c r="P39" s="1"/>
      <c r="Q39" s="1"/>
    </row>
    <row r="40" spans="1:17" ht="25.5">
      <c r="A40" s="1"/>
      <c r="B40" s="51"/>
      <c r="C40" s="57"/>
      <c r="D40" s="7" t="s">
        <v>71</v>
      </c>
      <c r="E40" s="7" t="s">
        <v>72</v>
      </c>
      <c r="F40" s="7" t="s">
        <v>89</v>
      </c>
      <c r="G40" s="23" t="s">
        <v>83</v>
      </c>
      <c r="H40" s="7" t="s">
        <v>94</v>
      </c>
      <c r="I40" s="17">
        <v>1</v>
      </c>
      <c r="J40" s="7" t="s">
        <v>75</v>
      </c>
      <c r="K40" s="8">
        <v>147</v>
      </c>
      <c r="L40" s="7" t="s">
        <v>76</v>
      </c>
      <c r="M40" s="8">
        <v>100</v>
      </c>
      <c r="N40" s="11">
        <v>103201</v>
      </c>
      <c r="O40" s="14">
        <v>15170547</v>
      </c>
      <c r="P40" s="1"/>
      <c r="Q40" s="1"/>
    </row>
    <row r="41" spans="1:17" ht="25.5">
      <c r="A41" s="1"/>
      <c r="B41" s="51"/>
      <c r="C41" s="57"/>
      <c r="D41" s="7" t="s">
        <v>71</v>
      </c>
      <c r="E41" s="7" t="s">
        <v>72</v>
      </c>
      <c r="F41" s="7" t="s">
        <v>95</v>
      </c>
      <c r="G41" s="23" t="s">
        <v>78</v>
      </c>
      <c r="H41" s="7" t="s">
        <v>96</v>
      </c>
      <c r="I41" s="17">
        <v>8</v>
      </c>
      <c r="J41" s="7" t="s">
        <v>75</v>
      </c>
      <c r="K41" s="8">
        <v>147</v>
      </c>
      <c r="L41" s="7" t="s">
        <v>76</v>
      </c>
      <c r="M41" s="8">
        <v>100</v>
      </c>
      <c r="N41" s="11">
        <v>89823</v>
      </c>
      <c r="O41" s="14">
        <v>105631848</v>
      </c>
      <c r="P41" s="1"/>
      <c r="Q41" s="1"/>
    </row>
    <row r="42" spans="1:17" ht="38.25">
      <c r="A42" s="1"/>
      <c r="B42" s="51"/>
      <c r="C42" s="57"/>
      <c r="D42" s="7" t="s">
        <v>71</v>
      </c>
      <c r="E42" s="7" t="s">
        <v>72</v>
      </c>
      <c r="F42" s="7" t="s">
        <v>95</v>
      </c>
      <c r="G42" s="7" t="s">
        <v>78</v>
      </c>
      <c r="H42" s="7" t="s">
        <v>97</v>
      </c>
      <c r="I42" s="17">
        <v>6</v>
      </c>
      <c r="J42" s="7" t="s">
        <v>75</v>
      </c>
      <c r="K42" s="8">
        <v>126</v>
      </c>
      <c r="L42" s="7" t="s">
        <v>76</v>
      </c>
      <c r="M42" s="8">
        <v>100</v>
      </c>
      <c r="N42" s="11">
        <v>89823</v>
      </c>
      <c r="O42" s="14">
        <v>67906188</v>
      </c>
      <c r="P42" s="1"/>
      <c r="Q42" s="1"/>
    </row>
    <row r="43" spans="1:17" ht="25.5" customHeight="1">
      <c r="A43" s="1"/>
      <c r="B43" s="51"/>
      <c r="C43" s="34" t="s">
        <v>98</v>
      </c>
      <c r="D43" s="34"/>
      <c r="E43" s="34"/>
      <c r="F43" s="34"/>
      <c r="G43" s="34"/>
      <c r="H43" s="34"/>
      <c r="I43" s="34"/>
      <c r="J43" s="34"/>
      <c r="K43" s="34"/>
      <c r="L43" s="34"/>
      <c r="M43" s="34"/>
      <c r="N43" s="34"/>
      <c r="O43" s="3">
        <f>SUM(O26:O42)</f>
        <v>1026434094</v>
      </c>
      <c r="P43" s="1"/>
      <c r="Q43" s="1"/>
    </row>
    <row r="44" spans="1:17" ht="38.25">
      <c r="A44" s="1"/>
      <c r="B44" s="51"/>
      <c r="C44" s="35" t="s">
        <v>99</v>
      </c>
      <c r="D44" s="20" t="s">
        <v>17</v>
      </c>
      <c r="E44" s="20" t="s">
        <v>17</v>
      </c>
      <c r="F44" s="20" t="s">
        <v>49</v>
      </c>
      <c r="G44" s="20" t="s">
        <v>100</v>
      </c>
      <c r="H44" s="20" t="s">
        <v>101</v>
      </c>
      <c r="I44" s="21">
        <v>10</v>
      </c>
      <c r="J44" s="20" t="s">
        <v>102</v>
      </c>
      <c r="K44" s="22">
        <v>1</v>
      </c>
      <c r="L44" s="20" t="s">
        <v>22</v>
      </c>
      <c r="M44" s="22">
        <v>100</v>
      </c>
      <c r="N44" s="9"/>
      <c r="O44" s="14">
        <f>I44*N44</f>
        <v>0</v>
      </c>
      <c r="P44" s="1"/>
      <c r="Q44" s="1"/>
    </row>
    <row r="45" spans="1:17" ht="63.75">
      <c r="A45" s="1"/>
      <c r="B45" s="51"/>
      <c r="C45" s="35"/>
      <c r="D45" s="20" t="s">
        <v>17</v>
      </c>
      <c r="E45" s="20" t="s">
        <v>17</v>
      </c>
      <c r="F45" s="20" t="s">
        <v>103</v>
      </c>
      <c r="G45" s="20" t="s">
        <v>104</v>
      </c>
      <c r="H45" s="20" t="s">
        <v>105</v>
      </c>
      <c r="I45" s="21">
        <v>9</v>
      </c>
      <c r="J45" s="20" t="s">
        <v>21</v>
      </c>
      <c r="K45" s="22">
        <v>1</v>
      </c>
      <c r="L45" s="20" t="s">
        <v>22</v>
      </c>
      <c r="M45" s="22">
        <v>100</v>
      </c>
      <c r="N45" s="9"/>
      <c r="O45" s="14">
        <f t="shared" ref="O45:O65" si="1">I45*N45</f>
        <v>0</v>
      </c>
      <c r="P45" s="1"/>
      <c r="Q45" s="1"/>
    </row>
    <row r="46" spans="1:17" ht="409.5">
      <c r="A46" s="1"/>
      <c r="B46" s="51"/>
      <c r="C46" s="35"/>
      <c r="D46" s="20" t="s">
        <v>37</v>
      </c>
      <c r="E46" s="20" t="s">
        <v>106</v>
      </c>
      <c r="F46" s="20" t="s">
        <v>107</v>
      </c>
      <c r="G46" s="20" t="s">
        <v>108</v>
      </c>
      <c r="H46" s="20" t="s">
        <v>109</v>
      </c>
      <c r="I46" s="21">
        <v>5</v>
      </c>
      <c r="J46" s="20" t="s">
        <v>110</v>
      </c>
      <c r="K46" s="22">
        <v>1</v>
      </c>
      <c r="L46" s="20" t="s">
        <v>22</v>
      </c>
      <c r="M46" s="22">
        <v>100</v>
      </c>
      <c r="N46" s="9"/>
      <c r="O46" s="14">
        <f t="shared" si="1"/>
        <v>0</v>
      </c>
      <c r="P46" s="1"/>
      <c r="Q46" s="1"/>
    </row>
    <row r="47" spans="1:17" ht="25.5">
      <c r="A47" s="1"/>
      <c r="B47" s="51"/>
      <c r="C47" s="35"/>
      <c r="D47" s="20" t="s">
        <v>37</v>
      </c>
      <c r="E47" s="20" t="s">
        <v>106</v>
      </c>
      <c r="F47" s="20" t="s">
        <v>111</v>
      </c>
      <c r="G47" s="20" t="s">
        <v>112</v>
      </c>
      <c r="H47" s="20" t="s">
        <v>113</v>
      </c>
      <c r="I47" s="21">
        <v>635</v>
      </c>
      <c r="J47" s="20" t="s">
        <v>21</v>
      </c>
      <c r="K47" s="22">
        <v>1</v>
      </c>
      <c r="L47" s="20" t="s">
        <v>22</v>
      </c>
      <c r="M47" s="22">
        <v>100</v>
      </c>
      <c r="N47" s="9"/>
      <c r="O47" s="14">
        <f t="shared" si="1"/>
        <v>0</v>
      </c>
      <c r="P47" s="1"/>
      <c r="Q47" s="1"/>
    </row>
    <row r="48" spans="1:17" ht="25.5">
      <c r="A48" s="1"/>
      <c r="B48" s="51"/>
      <c r="C48" s="35"/>
      <c r="D48" s="20" t="s">
        <v>17</v>
      </c>
      <c r="E48" s="20" t="s">
        <v>17</v>
      </c>
      <c r="F48" s="20" t="s">
        <v>103</v>
      </c>
      <c r="G48" s="20" t="s">
        <v>114</v>
      </c>
      <c r="H48" s="20" t="s">
        <v>115</v>
      </c>
      <c r="I48" s="21">
        <v>32</v>
      </c>
      <c r="J48" s="20" t="s">
        <v>116</v>
      </c>
      <c r="K48" s="22">
        <v>1</v>
      </c>
      <c r="L48" s="20" t="s">
        <v>22</v>
      </c>
      <c r="M48" s="22">
        <v>100</v>
      </c>
      <c r="N48" s="9"/>
      <c r="O48" s="14">
        <f t="shared" si="1"/>
        <v>0</v>
      </c>
      <c r="P48" s="1"/>
      <c r="Q48" s="1"/>
    </row>
    <row r="49" spans="1:17" ht="25.5" customHeight="1">
      <c r="A49" s="1"/>
      <c r="B49" s="51"/>
      <c r="C49" s="34" t="s">
        <v>117</v>
      </c>
      <c r="D49" s="34"/>
      <c r="E49" s="34"/>
      <c r="F49" s="34"/>
      <c r="G49" s="34"/>
      <c r="H49" s="34"/>
      <c r="I49" s="34"/>
      <c r="J49" s="34"/>
      <c r="K49" s="34"/>
      <c r="L49" s="34"/>
      <c r="M49" s="34"/>
      <c r="N49" s="34"/>
      <c r="O49" s="3">
        <f>SUM(O44:O48)</f>
        <v>0</v>
      </c>
      <c r="P49" s="1"/>
      <c r="Q49" s="1"/>
    </row>
    <row r="50" spans="1:17" ht="191.25">
      <c r="A50" s="1"/>
      <c r="B50" s="51"/>
      <c r="C50" s="35" t="s">
        <v>118</v>
      </c>
      <c r="D50" s="20" t="s">
        <v>17</v>
      </c>
      <c r="E50" s="20" t="s">
        <v>17</v>
      </c>
      <c r="F50" s="20" t="s">
        <v>18</v>
      </c>
      <c r="G50" s="20" t="s">
        <v>119</v>
      </c>
      <c r="H50" s="20" t="s">
        <v>120</v>
      </c>
      <c r="I50" s="21">
        <v>585</v>
      </c>
      <c r="J50" s="20" t="s">
        <v>21</v>
      </c>
      <c r="K50" s="22">
        <v>1</v>
      </c>
      <c r="L50" s="20" t="s">
        <v>22</v>
      </c>
      <c r="M50" s="22">
        <v>100</v>
      </c>
      <c r="N50" s="9"/>
      <c r="O50" s="14">
        <f t="shared" si="1"/>
        <v>0</v>
      </c>
      <c r="P50" s="1"/>
      <c r="Q50" s="1"/>
    </row>
    <row r="51" spans="1:17" ht="102">
      <c r="A51" s="1"/>
      <c r="B51" s="51"/>
      <c r="C51" s="35"/>
      <c r="D51" s="20" t="s">
        <v>17</v>
      </c>
      <c r="E51" s="20" t="s">
        <v>17</v>
      </c>
      <c r="F51" s="20" t="s">
        <v>18</v>
      </c>
      <c r="G51" s="20" t="s">
        <v>121</v>
      </c>
      <c r="H51" s="20" t="s">
        <v>122</v>
      </c>
      <c r="I51" s="21">
        <v>585</v>
      </c>
      <c r="J51" s="20" t="s">
        <v>21</v>
      </c>
      <c r="K51" s="22">
        <v>1</v>
      </c>
      <c r="L51" s="20" t="s">
        <v>22</v>
      </c>
      <c r="M51" s="22">
        <v>100</v>
      </c>
      <c r="N51" s="9"/>
      <c r="O51" s="14">
        <f t="shared" si="1"/>
        <v>0</v>
      </c>
      <c r="P51" s="1"/>
      <c r="Q51" s="1"/>
    </row>
    <row r="52" spans="1:17" ht="369.75">
      <c r="A52" s="1"/>
      <c r="B52" s="51"/>
      <c r="C52" s="35"/>
      <c r="D52" s="20" t="s">
        <v>37</v>
      </c>
      <c r="E52" s="20" t="s">
        <v>106</v>
      </c>
      <c r="F52" s="20" t="s">
        <v>123</v>
      </c>
      <c r="G52" s="20" t="s">
        <v>124</v>
      </c>
      <c r="H52" s="20" t="s">
        <v>125</v>
      </c>
      <c r="I52" s="21">
        <v>98</v>
      </c>
      <c r="J52" s="20" t="s">
        <v>126</v>
      </c>
      <c r="K52" s="22">
        <v>1</v>
      </c>
      <c r="L52" s="20" t="s">
        <v>22</v>
      </c>
      <c r="M52" s="22">
        <v>100</v>
      </c>
      <c r="N52" s="9"/>
      <c r="O52" s="14">
        <f t="shared" si="1"/>
        <v>0</v>
      </c>
      <c r="P52" s="1"/>
      <c r="Q52" s="1"/>
    </row>
    <row r="53" spans="1:17" ht="409.5">
      <c r="A53" s="1"/>
      <c r="B53" s="51"/>
      <c r="C53" s="35"/>
      <c r="D53" s="20" t="s">
        <v>37</v>
      </c>
      <c r="E53" s="20" t="s">
        <v>106</v>
      </c>
      <c r="F53" s="20" t="s">
        <v>127</v>
      </c>
      <c r="G53" s="20" t="s">
        <v>128</v>
      </c>
      <c r="H53" s="20" t="s">
        <v>129</v>
      </c>
      <c r="I53" s="21">
        <v>98</v>
      </c>
      <c r="J53" s="20" t="s">
        <v>126</v>
      </c>
      <c r="K53" s="22">
        <v>1</v>
      </c>
      <c r="L53" s="20" t="s">
        <v>22</v>
      </c>
      <c r="M53" s="22">
        <v>100</v>
      </c>
      <c r="N53" s="9"/>
      <c r="O53" s="14">
        <f t="shared" si="1"/>
        <v>0</v>
      </c>
      <c r="P53" s="1"/>
      <c r="Q53" s="1"/>
    </row>
    <row r="54" spans="1:17" ht="293.25">
      <c r="A54" s="1"/>
      <c r="B54" s="51"/>
      <c r="C54" s="35"/>
      <c r="D54" s="20" t="s">
        <v>37</v>
      </c>
      <c r="E54" s="20" t="s">
        <v>106</v>
      </c>
      <c r="F54" s="20" t="s">
        <v>130</v>
      </c>
      <c r="G54" s="20" t="s">
        <v>131</v>
      </c>
      <c r="H54" s="20" t="s">
        <v>130</v>
      </c>
      <c r="I54" s="21">
        <v>59</v>
      </c>
      <c r="J54" s="20" t="s">
        <v>110</v>
      </c>
      <c r="K54" s="22">
        <v>1</v>
      </c>
      <c r="L54" s="20" t="s">
        <v>22</v>
      </c>
      <c r="M54" s="22">
        <v>100</v>
      </c>
      <c r="N54" s="9"/>
      <c r="O54" s="14">
        <f t="shared" si="1"/>
        <v>0</v>
      </c>
      <c r="P54" s="1"/>
      <c r="Q54" s="1"/>
    </row>
    <row r="55" spans="1:17" ht="357">
      <c r="A55" s="1"/>
      <c r="B55" s="51"/>
      <c r="C55" s="35"/>
      <c r="D55" s="20" t="s">
        <v>37</v>
      </c>
      <c r="E55" s="20" t="s">
        <v>106</v>
      </c>
      <c r="F55" s="20" t="s">
        <v>132</v>
      </c>
      <c r="G55" s="20" t="s">
        <v>133</v>
      </c>
      <c r="H55" s="20" t="s">
        <v>134</v>
      </c>
      <c r="I55" s="21">
        <v>585</v>
      </c>
      <c r="J55" s="20" t="s">
        <v>21</v>
      </c>
      <c r="K55" s="22">
        <v>1</v>
      </c>
      <c r="L55" s="20" t="s">
        <v>22</v>
      </c>
      <c r="M55" s="22">
        <v>100</v>
      </c>
      <c r="N55" s="9"/>
      <c r="O55" s="14">
        <f t="shared" si="1"/>
        <v>0</v>
      </c>
      <c r="P55" s="1"/>
      <c r="Q55" s="1"/>
    </row>
    <row r="56" spans="1:17" ht="25.5" customHeight="1">
      <c r="A56" s="1"/>
      <c r="B56" s="51"/>
      <c r="C56" s="34" t="s">
        <v>135</v>
      </c>
      <c r="D56" s="34"/>
      <c r="E56" s="34"/>
      <c r="F56" s="34"/>
      <c r="G56" s="34"/>
      <c r="H56" s="34"/>
      <c r="I56" s="34"/>
      <c r="J56" s="34"/>
      <c r="K56" s="34"/>
      <c r="L56" s="34"/>
      <c r="M56" s="34"/>
      <c r="N56" s="34"/>
      <c r="O56" s="3">
        <f>SUM(O50:O55)</f>
        <v>0</v>
      </c>
      <c r="P56" s="1"/>
      <c r="Q56" s="1"/>
    </row>
    <row r="57" spans="1:17" ht="191.25">
      <c r="A57" s="1"/>
      <c r="B57" s="51"/>
      <c r="C57" s="19" t="s">
        <v>136</v>
      </c>
      <c r="D57" s="20" t="s">
        <v>17</v>
      </c>
      <c r="E57" s="20" t="s">
        <v>17</v>
      </c>
      <c r="F57" s="20" t="s">
        <v>18</v>
      </c>
      <c r="G57" s="20" t="s">
        <v>119</v>
      </c>
      <c r="H57" s="20" t="s">
        <v>120</v>
      </c>
      <c r="I57" s="21">
        <v>40</v>
      </c>
      <c r="J57" s="20" t="s">
        <v>21</v>
      </c>
      <c r="K57" s="22">
        <v>1</v>
      </c>
      <c r="L57" s="20" t="s">
        <v>22</v>
      </c>
      <c r="M57" s="22">
        <v>100</v>
      </c>
      <c r="N57" s="9"/>
      <c r="O57" s="14">
        <f t="shared" si="1"/>
        <v>0</v>
      </c>
      <c r="P57" s="1"/>
      <c r="Q57" s="1"/>
    </row>
    <row r="58" spans="1:17" ht="25.5" customHeight="1">
      <c r="A58" s="1"/>
      <c r="B58" s="51"/>
      <c r="C58" s="34" t="s">
        <v>137</v>
      </c>
      <c r="D58" s="34"/>
      <c r="E58" s="34"/>
      <c r="F58" s="34"/>
      <c r="G58" s="34"/>
      <c r="H58" s="34"/>
      <c r="I58" s="34"/>
      <c r="J58" s="34"/>
      <c r="K58" s="34"/>
      <c r="L58" s="34"/>
      <c r="M58" s="34"/>
      <c r="N58" s="34"/>
      <c r="O58" s="3">
        <f>O57</f>
        <v>0</v>
      </c>
      <c r="P58" s="1"/>
      <c r="Q58" s="1"/>
    </row>
    <row r="59" spans="1:17" ht="63.75">
      <c r="A59" s="1"/>
      <c r="B59" s="51"/>
      <c r="C59" s="49" t="s">
        <v>138</v>
      </c>
      <c r="D59" s="20" t="s">
        <v>17</v>
      </c>
      <c r="E59" s="20" t="s">
        <v>17</v>
      </c>
      <c r="F59" s="20" t="s">
        <v>52</v>
      </c>
      <c r="G59" s="20" t="s">
        <v>139</v>
      </c>
      <c r="H59" s="20" t="s">
        <v>140</v>
      </c>
      <c r="I59" s="21">
        <v>1288</v>
      </c>
      <c r="J59" s="20" t="s">
        <v>53</v>
      </c>
      <c r="K59" s="22">
        <v>1</v>
      </c>
      <c r="L59" s="20" t="s">
        <v>22</v>
      </c>
      <c r="M59" s="22">
        <v>100</v>
      </c>
      <c r="N59" s="9"/>
      <c r="O59" s="14">
        <f t="shared" si="1"/>
        <v>0</v>
      </c>
      <c r="P59" s="1"/>
      <c r="Q59" s="1"/>
    </row>
    <row r="60" spans="1:17" ht="89.25">
      <c r="A60" s="1"/>
      <c r="B60" s="51"/>
      <c r="C60" s="50"/>
      <c r="D60" s="20" t="s">
        <v>17</v>
      </c>
      <c r="E60" s="20" t="s">
        <v>17</v>
      </c>
      <c r="F60" s="20" t="s">
        <v>52</v>
      </c>
      <c r="G60" s="20" t="s">
        <v>141</v>
      </c>
      <c r="H60" s="20" t="s">
        <v>142</v>
      </c>
      <c r="I60" s="21">
        <v>20</v>
      </c>
      <c r="J60" s="20" t="s">
        <v>53</v>
      </c>
      <c r="K60" s="22">
        <v>1</v>
      </c>
      <c r="L60" s="20" t="s">
        <v>22</v>
      </c>
      <c r="M60" s="22">
        <v>100</v>
      </c>
      <c r="N60" s="9"/>
      <c r="O60" s="14">
        <f t="shared" si="1"/>
        <v>0</v>
      </c>
      <c r="P60" s="1"/>
      <c r="Q60" s="1"/>
    </row>
    <row r="61" spans="1:17" ht="25.5" customHeight="1">
      <c r="A61" s="1"/>
      <c r="B61" s="51"/>
      <c r="C61" s="52" t="s">
        <v>143</v>
      </c>
      <c r="D61" s="53"/>
      <c r="E61" s="53"/>
      <c r="F61" s="53"/>
      <c r="G61" s="53"/>
      <c r="H61" s="53"/>
      <c r="I61" s="53"/>
      <c r="J61" s="53"/>
      <c r="K61" s="53"/>
      <c r="L61" s="53"/>
      <c r="M61" s="53"/>
      <c r="N61" s="54"/>
      <c r="O61" s="3">
        <f>SUM(O59:O60)</f>
        <v>0</v>
      </c>
      <c r="P61" s="1"/>
      <c r="Q61" s="1"/>
    </row>
    <row r="62" spans="1:17" ht="140.25">
      <c r="A62" s="1"/>
      <c r="B62" s="51"/>
      <c r="C62" s="19" t="s">
        <v>144</v>
      </c>
      <c r="D62" s="20" t="s">
        <v>17</v>
      </c>
      <c r="E62" s="20" t="s">
        <v>17</v>
      </c>
      <c r="F62" s="20" t="s">
        <v>145</v>
      </c>
      <c r="G62" s="20" t="s">
        <v>144</v>
      </c>
      <c r="H62" s="20" t="s">
        <v>146</v>
      </c>
      <c r="I62" s="21">
        <v>8775</v>
      </c>
      <c r="J62" s="20" t="s">
        <v>21</v>
      </c>
      <c r="K62" s="22">
        <v>1</v>
      </c>
      <c r="L62" s="20" t="s">
        <v>22</v>
      </c>
      <c r="M62" s="22">
        <v>100</v>
      </c>
      <c r="N62" s="9"/>
      <c r="O62" s="14">
        <f t="shared" si="1"/>
        <v>0</v>
      </c>
      <c r="P62" s="1"/>
      <c r="Q62" s="1"/>
    </row>
    <row r="63" spans="1:17" ht="25.5" customHeight="1">
      <c r="A63" s="1"/>
      <c r="B63" s="51"/>
      <c r="C63" s="52" t="s">
        <v>147</v>
      </c>
      <c r="D63" s="53"/>
      <c r="E63" s="53"/>
      <c r="F63" s="53"/>
      <c r="G63" s="53"/>
      <c r="H63" s="53"/>
      <c r="I63" s="53"/>
      <c r="J63" s="53"/>
      <c r="K63" s="53"/>
      <c r="L63" s="53"/>
      <c r="M63" s="53"/>
      <c r="N63" s="54"/>
      <c r="O63" s="3">
        <f>O62</f>
        <v>0</v>
      </c>
      <c r="P63" s="1"/>
      <c r="Q63" s="1"/>
    </row>
    <row r="64" spans="1:17" ht="102">
      <c r="A64" s="1"/>
      <c r="B64" s="51"/>
      <c r="C64" s="49" t="s">
        <v>148</v>
      </c>
      <c r="D64" s="20" t="s">
        <v>17</v>
      </c>
      <c r="E64" s="20" t="s">
        <v>17</v>
      </c>
      <c r="F64" s="20" t="s">
        <v>145</v>
      </c>
      <c r="G64" s="20" t="s">
        <v>149</v>
      </c>
      <c r="H64" s="20" t="s">
        <v>150</v>
      </c>
      <c r="I64" s="21">
        <v>585</v>
      </c>
      <c r="J64" s="20" t="s">
        <v>21</v>
      </c>
      <c r="K64" s="22">
        <v>1</v>
      </c>
      <c r="L64" s="20" t="s">
        <v>22</v>
      </c>
      <c r="M64" s="22">
        <v>100</v>
      </c>
      <c r="N64" s="9"/>
      <c r="O64" s="14">
        <f t="shared" si="1"/>
        <v>0</v>
      </c>
      <c r="P64" s="1"/>
      <c r="Q64" s="1"/>
    </row>
    <row r="65" spans="1:17" ht="102">
      <c r="A65" s="1"/>
      <c r="B65" s="51"/>
      <c r="C65" s="50"/>
      <c r="D65" s="20" t="s">
        <v>17</v>
      </c>
      <c r="E65" s="20" t="s">
        <v>17</v>
      </c>
      <c r="F65" s="20" t="s">
        <v>52</v>
      </c>
      <c r="G65" s="20" t="s">
        <v>141</v>
      </c>
      <c r="H65" s="20" t="s">
        <v>151</v>
      </c>
      <c r="I65" s="21">
        <v>20</v>
      </c>
      <c r="J65" s="20" t="s">
        <v>53</v>
      </c>
      <c r="K65" s="22">
        <v>1</v>
      </c>
      <c r="L65" s="20" t="s">
        <v>22</v>
      </c>
      <c r="M65" s="22">
        <v>100</v>
      </c>
      <c r="N65" s="9"/>
      <c r="O65" s="14">
        <f t="shared" si="1"/>
        <v>0</v>
      </c>
      <c r="P65" s="1"/>
      <c r="Q65" s="1"/>
    </row>
    <row r="66" spans="1:17" ht="25.5" customHeight="1">
      <c r="A66" s="1"/>
      <c r="B66" s="51"/>
      <c r="C66" s="34" t="s">
        <v>152</v>
      </c>
      <c r="D66" s="34"/>
      <c r="E66" s="34"/>
      <c r="F66" s="34"/>
      <c r="G66" s="34"/>
      <c r="H66" s="34"/>
      <c r="I66" s="34"/>
      <c r="J66" s="34"/>
      <c r="K66" s="34"/>
      <c r="L66" s="34"/>
      <c r="M66" s="34"/>
      <c r="N66" s="34"/>
      <c r="O66" s="3">
        <f>SUM(O64:O65)</f>
        <v>0</v>
      </c>
      <c r="P66" s="1"/>
      <c r="Q66" s="1"/>
    </row>
    <row r="67" spans="1:17" ht="25.5" customHeight="1">
      <c r="A67" s="1"/>
      <c r="B67" s="36" t="s">
        <v>153</v>
      </c>
      <c r="C67" s="36"/>
      <c r="D67" s="36"/>
      <c r="E67" s="36"/>
      <c r="F67" s="36"/>
      <c r="G67" s="36"/>
      <c r="H67" s="36"/>
      <c r="I67" s="36"/>
      <c r="J67" s="36"/>
      <c r="K67" s="36"/>
      <c r="L67" s="36"/>
      <c r="M67" s="36"/>
      <c r="N67" s="36"/>
      <c r="O67" s="4">
        <f>+O66+O63+O61+O58+O56+O49+O43+O25+O22+O20+O17+O15</f>
        <v>2148531954</v>
      </c>
      <c r="P67" s="1"/>
      <c r="Q67" s="1"/>
    </row>
    <row r="68" spans="1:17" ht="89.25">
      <c r="A68" s="1"/>
      <c r="B68" s="51" t="s">
        <v>154</v>
      </c>
      <c r="C68" s="19" t="s">
        <v>155</v>
      </c>
      <c r="D68" s="20" t="s">
        <v>17</v>
      </c>
      <c r="E68" s="20" t="s">
        <v>17</v>
      </c>
      <c r="F68" s="20" t="s">
        <v>49</v>
      </c>
      <c r="G68" s="20" t="s">
        <v>155</v>
      </c>
      <c r="H68" s="20" t="s">
        <v>50</v>
      </c>
      <c r="I68" s="21">
        <v>350</v>
      </c>
      <c r="J68" s="20" t="s">
        <v>21</v>
      </c>
      <c r="K68" s="22">
        <v>1</v>
      </c>
      <c r="L68" s="20" t="s">
        <v>22</v>
      </c>
      <c r="M68" s="22">
        <v>100</v>
      </c>
      <c r="N68" s="9"/>
      <c r="O68" s="14">
        <f t="shared" ref="O68:O99" si="2">I68*N68</f>
        <v>0</v>
      </c>
      <c r="P68" s="1"/>
      <c r="Q68" s="1"/>
    </row>
    <row r="69" spans="1:17" ht="25.5" customHeight="1">
      <c r="A69" s="1"/>
      <c r="B69" s="51"/>
      <c r="C69" s="34" t="s">
        <v>156</v>
      </c>
      <c r="D69" s="34"/>
      <c r="E69" s="34"/>
      <c r="F69" s="34"/>
      <c r="G69" s="34"/>
      <c r="H69" s="34"/>
      <c r="I69" s="34"/>
      <c r="J69" s="34"/>
      <c r="K69" s="34"/>
      <c r="L69" s="34"/>
      <c r="M69" s="34"/>
      <c r="N69" s="34"/>
      <c r="O69" s="3">
        <f>O68</f>
        <v>0</v>
      </c>
      <c r="P69" s="1"/>
      <c r="Q69" s="1"/>
    </row>
    <row r="70" spans="1:17" ht="63.75">
      <c r="A70" s="1"/>
      <c r="B70" s="51"/>
      <c r="C70" s="35" t="s">
        <v>157</v>
      </c>
      <c r="D70" s="20" t="s">
        <v>17</v>
      </c>
      <c r="E70" s="20" t="s">
        <v>17</v>
      </c>
      <c r="F70" s="20" t="s">
        <v>52</v>
      </c>
      <c r="G70" s="20" t="s">
        <v>158</v>
      </c>
      <c r="H70" s="20" t="s">
        <v>159</v>
      </c>
      <c r="I70" s="21">
        <v>832</v>
      </c>
      <c r="J70" s="20" t="s">
        <v>53</v>
      </c>
      <c r="K70" s="22">
        <v>1</v>
      </c>
      <c r="L70" s="20" t="s">
        <v>22</v>
      </c>
      <c r="M70" s="22">
        <v>100</v>
      </c>
      <c r="N70" s="9"/>
      <c r="O70" s="14">
        <f t="shared" si="2"/>
        <v>0</v>
      </c>
      <c r="P70" s="1"/>
      <c r="Q70" s="1"/>
    </row>
    <row r="71" spans="1:17" ht="89.25">
      <c r="A71" s="1"/>
      <c r="B71" s="51"/>
      <c r="C71" s="35"/>
      <c r="D71" s="20" t="s">
        <v>17</v>
      </c>
      <c r="E71" s="20" t="s">
        <v>17</v>
      </c>
      <c r="F71" s="20" t="s">
        <v>52</v>
      </c>
      <c r="G71" s="20" t="s">
        <v>160</v>
      </c>
      <c r="H71" s="20" t="s">
        <v>161</v>
      </c>
      <c r="I71" s="21">
        <v>10</v>
      </c>
      <c r="J71" s="20" t="s">
        <v>53</v>
      </c>
      <c r="K71" s="22">
        <v>1</v>
      </c>
      <c r="L71" s="20" t="s">
        <v>22</v>
      </c>
      <c r="M71" s="22">
        <v>100</v>
      </c>
      <c r="N71" s="9"/>
      <c r="O71" s="14">
        <f t="shared" si="2"/>
        <v>0</v>
      </c>
      <c r="P71" s="1"/>
      <c r="Q71" s="1"/>
    </row>
    <row r="72" spans="1:17" ht="25.5" customHeight="1">
      <c r="A72" s="1"/>
      <c r="B72" s="51"/>
      <c r="C72" s="34" t="s">
        <v>162</v>
      </c>
      <c r="D72" s="34"/>
      <c r="E72" s="34"/>
      <c r="F72" s="34"/>
      <c r="G72" s="34"/>
      <c r="H72" s="34"/>
      <c r="I72" s="34"/>
      <c r="J72" s="34"/>
      <c r="K72" s="34"/>
      <c r="L72" s="34"/>
      <c r="M72" s="34"/>
      <c r="N72" s="34"/>
      <c r="O72" s="3">
        <f>SUM(O70:O71)</f>
        <v>0</v>
      </c>
      <c r="P72" s="1"/>
      <c r="Q72" s="1"/>
    </row>
    <row r="73" spans="1:17" ht="38.25">
      <c r="A73" s="1"/>
      <c r="B73" s="51"/>
      <c r="C73" s="35" t="s">
        <v>163</v>
      </c>
      <c r="D73" s="20" t="s">
        <v>37</v>
      </c>
      <c r="E73" s="20" t="s">
        <v>38</v>
      </c>
      <c r="F73" s="20" t="s">
        <v>39</v>
      </c>
      <c r="G73" s="20" t="s">
        <v>39</v>
      </c>
      <c r="H73" s="20" t="s">
        <v>164</v>
      </c>
      <c r="I73" s="21">
        <v>350</v>
      </c>
      <c r="J73" s="20" t="s">
        <v>165</v>
      </c>
      <c r="K73" s="22">
        <v>1</v>
      </c>
      <c r="L73" s="20" t="s">
        <v>22</v>
      </c>
      <c r="M73" s="22">
        <v>100</v>
      </c>
      <c r="N73" s="9"/>
      <c r="O73" s="14">
        <f t="shared" si="2"/>
        <v>0</v>
      </c>
      <c r="P73" s="1"/>
      <c r="Q73" s="1"/>
    </row>
    <row r="74" spans="1:17" ht="51">
      <c r="A74" s="1"/>
      <c r="B74" s="51"/>
      <c r="C74" s="35"/>
      <c r="D74" s="20" t="s">
        <v>17</v>
      </c>
      <c r="E74" s="20" t="s">
        <v>17</v>
      </c>
      <c r="F74" s="20" t="s">
        <v>18</v>
      </c>
      <c r="G74" s="20" t="s">
        <v>42</v>
      </c>
      <c r="H74" s="20" t="s">
        <v>166</v>
      </c>
      <c r="I74" s="21">
        <v>350</v>
      </c>
      <c r="J74" s="20" t="s">
        <v>44</v>
      </c>
      <c r="K74" s="22">
        <v>1</v>
      </c>
      <c r="L74" s="20" t="s">
        <v>22</v>
      </c>
      <c r="M74" s="22">
        <v>100</v>
      </c>
      <c r="N74" s="9"/>
      <c r="O74" s="14">
        <f t="shared" si="2"/>
        <v>0</v>
      </c>
      <c r="P74" s="1"/>
      <c r="Q74" s="1"/>
    </row>
    <row r="75" spans="1:17" ht="51">
      <c r="A75" s="1"/>
      <c r="B75" s="51"/>
      <c r="C75" s="35"/>
      <c r="D75" s="20" t="s">
        <v>17</v>
      </c>
      <c r="E75" s="20" t="s">
        <v>17</v>
      </c>
      <c r="F75" s="20" t="s">
        <v>18</v>
      </c>
      <c r="G75" s="20" t="s">
        <v>42</v>
      </c>
      <c r="H75" s="20" t="s">
        <v>167</v>
      </c>
      <c r="I75" s="21">
        <v>350</v>
      </c>
      <c r="J75" s="20" t="s">
        <v>168</v>
      </c>
      <c r="K75" s="22">
        <v>1</v>
      </c>
      <c r="L75" s="20" t="s">
        <v>22</v>
      </c>
      <c r="M75" s="22">
        <v>100</v>
      </c>
      <c r="N75" s="9"/>
      <c r="O75" s="14">
        <f t="shared" si="2"/>
        <v>0</v>
      </c>
      <c r="P75" s="1"/>
      <c r="Q75" s="1"/>
    </row>
    <row r="76" spans="1:17" ht="51">
      <c r="A76" s="1"/>
      <c r="B76" s="51"/>
      <c r="C76" s="35"/>
      <c r="D76" s="20" t="s">
        <v>17</v>
      </c>
      <c r="E76" s="20" t="s">
        <v>17</v>
      </c>
      <c r="F76" s="20" t="s">
        <v>18</v>
      </c>
      <c r="G76" s="20" t="s">
        <v>34</v>
      </c>
      <c r="H76" s="20" t="s">
        <v>35</v>
      </c>
      <c r="I76" s="21">
        <v>350</v>
      </c>
      <c r="J76" s="20" t="s">
        <v>36</v>
      </c>
      <c r="K76" s="22">
        <v>1</v>
      </c>
      <c r="L76" s="20" t="s">
        <v>22</v>
      </c>
      <c r="M76" s="22">
        <v>100</v>
      </c>
      <c r="N76" s="9"/>
      <c r="O76" s="14">
        <f t="shared" si="2"/>
        <v>0</v>
      </c>
      <c r="P76" s="1"/>
      <c r="Q76" s="1"/>
    </row>
    <row r="77" spans="1:17" ht="51">
      <c r="A77" s="1"/>
      <c r="B77" s="51"/>
      <c r="C77" s="35"/>
      <c r="D77" s="20" t="s">
        <v>17</v>
      </c>
      <c r="E77" s="20" t="s">
        <v>17</v>
      </c>
      <c r="F77" s="20" t="s">
        <v>18</v>
      </c>
      <c r="G77" s="20" t="s">
        <v>169</v>
      </c>
      <c r="H77" s="20" t="s">
        <v>170</v>
      </c>
      <c r="I77" s="21">
        <v>350</v>
      </c>
      <c r="J77" s="20" t="s">
        <v>33</v>
      </c>
      <c r="K77" s="22">
        <v>1</v>
      </c>
      <c r="L77" s="20" t="s">
        <v>22</v>
      </c>
      <c r="M77" s="22">
        <v>100</v>
      </c>
      <c r="N77" s="9"/>
      <c r="O77" s="14">
        <f t="shared" si="2"/>
        <v>0</v>
      </c>
      <c r="P77" s="1"/>
      <c r="Q77" s="1"/>
    </row>
    <row r="78" spans="1:17" ht="127.5">
      <c r="A78" s="1"/>
      <c r="B78" s="51"/>
      <c r="C78" s="35"/>
      <c r="D78" s="20" t="s">
        <v>17</v>
      </c>
      <c r="E78" s="20" t="s">
        <v>17</v>
      </c>
      <c r="F78" s="20" t="s">
        <v>18</v>
      </c>
      <c r="G78" s="20" t="s">
        <v>45</v>
      </c>
      <c r="H78" s="20" t="s">
        <v>171</v>
      </c>
      <c r="I78" s="21">
        <v>350</v>
      </c>
      <c r="J78" s="20" t="s">
        <v>21</v>
      </c>
      <c r="K78" s="22">
        <v>1</v>
      </c>
      <c r="L78" s="20" t="s">
        <v>22</v>
      </c>
      <c r="M78" s="22">
        <v>100</v>
      </c>
      <c r="N78" s="9"/>
      <c r="O78" s="14">
        <f t="shared" si="2"/>
        <v>0</v>
      </c>
      <c r="P78" s="1"/>
      <c r="Q78" s="1"/>
    </row>
    <row r="79" spans="1:17" ht="25.5" customHeight="1">
      <c r="A79" s="1"/>
      <c r="B79" s="51"/>
      <c r="C79" s="34" t="s">
        <v>172</v>
      </c>
      <c r="D79" s="34"/>
      <c r="E79" s="34"/>
      <c r="F79" s="34"/>
      <c r="G79" s="34"/>
      <c r="H79" s="34"/>
      <c r="I79" s="34"/>
      <c r="J79" s="34"/>
      <c r="K79" s="34"/>
      <c r="L79" s="34"/>
      <c r="M79" s="34"/>
      <c r="N79" s="34"/>
      <c r="O79" s="3">
        <f>SUM(O73:O78)</f>
        <v>0</v>
      </c>
      <c r="P79" s="1"/>
      <c r="Q79" s="1"/>
    </row>
    <row r="80" spans="1:17" ht="51">
      <c r="A80" s="1"/>
      <c r="B80" s="51"/>
      <c r="C80" s="35" t="s">
        <v>173</v>
      </c>
      <c r="D80" s="20" t="s">
        <v>37</v>
      </c>
      <c r="E80" s="20" t="s">
        <v>38</v>
      </c>
      <c r="F80" s="20" t="s">
        <v>174</v>
      </c>
      <c r="G80" s="20" t="s">
        <v>174</v>
      </c>
      <c r="H80" s="20" t="s">
        <v>175</v>
      </c>
      <c r="I80" s="21">
        <v>700</v>
      </c>
      <c r="J80" s="20" t="s">
        <v>165</v>
      </c>
      <c r="K80" s="22">
        <v>1</v>
      </c>
      <c r="L80" s="20" t="s">
        <v>22</v>
      </c>
      <c r="M80" s="22">
        <v>100</v>
      </c>
      <c r="N80" s="9"/>
      <c r="O80" s="14">
        <f t="shared" si="2"/>
        <v>0</v>
      </c>
      <c r="P80" s="1"/>
      <c r="Q80" s="1"/>
    </row>
    <row r="81" spans="1:17" ht="38.25">
      <c r="A81" s="1"/>
      <c r="B81" s="51"/>
      <c r="C81" s="35"/>
      <c r="D81" s="20" t="s">
        <v>37</v>
      </c>
      <c r="E81" s="20" t="s">
        <v>38</v>
      </c>
      <c r="F81" s="20" t="s">
        <v>176</v>
      </c>
      <c r="G81" s="20" t="s">
        <v>176</v>
      </c>
      <c r="H81" s="20" t="s">
        <v>176</v>
      </c>
      <c r="I81" s="21">
        <v>1050</v>
      </c>
      <c r="J81" s="20" t="s">
        <v>177</v>
      </c>
      <c r="K81" s="22">
        <v>1</v>
      </c>
      <c r="L81" s="20" t="s">
        <v>22</v>
      </c>
      <c r="M81" s="22">
        <v>100</v>
      </c>
      <c r="N81" s="9"/>
      <c r="O81" s="14">
        <f t="shared" si="2"/>
        <v>0</v>
      </c>
      <c r="P81" s="1"/>
      <c r="Q81" s="1"/>
    </row>
    <row r="82" spans="1:17" ht="38.25">
      <c r="A82" s="1"/>
      <c r="B82" s="51"/>
      <c r="C82" s="35"/>
      <c r="D82" s="20" t="s">
        <v>37</v>
      </c>
      <c r="E82" s="20" t="s">
        <v>38</v>
      </c>
      <c r="F82" s="20" t="s">
        <v>178</v>
      </c>
      <c r="G82" s="20" t="s">
        <v>178</v>
      </c>
      <c r="H82" s="20" t="s">
        <v>179</v>
      </c>
      <c r="I82" s="21">
        <v>700</v>
      </c>
      <c r="J82" s="20" t="s">
        <v>21</v>
      </c>
      <c r="K82" s="22">
        <v>1</v>
      </c>
      <c r="L82" s="20" t="s">
        <v>22</v>
      </c>
      <c r="M82" s="22">
        <v>100</v>
      </c>
      <c r="N82" s="9"/>
      <c r="O82" s="14">
        <f t="shared" si="2"/>
        <v>0</v>
      </c>
      <c r="P82" s="1"/>
      <c r="Q82" s="1"/>
    </row>
    <row r="83" spans="1:17" ht="25.5">
      <c r="A83" s="1"/>
      <c r="B83" s="51"/>
      <c r="C83" s="35"/>
      <c r="D83" s="20" t="s">
        <v>37</v>
      </c>
      <c r="E83" s="20" t="s">
        <v>38</v>
      </c>
      <c r="F83" s="20" t="s">
        <v>180</v>
      </c>
      <c r="G83" s="20" t="s">
        <v>180</v>
      </c>
      <c r="H83" s="20" t="s">
        <v>181</v>
      </c>
      <c r="I83" s="21">
        <v>350</v>
      </c>
      <c r="J83" s="20" t="s">
        <v>21</v>
      </c>
      <c r="K83" s="22">
        <v>1</v>
      </c>
      <c r="L83" s="20" t="s">
        <v>22</v>
      </c>
      <c r="M83" s="22">
        <v>100</v>
      </c>
      <c r="N83" s="9"/>
      <c r="O83" s="14">
        <f t="shared" si="2"/>
        <v>0</v>
      </c>
      <c r="P83" s="1"/>
      <c r="Q83" s="1"/>
    </row>
    <row r="84" spans="1:17" ht="51">
      <c r="A84" s="1"/>
      <c r="B84" s="51"/>
      <c r="C84" s="35"/>
      <c r="D84" s="20" t="s">
        <v>37</v>
      </c>
      <c r="E84" s="20" t="s">
        <v>38</v>
      </c>
      <c r="F84" s="20" t="s">
        <v>182</v>
      </c>
      <c r="G84" s="20" t="s">
        <v>182</v>
      </c>
      <c r="H84" s="20" t="s">
        <v>182</v>
      </c>
      <c r="I84" s="21">
        <v>700</v>
      </c>
      <c r="J84" s="20" t="s">
        <v>165</v>
      </c>
      <c r="K84" s="22">
        <v>1</v>
      </c>
      <c r="L84" s="20" t="s">
        <v>22</v>
      </c>
      <c r="M84" s="22">
        <v>100</v>
      </c>
      <c r="N84" s="9"/>
      <c r="O84" s="14">
        <f t="shared" si="2"/>
        <v>0</v>
      </c>
      <c r="P84" s="1"/>
      <c r="Q84" s="1"/>
    </row>
    <row r="85" spans="1:17" ht="25.5">
      <c r="A85" s="1"/>
      <c r="B85" s="51"/>
      <c r="C85" s="35"/>
      <c r="D85" s="20" t="s">
        <v>37</v>
      </c>
      <c r="E85" s="20" t="s">
        <v>38</v>
      </c>
      <c r="F85" s="20" t="s">
        <v>183</v>
      </c>
      <c r="G85" s="20" t="s">
        <v>183</v>
      </c>
      <c r="H85" s="20" t="s">
        <v>184</v>
      </c>
      <c r="I85" s="21">
        <v>700</v>
      </c>
      <c r="J85" s="20" t="s">
        <v>21</v>
      </c>
      <c r="K85" s="22">
        <v>1</v>
      </c>
      <c r="L85" s="20" t="s">
        <v>22</v>
      </c>
      <c r="M85" s="22">
        <v>100</v>
      </c>
      <c r="N85" s="9"/>
      <c r="O85" s="14">
        <f t="shared" si="2"/>
        <v>0</v>
      </c>
      <c r="P85" s="1"/>
      <c r="Q85" s="1"/>
    </row>
    <row r="86" spans="1:17" ht="25.5">
      <c r="A86" s="1"/>
      <c r="B86" s="51"/>
      <c r="C86" s="35"/>
      <c r="D86" s="20" t="s">
        <v>17</v>
      </c>
      <c r="E86" s="20" t="s">
        <v>17</v>
      </c>
      <c r="F86" s="20" t="s">
        <v>185</v>
      </c>
      <c r="G86" s="20" t="s">
        <v>186</v>
      </c>
      <c r="H86" s="20" t="s">
        <v>187</v>
      </c>
      <c r="I86" s="21">
        <v>700</v>
      </c>
      <c r="J86" s="20" t="s">
        <v>188</v>
      </c>
      <c r="K86" s="22">
        <v>1</v>
      </c>
      <c r="L86" s="20" t="s">
        <v>22</v>
      </c>
      <c r="M86" s="22">
        <v>100</v>
      </c>
      <c r="N86" s="9"/>
      <c r="O86" s="14">
        <f t="shared" si="2"/>
        <v>0</v>
      </c>
      <c r="P86" s="1"/>
      <c r="Q86" s="1"/>
    </row>
    <row r="87" spans="1:17" ht="25.5">
      <c r="A87" s="1"/>
      <c r="B87" s="51"/>
      <c r="C87" s="35"/>
      <c r="D87" s="20" t="s">
        <v>17</v>
      </c>
      <c r="E87" s="20" t="s">
        <v>17</v>
      </c>
      <c r="F87" s="20" t="s">
        <v>185</v>
      </c>
      <c r="G87" s="20" t="s">
        <v>189</v>
      </c>
      <c r="H87" s="20" t="s">
        <v>190</v>
      </c>
      <c r="I87" s="21">
        <v>700</v>
      </c>
      <c r="J87" s="20" t="s">
        <v>191</v>
      </c>
      <c r="K87" s="22">
        <v>1</v>
      </c>
      <c r="L87" s="20" t="s">
        <v>22</v>
      </c>
      <c r="M87" s="22">
        <v>100</v>
      </c>
      <c r="N87" s="9"/>
      <c r="O87" s="14">
        <f t="shared" si="2"/>
        <v>0</v>
      </c>
      <c r="P87" s="1"/>
      <c r="Q87" s="1"/>
    </row>
    <row r="88" spans="1:17" ht="25.5">
      <c r="A88" s="1"/>
      <c r="B88" s="51"/>
      <c r="C88" s="35"/>
      <c r="D88" s="20" t="s">
        <v>17</v>
      </c>
      <c r="E88" s="20" t="s">
        <v>17</v>
      </c>
      <c r="F88" s="20" t="s">
        <v>185</v>
      </c>
      <c r="G88" s="20" t="s">
        <v>192</v>
      </c>
      <c r="H88" s="20" t="s">
        <v>193</v>
      </c>
      <c r="I88" s="21">
        <v>700</v>
      </c>
      <c r="J88" s="20" t="s">
        <v>194</v>
      </c>
      <c r="K88" s="22">
        <v>1</v>
      </c>
      <c r="L88" s="20" t="s">
        <v>22</v>
      </c>
      <c r="M88" s="22">
        <v>100</v>
      </c>
      <c r="N88" s="9"/>
      <c r="O88" s="14">
        <f t="shared" si="2"/>
        <v>0</v>
      </c>
      <c r="P88" s="1"/>
      <c r="Q88" s="1"/>
    </row>
    <row r="89" spans="1:17" ht="25.5">
      <c r="A89" s="1"/>
      <c r="B89" s="51"/>
      <c r="C89" s="35"/>
      <c r="D89" s="20" t="s">
        <v>17</v>
      </c>
      <c r="E89" s="20" t="s">
        <v>17</v>
      </c>
      <c r="F89" s="20" t="s">
        <v>185</v>
      </c>
      <c r="G89" s="20" t="s">
        <v>195</v>
      </c>
      <c r="H89" s="20" t="s">
        <v>196</v>
      </c>
      <c r="I89" s="21">
        <v>700</v>
      </c>
      <c r="J89" s="20" t="s">
        <v>21</v>
      </c>
      <c r="K89" s="22">
        <v>1</v>
      </c>
      <c r="L89" s="20" t="s">
        <v>22</v>
      </c>
      <c r="M89" s="22">
        <v>100</v>
      </c>
      <c r="N89" s="9"/>
      <c r="O89" s="14">
        <f t="shared" si="2"/>
        <v>0</v>
      </c>
      <c r="P89" s="1"/>
      <c r="Q89" s="1"/>
    </row>
    <row r="90" spans="1:17" ht="25.5">
      <c r="A90" s="1"/>
      <c r="B90" s="51"/>
      <c r="C90" s="35"/>
      <c r="D90" s="20" t="s">
        <v>37</v>
      </c>
      <c r="E90" s="20" t="s">
        <v>38</v>
      </c>
      <c r="F90" s="20" t="s">
        <v>197</v>
      </c>
      <c r="G90" s="20" t="s">
        <v>197</v>
      </c>
      <c r="H90" s="20" t="s">
        <v>198</v>
      </c>
      <c r="I90" s="21">
        <v>700</v>
      </c>
      <c r="J90" s="20" t="s">
        <v>21</v>
      </c>
      <c r="K90" s="22">
        <v>1</v>
      </c>
      <c r="L90" s="20" t="s">
        <v>22</v>
      </c>
      <c r="M90" s="22">
        <v>100</v>
      </c>
      <c r="N90" s="9"/>
      <c r="O90" s="14">
        <f t="shared" si="2"/>
        <v>0</v>
      </c>
      <c r="P90" s="1"/>
      <c r="Q90" s="1"/>
    </row>
    <row r="91" spans="1:17" ht="38.25">
      <c r="A91" s="1"/>
      <c r="B91" s="51"/>
      <c r="C91" s="35"/>
      <c r="D91" s="20" t="s">
        <v>17</v>
      </c>
      <c r="E91" s="20" t="s">
        <v>17</v>
      </c>
      <c r="F91" s="20" t="s">
        <v>185</v>
      </c>
      <c r="G91" s="20" t="s">
        <v>199</v>
      </c>
      <c r="H91" s="20" t="s">
        <v>200</v>
      </c>
      <c r="I91" s="21">
        <v>700</v>
      </c>
      <c r="J91" s="20" t="s">
        <v>165</v>
      </c>
      <c r="K91" s="22">
        <v>1</v>
      </c>
      <c r="L91" s="20" t="s">
        <v>22</v>
      </c>
      <c r="M91" s="22">
        <v>100</v>
      </c>
      <c r="N91" s="9"/>
      <c r="O91" s="14">
        <f t="shared" si="2"/>
        <v>0</v>
      </c>
      <c r="P91" s="1"/>
      <c r="Q91" s="1"/>
    </row>
    <row r="92" spans="1:17" ht="38.25">
      <c r="A92" s="1"/>
      <c r="B92" s="51"/>
      <c r="C92" s="35"/>
      <c r="D92" s="20" t="s">
        <v>17</v>
      </c>
      <c r="E92" s="20" t="s">
        <v>17</v>
      </c>
      <c r="F92" s="20" t="s">
        <v>185</v>
      </c>
      <c r="G92" s="20" t="s">
        <v>201</v>
      </c>
      <c r="H92" s="20" t="s">
        <v>202</v>
      </c>
      <c r="I92" s="21">
        <v>700</v>
      </c>
      <c r="J92" s="20" t="s">
        <v>21</v>
      </c>
      <c r="K92" s="22">
        <v>1</v>
      </c>
      <c r="L92" s="20" t="s">
        <v>22</v>
      </c>
      <c r="M92" s="22">
        <v>100</v>
      </c>
      <c r="N92" s="9"/>
      <c r="O92" s="14">
        <f t="shared" si="2"/>
        <v>0</v>
      </c>
      <c r="P92" s="1"/>
      <c r="Q92" s="1"/>
    </row>
    <row r="93" spans="1:17" ht="140.25">
      <c r="A93" s="1"/>
      <c r="B93" s="51"/>
      <c r="C93" s="35"/>
      <c r="D93" s="20" t="s">
        <v>17</v>
      </c>
      <c r="E93" s="20" t="s">
        <v>17</v>
      </c>
      <c r="F93" s="20" t="s">
        <v>18</v>
      </c>
      <c r="G93" s="20" t="s">
        <v>45</v>
      </c>
      <c r="H93" s="20" t="s">
        <v>46</v>
      </c>
      <c r="I93" s="21">
        <v>350</v>
      </c>
      <c r="J93" s="20" t="s">
        <v>21</v>
      </c>
      <c r="K93" s="22">
        <v>1</v>
      </c>
      <c r="L93" s="20" t="s">
        <v>22</v>
      </c>
      <c r="M93" s="22">
        <v>100</v>
      </c>
      <c r="N93" s="9"/>
      <c r="O93" s="14">
        <f t="shared" si="2"/>
        <v>0</v>
      </c>
      <c r="P93" s="1"/>
      <c r="Q93" s="1"/>
    </row>
    <row r="94" spans="1:17" ht="25.5" customHeight="1">
      <c r="A94" s="1"/>
      <c r="B94" s="51"/>
      <c r="C94" s="34" t="s">
        <v>203</v>
      </c>
      <c r="D94" s="34"/>
      <c r="E94" s="34"/>
      <c r="F94" s="34"/>
      <c r="G94" s="34"/>
      <c r="H94" s="34"/>
      <c r="I94" s="34"/>
      <c r="J94" s="34"/>
      <c r="K94" s="34"/>
      <c r="L94" s="34"/>
      <c r="M94" s="34"/>
      <c r="N94" s="34"/>
      <c r="O94" s="3">
        <f>SUM(O80:O93)</f>
        <v>0</v>
      </c>
      <c r="P94" s="1"/>
      <c r="Q94" s="1"/>
    </row>
    <row r="95" spans="1:17" ht="178.5">
      <c r="A95" s="1"/>
      <c r="B95" s="51"/>
      <c r="C95" s="35" t="s">
        <v>255</v>
      </c>
      <c r="D95" s="20" t="s">
        <v>17</v>
      </c>
      <c r="E95" s="20" t="s">
        <v>17</v>
      </c>
      <c r="F95" s="20" t="s">
        <v>52</v>
      </c>
      <c r="G95" s="20" t="s">
        <v>261</v>
      </c>
      <c r="H95" s="20" t="s">
        <v>259</v>
      </c>
      <c r="I95" s="21">
        <v>350</v>
      </c>
      <c r="J95" s="20" t="s">
        <v>21</v>
      </c>
      <c r="K95" s="22">
        <v>1</v>
      </c>
      <c r="L95" s="20" t="s">
        <v>22</v>
      </c>
      <c r="M95" s="22">
        <v>100</v>
      </c>
      <c r="N95" s="11">
        <v>1521192</v>
      </c>
      <c r="O95" s="14">
        <v>532417200</v>
      </c>
      <c r="P95" s="1"/>
      <c r="Q95" s="1"/>
    </row>
    <row r="96" spans="1:17" ht="204">
      <c r="A96" s="1"/>
      <c r="B96" s="51"/>
      <c r="C96" s="35"/>
      <c r="D96" s="20" t="s">
        <v>17</v>
      </c>
      <c r="E96" s="20" t="s">
        <v>17</v>
      </c>
      <c r="F96" s="20" t="s">
        <v>18</v>
      </c>
      <c r="G96" s="20" t="s">
        <v>54</v>
      </c>
      <c r="H96" s="20" t="s">
        <v>55</v>
      </c>
      <c r="I96" s="21">
        <v>350</v>
      </c>
      <c r="J96" s="20" t="s">
        <v>21</v>
      </c>
      <c r="K96" s="22">
        <v>1</v>
      </c>
      <c r="L96" s="20" t="s">
        <v>22</v>
      </c>
      <c r="M96" s="22">
        <v>100</v>
      </c>
      <c r="N96" s="11">
        <v>58668</v>
      </c>
      <c r="O96" s="14">
        <v>20533800</v>
      </c>
      <c r="P96" s="1"/>
      <c r="Q96" s="1"/>
    </row>
    <row r="97" spans="1:17" ht="216.75">
      <c r="A97" s="1"/>
      <c r="B97" s="51"/>
      <c r="C97" s="35"/>
      <c r="D97" s="20" t="s">
        <v>17</v>
      </c>
      <c r="E97" s="20" t="s">
        <v>17</v>
      </c>
      <c r="F97" s="20" t="s">
        <v>52</v>
      </c>
      <c r="G97" s="20" t="s">
        <v>204</v>
      </c>
      <c r="H97" s="20" t="s">
        <v>205</v>
      </c>
      <c r="I97" s="21">
        <v>1</v>
      </c>
      <c r="J97" s="20" t="s">
        <v>206</v>
      </c>
      <c r="K97" s="22">
        <v>1</v>
      </c>
      <c r="L97" s="20" t="s">
        <v>22</v>
      </c>
      <c r="M97" s="22">
        <v>100</v>
      </c>
      <c r="N97" s="11">
        <v>45000101</v>
      </c>
      <c r="O97" s="14">
        <v>45000101</v>
      </c>
      <c r="P97" s="1"/>
      <c r="Q97" s="1"/>
    </row>
    <row r="98" spans="1:17" ht="25.5" customHeight="1">
      <c r="A98" s="1"/>
      <c r="B98" s="51"/>
      <c r="C98" s="34" t="s">
        <v>207</v>
      </c>
      <c r="D98" s="34"/>
      <c r="E98" s="34"/>
      <c r="F98" s="34"/>
      <c r="G98" s="34"/>
      <c r="H98" s="34"/>
      <c r="I98" s="34"/>
      <c r="J98" s="34"/>
      <c r="K98" s="34"/>
      <c r="L98" s="34"/>
      <c r="M98" s="34"/>
      <c r="N98" s="34"/>
      <c r="O98" s="3">
        <f>SUM(O95:O97)</f>
        <v>597951101</v>
      </c>
      <c r="P98" s="1"/>
      <c r="Q98" s="1"/>
    </row>
    <row r="99" spans="1:17" ht="127.5">
      <c r="A99" s="1"/>
      <c r="B99" s="51"/>
      <c r="C99" s="19" t="s">
        <v>208</v>
      </c>
      <c r="D99" s="20" t="s">
        <v>58</v>
      </c>
      <c r="E99" s="20" t="s">
        <v>59</v>
      </c>
      <c r="F99" s="20" t="s">
        <v>60</v>
      </c>
      <c r="G99" s="20" t="s">
        <v>61</v>
      </c>
      <c r="H99" s="20" t="s">
        <v>209</v>
      </c>
      <c r="I99" s="21">
        <v>5180</v>
      </c>
      <c r="J99" s="20" t="s">
        <v>53</v>
      </c>
      <c r="K99" s="22">
        <v>1</v>
      </c>
      <c r="L99" s="20" t="s">
        <v>22</v>
      </c>
      <c r="M99" s="22">
        <v>100</v>
      </c>
      <c r="N99" s="9"/>
      <c r="O99" s="14">
        <f t="shared" si="2"/>
        <v>0</v>
      </c>
      <c r="P99" s="1"/>
      <c r="Q99" s="1"/>
    </row>
    <row r="100" spans="1:17" ht="25.5" customHeight="1">
      <c r="A100" s="1"/>
      <c r="B100" s="51"/>
      <c r="C100" s="34" t="s">
        <v>210</v>
      </c>
      <c r="D100" s="34"/>
      <c r="E100" s="34"/>
      <c r="F100" s="34"/>
      <c r="G100" s="34"/>
      <c r="H100" s="34"/>
      <c r="I100" s="34"/>
      <c r="J100" s="34"/>
      <c r="K100" s="34"/>
      <c r="L100" s="34"/>
      <c r="M100" s="34"/>
      <c r="N100" s="34"/>
      <c r="O100" s="10">
        <f>O99</f>
        <v>0</v>
      </c>
      <c r="P100" s="1"/>
      <c r="Q100" s="1"/>
    </row>
    <row r="101" spans="1:17" ht="41.25" customHeight="1">
      <c r="A101" s="1"/>
      <c r="B101" s="51"/>
      <c r="C101" s="35" t="s">
        <v>256</v>
      </c>
      <c r="D101" s="20" t="s">
        <v>71</v>
      </c>
      <c r="E101" s="20" t="s">
        <v>72</v>
      </c>
      <c r="F101" s="20" t="s">
        <v>73</v>
      </c>
      <c r="G101" s="23" t="s">
        <v>83</v>
      </c>
      <c r="H101" s="20" t="s">
        <v>211</v>
      </c>
      <c r="I101" s="21">
        <v>1</v>
      </c>
      <c r="J101" s="20" t="s">
        <v>75</v>
      </c>
      <c r="K101" s="22">
        <v>147</v>
      </c>
      <c r="L101" s="20" t="s">
        <v>76</v>
      </c>
      <c r="M101" s="22">
        <v>100</v>
      </c>
      <c r="N101" s="11">
        <v>240803</v>
      </c>
      <c r="O101" s="14">
        <v>35398041</v>
      </c>
      <c r="P101" s="1"/>
      <c r="Q101" s="1"/>
    </row>
    <row r="102" spans="1:17" ht="41.25" customHeight="1">
      <c r="A102" s="1"/>
      <c r="B102" s="51"/>
      <c r="C102" s="35"/>
      <c r="D102" s="20" t="s">
        <v>71</v>
      </c>
      <c r="E102" s="20" t="s">
        <v>72</v>
      </c>
      <c r="F102" s="20" t="s">
        <v>77</v>
      </c>
      <c r="G102" s="23" t="s">
        <v>83</v>
      </c>
      <c r="H102" s="20" t="s">
        <v>212</v>
      </c>
      <c r="I102" s="21">
        <v>1</v>
      </c>
      <c r="J102" s="20" t="s">
        <v>75</v>
      </c>
      <c r="K102" s="22">
        <v>147</v>
      </c>
      <c r="L102" s="20" t="s">
        <v>76</v>
      </c>
      <c r="M102" s="22">
        <v>100</v>
      </c>
      <c r="N102" s="11">
        <v>190120</v>
      </c>
      <c r="O102" s="14">
        <v>27947640</v>
      </c>
      <c r="P102" s="1"/>
      <c r="Q102" s="1"/>
    </row>
    <row r="103" spans="1:17" ht="41.25" customHeight="1">
      <c r="A103" s="1"/>
      <c r="B103" s="51"/>
      <c r="C103" s="35"/>
      <c r="D103" s="20" t="s">
        <v>71</v>
      </c>
      <c r="E103" s="20" t="s">
        <v>72</v>
      </c>
      <c r="F103" s="20" t="s">
        <v>77</v>
      </c>
      <c r="G103" s="23" t="s">
        <v>83</v>
      </c>
      <c r="H103" s="20" t="s">
        <v>213</v>
      </c>
      <c r="I103" s="21">
        <v>2</v>
      </c>
      <c r="J103" s="20" t="s">
        <v>75</v>
      </c>
      <c r="K103" s="22">
        <v>126</v>
      </c>
      <c r="L103" s="20" t="s">
        <v>76</v>
      </c>
      <c r="M103" s="22">
        <v>100</v>
      </c>
      <c r="N103" s="11">
        <v>190120</v>
      </c>
      <c r="O103" s="14">
        <v>47910240</v>
      </c>
      <c r="P103" s="1"/>
      <c r="Q103" s="1"/>
    </row>
    <row r="104" spans="1:17" ht="41.25" customHeight="1">
      <c r="A104" s="1"/>
      <c r="B104" s="51"/>
      <c r="C104" s="35"/>
      <c r="D104" s="20" t="s">
        <v>71</v>
      </c>
      <c r="E104" s="20" t="s">
        <v>72</v>
      </c>
      <c r="F104" s="20" t="s">
        <v>77</v>
      </c>
      <c r="G104" s="23" t="s">
        <v>83</v>
      </c>
      <c r="H104" s="20" t="s">
        <v>214</v>
      </c>
      <c r="I104" s="21">
        <v>2</v>
      </c>
      <c r="J104" s="20" t="s">
        <v>75</v>
      </c>
      <c r="K104" s="22">
        <v>126</v>
      </c>
      <c r="L104" s="20" t="s">
        <v>76</v>
      </c>
      <c r="M104" s="22">
        <v>100</v>
      </c>
      <c r="N104" s="11">
        <v>190120</v>
      </c>
      <c r="O104" s="14">
        <v>47910240</v>
      </c>
      <c r="P104" s="1"/>
      <c r="Q104" s="1"/>
    </row>
    <row r="105" spans="1:17" ht="41.25" customHeight="1">
      <c r="A105" s="1"/>
      <c r="B105" s="51"/>
      <c r="C105" s="35"/>
      <c r="D105" s="20" t="s">
        <v>71</v>
      </c>
      <c r="E105" s="20" t="s">
        <v>72</v>
      </c>
      <c r="F105" s="20" t="s">
        <v>77</v>
      </c>
      <c r="G105" s="23" t="s">
        <v>83</v>
      </c>
      <c r="H105" s="20" t="s">
        <v>215</v>
      </c>
      <c r="I105" s="21">
        <v>3</v>
      </c>
      <c r="J105" s="20" t="s">
        <v>75</v>
      </c>
      <c r="K105" s="22">
        <v>126</v>
      </c>
      <c r="L105" s="20" t="s">
        <v>76</v>
      </c>
      <c r="M105" s="22">
        <v>100</v>
      </c>
      <c r="N105" s="11">
        <v>190120</v>
      </c>
      <c r="O105" s="14">
        <v>71865360</v>
      </c>
      <c r="P105" s="1"/>
      <c r="Q105" s="1"/>
    </row>
    <row r="106" spans="1:17" ht="41.25" customHeight="1">
      <c r="A106" s="1"/>
      <c r="B106" s="51"/>
      <c r="C106" s="35"/>
      <c r="D106" s="20" t="s">
        <v>71</v>
      </c>
      <c r="E106" s="20" t="s">
        <v>72</v>
      </c>
      <c r="F106" s="20" t="s">
        <v>77</v>
      </c>
      <c r="G106" s="23" t="s">
        <v>83</v>
      </c>
      <c r="H106" s="20" t="s">
        <v>216</v>
      </c>
      <c r="I106" s="21">
        <v>4</v>
      </c>
      <c r="J106" s="20" t="s">
        <v>75</v>
      </c>
      <c r="K106" s="22">
        <v>126</v>
      </c>
      <c r="L106" s="20" t="s">
        <v>76</v>
      </c>
      <c r="M106" s="22">
        <v>100</v>
      </c>
      <c r="N106" s="11">
        <v>190120</v>
      </c>
      <c r="O106" s="14">
        <v>95820480</v>
      </c>
      <c r="P106" s="1"/>
      <c r="Q106" s="1"/>
    </row>
    <row r="107" spans="1:17" ht="41.25" customHeight="1">
      <c r="A107" s="1"/>
      <c r="B107" s="51"/>
      <c r="C107" s="35"/>
      <c r="D107" s="20" t="s">
        <v>71</v>
      </c>
      <c r="E107" s="20" t="s">
        <v>72</v>
      </c>
      <c r="F107" s="20" t="s">
        <v>77</v>
      </c>
      <c r="G107" s="23" t="s">
        <v>83</v>
      </c>
      <c r="H107" s="20" t="s">
        <v>217</v>
      </c>
      <c r="I107" s="21">
        <v>2</v>
      </c>
      <c r="J107" s="20" t="s">
        <v>75</v>
      </c>
      <c r="K107" s="22">
        <v>126</v>
      </c>
      <c r="L107" s="20" t="s">
        <v>76</v>
      </c>
      <c r="M107" s="22">
        <v>100</v>
      </c>
      <c r="N107" s="11">
        <v>190120</v>
      </c>
      <c r="O107" s="14">
        <v>47910240</v>
      </c>
      <c r="P107" s="1"/>
      <c r="Q107" s="1"/>
    </row>
    <row r="108" spans="1:17" ht="41.25" customHeight="1">
      <c r="A108" s="1"/>
      <c r="B108" s="51"/>
      <c r="C108" s="35"/>
      <c r="D108" s="20" t="s">
        <v>71</v>
      </c>
      <c r="E108" s="20" t="s">
        <v>72</v>
      </c>
      <c r="F108" s="20" t="s">
        <v>77</v>
      </c>
      <c r="G108" s="23" t="s">
        <v>83</v>
      </c>
      <c r="H108" s="20" t="s">
        <v>218</v>
      </c>
      <c r="I108" s="21">
        <v>4</v>
      </c>
      <c r="J108" s="20" t="s">
        <v>75</v>
      </c>
      <c r="K108" s="22">
        <v>126</v>
      </c>
      <c r="L108" s="20" t="s">
        <v>76</v>
      </c>
      <c r="M108" s="22">
        <v>100</v>
      </c>
      <c r="N108" s="11">
        <v>190120</v>
      </c>
      <c r="O108" s="14">
        <v>95820480</v>
      </c>
      <c r="P108" s="1"/>
      <c r="Q108" s="1"/>
    </row>
    <row r="109" spans="1:17" ht="41.25" customHeight="1">
      <c r="A109" s="1"/>
      <c r="B109" s="51"/>
      <c r="C109" s="35"/>
      <c r="D109" s="20" t="s">
        <v>71</v>
      </c>
      <c r="E109" s="20" t="s">
        <v>72</v>
      </c>
      <c r="F109" s="20" t="s">
        <v>77</v>
      </c>
      <c r="G109" s="23" t="s">
        <v>83</v>
      </c>
      <c r="H109" s="20" t="s">
        <v>219</v>
      </c>
      <c r="I109" s="21">
        <v>2</v>
      </c>
      <c r="J109" s="20" t="s">
        <v>75</v>
      </c>
      <c r="K109" s="22">
        <v>126</v>
      </c>
      <c r="L109" s="20" t="s">
        <v>76</v>
      </c>
      <c r="M109" s="22">
        <v>100</v>
      </c>
      <c r="N109" s="11">
        <v>190120</v>
      </c>
      <c r="O109" s="14">
        <v>47910240</v>
      </c>
      <c r="P109" s="1"/>
      <c r="Q109" s="1"/>
    </row>
    <row r="110" spans="1:17" ht="41.25" customHeight="1">
      <c r="A110" s="1"/>
      <c r="B110" s="51"/>
      <c r="C110" s="35"/>
      <c r="D110" s="20" t="s">
        <v>71</v>
      </c>
      <c r="E110" s="20" t="s">
        <v>72</v>
      </c>
      <c r="F110" s="20" t="s">
        <v>77</v>
      </c>
      <c r="G110" s="23" t="s">
        <v>83</v>
      </c>
      <c r="H110" s="20" t="s">
        <v>220</v>
      </c>
      <c r="I110" s="21">
        <v>1</v>
      </c>
      <c r="J110" s="20" t="s">
        <v>75</v>
      </c>
      <c r="K110" s="22">
        <v>126</v>
      </c>
      <c r="L110" s="20" t="s">
        <v>76</v>
      </c>
      <c r="M110" s="22">
        <v>100</v>
      </c>
      <c r="N110" s="11">
        <v>190120</v>
      </c>
      <c r="O110" s="14">
        <v>23955120</v>
      </c>
      <c r="P110" s="1"/>
      <c r="Q110" s="1"/>
    </row>
    <row r="111" spans="1:17" ht="41.25" customHeight="1">
      <c r="A111" s="1"/>
      <c r="B111" s="51"/>
      <c r="C111" s="35"/>
      <c r="D111" s="20" t="s">
        <v>71</v>
      </c>
      <c r="E111" s="20" t="s">
        <v>72</v>
      </c>
      <c r="F111" s="20" t="s">
        <v>77</v>
      </c>
      <c r="G111" s="23" t="s">
        <v>83</v>
      </c>
      <c r="H111" s="20" t="s">
        <v>221</v>
      </c>
      <c r="I111" s="21">
        <v>3</v>
      </c>
      <c r="J111" s="20" t="s">
        <v>75</v>
      </c>
      <c r="K111" s="22">
        <v>126</v>
      </c>
      <c r="L111" s="20" t="s">
        <v>76</v>
      </c>
      <c r="M111" s="22">
        <v>100</v>
      </c>
      <c r="N111" s="11">
        <v>190120</v>
      </c>
      <c r="O111" s="14">
        <v>71865360</v>
      </c>
      <c r="P111" s="1"/>
      <c r="Q111" s="1"/>
    </row>
    <row r="112" spans="1:17" ht="41.25" customHeight="1">
      <c r="A112" s="1"/>
      <c r="B112" s="51"/>
      <c r="C112" s="35"/>
      <c r="D112" s="20" t="s">
        <v>71</v>
      </c>
      <c r="E112" s="20" t="s">
        <v>72</v>
      </c>
      <c r="F112" s="20" t="s">
        <v>77</v>
      </c>
      <c r="G112" s="23" t="s">
        <v>83</v>
      </c>
      <c r="H112" s="20" t="s">
        <v>222</v>
      </c>
      <c r="I112" s="21">
        <v>1</v>
      </c>
      <c r="J112" s="20" t="s">
        <v>75</v>
      </c>
      <c r="K112" s="22">
        <v>147</v>
      </c>
      <c r="L112" s="20" t="s">
        <v>76</v>
      </c>
      <c r="M112" s="22">
        <v>100</v>
      </c>
      <c r="N112" s="11">
        <v>190120</v>
      </c>
      <c r="O112" s="14">
        <v>27947640</v>
      </c>
      <c r="P112" s="1"/>
      <c r="Q112" s="1"/>
    </row>
    <row r="113" spans="1:17" ht="41.25" customHeight="1">
      <c r="A113" s="1"/>
      <c r="B113" s="51"/>
      <c r="C113" s="35"/>
      <c r="D113" s="24" t="s">
        <v>71</v>
      </c>
      <c r="E113" s="24" t="s">
        <v>72</v>
      </c>
      <c r="F113" s="24" t="s">
        <v>77</v>
      </c>
      <c r="G113" s="25" t="s">
        <v>83</v>
      </c>
      <c r="H113" s="24" t="s">
        <v>223</v>
      </c>
      <c r="I113" s="26">
        <v>1</v>
      </c>
      <c r="J113" s="24" t="s">
        <v>75</v>
      </c>
      <c r="K113" s="27">
        <v>147</v>
      </c>
      <c r="L113" s="24" t="s">
        <v>76</v>
      </c>
      <c r="M113" s="27">
        <v>100</v>
      </c>
      <c r="N113" s="18">
        <v>190120</v>
      </c>
      <c r="O113" s="14">
        <v>27947640</v>
      </c>
      <c r="P113" s="1"/>
      <c r="Q113" s="1"/>
    </row>
    <row r="114" spans="1:17" ht="41.25" customHeight="1">
      <c r="A114" s="1"/>
      <c r="B114" s="51"/>
      <c r="C114" s="35"/>
      <c r="D114" s="20" t="s">
        <v>71</v>
      </c>
      <c r="E114" s="20" t="s">
        <v>72</v>
      </c>
      <c r="F114" s="20" t="s">
        <v>77</v>
      </c>
      <c r="G114" s="23" t="s">
        <v>83</v>
      </c>
      <c r="H114" s="20" t="s">
        <v>222</v>
      </c>
      <c r="I114" s="21">
        <v>1</v>
      </c>
      <c r="J114" s="20" t="s">
        <v>75</v>
      </c>
      <c r="K114" s="22">
        <v>147</v>
      </c>
      <c r="L114" s="20" t="s">
        <v>76</v>
      </c>
      <c r="M114" s="22">
        <v>100</v>
      </c>
      <c r="N114" s="11">
        <v>190120</v>
      </c>
      <c r="O114" s="14">
        <v>27947640</v>
      </c>
      <c r="P114" s="1"/>
      <c r="Q114" s="1"/>
    </row>
    <row r="115" spans="1:17" ht="41.25" customHeight="1">
      <c r="A115" s="1"/>
      <c r="B115" s="51"/>
      <c r="C115" s="35"/>
      <c r="D115" s="20" t="s">
        <v>71</v>
      </c>
      <c r="E115" s="20" t="s">
        <v>72</v>
      </c>
      <c r="F115" s="20" t="s">
        <v>86</v>
      </c>
      <c r="G115" s="23" t="s">
        <v>83</v>
      </c>
      <c r="H115" s="20" t="s">
        <v>224</v>
      </c>
      <c r="I115" s="21">
        <v>2</v>
      </c>
      <c r="J115" s="20" t="s">
        <v>75</v>
      </c>
      <c r="K115" s="22">
        <v>126</v>
      </c>
      <c r="L115" s="20" t="s">
        <v>76</v>
      </c>
      <c r="M115" s="22">
        <v>100</v>
      </c>
      <c r="N115" s="11">
        <v>126708</v>
      </c>
      <c r="O115" s="14">
        <v>31930416</v>
      </c>
      <c r="P115" s="1"/>
      <c r="Q115" s="1"/>
    </row>
    <row r="116" spans="1:17" ht="41.25" customHeight="1">
      <c r="A116" s="1"/>
      <c r="B116" s="51"/>
      <c r="C116" s="35"/>
      <c r="D116" s="20" t="s">
        <v>71</v>
      </c>
      <c r="E116" s="20" t="s">
        <v>72</v>
      </c>
      <c r="F116" s="20" t="s">
        <v>86</v>
      </c>
      <c r="G116" s="23" t="s">
        <v>83</v>
      </c>
      <c r="H116" s="20" t="s">
        <v>225</v>
      </c>
      <c r="I116" s="21">
        <v>1</v>
      </c>
      <c r="J116" s="20" t="s">
        <v>75</v>
      </c>
      <c r="K116" s="22">
        <v>147</v>
      </c>
      <c r="L116" s="20" t="s">
        <v>76</v>
      </c>
      <c r="M116" s="22">
        <v>100</v>
      </c>
      <c r="N116" s="11">
        <v>126708</v>
      </c>
      <c r="O116" s="14">
        <v>18626076</v>
      </c>
      <c r="P116" s="1"/>
      <c r="Q116" s="1"/>
    </row>
    <row r="117" spans="1:17" ht="41.25" customHeight="1">
      <c r="A117" s="1"/>
      <c r="B117" s="51"/>
      <c r="C117" s="35"/>
      <c r="D117" s="20" t="s">
        <v>71</v>
      </c>
      <c r="E117" s="20" t="s">
        <v>72</v>
      </c>
      <c r="F117" s="20" t="s">
        <v>89</v>
      </c>
      <c r="G117" s="23" t="s">
        <v>83</v>
      </c>
      <c r="H117" s="20" t="s">
        <v>226</v>
      </c>
      <c r="I117" s="21">
        <v>2</v>
      </c>
      <c r="J117" s="20" t="s">
        <v>75</v>
      </c>
      <c r="K117" s="22">
        <v>126</v>
      </c>
      <c r="L117" s="20" t="s">
        <v>76</v>
      </c>
      <c r="M117" s="22">
        <v>100</v>
      </c>
      <c r="N117" s="11">
        <v>103201</v>
      </c>
      <c r="O117" s="14">
        <v>26006652</v>
      </c>
      <c r="P117" s="1"/>
      <c r="Q117" s="1"/>
    </row>
    <row r="118" spans="1:17" ht="41.25" customHeight="1">
      <c r="A118" s="1"/>
      <c r="B118" s="51"/>
      <c r="C118" s="35"/>
      <c r="D118" s="20" t="s">
        <v>71</v>
      </c>
      <c r="E118" s="20" t="s">
        <v>72</v>
      </c>
      <c r="F118" s="20" t="s">
        <v>89</v>
      </c>
      <c r="G118" s="23" t="s">
        <v>83</v>
      </c>
      <c r="H118" s="20" t="s">
        <v>227</v>
      </c>
      <c r="I118" s="21">
        <v>1</v>
      </c>
      <c r="J118" s="20" t="s">
        <v>75</v>
      </c>
      <c r="K118" s="22">
        <v>126</v>
      </c>
      <c r="L118" s="20" t="s">
        <v>76</v>
      </c>
      <c r="M118" s="22">
        <v>100</v>
      </c>
      <c r="N118" s="11">
        <v>103201</v>
      </c>
      <c r="O118" s="14">
        <v>13003326</v>
      </c>
      <c r="P118" s="1"/>
      <c r="Q118" s="1"/>
    </row>
    <row r="119" spans="1:17" ht="41.25" customHeight="1">
      <c r="A119" s="1"/>
      <c r="B119" s="51"/>
      <c r="C119" s="35"/>
      <c r="D119" s="20" t="s">
        <v>71</v>
      </c>
      <c r="E119" s="20" t="s">
        <v>72</v>
      </c>
      <c r="F119" s="20" t="s">
        <v>89</v>
      </c>
      <c r="G119" s="23" t="s">
        <v>83</v>
      </c>
      <c r="H119" s="20" t="s">
        <v>228</v>
      </c>
      <c r="I119" s="21">
        <v>3</v>
      </c>
      <c r="J119" s="20" t="s">
        <v>75</v>
      </c>
      <c r="K119" s="22">
        <v>141</v>
      </c>
      <c r="L119" s="20" t="s">
        <v>76</v>
      </c>
      <c r="M119" s="22">
        <v>100</v>
      </c>
      <c r="N119" s="11">
        <v>103201</v>
      </c>
      <c r="O119" s="14">
        <v>43654023</v>
      </c>
      <c r="P119" s="1"/>
      <c r="Q119" s="1"/>
    </row>
    <row r="120" spans="1:17" ht="41.25" customHeight="1">
      <c r="A120" s="1"/>
      <c r="B120" s="51"/>
      <c r="C120" s="35"/>
      <c r="D120" s="20" t="s">
        <v>71</v>
      </c>
      <c r="E120" s="20" t="s">
        <v>72</v>
      </c>
      <c r="F120" s="20" t="s">
        <v>89</v>
      </c>
      <c r="G120" s="23" t="s">
        <v>83</v>
      </c>
      <c r="H120" s="20" t="s">
        <v>228</v>
      </c>
      <c r="I120" s="21">
        <v>4</v>
      </c>
      <c r="J120" s="20" t="s">
        <v>75</v>
      </c>
      <c r="K120" s="22">
        <v>126</v>
      </c>
      <c r="L120" s="20" t="s">
        <v>76</v>
      </c>
      <c r="M120" s="22">
        <v>100</v>
      </c>
      <c r="N120" s="11">
        <v>103201</v>
      </c>
      <c r="O120" s="14">
        <v>52013304</v>
      </c>
      <c r="P120" s="1"/>
      <c r="Q120" s="1"/>
    </row>
    <row r="121" spans="1:17" ht="25.5" customHeight="1">
      <c r="A121" s="1"/>
      <c r="B121" s="51"/>
      <c r="C121" s="34" t="s">
        <v>229</v>
      </c>
      <c r="D121" s="34"/>
      <c r="E121" s="34"/>
      <c r="F121" s="34"/>
      <c r="G121" s="34"/>
      <c r="H121" s="34"/>
      <c r="I121" s="34"/>
      <c r="J121" s="34"/>
      <c r="K121" s="34"/>
      <c r="L121" s="34"/>
      <c r="M121" s="34"/>
      <c r="N121" s="34"/>
      <c r="O121" s="3">
        <f>SUM(O101:O120)</f>
        <v>883390158</v>
      </c>
      <c r="P121" s="1"/>
      <c r="Q121" s="1"/>
    </row>
    <row r="122" spans="1:17" ht="38.25">
      <c r="A122" s="1"/>
      <c r="B122" s="51"/>
      <c r="C122" s="35" t="s">
        <v>230</v>
      </c>
      <c r="D122" s="20" t="s">
        <v>17</v>
      </c>
      <c r="E122" s="20" t="s">
        <v>17</v>
      </c>
      <c r="F122" s="20" t="s">
        <v>49</v>
      </c>
      <c r="G122" s="20" t="s">
        <v>231</v>
      </c>
      <c r="H122" s="20" t="s">
        <v>101</v>
      </c>
      <c r="I122" s="21">
        <v>10</v>
      </c>
      <c r="J122" s="20" t="s">
        <v>102</v>
      </c>
      <c r="K122" s="22">
        <v>1</v>
      </c>
      <c r="L122" s="20" t="s">
        <v>22</v>
      </c>
      <c r="M122" s="22">
        <v>100</v>
      </c>
      <c r="N122" s="9"/>
      <c r="O122" s="14">
        <f t="shared" ref="O122:O140" si="3">I122*N122</f>
        <v>0</v>
      </c>
      <c r="P122" s="1"/>
      <c r="Q122" s="1"/>
    </row>
    <row r="123" spans="1:17" ht="63.75">
      <c r="A123" s="1"/>
      <c r="B123" s="51"/>
      <c r="C123" s="35"/>
      <c r="D123" s="20" t="s">
        <v>17</v>
      </c>
      <c r="E123" s="20" t="s">
        <v>17</v>
      </c>
      <c r="F123" s="20" t="s">
        <v>103</v>
      </c>
      <c r="G123" s="20" t="s">
        <v>232</v>
      </c>
      <c r="H123" s="20" t="s">
        <v>105</v>
      </c>
      <c r="I123" s="21">
        <v>6</v>
      </c>
      <c r="J123" s="20" t="s">
        <v>21</v>
      </c>
      <c r="K123" s="22">
        <v>1</v>
      </c>
      <c r="L123" s="20" t="s">
        <v>22</v>
      </c>
      <c r="M123" s="22">
        <v>100</v>
      </c>
      <c r="N123" s="9"/>
      <c r="O123" s="14">
        <f t="shared" si="3"/>
        <v>0</v>
      </c>
      <c r="P123" s="1"/>
      <c r="Q123" s="1"/>
    </row>
    <row r="124" spans="1:17" ht="409.5">
      <c r="A124" s="1"/>
      <c r="B124" s="51"/>
      <c r="C124" s="35"/>
      <c r="D124" s="20" t="s">
        <v>37</v>
      </c>
      <c r="E124" s="20" t="s">
        <v>106</v>
      </c>
      <c r="F124" s="20" t="s">
        <v>107</v>
      </c>
      <c r="G124" s="20" t="s">
        <v>108</v>
      </c>
      <c r="H124" s="20" t="s">
        <v>109</v>
      </c>
      <c r="I124" s="21">
        <v>3</v>
      </c>
      <c r="J124" s="20" t="s">
        <v>110</v>
      </c>
      <c r="K124" s="22">
        <v>1</v>
      </c>
      <c r="L124" s="20" t="s">
        <v>22</v>
      </c>
      <c r="M124" s="22">
        <v>100</v>
      </c>
      <c r="N124" s="9"/>
      <c r="O124" s="14">
        <f t="shared" si="3"/>
        <v>0</v>
      </c>
      <c r="P124" s="1"/>
      <c r="Q124" s="1"/>
    </row>
    <row r="125" spans="1:17" ht="25.5">
      <c r="A125" s="1"/>
      <c r="B125" s="51"/>
      <c r="C125" s="35"/>
      <c r="D125" s="20" t="s">
        <v>37</v>
      </c>
      <c r="E125" s="20" t="s">
        <v>106</v>
      </c>
      <c r="F125" s="20" t="s">
        <v>111</v>
      </c>
      <c r="G125" s="20" t="s">
        <v>112</v>
      </c>
      <c r="H125" s="20" t="s">
        <v>233</v>
      </c>
      <c r="I125" s="21">
        <v>435</v>
      </c>
      <c r="J125" s="20" t="s">
        <v>21</v>
      </c>
      <c r="K125" s="22">
        <v>1</v>
      </c>
      <c r="L125" s="20" t="s">
        <v>22</v>
      </c>
      <c r="M125" s="22">
        <v>100</v>
      </c>
      <c r="N125" s="9"/>
      <c r="O125" s="14">
        <f t="shared" si="3"/>
        <v>0</v>
      </c>
      <c r="P125" s="1"/>
      <c r="Q125" s="1"/>
    </row>
    <row r="126" spans="1:17" ht="25.5">
      <c r="A126" s="1"/>
      <c r="B126" s="51"/>
      <c r="C126" s="35"/>
      <c r="D126" s="20" t="s">
        <v>17</v>
      </c>
      <c r="E126" s="20" t="s">
        <v>17</v>
      </c>
      <c r="F126" s="20" t="s">
        <v>103</v>
      </c>
      <c r="G126" s="20" t="s">
        <v>234</v>
      </c>
      <c r="H126" s="20" t="s">
        <v>115</v>
      </c>
      <c r="I126" s="21">
        <v>22</v>
      </c>
      <c r="J126" s="20" t="s">
        <v>116</v>
      </c>
      <c r="K126" s="22">
        <v>1</v>
      </c>
      <c r="L126" s="20" t="s">
        <v>22</v>
      </c>
      <c r="M126" s="22">
        <v>100</v>
      </c>
      <c r="N126" s="9"/>
      <c r="O126" s="14">
        <f t="shared" si="3"/>
        <v>0</v>
      </c>
      <c r="P126" s="1"/>
      <c r="Q126" s="1"/>
    </row>
    <row r="127" spans="1:17" ht="25.5" customHeight="1">
      <c r="A127" s="1"/>
      <c r="B127" s="51"/>
      <c r="C127" s="34" t="s">
        <v>235</v>
      </c>
      <c r="D127" s="34"/>
      <c r="E127" s="34"/>
      <c r="F127" s="34"/>
      <c r="G127" s="34"/>
      <c r="H127" s="34"/>
      <c r="I127" s="34"/>
      <c r="J127" s="34"/>
      <c r="K127" s="34"/>
      <c r="L127" s="34"/>
      <c r="M127" s="34"/>
      <c r="N127" s="34"/>
      <c r="O127" s="3">
        <f>SUM(O122:O126)</f>
        <v>0</v>
      </c>
      <c r="P127" s="1"/>
      <c r="Q127" s="1"/>
    </row>
    <row r="128" spans="1:17" ht="191.25">
      <c r="A128" s="1"/>
      <c r="B128" s="51"/>
      <c r="C128" s="35" t="s">
        <v>236</v>
      </c>
      <c r="D128" s="20" t="s">
        <v>17</v>
      </c>
      <c r="E128" s="20" t="s">
        <v>17</v>
      </c>
      <c r="F128" s="20" t="s">
        <v>18</v>
      </c>
      <c r="G128" s="20" t="s">
        <v>237</v>
      </c>
      <c r="H128" s="20" t="s">
        <v>120</v>
      </c>
      <c r="I128" s="21">
        <v>350</v>
      </c>
      <c r="J128" s="20" t="s">
        <v>21</v>
      </c>
      <c r="K128" s="22">
        <v>1</v>
      </c>
      <c r="L128" s="20" t="s">
        <v>22</v>
      </c>
      <c r="M128" s="22">
        <v>100</v>
      </c>
      <c r="N128" s="9"/>
      <c r="O128" s="14">
        <f t="shared" si="3"/>
        <v>0</v>
      </c>
      <c r="P128" s="1"/>
      <c r="Q128" s="1"/>
    </row>
    <row r="129" spans="1:17" ht="102">
      <c r="A129" s="1"/>
      <c r="B129" s="51"/>
      <c r="C129" s="35"/>
      <c r="D129" s="20" t="s">
        <v>17</v>
      </c>
      <c r="E129" s="20" t="s">
        <v>17</v>
      </c>
      <c r="F129" s="20" t="s">
        <v>18</v>
      </c>
      <c r="G129" s="20" t="s">
        <v>238</v>
      </c>
      <c r="H129" s="20" t="s">
        <v>122</v>
      </c>
      <c r="I129" s="21">
        <v>350</v>
      </c>
      <c r="J129" s="20" t="s">
        <v>21</v>
      </c>
      <c r="K129" s="22">
        <v>1</v>
      </c>
      <c r="L129" s="20" t="s">
        <v>22</v>
      </c>
      <c r="M129" s="22">
        <v>100</v>
      </c>
      <c r="N129" s="9"/>
      <c r="O129" s="14">
        <f t="shared" si="3"/>
        <v>0</v>
      </c>
      <c r="P129" s="1"/>
      <c r="Q129" s="1"/>
    </row>
    <row r="130" spans="1:17" ht="369.75">
      <c r="A130" s="1"/>
      <c r="B130" s="51"/>
      <c r="C130" s="35"/>
      <c r="D130" s="20" t="s">
        <v>37</v>
      </c>
      <c r="E130" s="20" t="s">
        <v>106</v>
      </c>
      <c r="F130" s="20" t="s">
        <v>123</v>
      </c>
      <c r="G130" s="20" t="s">
        <v>124</v>
      </c>
      <c r="H130" s="20" t="s">
        <v>125</v>
      </c>
      <c r="I130" s="21">
        <v>59</v>
      </c>
      <c r="J130" s="20" t="s">
        <v>239</v>
      </c>
      <c r="K130" s="22">
        <v>1</v>
      </c>
      <c r="L130" s="20" t="s">
        <v>22</v>
      </c>
      <c r="M130" s="22">
        <v>100</v>
      </c>
      <c r="N130" s="9"/>
      <c r="O130" s="14">
        <f t="shared" si="3"/>
        <v>0</v>
      </c>
      <c r="P130" s="1"/>
      <c r="Q130" s="1"/>
    </row>
    <row r="131" spans="1:17" ht="409.5">
      <c r="A131" s="1"/>
      <c r="B131" s="51"/>
      <c r="C131" s="35"/>
      <c r="D131" s="20" t="s">
        <v>37</v>
      </c>
      <c r="E131" s="20" t="s">
        <v>106</v>
      </c>
      <c r="F131" s="20" t="s">
        <v>127</v>
      </c>
      <c r="G131" s="20" t="s">
        <v>128</v>
      </c>
      <c r="H131" s="20" t="s">
        <v>129</v>
      </c>
      <c r="I131" s="21">
        <v>59</v>
      </c>
      <c r="J131" s="20" t="s">
        <v>126</v>
      </c>
      <c r="K131" s="22">
        <v>1</v>
      </c>
      <c r="L131" s="20" t="s">
        <v>22</v>
      </c>
      <c r="M131" s="22">
        <v>100</v>
      </c>
      <c r="N131" s="9"/>
      <c r="O131" s="14">
        <f t="shared" si="3"/>
        <v>0</v>
      </c>
      <c r="P131" s="1"/>
      <c r="Q131" s="1"/>
    </row>
    <row r="132" spans="1:17" ht="293.25">
      <c r="A132" s="1"/>
      <c r="B132" s="51"/>
      <c r="C132" s="35"/>
      <c r="D132" s="20" t="s">
        <v>37</v>
      </c>
      <c r="E132" s="20" t="s">
        <v>106</v>
      </c>
      <c r="F132" s="20" t="s">
        <v>130</v>
      </c>
      <c r="G132" s="20" t="s">
        <v>131</v>
      </c>
      <c r="H132" s="20" t="s">
        <v>240</v>
      </c>
      <c r="I132" s="21">
        <v>35</v>
      </c>
      <c r="J132" s="20" t="s">
        <v>110</v>
      </c>
      <c r="K132" s="22">
        <v>1</v>
      </c>
      <c r="L132" s="20" t="s">
        <v>22</v>
      </c>
      <c r="M132" s="22">
        <v>100</v>
      </c>
      <c r="N132" s="9"/>
      <c r="O132" s="14">
        <f t="shared" si="3"/>
        <v>0</v>
      </c>
      <c r="P132" s="1"/>
      <c r="Q132" s="1"/>
    </row>
    <row r="133" spans="1:17" ht="357">
      <c r="A133" s="1"/>
      <c r="B133" s="51"/>
      <c r="C133" s="35"/>
      <c r="D133" s="20" t="s">
        <v>37</v>
      </c>
      <c r="E133" s="20" t="s">
        <v>106</v>
      </c>
      <c r="F133" s="20" t="s">
        <v>132</v>
      </c>
      <c r="G133" s="20" t="s">
        <v>133</v>
      </c>
      <c r="H133" s="20" t="s">
        <v>134</v>
      </c>
      <c r="I133" s="21">
        <v>350</v>
      </c>
      <c r="J133" s="20" t="s">
        <v>21</v>
      </c>
      <c r="K133" s="22">
        <v>1</v>
      </c>
      <c r="L133" s="20" t="s">
        <v>22</v>
      </c>
      <c r="M133" s="22">
        <v>100</v>
      </c>
      <c r="N133" s="9"/>
      <c r="O133" s="14">
        <f t="shared" si="3"/>
        <v>0</v>
      </c>
      <c r="P133" s="1"/>
      <c r="Q133" s="1"/>
    </row>
    <row r="134" spans="1:17" ht="25.5" customHeight="1">
      <c r="A134" s="1"/>
      <c r="B134" s="51"/>
      <c r="C134" s="34" t="s">
        <v>241</v>
      </c>
      <c r="D134" s="34"/>
      <c r="E134" s="34"/>
      <c r="F134" s="34"/>
      <c r="G134" s="34"/>
      <c r="H134" s="34"/>
      <c r="I134" s="34"/>
      <c r="J134" s="34"/>
      <c r="K134" s="34"/>
      <c r="L134" s="34"/>
      <c r="M134" s="34"/>
      <c r="N134" s="34"/>
      <c r="O134" s="3">
        <f>SUM(O128:O133)</f>
        <v>0</v>
      </c>
      <c r="P134" s="1"/>
      <c r="Q134" s="1"/>
    </row>
    <row r="135" spans="1:17" ht="191.25">
      <c r="A135" s="1"/>
      <c r="B135" s="51"/>
      <c r="C135" s="19" t="s">
        <v>242</v>
      </c>
      <c r="D135" s="20" t="s">
        <v>17</v>
      </c>
      <c r="E135" s="20" t="s">
        <v>17</v>
      </c>
      <c r="F135" s="20" t="s">
        <v>18</v>
      </c>
      <c r="G135" s="20" t="s">
        <v>237</v>
      </c>
      <c r="H135" s="20" t="s">
        <v>120</v>
      </c>
      <c r="I135" s="21">
        <v>40</v>
      </c>
      <c r="J135" s="20" t="s">
        <v>21</v>
      </c>
      <c r="K135" s="22">
        <v>1</v>
      </c>
      <c r="L135" s="20" t="s">
        <v>22</v>
      </c>
      <c r="M135" s="22">
        <v>100</v>
      </c>
      <c r="N135" s="9"/>
      <c r="O135" s="13">
        <f t="shared" si="3"/>
        <v>0</v>
      </c>
      <c r="P135" s="1"/>
      <c r="Q135" s="1"/>
    </row>
    <row r="136" spans="1:17" ht="25.5" customHeight="1">
      <c r="A136" s="1"/>
      <c r="B136" s="51"/>
      <c r="C136" s="34" t="s">
        <v>243</v>
      </c>
      <c r="D136" s="34"/>
      <c r="E136" s="34"/>
      <c r="F136" s="34"/>
      <c r="G136" s="34"/>
      <c r="H136" s="34"/>
      <c r="I136" s="34"/>
      <c r="J136" s="34"/>
      <c r="K136" s="34"/>
      <c r="L136" s="34"/>
      <c r="M136" s="34"/>
      <c r="N136" s="34"/>
      <c r="O136" s="3">
        <f>O135</f>
        <v>0</v>
      </c>
      <c r="P136" s="1"/>
      <c r="Q136" s="1"/>
    </row>
    <row r="137" spans="1:17" ht="140.25">
      <c r="A137" s="1"/>
      <c r="B137" s="51"/>
      <c r="C137" s="19" t="s">
        <v>244</v>
      </c>
      <c r="D137" s="20" t="s">
        <v>17</v>
      </c>
      <c r="E137" s="20" t="s">
        <v>17</v>
      </c>
      <c r="F137" s="20" t="s">
        <v>145</v>
      </c>
      <c r="G137" s="20" t="s">
        <v>244</v>
      </c>
      <c r="H137" s="20" t="s">
        <v>146</v>
      </c>
      <c r="I137" s="21">
        <v>4750</v>
      </c>
      <c r="J137" s="20" t="s">
        <v>21</v>
      </c>
      <c r="K137" s="22">
        <v>1</v>
      </c>
      <c r="L137" s="20" t="s">
        <v>22</v>
      </c>
      <c r="M137" s="22">
        <v>100</v>
      </c>
      <c r="N137" s="9"/>
      <c r="O137" s="14">
        <f t="shared" si="3"/>
        <v>0</v>
      </c>
      <c r="P137" s="1"/>
      <c r="Q137" s="1"/>
    </row>
    <row r="138" spans="1:17" ht="25.5" customHeight="1">
      <c r="A138" s="1"/>
      <c r="B138" s="51"/>
      <c r="C138" s="34" t="s">
        <v>245</v>
      </c>
      <c r="D138" s="34"/>
      <c r="E138" s="34"/>
      <c r="F138" s="34"/>
      <c r="G138" s="34"/>
      <c r="H138" s="34"/>
      <c r="I138" s="34"/>
      <c r="J138" s="34"/>
      <c r="K138" s="34"/>
      <c r="L138" s="34"/>
      <c r="M138" s="34"/>
      <c r="N138" s="34"/>
      <c r="O138" s="3">
        <f>O137</f>
        <v>0</v>
      </c>
      <c r="P138" s="1"/>
      <c r="Q138" s="1"/>
    </row>
    <row r="139" spans="1:17" ht="102">
      <c r="A139" s="1"/>
      <c r="B139" s="51"/>
      <c r="C139" s="35" t="s">
        <v>246</v>
      </c>
      <c r="D139" s="20" t="s">
        <v>17</v>
      </c>
      <c r="E139" s="20" t="s">
        <v>17</v>
      </c>
      <c r="F139" s="20" t="s">
        <v>145</v>
      </c>
      <c r="G139" s="20" t="s">
        <v>247</v>
      </c>
      <c r="H139" s="20" t="s">
        <v>150</v>
      </c>
      <c r="I139" s="21">
        <v>350</v>
      </c>
      <c r="J139" s="20" t="s">
        <v>21</v>
      </c>
      <c r="K139" s="22">
        <v>1</v>
      </c>
      <c r="L139" s="20" t="s">
        <v>22</v>
      </c>
      <c r="M139" s="22">
        <v>100</v>
      </c>
      <c r="N139" s="9"/>
      <c r="O139" s="14">
        <f t="shared" si="3"/>
        <v>0</v>
      </c>
      <c r="P139" s="1"/>
      <c r="Q139" s="1"/>
    </row>
    <row r="140" spans="1:17" ht="102">
      <c r="A140" s="1"/>
      <c r="B140" s="51"/>
      <c r="C140" s="35"/>
      <c r="D140" s="20" t="s">
        <v>17</v>
      </c>
      <c r="E140" s="20" t="s">
        <v>17</v>
      </c>
      <c r="F140" s="20" t="s">
        <v>52</v>
      </c>
      <c r="G140" s="20" t="s">
        <v>160</v>
      </c>
      <c r="H140" s="20" t="s">
        <v>151</v>
      </c>
      <c r="I140" s="21">
        <v>10</v>
      </c>
      <c r="J140" s="20" t="s">
        <v>53</v>
      </c>
      <c r="K140" s="22">
        <v>1</v>
      </c>
      <c r="L140" s="20" t="s">
        <v>22</v>
      </c>
      <c r="M140" s="22">
        <v>100</v>
      </c>
      <c r="N140" s="9"/>
      <c r="O140" s="14">
        <f t="shared" si="3"/>
        <v>0</v>
      </c>
      <c r="P140" s="1"/>
      <c r="Q140" s="1"/>
    </row>
    <row r="141" spans="1:17" ht="25.5" customHeight="1">
      <c r="A141" s="1"/>
      <c r="B141" s="51"/>
      <c r="C141" s="34" t="s">
        <v>248</v>
      </c>
      <c r="D141" s="34"/>
      <c r="E141" s="34"/>
      <c r="F141" s="34"/>
      <c r="G141" s="34"/>
      <c r="H141" s="34"/>
      <c r="I141" s="34"/>
      <c r="J141" s="34"/>
      <c r="K141" s="34"/>
      <c r="L141" s="34"/>
      <c r="M141" s="34"/>
      <c r="N141" s="34"/>
      <c r="O141" s="3">
        <f>SUM(O139:O140)</f>
        <v>0</v>
      </c>
      <c r="P141" s="1"/>
      <c r="Q141" s="1"/>
    </row>
    <row r="142" spans="1:17" ht="30.75" customHeight="1">
      <c r="A142" s="1"/>
      <c r="B142" s="36" t="s">
        <v>249</v>
      </c>
      <c r="C142" s="36"/>
      <c r="D142" s="36"/>
      <c r="E142" s="36"/>
      <c r="F142" s="36"/>
      <c r="G142" s="36"/>
      <c r="H142" s="36"/>
      <c r="I142" s="36"/>
      <c r="J142" s="36"/>
      <c r="K142" s="36"/>
      <c r="L142" s="36"/>
      <c r="M142" s="36"/>
      <c r="N142" s="36"/>
      <c r="O142" s="4">
        <f>O141+O138+O136+O134+O127+O121+O100+O98+O94+O79+O72+O69</f>
        <v>1481341259</v>
      </c>
      <c r="P142" s="1"/>
      <c r="Q142" s="1"/>
    </row>
    <row r="143" spans="1:17" ht="30.75" customHeight="1">
      <c r="A143" s="1"/>
      <c r="B143" s="39" t="s">
        <v>250</v>
      </c>
      <c r="C143" s="39"/>
      <c r="D143" s="39"/>
      <c r="E143" s="39"/>
      <c r="F143" s="39"/>
      <c r="G143" s="39"/>
      <c r="H143" s="39"/>
      <c r="I143" s="39"/>
      <c r="J143" s="39"/>
      <c r="K143" s="39"/>
      <c r="L143" s="39"/>
      <c r="M143" s="39"/>
      <c r="N143" s="39"/>
      <c r="O143" s="31">
        <f>O142+O67</f>
        <v>3629873213</v>
      </c>
      <c r="P143" s="1"/>
      <c r="Q143" s="1"/>
    </row>
    <row r="144" spans="1:17" ht="30.75" customHeight="1">
      <c r="A144" s="2"/>
      <c r="B144" s="41" t="s">
        <v>252</v>
      </c>
      <c r="C144" s="42"/>
      <c r="D144" s="42"/>
      <c r="E144" s="42"/>
      <c r="F144" s="42"/>
      <c r="G144" s="42"/>
      <c r="H144" s="42"/>
      <c r="I144" s="42"/>
      <c r="J144" s="42"/>
      <c r="K144" s="42"/>
      <c r="L144" s="42"/>
      <c r="M144" s="43"/>
      <c r="N144" s="12"/>
      <c r="O144" s="31">
        <f>N144*O143</f>
        <v>0</v>
      </c>
      <c r="P144" s="2"/>
      <c r="Q144" s="2"/>
    </row>
    <row r="145" spans="1:17" ht="30.75" customHeight="1">
      <c r="A145" s="2"/>
      <c r="B145" s="41" t="s">
        <v>263</v>
      </c>
      <c r="C145" s="42"/>
      <c r="D145" s="42"/>
      <c r="E145" s="42"/>
      <c r="F145" s="42"/>
      <c r="G145" s="42"/>
      <c r="H145" s="42"/>
      <c r="I145" s="42"/>
      <c r="J145" s="42"/>
      <c r="K145" s="42"/>
      <c r="L145" s="42"/>
      <c r="M145" s="42"/>
      <c r="N145" s="30"/>
      <c r="O145" s="32">
        <f ca="1">(O143+O144+O145)*N145</f>
        <v>0</v>
      </c>
      <c r="P145" s="2"/>
      <c r="Q145" s="2"/>
    </row>
    <row r="146" spans="1:17" ht="30.75" customHeight="1">
      <c r="A146" s="1"/>
      <c r="B146" s="44" t="s">
        <v>270</v>
      </c>
      <c r="C146" s="45"/>
      <c r="D146" s="45"/>
      <c r="E146" s="45"/>
      <c r="F146" s="45"/>
      <c r="G146" s="45"/>
      <c r="H146" s="45"/>
      <c r="I146" s="45"/>
      <c r="J146" s="45"/>
      <c r="K146" s="45"/>
      <c r="L146" s="45"/>
      <c r="M146" s="45"/>
      <c r="N146" s="29">
        <v>0.19</v>
      </c>
      <c r="O146" s="32">
        <f ca="1">SUM(O143:O145)*N146</f>
        <v>689675910.47000003</v>
      </c>
      <c r="P146" s="1"/>
      <c r="Q146" s="1"/>
    </row>
    <row r="147" spans="1:17" ht="30.75" customHeight="1">
      <c r="A147" s="1"/>
      <c r="B147" s="40" t="s">
        <v>251</v>
      </c>
      <c r="C147" s="40"/>
      <c r="D147" s="40"/>
      <c r="E147" s="40"/>
      <c r="F147" s="40"/>
      <c r="G147" s="40"/>
      <c r="H147" s="40"/>
      <c r="I147" s="40"/>
      <c r="J147" s="40"/>
      <c r="K147" s="40"/>
      <c r="L147" s="40"/>
      <c r="M147" s="40"/>
      <c r="N147" s="40"/>
      <c r="O147" s="31">
        <f ca="1">SUM(O143:O146)</f>
        <v>4319549123.4700003</v>
      </c>
      <c r="P147" s="1"/>
      <c r="Q147" s="1"/>
    </row>
    <row r="148" spans="1:17" ht="30.75" customHeight="1"/>
    <row r="149" spans="1:17" ht="30.75" customHeight="1">
      <c r="B149"/>
      <c r="C149"/>
      <c r="D149"/>
      <c r="E149"/>
      <c r="F149"/>
      <c r="G149"/>
      <c r="H149"/>
      <c r="I149"/>
      <c r="J149"/>
      <c r="K149"/>
      <c r="L149"/>
      <c r="M149"/>
      <c r="N149"/>
    </row>
    <row r="150" spans="1:17" ht="30.75" customHeight="1">
      <c r="B150"/>
      <c r="C150"/>
      <c r="D150"/>
      <c r="E150"/>
      <c r="F150"/>
      <c r="G150"/>
      <c r="H150"/>
      <c r="I150"/>
      <c r="J150"/>
      <c r="K150"/>
      <c r="L150"/>
      <c r="M150"/>
      <c r="N150"/>
    </row>
    <row r="151" spans="1:17" ht="30.75" customHeight="1">
      <c r="B151"/>
      <c r="C151"/>
      <c r="D151"/>
      <c r="E151"/>
      <c r="F151"/>
      <c r="G151"/>
      <c r="H151"/>
      <c r="I151"/>
      <c r="J151"/>
      <c r="K151"/>
      <c r="L151"/>
      <c r="M151"/>
      <c r="N151"/>
    </row>
    <row r="152" spans="1:17" ht="30.75" customHeight="1">
      <c r="B152" s="38" t="s">
        <v>257</v>
      </c>
      <c r="C152" s="38"/>
      <c r="D152" s="38"/>
      <c r="E152" s="38"/>
      <c r="F152" s="38"/>
      <c r="G152" s="38"/>
      <c r="H152" s="38"/>
      <c r="I152" s="38"/>
      <c r="J152" s="38"/>
      <c r="K152" s="38"/>
      <c r="L152" s="38"/>
      <c r="M152" s="38"/>
      <c r="N152" s="38"/>
    </row>
    <row r="153" spans="1:17" ht="40.5" customHeight="1">
      <c r="B153" s="37" t="s">
        <v>264</v>
      </c>
      <c r="C153" s="37"/>
      <c r="D153" s="37"/>
      <c r="E153" s="37"/>
      <c r="F153" s="37"/>
      <c r="G153" s="37"/>
      <c r="H153" s="37"/>
      <c r="I153" s="37"/>
      <c r="J153" s="37"/>
      <c r="K153" s="37"/>
      <c r="L153" s="37"/>
      <c r="M153" s="37"/>
      <c r="N153" s="37"/>
    </row>
    <row r="154" spans="1:17" ht="40.5" customHeight="1">
      <c r="B154" s="37" t="s">
        <v>265</v>
      </c>
      <c r="C154" s="37"/>
      <c r="D154" s="37"/>
      <c r="E154" s="37"/>
      <c r="F154" s="37"/>
      <c r="G154" s="37"/>
      <c r="H154" s="37"/>
      <c r="I154" s="37"/>
      <c r="J154" s="37"/>
      <c r="K154" s="37"/>
      <c r="L154" s="37"/>
      <c r="M154" s="37"/>
      <c r="N154" s="37"/>
      <c r="O154" s="16"/>
    </row>
    <row r="155" spans="1:17" ht="40.5" customHeight="1">
      <c r="B155" s="37" t="s">
        <v>258</v>
      </c>
      <c r="C155" s="37"/>
      <c r="D155" s="37"/>
      <c r="E155" s="37"/>
      <c r="F155" s="37"/>
      <c r="G155" s="37"/>
      <c r="H155" s="37"/>
      <c r="I155" s="37"/>
      <c r="J155" s="37"/>
      <c r="K155" s="37"/>
      <c r="L155" s="37"/>
      <c r="M155" s="37"/>
      <c r="N155" s="37"/>
      <c r="O155" s="15"/>
    </row>
    <row r="156" spans="1:17" ht="40.5" customHeight="1">
      <c r="B156" s="46" t="s">
        <v>266</v>
      </c>
      <c r="C156" s="47"/>
      <c r="D156" s="47"/>
      <c r="E156" s="47"/>
      <c r="F156" s="47"/>
      <c r="G156" s="47"/>
      <c r="H156" s="47"/>
      <c r="I156" s="47"/>
      <c r="J156" s="47"/>
      <c r="K156" s="47"/>
      <c r="L156" s="47"/>
      <c r="M156" s="47"/>
      <c r="N156" s="48"/>
      <c r="O156" s="15"/>
    </row>
    <row r="157" spans="1:17" ht="40.5" customHeight="1">
      <c r="B157" s="37" t="s">
        <v>267</v>
      </c>
      <c r="C157" s="37"/>
      <c r="D157" s="37"/>
      <c r="E157" s="37"/>
      <c r="F157" s="37"/>
      <c r="G157" s="37"/>
      <c r="H157" s="37"/>
      <c r="I157" s="37"/>
      <c r="J157" s="37"/>
      <c r="K157" s="37"/>
      <c r="L157" s="37"/>
      <c r="M157" s="37"/>
      <c r="N157" s="37"/>
    </row>
    <row r="158" spans="1:17" ht="40.5" customHeight="1">
      <c r="B158" s="37" t="s">
        <v>268</v>
      </c>
      <c r="C158" s="37"/>
      <c r="D158" s="37"/>
      <c r="E158" s="37"/>
      <c r="F158" s="37"/>
      <c r="G158" s="37"/>
      <c r="H158" s="37"/>
      <c r="I158" s="37"/>
      <c r="J158" s="37"/>
      <c r="K158" s="37"/>
      <c r="L158" s="37"/>
      <c r="M158" s="37"/>
      <c r="N158" s="37"/>
    </row>
    <row r="159" spans="1:17" ht="40.5" customHeight="1">
      <c r="B159" s="33" t="s">
        <v>269</v>
      </c>
      <c r="C159" s="33"/>
      <c r="D159" s="33"/>
      <c r="E159" s="33"/>
      <c r="F159" s="33"/>
      <c r="G159" s="33"/>
      <c r="H159" s="33"/>
      <c r="I159" s="33"/>
      <c r="J159" s="33"/>
      <c r="K159" s="33"/>
      <c r="L159" s="33"/>
      <c r="M159" s="33"/>
      <c r="N159" s="33"/>
    </row>
    <row r="163" spans="2:2">
      <c r="B163" s="5" t="s">
        <v>271</v>
      </c>
    </row>
    <row r="164" spans="2:2">
      <c r="B164" s="5" t="s">
        <v>272</v>
      </c>
    </row>
  </sheetData>
  <sheetProtection algorithmName="SHA-512" hashValue="EN164Se/q2W5YPREO0lTgV8l41iixbpuQTHSTjKDJArMdcEEt1CR0oK0YMdSariZZO1Q1QNgmv1ANSxw5ugvpw==" saltValue="KaY2vSwsZaZrS8hjagNi/w==" spinCount="100000" sheet="1" objects="1" scenarios="1"/>
  <mergeCells count="59">
    <mergeCell ref="B2:O2"/>
    <mergeCell ref="B3:O3"/>
    <mergeCell ref="B5:B66"/>
    <mergeCell ref="C5:C14"/>
    <mergeCell ref="C15:N15"/>
    <mergeCell ref="C17:N17"/>
    <mergeCell ref="C18:C19"/>
    <mergeCell ref="C20:N20"/>
    <mergeCell ref="C22:N22"/>
    <mergeCell ref="C23:C24"/>
    <mergeCell ref="C25:N25"/>
    <mergeCell ref="C26:C42"/>
    <mergeCell ref="C43:N43"/>
    <mergeCell ref="C44:C48"/>
    <mergeCell ref="C49:N49"/>
    <mergeCell ref="C50:C55"/>
    <mergeCell ref="C56:N56"/>
    <mergeCell ref="C58:N58"/>
    <mergeCell ref="C59:C60"/>
    <mergeCell ref="C61:N61"/>
    <mergeCell ref="C63:N63"/>
    <mergeCell ref="C64:C65"/>
    <mergeCell ref="C66:N66"/>
    <mergeCell ref="B67:N67"/>
    <mergeCell ref="B68:B141"/>
    <mergeCell ref="C69:N69"/>
    <mergeCell ref="C70:C71"/>
    <mergeCell ref="C72:N72"/>
    <mergeCell ref="C73:C78"/>
    <mergeCell ref="C79:N79"/>
    <mergeCell ref="C80:C93"/>
    <mergeCell ref="C94:N94"/>
    <mergeCell ref="C95:C97"/>
    <mergeCell ref="C98:N98"/>
    <mergeCell ref="C100:N100"/>
    <mergeCell ref="C101:C120"/>
    <mergeCell ref="C121:N121"/>
    <mergeCell ref="B157:N157"/>
    <mergeCell ref="C122:C126"/>
    <mergeCell ref="C127:N127"/>
    <mergeCell ref="C128:C133"/>
    <mergeCell ref="C134:N134"/>
    <mergeCell ref="C136:N136"/>
    <mergeCell ref="B159:N159"/>
    <mergeCell ref="C138:N138"/>
    <mergeCell ref="C139:C140"/>
    <mergeCell ref="C141:N141"/>
    <mergeCell ref="B142:N142"/>
    <mergeCell ref="B153:N153"/>
    <mergeCell ref="B158:N158"/>
    <mergeCell ref="B152:N152"/>
    <mergeCell ref="B143:N143"/>
    <mergeCell ref="B147:N147"/>
    <mergeCell ref="B144:M144"/>
    <mergeCell ref="B145:M145"/>
    <mergeCell ref="B146:M146"/>
    <mergeCell ref="B154:N154"/>
    <mergeCell ref="B155:N155"/>
    <mergeCell ref="B156:N156"/>
  </mergeCells>
  <pageMargins left="0" right="0" top="0" bottom="0"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economica</vt:lpstr>
      <vt:lpstr>JR_PAGE_ANCHOR_0_1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2025-05-15T20:45:30Z</dcterms:created>
  <dcterms:modified xsi:type="dcterms:W3CDTF">2025-06-09T18:06:00Z</dcterms:modified>
</cp:coreProperties>
</file>