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C:\Users\ERICA VARGAS\Documents\2025\IDPAC\PROCESOS\IP-MC\IP-MC-IDPAC-002-2025 MATTO DE IMPRESORAS\PDF\"/>
    </mc:Choice>
  </mc:AlternateContent>
  <xr:revisionPtr revIDLastSave="0" documentId="8_{7F51BDBD-33B2-4868-9FA5-FB7E91703A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udio de mercado" sheetId="2" r:id="rId1"/>
    <sheet name="Resumen" sheetId="3" r:id="rId2"/>
    <sheet name="listado de unidades" sheetId="4" r:id="rId3"/>
  </sheets>
  <definedNames>
    <definedName name="_xlnm.Print_Area" localSheetId="0">'Estudio de mercado'!$A$1:$M$38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3" l="1"/>
  <c r="E33" i="3"/>
  <c r="E34" i="3"/>
  <c r="E35" i="3"/>
  <c r="D32" i="3"/>
  <c r="D33" i="3"/>
  <c r="D34" i="3"/>
  <c r="D35" i="3"/>
  <c r="C32" i="3"/>
  <c r="C33" i="3"/>
  <c r="C34" i="3"/>
  <c r="C35" i="3"/>
  <c r="A32" i="3"/>
  <c r="A33" i="3"/>
  <c r="A34" i="3"/>
  <c r="A35" i="3"/>
  <c r="L37" i="2"/>
  <c r="M37" i="2" s="1"/>
  <c r="N37" i="2"/>
  <c r="O37" i="2"/>
  <c r="P37" i="2" s="1"/>
  <c r="Q37" i="2" s="1"/>
  <c r="R37" i="2" s="1"/>
  <c r="L36" i="2"/>
  <c r="M36" i="2" s="1"/>
  <c r="N36" i="2"/>
  <c r="O36" i="2"/>
  <c r="P36" i="2" s="1"/>
  <c r="Q36" i="2" s="1"/>
  <c r="R36" i="2" s="1"/>
  <c r="L35" i="2"/>
  <c r="M35" i="2" s="1"/>
  <c r="N35" i="2"/>
  <c r="O35" i="2"/>
  <c r="L34" i="2"/>
  <c r="F32" i="3" s="1"/>
  <c r="M34" i="2"/>
  <c r="N34" i="2"/>
  <c r="O34" i="2"/>
  <c r="G32" i="3" l="1"/>
  <c r="F34" i="3"/>
  <c r="G34" i="3" s="1"/>
  <c r="F35" i="3"/>
  <c r="G35" i="3" s="1"/>
  <c r="P34" i="2"/>
  <c r="Q34" i="2" s="1"/>
  <c r="R34" i="2" s="1"/>
  <c r="F33" i="3"/>
  <c r="G33" i="3" s="1"/>
  <c r="P35" i="2"/>
  <c r="Q35" i="2" s="1"/>
  <c r="R35" i="2" s="1"/>
  <c r="E25" i="3"/>
  <c r="E26" i="3"/>
  <c r="E27" i="3"/>
  <c r="E28" i="3"/>
  <c r="E29" i="3"/>
  <c r="E30" i="3"/>
  <c r="E31" i="3"/>
  <c r="D25" i="3"/>
  <c r="D26" i="3"/>
  <c r="D27" i="3"/>
  <c r="D28" i="3"/>
  <c r="D29" i="3"/>
  <c r="D30" i="3"/>
  <c r="D31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A25" i="3"/>
  <c r="A26" i="3"/>
  <c r="A27" i="3"/>
  <c r="A28" i="3"/>
  <c r="A29" i="3"/>
  <c r="A30" i="3"/>
  <c r="A31" i="3"/>
  <c r="L15" i="2"/>
  <c r="L33" i="2"/>
  <c r="M33" i="2" s="1"/>
  <c r="N33" i="2"/>
  <c r="O33" i="2"/>
  <c r="L32" i="2"/>
  <c r="M32" i="2" s="1"/>
  <c r="N32" i="2"/>
  <c r="O32" i="2"/>
  <c r="L31" i="2"/>
  <c r="M31" i="2" s="1"/>
  <c r="N31" i="2"/>
  <c r="O31" i="2"/>
  <c r="L30" i="2"/>
  <c r="M30" i="2" s="1"/>
  <c r="N30" i="2"/>
  <c r="O30" i="2"/>
  <c r="L29" i="2"/>
  <c r="M29" i="2" s="1"/>
  <c r="N29" i="2"/>
  <c r="O29" i="2"/>
  <c r="L28" i="2"/>
  <c r="M28" i="2" s="1"/>
  <c r="N28" i="2"/>
  <c r="O28" i="2"/>
  <c r="L27" i="2"/>
  <c r="M27" i="2" s="1"/>
  <c r="N27" i="2"/>
  <c r="O27" i="2"/>
  <c r="D5" i="3"/>
  <c r="E5" i="3"/>
  <c r="D6" i="3"/>
  <c r="E6" i="3"/>
  <c r="D7" i="3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D19" i="3"/>
  <c r="E19" i="3"/>
  <c r="D20" i="3"/>
  <c r="E20" i="3"/>
  <c r="D21" i="3"/>
  <c r="E21" i="3"/>
  <c r="D22" i="3"/>
  <c r="E22" i="3"/>
  <c r="D23" i="3"/>
  <c r="E23" i="3"/>
  <c r="D24" i="3"/>
  <c r="E2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L11" i="2"/>
  <c r="M11" i="2" s="1"/>
  <c r="N11" i="2"/>
  <c r="O11" i="2"/>
  <c r="P30" i="2" l="1"/>
  <c r="Q30" i="2" s="1"/>
  <c r="R30" i="2" s="1"/>
  <c r="P29" i="2"/>
  <c r="Q29" i="2" s="1"/>
  <c r="R29" i="2" s="1"/>
  <c r="P33" i="2"/>
  <c r="Q33" i="2" s="1"/>
  <c r="R33" i="2" s="1"/>
  <c r="P27" i="2"/>
  <c r="Q27" i="2" s="1"/>
  <c r="R27" i="2" s="1"/>
  <c r="P28" i="2"/>
  <c r="Q28" i="2" s="1"/>
  <c r="R28" i="2" s="1"/>
  <c r="P31" i="2"/>
  <c r="Q31" i="2" s="1"/>
  <c r="R31" i="2" s="1"/>
  <c r="F29" i="3"/>
  <c r="G29" i="3" s="1"/>
  <c r="F28" i="3"/>
  <c r="G28" i="3" s="1"/>
  <c r="F26" i="3"/>
  <c r="G26" i="3" s="1"/>
  <c r="F27" i="3"/>
  <c r="G27" i="3" s="1"/>
  <c r="F25" i="3"/>
  <c r="G25" i="3" s="1"/>
  <c r="F31" i="3"/>
  <c r="G31" i="3" s="1"/>
  <c r="P32" i="2"/>
  <c r="Q32" i="2" s="1"/>
  <c r="R32" i="2" s="1"/>
  <c r="F30" i="3"/>
  <c r="G30" i="3" s="1"/>
  <c r="P11" i="2"/>
  <c r="Q11" i="2" s="1"/>
  <c r="R11" i="2" s="1"/>
  <c r="F9" i="3"/>
  <c r="G9" i="3" s="1"/>
  <c r="L7" i="2"/>
  <c r="L8" i="2"/>
  <c r="L9" i="2"/>
  <c r="L10" i="2"/>
  <c r="L12" i="2"/>
  <c r="L13" i="2"/>
  <c r="L14" i="2"/>
  <c r="L16" i="2"/>
  <c r="L17" i="2"/>
  <c r="L18" i="2"/>
  <c r="L19" i="2"/>
  <c r="L20" i="2"/>
  <c r="L21" i="2"/>
  <c r="L22" i="2"/>
  <c r="L23" i="2"/>
  <c r="L24" i="2"/>
  <c r="L25" i="2"/>
  <c r="L26" i="2"/>
  <c r="N7" i="2"/>
  <c r="O7" i="2"/>
  <c r="N8" i="2"/>
  <c r="O8" i="2"/>
  <c r="N9" i="2"/>
  <c r="O9" i="2"/>
  <c r="N10" i="2"/>
  <c r="O10" i="2"/>
  <c r="N12" i="2"/>
  <c r="O12" i="2"/>
  <c r="N13" i="2"/>
  <c r="O13" i="2"/>
  <c r="N14" i="2"/>
  <c r="O14" i="2"/>
  <c r="N15" i="2"/>
  <c r="O15" i="2"/>
  <c r="N16" i="2"/>
  <c r="O16" i="2"/>
  <c r="N17" i="2"/>
  <c r="O17" i="2"/>
  <c r="N18" i="2"/>
  <c r="O18" i="2"/>
  <c r="N19" i="2"/>
  <c r="O19" i="2"/>
  <c r="N20" i="2"/>
  <c r="O20" i="2"/>
  <c r="N21" i="2"/>
  <c r="O21" i="2"/>
  <c r="N22" i="2"/>
  <c r="O22" i="2"/>
  <c r="N23" i="2"/>
  <c r="O23" i="2"/>
  <c r="N24" i="2"/>
  <c r="O24" i="2"/>
  <c r="N25" i="2"/>
  <c r="O25" i="2"/>
  <c r="N26" i="2"/>
  <c r="O26" i="2"/>
  <c r="O6" i="2"/>
  <c r="N6" i="2"/>
  <c r="L6" i="2"/>
  <c r="M23" i="2" l="1"/>
  <c r="F21" i="3"/>
  <c r="G21" i="3" s="1"/>
  <c r="M15" i="2"/>
  <c r="F13" i="3"/>
  <c r="G13" i="3" s="1"/>
  <c r="M22" i="2"/>
  <c r="F20" i="3"/>
  <c r="G20" i="3" s="1"/>
  <c r="M14" i="2"/>
  <c r="F12" i="3"/>
  <c r="G12" i="3" s="1"/>
  <c r="M13" i="2"/>
  <c r="F11" i="3"/>
  <c r="G11" i="3" s="1"/>
  <c r="M18" i="2"/>
  <c r="F16" i="3"/>
  <c r="G16" i="3" s="1"/>
  <c r="M21" i="2"/>
  <c r="F19" i="3"/>
  <c r="G19" i="3" s="1"/>
  <c r="M20" i="2"/>
  <c r="F18" i="3"/>
  <c r="G18" i="3" s="1"/>
  <c r="M12" i="2"/>
  <c r="F10" i="3"/>
  <c r="G10" i="3" s="1"/>
  <c r="M26" i="2"/>
  <c r="F24" i="3"/>
  <c r="G24" i="3" s="1"/>
  <c r="M19" i="2"/>
  <c r="F17" i="3"/>
  <c r="G17" i="3" s="1"/>
  <c r="M10" i="2"/>
  <c r="F8" i="3"/>
  <c r="G8" i="3" s="1"/>
  <c r="M9" i="2"/>
  <c r="F7" i="3"/>
  <c r="G7" i="3" s="1"/>
  <c r="M8" i="2"/>
  <c r="F6" i="3"/>
  <c r="G6" i="3" s="1"/>
  <c r="M25" i="2"/>
  <c r="F23" i="3"/>
  <c r="G23" i="3" s="1"/>
  <c r="M17" i="2"/>
  <c r="F15" i="3"/>
  <c r="G15" i="3" s="1"/>
  <c r="M24" i="2"/>
  <c r="F22" i="3"/>
  <c r="G22" i="3" s="1"/>
  <c r="M16" i="2"/>
  <c r="F14" i="3"/>
  <c r="G14" i="3" s="1"/>
  <c r="M7" i="2"/>
  <c r="F5" i="3"/>
  <c r="G5" i="3" s="1"/>
  <c r="P23" i="2"/>
  <c r="Q23" i="2" s="1"/>
  <c r="R23" i="2" s="1"/>
  <c r="P26" i="2"/>
  <c r="Q26" i="2" s="1"/>
  <c r="R26" i="2" s="1"/>
  <c r="P22" i="2"/>
  <c r="Q22" i="2" s="1"/>
  <c r="R22" i="2" s="1"/>
  <c r="P14" i="2"/>
  <c r="Q14" i="2" s="1"/>
  <c r="R14" i="2" s="1"/>
  <c r="P24" i="2"/>
  <c r="Q24" i="2" s="1"/>
  <c r="R24" i="2" s="1"/>
  <c r="P20" i="2"/>
  <c r="Q20" i="2" s="1"/>
  <c r="R20" i="2" s="1"/>
  <c r="P16" i="2"/>
  <c r="Q16" i="2" s="1"/>
  <c r="R16" i="2" s="1"/>
  <c r="P21" i="2"/>
  <c r="Q21" i="2" s="1"/>
  <c r="R21" i="2" s="1"/>
  <c r="P17" i="2"/>
  <c r="Q17" i="2" s="1"/>
  <c r="R17" i="2" s="1"/>
  <c r="P13" i="2"/>
  <c r="Q13" i="2" s="1"/>
  <c r="R13" i="2" s="1"/>
  <c r="P8" i="2"/>
  <c r="Q8" i="2" s="1"/>
  <c r="R8" i="2" s="1"/>
  <c r="P25" i="2"/>
  <c r="Q25" i="2" s="1"/>
  <c r="R25" i="2" s="1"/>
  <c r="P9" i="2"/>
  <c r="Q9" i="2" s="1"/>
  <c r="R9" i="2" s="1"/>
  <c r="P12" i="2"/>
  <c r="Q12" i="2" s="1"/>
  <c r="R12" i="2" s="1"/>
  <c r="P18" i="2"/>
  <c r="Q18" i="2" s="1"/>
  <c r="R18" i="2" s="1"/>
  <c r="P15" i="2"/>
  <c r="Q15" i="2" s="1"/>
  <c r="R15" i="2" s="1"/>
  <c r="P10" i="2"/>
  <c r="Q10" i="2" s="1"/>
  <c r="R10" i="2" s="1"/>
  <c r="P19" i="2"/>
  <c r="Q19" i="2" s="1"/>
  <c r="R19" i="2" s="1"/>
  <c r="P7" i="2"/>
  <c r="Q7" i="2" s="1"/>
  <c r="R7" i="2" s="1"/>
  <c r="D4" i="3"/>
  <c r="E4" i="3"/>
  <c r="C4" i="3"/>
  <c r="A4" i="3"/>
  <c r="P6" i="2" l="1"/>
  <c r="Q6" i="2" s="1"/>
  <c r="R6" i="2" s="1"/>
  <c r="M6" i="2" l="1"/>
  <c r="M38" i="2" s="1"/>
  <c r="F4" i="3"/>
  <c r="G4" i="3" s="1"/>
  <c r="G3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ASESOR </author>
  </authors>
  <commentList>
    <comment ref="L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ASESOR :</t>
        </r>
        <r>
          <rPr>
            <sz val="9"/>
            <color indexed="81"/>
            <rFont val="Tahoma"/>
            <family val="2"/>
          </rPr>
          <t xml:space="preserve">
Seleccionar según sea el caso o determinar el metodo de determinación de los valores del estudio de mercado)</t>
        </r>
      </text>
    </comment>
  </commentList>
</comments>
</file>

<file path=xl/sharedStrings.xml><?xml version="1.0" encoding="utf-8"?>
<sst xmlns="http://schemas.openxmlformats.org/spreadsheetml/2006/main" count="508" uniqueCount="455">
  <si>
    <t>GESTIÓN CONTRACTUAL</t>
  </si>
  <si>
    <t xml:space="preserve">DESCRIPCIÓN GENERAL </t>
  </si>
  <si>
    <t>PROMEDIO (INDEXACIÓN DE PRECIOS - PRECIOS DE REFERENCIA, ETC)</t>
  </si>
  <si>
    <t>No. Item</t>
  </si>
  <si>
    <t>Código UNSPSC</t>
  </si>
  <si>
    <t>Descripción</t>
  </si>
  <si>
    <t>Cantidad</t>
  </si>
  <si>
    <t>Unidad de Medida</t>
  </si>
  <si>
    <t>Precio unitario estimado IVA incluido</t>
  </si>
  <si>
    <t>Precio total estimado IVA incluido</t>
  </si>
  <si>
    <t>Precio total unitario estimado IVA incluido</t>
  </si>
  <si>
    <t>VALOR TOTAL ESTUDIO DE MERCADO</t>
  </si>
  <si>
    <t>UNIDADES</t>
  </si>
  <si>
    <t>Nombre</t>
  </si>
  <si>
    <t>µA</t>
  </si>
  <si>
    <t>Microamperio</t>
  </si>
  <si>
    <t>µGL</t>
  </si>
  <si>
    <t>Microgramos/Litro</t>
  </si>
  <si>
    <t>µGQ</t>
  </si>
  <si>
    <t>Microgramos/ Metro cúbico</t>
  </si>
  <si>
    <t>Micrómetro</t>
  </si>
  <si>
    <t>2IN</t>
  </si>
  <si>
    <t>Pulgada cuadrada</t>
  </si>
  <si>
    <t>A</t>
  </si>
  <si>
    <t>Amperio</t>
  </si>
  <si>
    <t>ACR</t>
  </si>
  <si>
    <t>Acre</t>
  </si>
  <si>
    <t>ANO</t>
  </si>
  <si>
    <t>Año</t>
  </si>
  <si>
    <t>ARR</t>
  </si>
  <si>
    <t>Arroba</t>
  </si>
  <si>
    <t>AT</t>
  </si>
  <si>
    <t>Hierro atado</t>
  </si>
  <si>
    <t>BDN</t>
  </si>
  <si>
    <t>Bidón</t>
  </si>
  <si>
    <t>BLD</t>
  </si>
  <si>
    <t>Cubo</t>
  </si>
  <si>
    <t>BOB</t>
  </si>
  <si>
    <t>Carrete</t>
  </si>
  <si>
    <t>BT</t>
  </si>
  <si>
    <t>Botija</t>
  </si>
  <si>
    <t>CAR</t>
  </si>
  <si>
    <t>Carga</t>
  </si>
  <si>
    <t>CDA</t>
  </si>
  <si>
    <t>Cada</t>
  </si>
  <si>
    <t xml:space="preserve">CM  </t>
  </si>
  <si>
    <t xml:space="preserve">Centímetro   </t>
  </si>
  <si>
    <t xml:space="preserve">CM2 </t>
  </si>
  <si>
    <t>Centímetro cuadrado</t>
  </si>
  <si>
    <t>CNJ</t>
  </si>
  <si>
    <t>Conjunto</t>
  </si>
  <si>
    <t>CON</t>
  </si>
  <si>
    <t>Cono</t>
  </si>
  <si>
    <t>CT</t>
  </si>
  <si>
    <t>Cien</t>
  </si>
  <si>
    <t xml:space="preserve">CX  </t>
  </si>
  <si>
    <t>Caja</t>
  </si>
  <si>
    <t>CXC</t>
  </si>
  <si>
    <t>Caja de cartón</t>
  </si>
  <si>
    <t>Cxt</t>
  </si>
  <si>
    <t>D</t>
  </si>
  <si>
    <t>Día</t>
  </si>
  <si>
    <t>DIV</t>
  </si>
  <si>
    <t>Diverso</t>
  </si>
  <si>
    <t xml:space="preserve">DM </t>
  </si>
  <si>
    <t>Decímetro</t>
  </si>
  <si>
    <t>DM3</t>
  </si>
  <si>
    <t>Decimetro cúbico</t>
  </si>
  <si>
    <t>DZ</t>
  </si>
  <si>
    <t>Docena</t>
  </si>
  <si>
    <t>EMB</t>
  </si>
  <si>
    <t>Paquete</t>
  </si>
  <si>
    <t>EML</t>
  </si>
  <si>
    <t>Unidades enzima/ml</t>
  </si>
  <si>
    <t>FLH</t>
  </si>
  <si>
    <t>Hoja</t>
  </si>
  <si>
    <t>FRT</t>
  </si>
  <si>
    <t>Flete</t>
  </si>
  <si>
    <t>FUN</t>
  </si>
  <si>
    <t>Función</t>
  </si>
  <si>
    <t>G</t>
  </si>
  <si>
    <t>Gramo</t>
  </si>
  <si>
    <t>G/L</t>
  </si>
  <si>
    <t>Reactivo gramo/Litro</t>
  </si>
  <si>
    <t>GAR</t>
  </si>
  <si>
    <t>Botella</t>
  </si>
  <si>
    <t>GAU</t>
  </si>
  <si>
    <t>Hierba de oro</t>
  </si>
  <si>
    <t>GJ</t>
  </si>
  <si>
    <t>Giga-joule</t>
  </si>
  <si>
    <t>GLI</t>
  </si>
  <si>
    <t>Gramos/Litro</t>
  </si>
  <si>
    <t>GM2</t>
  </si>
  <si>
    <t>Grams/Square meter</t>
  </si>
  <si>
    <t>GM3</t>
  </si>
  <si>
    <t>Gramos/Metro cúbico</t>
  </si>
  <si>
    <t>GPM</t>
  </si>
  <si>
    <t>Galones por milla (US)</t>
  </si>
  <si>
    <t>GR</t>
  </si>
  <si>
    <t>Hierba reactiva</t>
  </si>
  <si>
    <t>GRA</t>
  </si>
  <si>
    <t xml:space="preserve">Grado  </t>
  </si>
  <si>
    <t>GRD</t>
  </si>
  <si>
    <t>Tapas</t>
  </si>
  <si>
    <t>GRO</t>
  </si>
  <si>
    <t>Bruto</t>
  </si>
  <si>
    <t>H</t>
  </si>
  <si>
    <t>Hora</t>
  </si>
  <si>
    <t>H/H</t>
  </si>
  <si>
    <t>Hora hombre</t>
  </si>
  <si>
    <t>HA</t>
  </si>
  <si>
    <t>Hectaréa</t>
  </si>
  <si>
    <t>HB</t>
  </si>
  <si>
    <t>Hora cubo</t>
  </si>
  <si>
    <t>HE</t>
  </si>
  <si>
    <t>Horas extra</t>
  </si>
  <si>
    <t>HF</t>
  </si>
  <si>
    <t>Horas de fin de semana y festivos</t>
  </si>
  <si>
    <t>HL</t>
  </si>
  <si>
    <t>Hora local</t>
  </si>
  <si>
    <t>HM</t>
  </si>
  <si>
    <t>Martillo/Hora</t>
  </si>
  <si>
    <t>HO</t>
  </si>
  <si>
    <t>Hora orden</t>
  </si>
  <si>
    <t>HR</t>
  </si>
  <si>
    <t>Hora destajo</t>
  </si>
  <si>
    <t>HUT</t>
  </si>
  <si>
    <t>Tiempo de uso</t>
  </si>
  <si>
    <t>HV</t>
  </si>
  <si>
    <t>Escoba hora</t>
  </si>
  <si>
    <t>HZ</t>
  </si>
  <si>
    <t>Heartz (1/Seg)</t>
  </si>
  <si>
    <t>IN</t>
  </si>
  <si>
    <t>Pulgada</t>
  </si>
  <si>
    <t>J</t>
  </si>
  <si>
    <t>Joule</t>
  </si>
  <si>
    <t>JG</t>
  </si>
  <si>
    <t>Juego</t>
  </si>
  <si>
    <t>JKG</t>
  </si>
  <si>
    <t>Joule/Kilogramo</t>
  </si>
  <si>
    <t>JMO</t>
  </si>
  <si>
    <t>Joule/Mole</t>
  </si>
  <si>
    <t>KA</t>
  </si>
  <si>
    <t>Kiloamperio</t>
  </si>
  <si>
    <t>KD3</t>
  </si>
  <si>
    <t>Kilopgramo/Decímetro cúbico</t>
  </si>
  <si>
    <t>KG</t>
  </si>
  <si>
    <t>Kilogramo</t>
  </si>
  <si>
    <t>KGF</t>
  </si>
  <si>
    <t>Kilogramo/Metro cuadrado</t>
  </si>
  <si>
    <t>KGM</t>
  </si>
  <si>
    <t>Kilogramo/Metro cúbico</t>
  </si>
  <si>
    <t>KGR</t>
  </si>
  <si>
    <t>Kilogramo reactivo</t>
  </si>
  <si>
    <t>KHZ</t>
  </si>
  <si>
    <t>Kilohertz</t>
  </si>
  <si>
    <t>KJ</t>
  </si>
  <si>
    <t>Kilojoule</t>
  </si>
  <si>
    <t>KJK</t>
  </si>
  <si>
    <t>Kilojoule/Kilogramo</t>
  </si>
  <si>
    <t>KJM</t>
  </si>
  <si>
    <t>Kilojoule/Mole</t>
  </si>
  <si>
    <t>KM</t>
  </si>
  <si>
    <t>Kilometro</t>
  </si>
  <si>
    <t>KM2</t>
  </si>
  <si>
    <t>Kilometro cuadrado</t>
  </si>
  <si>
    <t>KMH</t>
  </si>
  <si>
    <t>Kilometro/Hora</t>
  </si>
  <si>
    <t xml:space="preserve">KN  </t>
  </si>
  <si>
    <t xml:space="preserve">Kilonewton   </t>
  </si>
  <si>
    <t>KNM</t>
  </si>
  <si>
    <t>Kilonewton por metro cuadrado</t>
  </si>
  <si>
    <t>KPA</t>
  </si>
  <si>
    <t>Kilopascals</t>
  </si>
  <si>
    <t xml:space="preserve">KV  </t>
  </si>
  <si>
    <t>KiloVoltios</t>
  </si>
  <si>
    <t>KVA</t>
  </si>
  <si>
    <t>Kilo voltios amperios</t>
  </si>
  <si>
    <t>KW</t>
  </si>
  <si>
    <t>Kilo vatios</t>
  </si>
  <si>
    <t>KWH</t>
  </si>
  <si>
    <t>Kilovatios hora</t>
  </si>
  <si>
    <t>KWK</t>
  </si>
  <si>
    <t>Reactivo kg/kg</t>
  </si>
  <si>
    <t>L</t>
  </si>
  <si>
    <t>Litro</t>
  </si>
  <si>
    <t>LB</t>
  </si>
  <si>
    <t>Libra US</t>
  </si>
  <si>
    <t>LCK</t>
  </si>
  <si>
    <t>Litros por 100km</t>
  </si>
  <si>
    <t>LPH</t>
  </si>
  <si>
    <t>Litros por hora</t>
  </si>
  <si>
    <t>M</t>
  </si>
  <si>
    <t>Metro</t>
  </si>
  <si>
    <t xml:space="preserve">M% </t>
  </si>
  <si>
    <t>Porcentaje (Masa)</t>
  </si>
  <si>
    <t>M%O</t>
  </si>
  <si>
    <t>Porcentaje por mil (Masa)</t>
  </si>
  <si>
    <t>M/H</t>
  </si>
  <si>
    <t>Metros/Hora</t>
  </si>
  <si>
    <t>M/L</t>
  </si>
  <si>
    <t>Mol por litro</t>
  </si>
  <si>
    <t>M/S</t>
  </si>
  <si>
    <t>Metro/Segundo</t>
  </si>
  <si>
    <t>M2</t>
  </si>
  <si>
    <t>Metro cuadrado</t>
  </si>
  <si>
    <t>M3</t>
  </si>
  <si>
    <t xml:space="preserve">Metro cúbico   </t>
  </si>
  <si>
    <t>M3H</t>
  </si>
  <si>
    <t>Metro cúbico hora</t>
  </si>
  <si>
    <t>M3S</t>
  </si>
  <si>
    <t>Metro Cúbico/ Segundo</t>
  </si>
  <si>
    <t xml:space="preserve">MA  </t>
  </si>
  <si>
    <t>Miliamperio</t>
  </si>
  <si>
    <t>Maç</t>
  </si>
  <si>
    <t>MBA</t>
  </si>
  <si>
    <t>Milibar</t>
  </si>
  <si>
    <t>MBZ</t>
  </si>
  <si>
    <t>Metro-bar/Segundo</t>
  </si>
  <si>
    <t>MEJ</t>
  </si>
  <si>
    <t>Megajoule</t>
  </si>
  <si>
    <t>MES</t>
  </si>
  <si>
    <t>Mes</t>
  </si>
  <si>
    <t>MG</t>
  </si>
  <si>
    <t>Miligramo</t>
  </si>
  <si>
    <t>MGF</t>
  </si>
  <si>
    <t>Miligramos/Centímetro Cúbico</t>
  </si>
  <si>
    <t>MGG</t>
  </si>
  <si>
    <t>Miligramos/Gramo</t>
  </si>
  <si>
    <t>MGK</t>
  </si>
  <si>
    <t>Miligramos/Kilogramo</t>
  </si>
  <si>
    <t>MGL</t>
  </si>
  <si>
    <t>Miligramo/Litro</t>
  </si>
  <si>
    <t>MGQ</t>
  </si>
  <si>
    <t>Miligramos/Metro cúbico</t>
  </si>
  <si>
    <t>MHZ</t>
  </si>
  <si>
    <t>Megahertz</t>
  </si>
  <si>
    <t>MI</t>
  </si>
  <si>
    <t xml:space="preserve">Milla   </t>
  </si>
  <si>
    <t>MI2</t>
  </si>
  <si>
    <t>Milla cuadrada</t>
  </si>
  <si>
    <t>MIJ</t>
  </si>
  <si>
    <t>Milijoule</t>
  </si>
  <si>
    <t>MIL</t>
  </si>
  <si>
    <t>Mil</t>
  </si>
  <si>
    <t>MIN</t>
  </si>
  <si>
    <t>Minuto</t>
  </si>
  <si>
    <t>MIS</t>
  </si>
  <si>
    <t>Microsegundo</t>
  </si>
  <si>
    <t xml:space="preserve">ML  </t>
  </si>
  <si>
    <t>Metro líneal</t>
  </si>
  <si>
    <t>MLW</t>
  </si>
  <si>
    <t>ml Reactivo</t>
  </si>
  <si>
    <t>MM</t>
  </si>
  <si>
    <t xml:space="preserve">Milimetro   </t>
  </si>
  <si>
    <t>MM2</t>
  </si>
  <si>
    <t>Milimetro cuadrado</t>
  </si>
  <si>
    <t>MMA</t>
  </si>
  <si>
    <t>Milimetro/Año</t>
  </si>
  <si>
    <t>MMH</t>
  </si>
  <si>
    <t>Milimetro/Hora</t>
  </si>
  <si>
    <t>MMS</t>
  </si>
  <si>
    <t>Milimetro/Segundo</t>
  </si>
  <si>
    <t>MN</t>
  </si>
  <si>
    <t>Meganewton</t>
  </si>
  <si>
    <t>MPA</t>
  </si>
  <si>
    <t>Megapascal</t>
  </si>
  <si>
    <t>MPB</t>
  </si>
  <si>
    <t>Partes por billón (Masa)</t>
  </si>
  <si>
    <t>MPM</t>
  </si>
  <si>
    <t>Partes por millón (Masa)</t>
  </si>
  <si>
    <t>MPT</t>
  </si>
  <si>
    <t>Partes por trillón (Masa)</t>
  </si>
  <si>
    <t>MPZ</t>
  </si>
  <si>
    <t>Metropascal/Segundo</t>
  </si>
  <si>
    <t>MS</t>
  </si>
  <si>
    <t>Milisegundos</t>
  </si>
  <si>
    <t>MTE</t>
  </si>
  <si>
    <t>Militesla</t>
  </si>
  <si>
    <t>MWH</t>
  </si>
  <si>
    <t>Megavatios/Hora</t>
  </si>
  <si>
    <t>N</t>
  </si>
  <si>
    <t xml:space="preserve">Newton  </t>
  </si>
  <si>
    <t>N.M</t>
  </si>
  <si>
    <t>Newton.metro</t>
  </si>
  <si>
    <t>NAM</t>
  </si>
  <si>
    <t>Nanometro</t>
  </si>
  <si>
    <t>NR</t>
  </si>
  <si>
    <t>Nanoamperio</t>
  </si>
  <si>
    <t>NS</t>
  </si>
  <si>
    <t>Nano - segundos</t>
  </si>
  <si>
    <t>OHM</t>
  </si>
  <si>
    <t>ORC</t>
  </si>
  <si>
    <t>Presupuesto</t>
  </si>
  <si>
    <t>OZ</t>
  </si>
  <si>
    <t>Onza</t>
  </si>
  <si>
    <t>PA</t>
  </si>
  <si>
    <t>Pascal</t>
  </si>
  <si>
    <t>PAC</t>
  </si>
  <si>
    <t>PAD</t>
  </si>
  <si>
    <t>Partes por trillón (Volumen)</t>
  </si>
  <si>
    <t>PAL</t>
  </si>
  <si>
    <t>Paleta</t>
  </si>
  <si>
    <t>PAR</t>
  </si>
  <si>
    <t>Par</t>
  </si>
  <si>
    <t>PÉ</t>
  </si>
  <si>
    <t>Pie</t>
  </si>
  <si>
    <t>PÉ2</t>
  </si>
  <si>
    <t>Pie cuadrado</t>
  </si>
  <si>
    <t>Peç</t>
  </si>
  <si>
    <t>Pieza</t>
  </si>
  <si>
    <t>PIP</t>
  </si>
  <si>
    <t>Barril</t>
  </si>
  <si>
    <t>PMI</t>
  </si>
  <si>
    <t>1/Minuto</t>
  </si>
  <si>
    <t>POL</t>
  </si>
  <si>
    <t>PPB</t>
  </si>
  <si>
    <t xml:space="preserve">Partes por billón  </t>
  </si>
  <si>
    <t>PPM</t>
  </si>
  <si>
    <t xml:space="preserve">Partes por millón   </t>
  </si>
  <si>
    <t>PPT</t>
  </si>
  <si>
    <t>Partes por trillón</t>
  </si>
  <si>
    <t>PRS</t>
  </si>
  <si>
    <t>Número de personas</t>
  </si>
  <si>
    <t>PS</t>
  </si>
  <si>
    <t>Picosegundo</t>
  </si>
  <si>
    <t>REC</t>
  </si>
  <si>
    <t>Contenedor</t>
  </si>
  <si>
    <t>RHO</t>
  </si>
  <si>
    <t>Gramo/Centímetro Cúbico</t>
  </si>
  <si>
    <t>ROL</t>
  </si>
  <si>
    <t>Rollo</t>
  </si>
  <si>
    <t>S</t>
  </si>
  <si>
    <t>Segundo</t>
  </si>
  <si>
    <t>SC</t>
  </si>
  <si>
    <t>Bolsa</t>
  </si>
  <si>
    <t>SEM</t>
  </si>
  <si>
    <t>Semana</t>
  </si>
  <si>
    <t>T*K</t>
  </si>
  <si>
    <t>Tonelada/Milla</t>
  </si>
  <si>
    <t>TAM</t>
  </si>
  <si>
    <t>Tambor</t>
  </si>
  <si>
    <t>TES</t>
  </si>
  <si>
    <t>Tesla</t>
  </si>
  <si>
    <t>TOM</t>
  </si>
  <si>
    <t>Tonelada/Metro cúbico</t>
  </si>
  <si>
    <t>TON</t>
  </si>
  <si>
    <t xml:space="preserve">Tonelada   </t>
  </si>
  <si>
    <t>TUS</t>
  </si>
  <si>
    <t>Tonelada US</t>
  </si>
  <si>
    <t>UA</t>
  </si>
  <si>
    <t>Unidad de actividad</t>
  </si>
  <si>
    <t>UE</t>
  </si>
  <si>
    <t>Unidad de enzima</t>
  </si>
  <si>
    <t>UN</t>
  </si>
  <si>
    <t xml:space="preserve">Unidad   </t>
  </si>
  <si>
    <t>US</t>
  </si>
  <si>
    <t>Unidad de subcontratación</t>
  </si>
  <si>
    <t>V</t>
  </si>
  <si>
    <t>Voltio</t>
  </si>
  <si>
    <t>V%O</t>
  </si>
  <si>
    <t>Proporción por mil (Volumen)</t>
  </si>
  <si>
    <t>VAL</t>
  </si>
  <si>
    <t>Valor artículo</t>
  </si>
  <si>
    <t>VG</t>
  </si>
  <si>
    <t>Valor Global</t>
  </si>
  <si>
    <t>ViG</t>
  </si>
  <si>
    <t>Viga</t>
  </si>
  <si>
    <t>VPB</t>
  </si>
  <si>
    <t>Partes por billón (Volumen)</t>
  </si>
  <si>
    <t>VPM</t>
  </si>
  <si>
    <t>Partes por millón (Volumen)</t>
  </si>
  <si>
    <t>Y2D</t>
  </si>
  <si>
    <t>Yarda Cuadrada</t>
  </si>
  <si>
    <t>YD</t>
  </si>
  <si>
    <t>Yarda</t>
  </si>
  <si>
    <t>µM</t>
  </si>
  <si>
    <t>Código: IDPAC-GC-FT-29
Versión: 2
Página: 1 de 1
Fecha: 16/09/2022</t>
  </si>
  <si>
    <t>ELABORACIÓN ESTUDIOS DE MERCADO - PROCESOS DE GESTIÓN CONTRACTUAL</t>
  </si>
  <si>
    <t>1</t>
  </si>
  <si>
    <t>2</t>
  </si>
  <si>
    <t>3</t>
  </si>
  <si>
    <t>4</t>
  </si>
  <si>
    <t>VR MÍNIMO</t>
  </si>
  <si>
    <t>VR MAYOR</t>
  </si>
  <si>
    <t xml:space="preserve">DIFERENCIA </t>
  </si>
  <si>
    <t xml:space="preserve">VARIACIÓN PORCENTUAL </t>
  </si>
  <si>
    <t>SI NO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</si>
  <si>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</si>
  <si>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</si>
  <si>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</si>
  <si>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</si>
  <si>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</si>
  <si>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</si>
  <si>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</si>
  <si>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</si>
  <si>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</si>
  <si>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</si>
  <si>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</si>
  <si>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</si>
  <si>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</si>
  <si>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</si>
  <si>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</si>
  <si>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</si>
  <si>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</si>
  <si>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UNIDAD FUSORA HP LASERJET P3015</t>
  </si>
  <si>
    <t>UNIDAD FUSORA HP LASERJET PRO-400 COLOR</t>
  </si>
  <si>
    <t>ACETATOS HP-LASERJET- P3015</t>
  </si>
  <si>
    <t>KIT DE MANTENIMIENTO HP-LASERJET- P3015</t>
  </si>
  <si>
    <t>PICK ROLLER   HP-LASERJET- P3015</t>
  </si>
  <si>
    <t>MANTENIMIENTO PREVENTIVO IMPRESORA HP LASERJET 3015</t>
  </si>
  <si>
    <t>MANTENIMIENTO PREVENTIVO IMPRESORA HP LASERJET 400</t>
  </si>
  <si>
    <t>MANTENIMIENTO CORRECTIVO IMPRESORA HP LASERJET 3015</t>
  </si>
  <si>
    <t>MANTENIMIENTO CORRECTIVO IMPRESORA HP LASERJET 400</t>
  </si>
  <si>
    <t xml:space="preserve">UN </t>
  </si>
  <si>
    <t>MANTENIMIENTO PREVENTIVO IMPRESORA BRAILE  </t>
  </si>
  <si>
    <t>MANTENIMIENTO PREVENTIVO EPSON MULTIFUNCIONAL</t>
  </si>
  <si>
    <t>MANTENIMIENTO PREVENTIVO IMPRESORA DE ETIQUETAS ZEBRA ZD420 TT</t>
  </si>
  <si>
    <t>MANTENIMIENTO PREVENTIVO IMPRESORA TSC DE ETIQUETAS MODELO TE200</t>
  </si>
  <si>
    <t>MANTENIMIENTO PREVENTIVO PLOTER-HP GRAN FORMATO</t>
  </si>
  <si>
    <t>MANTENIMIENTO PREVENTIVO ESCANER – KODAK SERIE i2400</t>
  </si>
  <si>
    <t>MANTENIMIENTO PREVENTIVO ESCANER - KODAK SERIE i2600</t>
  </si>
  <si>
    <t>MANTENIMIENTO PREVENTIVO ESCANER - KODAK SERIE i2070</t>
  </si>
  <si>
    <t>MANTENIMIENTO CORRECTIVO IMPRESORA BRAILE  </t>
  </si>
  <si>
    <t>MANTENIMIENTO CORRECTIVO EPSON MULTIFUNCIONAL</t>
  </si>
  <si>
    <t>MANTENIMIENTO CORRECTIVO IMPRESORA DE CARNÉ ZEBRA ZXN</t>
  </si>
  <si>
    <t>MANTENIMIENTO CORRECTIVO IMPRESORA DE ETIQUETAS ZEBRA ZD420 TT</t>
  </si>
  <si>
    <t>MANTENIMIENTO CORRECTIVO IMPRESORA TSC DE ETIQUETAS MODELO TE200</t>
  </si>
  <si>
    <t>MANTENIMIENTO CORRECTIVO PLOTER-HP GRAN FORMATO</t>
  </si>
  <si>
    <t>MANTENIMIENTO CORRECTIVO ESCANER – KODAK SERIE i2400</t>
  </si>
  <si>
    <t>MANTENIMIENTO CORRECTIVO ESCANER - KODAK SERIE i2600</t>
  </si>
  <si>
    <t>MANTENIMIENTO CORRECTIVO ESCANER - KODAK SERIE i2070</t>
  </si>
  <si>
    <t>22</t>
  </si>
  <si>
    <t>23</t>
  </si>
  <si>
    <t>24</t>
  </si>
  <si>
    <t>25</t>
  </si>
  <si>
    <t>26</t>
  </si>
  <si>
    <t>27</t>
  </si>
  <si>
    <t>PROVEEDOR 3
SYSTEM NET INGENIERIA SAS</t>
  </si>
  <si>
    <t>PROVEEDOR 1
 Soluciones Inmediatas</t>
  </si>
  <si>
    <t>BANDEJA FRONTAL HP-LASERJET 3015</t>
  </si>
  <si>
    <t xml:space="preserve">MANTENIMIENTO PREVENTIVO IMPRESORA DE CARNÉ ZEBRA ZXP Serie1 </t>
  </si>
  <si>
    <t>MANTENIMIENTO PREVENTIVO ESCANER - KODAK I1220</t>
  </si>
  <si>
    <t>MANTENIMIENTO PREVENTIVO ESCANER - KODAK I2820</t>
  </si>
  <si>
    <t>MANTENIMIENTO CORRECTIVO ESCANER - KODAK I1220</t>
  </si>
  <si>
    <t>MANTENIMIENTO CORRECTIVO ESCANER - KODAK I2820</t>
  </si>
  <si>
    <t>28</t>
  </si>
  <si>
    <t>29</t>
  </si>
  <si>
    <t>30</t>
  </si>
  <si>
    <t>31</t>
  </si>
  <si>
    <t>ELABORÓ</t>
  </si>
  <si>
    <t>Erica Milena Vargas Medina - Contrato 110-2025</t>
  </si>
  <si>
    <t>PROVEEDOR 2
SOLUCIONES TECNOLOGICAS RG S.A.S</t>
  </si>
  <si>
    <t>Para la estructuración del presupuesto oficial del proceso se procedió a solicitar cotizaciones de empresas que contaran con la idoneidad y la experiencia en el desarrollo de contratos con objetos contractuales similares o iguales,convocatoria a la cual respondieron firmas como SOLUCIONES INMEDIATAS, SOLUCIONES TECNOLOGICAS RG S.A.S  y SYSTEM NET INGENIERIA SAS, a travéz de las propuesta presentadas mediante el procedimiento matemático de pronmedio simple se establecieron los precios techos para el desarrollo del proceso contractual.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</si>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</sst>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&quot;$&quot;\ #,##0"/>
    <numFmt numFmtId="166" formatCode="[$$-240A]\ #,##0.00"/>
    <numFmt numFmtId="167" formatCode="_-&quot;$&quot;\ * #,##0.00_-;\-&quot;$&quot;\ * #,##0.00_-;_-&quot;$&quot;\ * &quot;-&quot;_-;_-@_-"/>
    <numFmt numFmtId="168" formatCode="&quot;$&quot;\ #,##0.00"/>
  </numFmts>
  <fonts count="19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Museo Sans Condensed"/>
    </font>
    <font>
      <b/>
      <sz val="12"/>
      <color theme="1"/>
      <name val="Museo Sans Condensed"/>
    </font>
    <font>
      <sz val="8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theme="0"/>
      <name val="Arial Narrow"/>
      <family val="2"/>
    </font>
    <font>
      <b/>
      <sz val="11"/>
      <color rgb="FFFFFFFF"/>
      <name val="Arial Narrow"/>
      <family val="2"/>
    </font>
    <font>
      <sz val="11"/>
      <color rgb="FFFFFFFF"/>
      <name val="Arial Narrow"/>
      <family val="2"/>
    </font>
    <font>
      <sz val="9"/>
      <color theme="1"/>
      <name val="Museo Sans Condensed"/>
    </font>
    <font>
      <sz val="11"/>
      <color theme="1"/>
      <name val="Museo Sans Condensed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0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7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7">
    <xf numFmtId="0" fontId="0" fillId="0" borderId="0" xfId="0"/>
    <xf numFmtId="0" fontId="9" fillId="3" borderId="1" xfId="8" applyFont="1" applyBorder="1" applyAlignment="1">
      <alignment horizontal="center" vertical="center" wrapText="1"/>
    </xf>
    <xf numFmtId="0" fontId="9" fillId="3" borderId="1" xfId="8" applyFont="1" applyBorder="1" applyAlignment="1" applyProtection="1">
      <alignment horizontal="center" vertical="center" wrapText="1"/>
    </xf>
    <xf numFmtId="0" fontId="8" fillId="0" borderId="1" xfId="0" applyFont="1" applyBorder="1"/>
    <xf numFmtId="0" fontId="11" fillId="0" borderId="0" xfId="27" applyFont="1"/>
    <xf numFmtId="0" fontId="12" fillId="0" borderId="0" xfId="0" applyFont="1"/>
    <xf numFmtId="0" fontId="15" fillId="6" borderId="15" xfId="8" applyFont="1" applyFill="1" applyBorder="1" applyAlignment="1" applyProtection="1">
      <alignment horizontal="center" vertical="center" wrapText="1"/>
    </xf>
    <xf numFmtId="0" fontId="15" fillId="6" borderId="1" xfId="8" applyFont="1" applyFill="1" applyBorder="1" applyAlignment="1" applyProtection="1">
      <alignment horizontal="center" vertical="center" wrapText="1"/>
    </xf>
    <xf numFmtId="0" fontId="15" fillId="6" borderId="16" xfId="8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49" fontId="12" fillId="0" borderId="15" xfId="14" applyFont="1" applyBorder="1" applyAlignment="1">
      <alignment horizontal="center" vertical="center"/>
    </xf>
    <xf numFmtId="0" fontId="12" fillId="0" borderId="1" xfId="14" applyNumberFormat="1" applyFont="1" applyFill="1" applyBorder="1" applyAlignment="1">
      <alignment horizontal="center" vertical="center"/>
    </xf>
    <xf numFmtId="0" fontId="11" fillId="0" borderId="1" xfId="27" applyFont="1" applyBorder="1" applyAlignment="1" applyProtection="1">
      <alignment vertical="center" wrapText="1"/>
      <protection locked="0"/>
    </xf>
    <xf numFmtId="0" fontId="11" fillId="0" borderId="1" xfId="27" applyFont="1" applyBorder="1" applyAlignment="1" applyProtection="1">
      <alignment horizontal="center" vertical="center"/>
      <protection locked="0"/>
    </xf>
    <xf numFmtId="49" fontId="12" fillId="0" borderId="1" xfId="14" applyFont="1" applyBorder="1" applyAlignment="1">
      <alignment horizontal="center" vertical="center"/>
    </xf>
    <xf numFmtId="167" fontId="12" fillId="0" borderId="1" xfId="28" applyNumberFormat="1" applyFont="1" applyFill="1" applyBorder="1" applyAlignment="1" applyProtection="1">
      <alignment horizontal="center" vertical="center"/>
      <protection locked="0"/>
    </xf>
    <xf numFmtId="167" fontId="12" fillId="0" borderId="1" xfId="1" applyNumberFormat="1" applyFont="1" applyFill="1" applyBorder="1" applyAlignment="1" applyProtection="1">
      <alignment vertical="center"/>
      <protection locked="0"/>
    </xf>
    <xf numFmtId="167" fontId="12" fillId="7" borderId="1" xfId="1" applyNumberFormat="1" applyFont="1" applyFill="1" applyBorder="1" applyAlignment="1" applyProtection="1">
      <alignment vertical="center"/>
      <protection locked="0"/>
    </xf>
    <xf numFmtId="168" fontId="12" fillId="0" borderId="1" xfId="1" applyNumberFormat="1" applyFont="1" applyFill="1" applyBorder="1" applyAlignment="1" applyProtection="1">
      <alignment horizontal="center" vertical="center"/>
      <protection locked="0"/>
    </xf>
    <xf numFmtId="165" fontId="12" fillId="0" borderId="0" xfId="0" applyNumberFormat="1" applyFont="1" applyAlignment="1">
      <alignment horizontal="center" vertical="center"/>
    </xf>
    <xf numFmtId="42" fontId="12" fillId="0" borderId="0" xfId="29" applyNumberFormat="1" applyFont="1" applyAlignment="1">
      <alignment horizontal="center" vertical="center"/>
    </xf>
    <xf numFmtId="10" fontId="12" fillId="0" borderId="0" xfId="29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2" fillId="0" borderId="1" xfId="14" applyFont="1" applyFill="1" applyBorder="1" applyAlignment="1">
      <alignment horizontal="center" vertical="center"/>
    </xf>
    <xf numFmtId="168" fontId="15" fillId="6" borderId="16" xfId="1" applyNumberFormat="1" applyFont="1" applyFill="1" applyBorder="1" applyProtection="1">
      <protection locked="0"/>
    </xf>
    <xf numFmtId="0" fontId="12" fillId="0" borderId="0" xfId="0" applyFont="1" applyProtection="1">
      <protection locked="0"/>
    </xf>
    <xf numFmtId="0" fontId="13" fillId="0" borderId="0" xfId="27" applyFont="1" applyAlignment="1">
      <alignment horizontal="center" vertical="center"/>
    </xf>
    <xf numFmtId="0" fontId="15" fillId="6" borderId="1" xfId="8" applyFont="1" applyFill="1" applyBorder="1" applyAlignment="1">
      <alignment horizontal="center" vertical="center" wrapText="1"/>
    </xf>
    <xf numFmtId="0" fontId="12" fillId="0" borderId="1" xfId="20" applyNumberFormat="1" applyFont="1" applyBorder="1" applyAlignment="1">
      <alignment horizontal="right" vertical="center" wrapText="1"/>
    </xf>
    <xf numFmtId="0" fontId="12" fillId="0" borderId="1" xfId="0" applyFont="1" applyBorder="1" applyAlignment="1" applyProtection="1">
      <alignment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66" fontId="12" fillId="0" borderId="1" xfId="0" applyNumberFormat="1" applyFont="1" applyBorder="1" applyAlignment="1" applyProtection="1">
      <alignment vertical="center" wrapText="1"/>
      <protection locked="0"/>
    </xf>
    <xf numFmtId="166" fontId="16" fillId="6" borderId="1" xfId="0" applyNumberFormat="1" applyFont="1" applyFill="1" applyBorder="1" applyProtection="1">
      <protection locked="0"/>
    </xf>
    <xf numFmtId="0" fontId="12" fillId="0" borderId="0" xfId="0" applyFont="1" applyAlignment="1" applyProtection="1">
      <alignment wrapText="1"/>
      <protection locked="0"/>
    </xf>
    <xf numFmtId="168" fontId="12" fillId="0" borderId="18" xfId="1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5" fillId="6" borderId="15" xfId="0" applyFont="1" applyFill="1" applyBorder="1" applyAlignment="1" applyProtection="1">
      <alignment horizontal="center"/>
      <protection locked="0"/>
    </xf>
    <xf numFmtId="0" fontId="15" fillId="6" borderId="1" xfId="0" applyFont="1" applyFill="1" applyBorder="1" applyAlignment="1" applyProtection="1">
      <alignment horizontal="center"/>
      <protection locked="0"/>
    </xf>
    <xf numFmtId="0" fontId="15" fillId="6" borderId="1" xfId="7" applyFont="1" applyFill="1" applyAlignment="1" applyProtection="1">
      <alignment horizontal="center" vertical="center" wrapText="1"/>
    </xf>
    <xf numFmtId="0" fontId="15" fillId="6" borderId="1" xfId="7" applyFont="1" applyFill="1" applyAlignment="1" applyProtection="1">
      <alignment horizontal="center" vertical="center"/>
    </xf>
    <xf numFmtId="0" fontId="11" fillId="0" borderId="13" xfId="27" applyFont="1" applyBorder="1" applyAlignment="1">
      <alignment horizontal="center" vertical="center" wrapText="1"/>
    </xf>
    <xf numFmtId="0" fontId="11" fillId="0" borderId="14" xfId="27" applyFont="1" applyBorder="1" applyAlignment="1">
      <alignment horizontal="center" vertical="center"/>
    </xf>
    <xf numFmtId="0" fontId="11" fillId="0" borderId="1" xfId="27" applyFont="1" applyBorder="1" applyAlignment="1">
      <alignment horizontal="center" vertical="center"/>
    </xf>
    <xf numFmtId="0" fontId="11" fillId="0" borderId="16" xfId="27" applyFont="1" applyBorder="1" applyAlignment="1">
      <alignment horizontal="center" vertical="center"/>
    </xf>
    <xf numFmtId="0" fontId="15" fillId="6" borderId="16" xfId="7" applyFont="1" applyFill="1" applyBorder="1" applyAlignment="1" applyProtection="1">
      <alignment horizontal="center" vertical="center" wrapText="1"/>
    </xf>
    <xf numFmtId="0" fontId="14" fillId="6" borderId="15" xfId="7" applyFont="1" applyFill="1" applyBorder="1" applyAlignment="1" applyProtection="1">
      <alignment horizontal="center" vertical="center"/>
    </xf>
    <xf numFmtId="0" fontId="14" fillId="6" borderId="1" xfId="7" applyFont="1" applyFill="1" applyAlignment="1" applyProtection="1">
      <alignment horizontal="center" vertical="center"/>
    </xf>
    <xf numFmtId="0" fontId="14" fillId="6" borderId="16" xfId="7" applyFont="1" applyFill="1" applyBorder="1" applyAlignment="1" applyProtection="1">
      <alignment horizontal="center" vertical="center"/>
    </xf>
    <xf numFmtId="0" fontId="12" fillId="0" borderId="12" xfId="0" applyFont="1" applyBorder="1" applyAlignment="1" applyProtection="1">
      <alignment horizontal="center"/>
      <protection locked="0"/>
    </xf>
    <xf numFmtId="0" fontId="12" fillId="0" borderId="13" xfId="0" applyFont="1" applyBorder="1" applyAlignment="1" applyProtection="1">
      <alignment horizontal="center"/>
      <protection locked="0"/>
    </xf>
    <xf numFmtId="0" fontId="12" fillId="0" borderId="15" xfId="0" applyFont="1" applyBorder="1" applyAlignment="1" applyProtection="1">
      <alignment horizontal="center"/>
      <protection locked="0"/>
    </xf>
    <xf numFmtId="0" fontId="12" fillId="0" borderId="1" xfId="0" applyFont="1" applyBorder="1" applyAlignment="1" applyProtection="1">
      <alignment horizontal="center"/>
      <protection locked="0"/>
    </xf>
    <xf numFmtId="0" fontId="13" fillId="0" borderId="13" xfId="27" applyFont="1" applyBorder="1" applyAlignment="1">
      <alignment horizontal="center" vertical="center"/>
    </xf>
    <xf numFmtId="0" fontId="13" fillId="0" borderId="1" xfId="27" applyFont="1" applyBorder="1" applyAlignment="1">
      <alignment horizontal="center" vertical="center"/>
    </xf>
    <xf numFmtId="0" fontId="15" fillId="6" borderId="17" xfId="7" applyFont="1" applyFill="1" applyBorder="1" applyAlignment="1" applyProtection="1">
      <alignment horizontal="center" vertical="center"/>
    </xf>
    <xf numFmtId="0" fontId="15" fillId="6" borderId="10" xfId="7" applyFont="1" applyFill="1" applyBorder="1" applyAlignment="1" applyProtection="1">
      <alignment horizontal="center" vertical="center"/>
    </xf>
    <xf numFmtId="0" fontId="15" fillId="6" borderId="11" xfId="7" applyFont="1" applyFill="1" applyBorder="1" applyAlignment="1" applyProtection="1">
      <alignment horizontal="center" vertical="center"/>
    </xf>
    <xf numFmtId="0" fontId="11" fillId="0" borderId="1" xfId="27" applyFont="1" applyBorder="1" applyAlignment="1">
      <alignment horizontal="center" vertical="center" wrapText="1"/>
    </xf>
    <xf numFmtId="0" fontId="13" fillId="0" borderId="1" xfId="27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2" borderId="1" xfId="7" applyFont="1" applyAlignment="1" applyProtection="1">
      <alignment horizontal="center" vertical="center" wrapText="1"/>
    </xf>
  </cellXfs>
  <cellStyles count="30">
    <cellStyle name="BodyStyle" xfId="14" xr:uid="{00000000-0005-0000-0000-000000000000}"/>
    <cellStyle name="BodyStyleBold" xfId="15" xr:uid="{00000000-0005-0000-0000-000001000000}"/>
    <cellStyle name="BodyStyleBoldRight" xfId="16" xr:uid="{00000000-0005-0000-0000-000002000000}"/>
    <cellStyle name="BodyStyleWithBorder" xfId="22" xr:uid="{00000000-0005-0000-0000-000003000000}"/>
    <cellStyle name="BorderThinBlack" xfId="26" xr:uid="{00000000-0005-0000-0000-000004000000}"/>
    <cellStyle name="Comma" xfId="5" xr:uid="{00000000-0005-0000-0000-000005000000}"/>
    <cellStyle name="Comma [0]" xfId="6" xr:uid="{00000000-0005-0000-0000-000006000000}"/>
    <cellStyle name="Currency" xfId="3" xr:uid="{00000000-0005-0000-0000-000007000000}"/>
    <cellStyle name="Currency [0]" xfId="4" xr:uid="{00000000-0005-0000-0000-000008000000}"/>
    <cellStyle name="DateStyle" xfId="18" xr:uid="{00000000-0005-0000-0000-000009000000}"/>
    <cellStyle name="DateTimeStyle" xfId="19" xr:uid="{00000000-0005-0000-0000-00000A000000}"/>
    <cellStyle name="Decimal" xfId="21" xr:uid="{00000000-0005-0000-0000-00000B000000}"/>
    <cellStyle name="DecimalWithBorder" xfId="25" xr:uid="{00000000-0005-0000-0000-00000C000000}"/>
    <cellStyle name="EuroCurrency" xfId="17" xr:uid="{00000000-0005-0000-0000-00000D000000}"/>
    <cellStyle name="EuroCurrencyWithBorder" xfId="23" xr:uid="{00000000-0005-0000-0000-00000E000000}"/>
    <cellStyle name="HeaderStyle" xfId="8" xr:uid="{00000000-0005-0000-0000-00000F000000}"/>
    <cellStyle name="HeaderSubTop" xfId="12" xr:uid="{00000000-0005-0000-0000-000010000000}"/>
    <cellStyle name="HeaderSubTopNoBold" xfId="13" xr:uid="{00000000-0005-0000-0000-000011000000}"/>
    <cellStyle name="HeaderTopBuyer" xfId="9" xr:uid="{00000000-0005-0000-0000-000012000000}"/>
    <cellStyle name="HeaderTopStyle" xfId="10" xr:uid="{00000000-0005-0000-0000-000013000000}"/>
    <cellStyle name="HeaderTopStyleAlignRight" xfId="11" xr:uid="{00000000-0005-0000-0000-000014000000}"/>
    <cellStyle name="MainTitle" xfId="7" xr:uid="{00000000-0005-0000-0000-000015000000}"/>
    <cellStyle name="Moneda [0]" xfId="1" builtinId="7"/>
    <cellStyle name="Moneda [0] 2" xfId="28" xr:uid="{00000000-0005-0000-0000-000017000000}"/>
    <cellStyle name="Normal" xfId="0" builtinId="0"/>
    <cellStyle name="Normal 2" xfId="27" xr:uid="{00000000-0005-0000-0000-000019000000}"/>
    <cellStyle name="Numeric" xfId="20" xr:uid="{00000000-0005-0000-0000-00001A000000}"/>
    <cellStyle name="NumericWithBorder" xfId="24" xr:uid="{00000000-0005-0000-0000-00001B000000}"/>
    <cellStyle name="Percent" xfId="2" xr:uid="{00000000-0005-0000-0000-00001C000000}"/>
    <cellStyle name="Porcentaje" xfId="29" builtinId="5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353657</xdr:colOff>
      <xdr:row>0</xdr:row>
      <xdr:rowOff>69027</xdr:rowOff>
    </xdr:from>
    <xdr:to>
      <xdr:col>1</xdr:col>
      <xdr:colOff>1571055</xdr:colOff>
      <xdr:row>1</xdr:row>
      <xdr:rowOff>301412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44FB53-A181-428C-940F-BC4A1280B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657" y="69027"/>
          <a:ext cx="2878558" cy="621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1</xdr:col>
      <xdr:colOff>1153084</xdr:colOff>
      <xdr:row>1</xdr:row>
      <xdr:rowOff>279986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70CB55-C515-4062-8544-4AF3C9C0E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14300"/>
          <a:ext cx="2543734" cy="5752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2"/>
  <sheetViews>
    <sheetView tabSelected="1" topLeftCell="A26" zoomScale="80" zoomScaleNormal="80" workbookViewId="0">
      <selection activeCell="A38" sqref="A38:L38"/>
    </sheetView>
  </sheetViews>
  <sheetFormatPr baseColWidth="10" defaultColWidth="9.109375" defaultRowHeight="13.8"/>
  <cols>
    <col min="1" max="2" width="24.33203125" style="26" customWidth="1"/>
    <col min="3" max="3" width="60.44140625" style="26" customWidth="1"/>
    <col min="4" max="4" width="11.6640625" style="26" customWidth="1"/>
    <col min="5" max="5" width="13.109375" style="26" customWidth="1"/>
    <col min="6" max="6" width="19.33203125" style="26" customWidth="1"/>
    <col min="7" max="11" width="17.6640625" style="26" customWidth="1"/>
    <col min="12" max="13" width="23.44140625" style="26" customWidth="1"/>
    <col min="14" max="15" width="13.33203125" style="5" customWidth="1"/>
    <col min="16" max="16" width="13.44140625" style="5" customWidth="1"/>
    <col min="17" max="17" width="15" style="5" customWidth="1"/>
    <col min="18" max="18" width="16" style="5" customWidth="1"/>
    <col min="19" max="16384" width="9.109375" style="5"/>
  </cols>
  <sheetData>
    <row r="1" spans="1:18" s="4" customFormat="1" ht="30.6" customHeight="1">
      <c r="A1" s="56"/>
      <c r="B1" s="57"/>
      <c r="C1" s="60" t="s">
        <v>0</v>
      </c>
      <c r="D1" s="60"/>
      <c r="E1" s="60"/>
      <c r="F1" s="60"/>
      <c r="G1" s="60"/>
      <c r="H1" s="60"/>
      <c r="I1" s="60"/>
      <c r="J1" s="60"/>
      <c r="K1" s="60"/>
      <c r="L1" s="48" t="s">
        <v>377</v>
      </c>
      <c r="M1" s="49"/>
    </row>
    <row r="2" spans="1:18" s="4" customFormat="1" ht="30.6" customHeight="1">
      <c r="A2" s="58"/>
      <c r="B2" s="59"/>
      <c r="C2" s="61" t="s">
        <v>378</v>
      </c>
      <c r="D2" s="61"/>
      <c r="E2" s="61"/>
      <c r="F2" s="61"/>
      <c r="G2" s="61"/>
      <c r="H2" s="61"/>
      <c r="I2" s="61"/>
      <c r="J2" s="61"/>
      <c r="K2" s="61"/>
      <c r="L2" s="50"/>
      <c r="M2" s="51"/>
    </row>
    <row r="3" spans="1:18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5"/>
    </row>
    <row r="4" spans="1:18" ht="45" customHeight="1">
      <c r="A4" s="62" t="s">
        <v>1</v>
      </c>
      <c r="B4" s="63"/>
      <c r="C4" s="63"/>
      <c r="D4" s="63"/>
      <c r="E4" s="64"/>
      <c r="F4" s="46" t="s">
        <v>439</v>
      </c>
      <c r="G4" s="47"/>
      <c r="H4" s="46" t="s">
        <v>452</v>
      </c>
      <c r="I4" s="47"/>
      <c r="J4" s="46" t="s">
        <v>438</v>
      </c>
      <c r="K4" s="47"/>
      <c r="L4" s="46" t="s">
        <v>2</v>
      </c>
      <c r="M4" s="52"/>
    </row>
    <row r="5" spans="1:18" s="10" customFormat="1" ht="41.4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8</v>
      </c>
      <c r="I5" s="7" t="s">
        <v>9</v>
      </c>
      <c r="J5" s="7" t="s">
        <v>8</v>
      </c>
      <c r="K5" s="7" t="s">
        <v>9</v>
      </c>
      <c r="L5" s="7" t="s">
        <v>8</v>
      </c>
      <c r="M5" s="8" t="s">
        <v>10</v>
      </c>
      <c r="N5" s="9" t="s">
        <v>383</v>
      </c>
      <c r="O5" s="9" t="s">
        <v>384</v>
      </c>
      <c r="P5" s="9" t="s">
        <v>385</v>
      </c>
      <c r="Q5" s="9" t="s">
        <v>386</v>
      </c>
      <c r="R5" s="9" t="s">
        <v>387</v>
      </c>
    </row>
    <row r="6" spans="1:18">
      <c r="A6" s="11" t="s">
        <v>379</v>
      </c>
      <c r="B6" s="12">
        <v>72154000</v>
      </c>
      <c r="C6" s="13" t="s">
        <v>405</v>
      </c>
      <c r="D6" s="14">
        <v>1</v>
      </c>
      <c r="E6" s="15" t="s">
        <v>414</v>
      </c>
      <c r="F6" s="16">
        <v>1400000</v>
      </c>
      <c r="G6" s="16">
        <v>1400000</v>
      </c>
      <c r="H6" s="17">
        <v>952000</v>
      </c>
      <c r="I6" s="17">
        <v>952000</v>
      </c>
      <c r="J6" s="18">
        <v>1280000</v>
      </c>
      <c r="K6" s="18">
        <v>1280000</v>
      </c>
      <c r="L6" s="19">
        <f>ROUND(AVERAGE(F6,H6,J6),0)</f>
        <v>1210667</v>
      </c>
      <c r="M6" s="19">
        <f>L6*D6</f>
        <v>1210667</v>
      </c>
      <c r="N6" s="20">
        <f>MIN(F6,H6,J6)</f>
        <v>952000</v>
      </c>
      <c r="O6" s="20">
        <f>MAX(F6,H6,J6)</f>
        <v>1400000</v>
      </c>
      <c r="P6" s="21">
        <f>O6-N6</f>
        <v>448000</v>
      </c>
      <c r="Q6" s="22">
        <f>P6/O6</f>
        <v>0.32</v>
      </c>
      <c r="R6" s="23" t="str">
        <f>IF(Q6&gt;30%, "NO SE ACEPTA","ACEPTADO")</f>
        <v>NO SE ACEPTA</v>
      </c>
    </row>
    <row r="7" spans="1:18">
      <c r="A7" s="11" t="s">
        <v>380</v>
      </c>
      <c r="B7" s="12">
        <v>72154000</v>
      </c>
      <c r="C7" s="13" t="s">
        <v>406</v>
      </c>
      <c r="D7" s="14">
        <v>1</v>
      </c>
      <c r="E7" s="15" t="s">
        <v>414</v>
      </c>
      <c r="F7" s="16">
        <v>1700000</v>
      </c>
      <c r="G7" s="16">
        <v>1700000</v>
      </c>
      <c r="H7" s="17">
        <v>1071000</v>
      </c>
      <c r="I7" s="17">
        <v>1071000</v>
      </c>
      <c r="J7" s="18">
        <v>1690000</v>
      </c>
      <c r="K7" s="18">
        <v>1690000</v>
      </c>
      <c r="L7" s="19">
        <f t="shared" ref="L7:L37" si="0">ROUND(AVERAGE(F7,H7,J7),0)</f>
        <v>1487000</v>
      </c>
      <c r="M7" s="19">
        <f t="shared" ref="M7:M37" si="1">L7*D7</f>
        <v>1487000</v>
      </c>
      <c r="N7" s="20">
        <f t="shared" ref="N7:N37" si="2">MIN(F7,H7,J7)</f>
        <v>1071000</v>
      </c>
      <c r="O7" s="20">
        <f t="shared" ref="O7:O37" si="3">MAX(F7,H7,J7)</f>
        <v>1700000</v>
      </c>
      <c r="P7" s="21">
        <f t="shared" ref="P7:P37" si="4">O7-N7</f>
        <v>629000</v>
      </c>
      <c r="Q7" s="22">
        <f t="shared" ref="Q7:Q37" si="5">P7/O7</f>
        <v>0.37</v>
      </c>
      <c r="R7" s="23" t="str">
        <f t="shared" ref="R7:R37" si="6">IF(Q7&gt;30%, "NO SE ACEPTA","ACEPTADO")</f>
        <v>NO SE ACEPTA</v>
      </c>
    </row>
    <row r="8" spans="1:18">
      <c r="A8" s="11" t="s">
        <v>381</v>
      </c>
      <c r="B8" s="12">
        <v>72154000</v>
      </c>
      <c r="C8" s="13" t="s">
        <v>407</v>
      </c>
      <c r="D8" s="14">
        <v>1</v>
      </c>
      <c r="E8" s="15" t="s">
        <v>414</v>
      </c>
      <c r="F8" s="16">
        <v>400000</v>
      </c>
      <c r="G8" s="16">
        <v>400000</v>
      </c>
      <c r="H8" s="17">
        <v>238000</v>
      </c>
      <c r="I8" s="17">
        <v>238000</v>
      </c>
      <c r="J8" s="18">
        <v>390000</v>
      </c>
      <c r="K8" s="18">
        <v>390000</v>
      </c>
      <c r="L8" s="19">
        <f t="shared" si="0"/>
        <v>342667</v>
      </c>
      <c r="M8" s="19">
        <f t="shared" si="1"/>
        <v>342667</v>
      </c>
      <c r="N8" s="20">
        <f t="shared" si="2"/>
        <v>238000</v>
      </c>
      <c r="O8" s="20">
        <f t="shared" si="3"/>
        <v>400000</v>
      </c>
      <c r="P8" s="21">
        <f t="shared" si="4"/>
        <v>162000</v>
      </c>
      <c r="Q8" s="22">
        <f t="shared" si="5"/>
        <v>0.40500000000000003</v>
      </c>
      <c r="R8" s="23" t="str">
        <f t="shared" si="6"/>
        <v>NO SE ACEPTA</v>
      </c>
    </row>
    <row r="9" spans="1:18">
      <c r="A9" s="11" t="s">
        <v>382</v>
      </c>
      <c r="B9" s="12">
        <v>72154000</v>
      </c>
      <c r="C9" s="13" t="s">
        <v>408</v>
      </c>
      <c r="D9" s="14">
        <v>1</v>
      </c>
      <c r="E9" s="15" t="s">
        <v>414</v>
      </c>
      <c r="F9" s="16">
        <v>500000</v>
      </c>
      <c r="G9" s="16">
        <v>500000</v>
      </c>
      <c r="H9" s="17">
        <v>1130500</v>
      </c>
      <c r="I9" s="17">
        <v>1130500</v>
      </c>
      <c r="J9" s="18">
        <v>530000</v>
      </c>
      <c r="K9" s="18">
        <v>530000</v>
      </c>
      <c r="L9" s="19">
        <f t="shared" si="0"/>
        <v>720167</v>
      </c>
      <c r="M9" s="19">
        <f t="shared" si="1"/>
        <v>720167</v>
      </c>
      <c r="N9" s="20">
        <f t="shared" si="2"/>
        <v>500000</v>
      </c>
      <c r="O9" s="20">
        <f t="shared" si="3"/>
        <v>1130500</v>
      </c>
      <c r="P9" s="21">
        <f t="shared" si="4"/>
        <v>630500</v>
      </c>
      <c r="Q9" s="22">
        <f t="shared" si="5"/>
        <v>0.55771782397169389</v>
      </c>
      <c r="R9" s="23" t="str">
        <f t="shared" si="6"/>
        <v>NO SE ACEPTA</v>
      </c>
    </row>
    <row r="10" spans="1:18">
      <c r="A10" s="11" t="s">
        <v>388</v>
      </c>
      <c r="B10" s="12">
        <v>72154000</v>
      </c>
      <c r="C10" s="13" t="s">
        <v>409</v>
      </c>
      <c r="D10" s="14">
        <v>1</v>
      </c>
      <c r="E10" s="15" t="s">
        <v>414</v>
      </c>
      <c r="F10" s="16">
        <v>200000</v>
      </c>
      <c r="G10" s="16">
        <v>200000</v>
      </c>
      <c r="H10" s="17">
        <v>190400</v>
      </c>
      <c r="I10" s="17">
        <v>190400</v>
      </c>
      <c r="J10" s="18">
        <v>240000</v>
      </c>
      <c r="K10" s="18">
        <v>240000</v>
      </c>
      <c r="L10" s="19">
        <f t="shared" si="0"/>
        <v>210133</v>
      </c>
      <c r="M10" s="19">
        <f t="shared" si="1"/>
        <v>210133</v>
      </c>
      <c r="N10" s="20">
        <f t="shared" si="2"/>
        <v>190400</v>
      </c>
      <c r="O10" s="20">
        <f t="shared" si="3"/>
        <v>240000</v>
      </c>
      <c r="P10" s="21">
        <f t="shared" si="4"/>
        <v>49600</v>
      </c>
      <c r="Q10" s="22">
        <f t="shared" si="5"/>
        <v>0.20666666666666667</v>
      </c>
      <c r="R10" s="23" t="str">
        <f t="shared" si="6"/>
        <v>ACEPTADO</v>
      </c>
    </row>
    <row r="11" spans="1:18">
      <c r="A11" s="11" t="s">
        <v>389</v>
      </c>
      <c r="B11" s="12">
        <v>72154000</v>
      </c>
      <c r="C11" s="13" t="s">
        <v>440</v>
      </c>
      <c r="D11" s="14">
        <v>1</v>
      </c>
      <c r="E11" s="15" t="s">
        <v>414</v>
      </c>
      <c r="F11" s="16">
        <v>500000</v>
      </c>
      <c r="G11" s="16">
        <v>500000</v>
      </c>
      <c r="H11" s="17">
        <v>773500</v>
      </c>
      <c r="I11" s="17">
        <v>773500</v>
      </c>
      <c r="J11" s="18">
        <v>512000</v>
      </c>
      <c r="K11" s="18">
        <v>512000</v>
      </c>
      <c r="L11" s="19">
        <f t="shared" si="0"/>
        <v>595167</v>
      </c>
      <c r="M11" s="19">
        <f t="shared" si="1"/>
        <v>595167</v>
      </c>
      <c r="N11" s="20">
        <f t="shared" si="2"/>
        <v>500000</v>
      </c>
      <c r="O11" s="20">
        <f t="shared" si="3"/>
        <v>773500</v>
      </c>
      <c r="P11" s="21">
        <f t="shared" si="4"/>
        <v>273500</v>
      </c>
      <c r="Q11" s="22">
        <f t="shared" si="5"/>
        <v>0.35358758888170655</v>
      </c>
      <c r="R11" s="23" t="str">
        <f t="shared" si="6"/>
        <v>NO SE ACEPTA</v>
      </c>
    </row>
    <row r="12" spans="1:18">
      <c r="A12" s="11" t="s">
        <v>390</v>
      </c>
      <c r="B12" s="12">
        <v>72154000</v>
      </c>
      <c r="C12" s="13" t="s">
        <v>410</v>
      </c>
      <c r="D12" s="14">
        <v>1</v>
      </c>
      <c r="E12" s="15" t="s">
        <v>414</v>
      </c>
      <c r="F12" s="16">
        <v>250000</v>
      </c>
      <c r="G12" s="16">
        <v>250000</v>
      </c>
      <c r="H12" s="17">
        <v>190400</v>
      </c>
      <c r="I12" s="17">
        <v>190400</v>
      </c>
      <c r="J12" s="18">
        <v>245000</v>
      </c>
      <c r="K12" s="18">
        <v>245000</v>
      </c>
      <c r="L12" s="19">
        <f>ROUND(AVERAGE(F12,H12,J12),0)</f>
        <v>228467</v>
      </c>
      <c r="M12" s="19">
        <f t="shared" si="1"/>
        <v>228467</v>
      </c>
      <c r="N12" s="20">
        <f>MIN(F12,H12,J12)</f>
        <v>190400</v>
      </c>
      <c r="O12" s="20">
        <f>MAX(F12,H12,J12)</f>
        <v>250000</v>
      </c>
      <c r="P12" s="21">
        <f t="shared" si="4"/>
        <v>59600</v>
      </c>
      <c r="Q12" s="22">
        <f t="shared" si="5"/>
        <v>0.2384</v>
      </c>
      <c r="R12" s="23" t="str">
        <f t="shared" si="6"/>
        <v>ACEPTADO</v>
      </c>
    </row>
    <row r="13" spans="1:18">
      <c r="A13" s="11" t="s">
        <v>391</v>
      </c>
      <c r="B13" s="12">
        <v>72154000</v>
      </c>
      <c r="C13" s="13" t="s">
        <v>415</v>
      </c>
      <c r="D13" s="14">
        <v>1</v>
      </c>
      <c r="E13" s="15" t="s">
        <v>414</v>
      </c>
      <c r="F13" s="16">
        <v>250000</v>
      </c>
      <c r="G13" s="16">
        <v>250000</v>
      </c>
      <c r="H13" s="17">
        <v>190400</v>
      </c>
      <c r="I13" s="17">
        <v>190400</v>
      </c>
      <c r="J13" s="18">
        <v>265000</v>
      </c>
      <c r="K13" s="18">
        <v>265000</v>
      </c>
      <c r="L13" s="19">
        <f t="shared" si="0"/>
        <v>235133</v>
      </c>
      <c r="M13" s="19">
        <f t="shared" si="1"/>
        <v>235133</v>
      </c>
      <c r="N13" s="20">
        <f t="shared" si="2"/>
        <v>190400</v>
      </c>
      <c r="O13" s="20">
        <f t="shared" si="3"/>
        <v>265000</v>
      </c>
      <c r="P13" s="21">
        <f t="shared" si="4"/>
        <v>74600</v>
      </c>
      <c r="Q13" s="22">
        <f t="shared" si="5"/>
        <v>0.28150943396226413</v>
      </c>
      <c r="R13" s="23" t="str">
        <f t="shared" si="6"/>
        <v>ACEPTADO</v>
      </c>
    </row>
    <row r="14" spans="1:18">
      <c r="A14" s="11" t="s">
        <v>392</v>
      </c>
      <c r="B14" s="12">
        <v>72154000</v>
      </c>
      <c r="C14" s="13" t="s">
        <v>416</v>
      </c>
      <c r="D14" s="14">
        <v>1</v>
      </c>
      <c r="E14" s="15" t="s">
        <v>414</v>
      </c>
      <c r="F14" s="16">
        <v>250000</v>
      </c>
      <c r="G14" s="16">
        <v>250000</v>
      </c>
      <c r="H14" s="17">
        <v>214200</v>
      </c>
      <c r="I14" s="17">
        <v>214200</v>
      </c>
      <c r="J14" s="18">
        <v>230000</v>
      </c>
      <c r="K14" s="18">
        <v>230000</v>
      </c>
      <c r="L14" s="19">
        <f>ROUND(AVERAGE(F14,H14,J14),0)</f>
        <v>231400</v>
      </c>
      <c r="M14" s="19">
        <f t="shared" si="1"/>
        <v>231400</v>
      </c>
      <c r="N14" s="20">
        <f>MIN(F14,H14,J14)</f>
        <v>214200</v>
      </c>
      <c r="O14" s="20">
        <f>MAX(F14,H14,J14)</f>
        <v>250000</v>
      </c>
      <c r="P14" s="21">
        <f t="shared" si="4"/>
        <v>35800</v>
      </c>
      <c r="Q14" s="22">
        <f t="shared" si="5"/>
        <v>0.14319999999999999</v>
      </c>
      <c r="R14" s="23" t="str">
        <f t="shared" si="6"/>
        <v>ACEPTADO</v>
      </c>
    </row>
    <row r="15" spans="1:18">
      <c r="A15" s="11" t="s">
        <v>393</v>
      </c>
      <c r="B15" s="12">
        <v>72154000</v>
      </c>
      <c r="C15" s="13" t="s">
        <v>411</v>
      </c>
      <c r="D15" s="14">
        <v>1</v>
      </c>
      <c r="E15" s="15" t="s">
        <v>414</v>
      </c>
      <c r="F15" s="16">
        <v>250000</v>
      </c>
      <c r="G15" s="16">
        <v>250000</v>
      </c>
      <c r="H15" s="17">
        <v>214200</v>
      </c>
      <c r="I15" s="17">
        <v>214200</v>
      </c>
      <c r="J15" s="18">
        <v>265000</v>
      </c>
      <c r="K15" s="18">
        <v>265000</v>
      </c>
      <c r="L15" s="19">
        <f t="shared" si="0"/>
        <v>243067</v>
      </c>
      <c r="M15" s="19">
        <f t="shared" si="1"/>
        <v>243067</v>
      </c>
      <c r="N15" s="20">
        <f t="shared" si="2"/>
        <v>214200</v>
      </c>
      <c r="O15" s="20">
        <f t="shared" si="3"/>
        <v>265000</v>
      </c>
      <c r="P15" s="21">
        <f t="shared" si="4"/>
        <v>50800</v>
      </c>
      <c r="Q15" s="22">
        <f t="shared" si="5"/>
        <v>0.19169811320754718</v>
      </c>
      <c r="R15" s="23" t="str">
        <f t="shared" si="6"/>
        <v>ACEPTADO</v>
      </c>
    </row>
    <row r="16" spans="1:18" ht="27.6">
      <c r="A16" s="11" t="s">
        <v>394</v>
      </c>
      <c r="B16" s="12">
        <v>72154000</v>
      </c>
      <c r="C16" s="13" t="s">
        <v>441</v>
      </c>
      <c r="D16" s="14">
        <v>1</v>
      </c>
      <c r="E16" s="15" t="s">
        <v>414</v>
      </c>
      <c r="F16" s="16">
        <v>250000</v>
      </c>
      <c r="G16" s="16">
        <v>250000</v>
      </c>
      <c r="H16" s="17">
        <v>214200</v>
      </c>
      <c r="I16" s="17">
        <v>214200</v>
      </c>
      <c r="J16" s="18">
        <v>260000</v>
      </c>
      <c r="K16" s="18">
        <v>260000</v>
      </c>
      <c r="L16" s="19">
        <f>ROUND(AVERAGE(F16,H16,J16),0)</f>
        <v>241400</v>
      </c>
      <c r="M16" s="19">
        <f t="shared" si="1"/>
        <v>241400</v>
      </c>
      <c r="N16" s="20">
        <f>MIN(F16,H16,J16)</f>
        <v>214200</v>
      </c>
      <c r="O16" s="20">
        <f>MAX(F16,H16,J16)</f>
        <v>260000</v>
      </c>
      <c r="P16" s="21">
        <f t="shared" si="4"/>
        <v>45800</v>
      </c>
      <c r="Q16" s="22">
        <f t="shared" si="5"/>
        <v>0.17615384615384616</v>
      </c>
      <c r="R16" s="23" t="str">
        <f t="shared" si="6"/>
        <v>ACEPTADO</v>
      </c>
    </row>
    <row r="17" spans="1:18" ht="27.6">
      <c r="A17" s="11" t="s">
        <v>395</v>
      </c>
      <c r="B17" s="12">
        <v>72154000</v>
      </c>
      <c r="C17" s="13" t="s">
        <v>417</v>
      </c>
      <c r="D17" s="14">
        <v>1</v>
      </c>
      <c r="E17" s="15" t="s">
        <v>414</v>
      </c>
      <c r="F17" s="16">
        <v>250000</v>
      </c>
      <c r="G17" s="16">
        <v>250000</v>
      </c>
      <c r="H17" s="17">
        <v>214200</v>
      </c>
      <c r="I17" s="17">
        <v>214200</v>
      </c>
      <c r="J17" s="18">
        <v>260000</v>
      </c>
      <c r="K17" s="18">
        <v>260000</v>
      </c>
      <c r="L17" s="19">
        <f>ROUND(AVERAGE(F17,H17,J17),0)</f>
        <v>241400</v>
      </c>
      <c r="M17" s="19">
        <f t="shared" si="1"/>
        <v>241400</v>
      </c>
      <c r="N17" s="20">
        <f>MIN(F17,H17,J17)</f>
        <v>214200</v>
      </c>
      <c r="O17" s="20">
        <f>MAX(F17,H17,J17)</f>
        <v>260000</v>
      </c>
      <c r="P17" s="21">
        <f t="shared" si="4"/>
        <v>45800</v>
      </c>
      <c r="Q17" s="22">
        <f t="shared" si="5"/>
        <v>0.17615384615384616</v>
      </c>
      <c r="R17" s="23" t="str">
        <f t="shared" si="6"/>
        <v>ACEPTADO</v>
      </c>
    </row>
    <row r="18" spans="1:18" ht="27.6">
      <c r="A18" s="11" t="s">
        <v>396</v>
      </c>
      <c r="B18" s="12">
        <v>72154000</v>
      </c>
      <c r="C18" s="13" t="s">
        <v>418</v>
      </c>
      <c r="D18" s="14">
        <v>1</v>
      </c>
      <c r="E18" s="15" t="s">
        <v>414</v>
      </c>
      <c r="F18" s="16">
        <v>250000</v>
      </c>
      <c r="G18" s="16">
        <v>250000</v>
      </c>
      <c r="H18" s="17">
        <v>238000</v>
      </c>
      <c r="I18" s="17">
        <v>238000</v>
      </c>
      <c r="J18" s="18">
        <v>235000</v>
      </c>
      <c r="K18" s="18">
        <v>235000</v>
      </c>
      <c r="L18" s="19">
        <f t="shared" si="0"/>
        <v>241000</v>
      </c>
      <c r="M18" s="19">
        <f t="shared" si="1"/>
        <v>241000</v>
      </c>
      <c r="N18" s="20">
        <f t="shared" si="2"/>
        <v>235000</v>
      </c>
      <c r="O18" s="20">
        <f t="shared" si="3"/>
        <v>250000</v>
      </c>
      <c r="P18" s="21">
        <f t="shared" si="4"/>
        <v>15000</v>
      </c>
      <c r="Q18" s="22">
        <f t="shared" si="5"/>
        <v>0.06</v>
      </c>
      <c r="R18" s="23" t="str">
        <f t="shared" si="6"/>
        <v>ACEPTADO</v>
      </c>
    </row>
    <row r="19" spans="1:18">
      <c r="A19" s="11" t="s">
        <v>397</v>
      </c>
      <c r="B19" s="12">
        <v>72154000</v>
      </c>
      <c r="C19" s="13" t="s">
        <v>419</v>
      </c>
      <c r="D19" s="14">
        <v>1</v>
      </c>
      <c r="E19" s="15" t="s">
        <v>414</v>
      </c>
      <c r="F19" s="16">
        <v>450000</v>
      </c>
      <c r="G19" s="16">
        <v>450000</v>
      </c>
      <c r="H19" s="17">
        <v>297500</v>
      </c>
      <c r="I19" s="17">
        <v>297500</v>
      </c>
      <c r="J19" s="18">
        <v>465000</v>
      </c>
      <c r="K19" s="18">
        <v>465000</v>
      </c>
      <c r="L19" s="19">
        <f t="shared" si="0"/>
        <v>404167</v>
      </c>
      <c r="M19" s="19">
        <f t="shared" si="1"/>
        <v>404167</v>
      </c>
      <c r="N19" s="20">
        <f t="shared" si="2"/>
        <v>297500</v>
      </c>
      <c r="O19" s="20">
        <f t="shared" si="3"/>
        <v>465000</v>
      </c>
      <c r="P19" s="21">
        <f t="shared" si="4"/>
        <v>167500</v>
      </c>
      <c r="Q19" s="22">
        <f t="shared" si="5"/>
        <v>0.36021505376344087</v>
      </c>
      <c r="R19" s="23" t="str">
        <f t="shared" si="6"/>
        <v>NO SE ACEPTA</v>
      </c>
    </row>
    <row r="20" spans="1:18">
      <c r="A20" s="11" t="s">
        <v>398</v>
      </c>
      <c r="B20" s="12">
        <v>72154000</v>
      </c>
      <c r="C20" s="13" t="s">
        <v>420</v>
      </c>
      <c r="D20" s="14">
        <v>1</v>
      </c>
      <c r="E20" s="15" t="s">
        <v>414</v>
      </c>
      <c r="F20" s="16">
        <v>250000</v>
      </c>
      <c r="G20" s="16">
        <v>250000</v>
      </c>
      <c r="H20" s="17">
        <v>202300</v>
      </c>
      <c r="I20" s="17">
        <v>202300</v>
      </c>
      <c r="J20" s="18">
        <v>245000</v>
      </c>
      <c r="K20" s="18">
        <v>245000</v>
      </c>
      <c r="L20" s="19">
        <f t="shared" si="0"/>
        <v>232433</v>
      </c>
      <c r="M20" s="19">
        <f t="shared" si="1"/>
        <v>232433</v>
      </c>
      <c r="N20" s="20">
        <f t="shared" si="2"/>
        <v>202300</v>
      </c>
      <c r="O20" s="20">
        <f t="shared" si="3"/>
        <v>250000</v>
      </c>
      <c r="P20" s="21">
        <f t="shared" si="4"/>
        <v>47700</v>
      </c>
      <c r="Q20" s="22">
        <f t="shared" si="5"/>
        <v>0.1908</v>
      </c>
      <c r="R20" s="23" t="str">
        <f t="shared" si="6"/>
        <v>ACEPTADO</v>
      </c>
    </row>
    <row r="21" spans="1:18">
      <c r="A21" s="11" t="s">
        <v>399</v>
      </c>
      <c r="B21" s="12">
        <v>72154000</v>
      </c>
      <c r="C21" s="13" t="s">
        <v>421</v>
      </c>
      <c r="D21" s="14">
        <v>1</v>
      </c>
      <c r="E21" s="15" t="s">
        <v>414</v>
      </c>
      <c r="F21" s="16">
        <v>250000</v>
      </c>
      <c r="G21" s="16">
        <v>250000</v>
      </c>
      <c r="H21" s="17">
        <v>214200</v>
      </c>
      <c r="I21" s="17">
        <v>214200</v>
      </c>
      <c r="J21" s="18">
        <v>245000</v>
      </c>
      <c r="K21" s="18">
        <v>245000</v>
      </c>
      <c r="L21" s="19">
        <f t="shared" si="0"/>
        <v>236400</v>
      </c>
      <c r="M21" s="19">
        <f t="shared" si="1"/>
        <v>236400</v>
      </c>
      <c r="N21" s="20">
        <f t="shared" si="2"/>
        <v>214200</v>
      </c>
      <c r="O21" s="20">
        <f t="shared" si="3"/>
        <v>250000</v>
      </c>
      <c r="P21" s="21">
        <f t="shared" si="4"/>
        <v>35800</v>
      </c>
      <c r="Q21" s="22">
        <f t="shared" si="5"/>
        <v>0.14319999999999999</v>
      </c>
      <c r="R21" s="23" t="str">
        <f t="shared" si="6"/>
        <v>ACEPTADO</v>
      </c>
    </row>
    <row r="22" spans="1:18">
      <c r="A22" s="11" t="s">
        <v>400</v>
      </c>
      <c r="B22" s="12">
        <v>72154000</v>
      </c>
      <c r="C22" s="13" t="s">
        <v>422</v>
      </c>
      <c r="D22" s="14">
        <v>1</v>
      </c>
      <c r="E22" s="24" t="s">
        <v>414</v>
      </c>
      <c r="F22" s="16">
        <v>250000</v>
      </c>
      <c r="G22" s="16">
        <v>250000</v>
      </c>
      <c r="H22" s="17">
        <v>190400</v>
      </c>
      <c r="I22" s="17">
        <v>190400</v>
      </c>
      <c r="J22" s="18">
        <v>245000</v>
      </c>
      <c r="K22" s="18">
        <v>245000</v>
      </c>
      <c r="L22" s="19">
        <f t="shared" si="0"/>
        <v>228467</v>
      </c>
      <c r="M22" s="19">
        <f t="shared" si="1"/>
        <v>228467</v>
      </c>
      <c r="N22" s="20">
        <f t="shared" si="2"/>
        <v>190400</v>
      </c>
      <c r="O22" s="20">
        <f t="shared" si="3"/>
        <v>250000</v>
      </c>
      <c r="P22" s="21">
        <f t="shared" si="4"/>
        <v>59600</v>
      </c>
      <c r="Q22" s="22">
        <f t="shared" si="5"/>
        <v>0.2384</v>
      </c>
      <c r="R22" s="23" t="str">
        <f t="shared" si="6"/>
        <v>ACEPTADO</v>
      </c>
    </row>
    <row r="23" spans="1:18">
      <c r="A23" s="11" t="s">
        <v>401</v>
      </c>
      <c r="B23" s="12">
        <v>72154000</v>
      </c>
      <c r="C23" s="13" t="s">
        <v>442</v>
      </c>
      <c r="D23" s="14">
        <v>1</v>
      </c>
      <c r="E23" s="24" t="s">
        <v>414</v>
      </c>
      <c r="F23" s="16">
        <v>250000</v>
      </c>
      <c r="G23" s="16">
        <v>250000</v>
      </c>
      <c r="H23" s="17">
        <v>190400</v>
      </c>
      <c r="I23" s="17">
        <v>190400</v>
      </c>
      <c r="J23" s="18">
        <v>245000</v>
      </c>
      <c r="K23" s="18">
        <v>245000</v>
      </c>
      <c r="L23" s="19">
        <f t="shared" si="0"/>
        <v>228467</v>
      </c>
      <c r="M23" s="19">
        <f t="shared" si="1"/>
        <v>228467</v>
      </c>
      <c r="N23" s="20">
        <f t="shared" si="2"/>
        <v>190400</v>
      </c>
      <c r="O23" s="20">
        <f t="shared" si="3"/>
        <v>250000</v>
      </c>
      <c r="P23" s="21">
        <f t="shared" si="4"/>
        <v>59600</v>
      </c>
      <c r="Q23" s="22">
        <f t="shared" si="5"/>
        <v>0.2384</v>
      </c>
      <c r="R23" s="23" t="str">
        <f t="shared" si="6"/>
        <v>ACEPTADO</v>
      </c>
    </row>
    <row r="24" spans="1:18">
      <c r="A24" s="11" t="s">
        <v>402</v>
      </c>
      <c r="B24" s="12">
        <v>72154000</v>
      </c>
      <c r="C24" s="13" t="s">
        <v>443</v>
      </c>
      <c r="D24" s="14">
        <v>1</v>
      </c>
      <c r="E24" s="24" t="s">
        <v>414</v>
      </c>
      <c r="F24" s="16">
        <v>250000</v>
      </c>
      <c r="G24" s="16">
        <v>250000</v>
      </c>
      <c r="H24" s="17">
        <v>190400</v>
      </c>
      <c r="I24" s="17">
        <v>190400</v>
      </c>
      <c r="J24" s="18">
        <v>245000</v>
      </c>
      <c r="K24" s="18">
        <v>245000</v>
      </c>
      <c r="L24" s="19">
        <f t="shared" si="0"/>
        <v>228467</v>
      </c>
      <c r="M24" s="19">
        <f t="shared" si="1"/>
        <v>228467</v>
      </c>
      <c r="N24" s="20">
        <f t="shared" si="2"/>
        <v>190400</v>
      </c>
      <c r="O24" s="20">
        <f t="shared" si="3"/>
        <v>250000</v>
      </c>
      <c r="P24" s="21">
        <f t="shared" si="4"/>
        <v>59600</v>
      </c>
      <c r="Q24" s="22">
        <f t="shared" si="5"/>
        <v>0.2384</v>
      </c>
      <c r="R24" s="23" t="str">
        <f t="shared" si="6"/>
        <v>ACEPTADO</v>
      </c>
    </row>
    <row r="25" spans="1:18">
      <c r="A25" s="11" t="s">
        <v>403</v>
      </c>
      <c r="B25" s="12">
        <v>72154000</v>
      </c>
      <c r="C25" s="13" t="s">
        <v>412</v>
      </c>
      <c r="D25" s="14">
        <v>1</v>
      </c>
      <c r="E25" s="24" t="s">
        <v>414</v>
      </c>
      <c r="F25" s="16">
        <v>250000</v>
      </c>
      <c r="G25" s="16">
        <v>250000</v>
      </c>
      <c r="H25" s="17">
        <v>261800</v>
      </c>
      <c r="I25" s="17">
        <v>261800</v>
      </c>
      <c r="J25" s="18">
        <v>245000</v>
      </c>
      <c r="K25" s="18">
        <v>245000</v>
      </c>
      <c r="L25" s="19">
        <f t="shared" si="0"/>
        <v>252267</v>
      </c>
      <c r="M25" s="19">
        <f t="shared" si="1"/>
        <v>252267</v>
      </c>
      <c r="N25" s="20">
        <f t="shared" si="2"/>
        <v>245000</v>
      </c>
      <c r="O25" s="20">
        <f t="shared" si="3"/>
        <v>261800</v>
      </c>
      <c r="P25" s="21">
        <f t="shared" si="4"/>
        <v>16800</v>
      </c>
      <c r="Q25" s="22">
        <f t="shared" si="5"/>
        <v>6.4171122994652413E-2</v>
      </c>
      <c r="R25" s="23" t="str">
        <f t="shared" si="6"/>
        <v>ACEPTADO</v>
      </c>
    </row>
    <row r="26" spans="1:18">
      <c r="A26" s="11" t="s">
        <v>404</v>
      </c>
      <c r="B26" s="12">
        <v>72154000</v>
      </c>
      <c r="C26" s="13" t="s">
        <v>423</v>
      </c>
      <c r="D26" s="14">
        <v>1</v>
      </c>
      <c r="E26" s="24" t="s">
        <v>414</v>
      </c>
      <c r="F26" s="16">
        <v>250000</v>
      </c>
      <c r="G26" s="16">
        <v>250000</v>
      </c>
      <c r="H26" s="17">
        <v>273700</v>
      </c>
      <c r="I26" s="17">
        <v>273700</v>
      </c>
      <c r="J26" s="18">
        <v>265000</v>
      </c>
      <c r="K26" s="18">
        <v>265000</v>
      </c>
      <c r="L26" s="19">
        <f t="shared" si="0"/>
        <v>262900</v>
      </c>
      <c r="M26" s="19">
        <f t="shared" si="1"/>
        <v>262900</v>
      </c>
      <c r="N26" s="20">
        <f t="shared" si="2"/>
        <v>250000</v>
      </c>
      <c r="O26" s="20">
        <f t="shared" si="3"/>
        <v>273700</v>
      </c>
      <c r="P26" s="21">
        <f t="shared" si="4"/>
        <v>23700</v>
      </c>
      <c r="Q26" s="22">
        <f t="shared" si="5"/>
        <v>8.6591158202411395E-2</v>
      </c>
      <c r="R26" s="23" t="str">
        <f t="shared" si="6"/>
        <v>ACEPTADO</v>
      </c>
    </row>
    <row r="27" spans="1:18">
      <c r="A27" s="11" t="s">
        <v>432</v>
      </c>
      <c r="B27" s="12">
        <v>72154000</v>
      </c>
      <c r="C27" s="13" t="s">
        <v>424</v>
      </c>
      <c r="D27" s="14">
        <v>1</v>
      </c>
      <c r="E27" s="24" t="s">
        <v>414</v>
      </c>
      <c r="F27" s="16">
        <v>250000</v>
      </c>
      <c r="G27" s="16">
        <v>250000</v>
      </c>
      <c r="H27" s="17">
        <v>297500</v>
      </c>
      <c r="I27" s="17">
        <v>297500</v>
      </c>
      <c r="J27" s="18">
        <v>230000</v>
      </c>
      <c r="K27" s="18">
        <v>230000</v>
      </c>
      <c r="L27" s="19">
        <f t="shared" si="0"/>
        <v>259167</v>
      </c>
      <c r="M27" s="19">
        <f t="shared" si="1"/>
        <v>259167</v>
      </c>
      <c r="N27" s="20">
        <f t="shared" si="2"/>
        <v>230000</v>
      </c>
      <c r="O27" s="20">
        <f t="shared" si="3"/>
        <v>297500</v>
      </c>
      <c r="P27" s="21">
        <f t="shared" si="4"/>
        <v>67500</v>
      </c>
      <c r="Q27" s="22">
        <f t="shared" si="5"/>
        <v>0.22689075630252101</v>
      </c>
      <c r="R27" s="23" t="str">
        <f t="shared" si="6"/>
        <v>ACEPTADO</v>
      </c>
    </row>
    <row r="28" spans="1:18">
      <c r="A28" s="11" t="s">
        <v>433</v>
      </c>
      <c r="B28" s="12">
        <v>72154000</v>
      </c>
      <c r="C28" s="13" t="s">
        <v>413</v>
      </c>
      <c r="D28" s="14">
        <v>1</v>
      </c>
      <c r="E28" s="24" t="s">
        <v>414</v>
      </c>
      <c r="F28" s="16">
        <v>250000</v>
      </c>
      <c r="G28" s="16">
        <v>250000</v>
      </c>
      <c r="H28" s="17">
        <v>249900</v>
      </c>
      <c r="I28" s="17">
        <v>249900</v>
      </c>
      <c r="J28" s="18">
        <v>265000</v>
      </c>
      <c r="K28" s="18">
        <v>265000</v>
      </c>
      <c r="L28" s="19">
        <f t="shared" si="0"/>
        <v>254967</v>
      </c>
      <c r="M28" s="19">
        <f t="shared" si="1"/>
        <v>254967</v>
      </c>
      <c r="N28" s="20">
        <f t="shared" si="2"/>
        <v>249900</v>
      </c>
      <c r="O28" s="20">
        <f t="shared" si="3"/>
        <v>265000</v>
      </c>
      <c r="P28" s="21">
        <f t="shared" si="4"/>
        <v>15100</v>
      </c>
      <c r="Q28" s="22">
        <f t="shared" si="5"/>
        <v>5.6981132075471695E-2</v>
      </c>
      <c r="R28" s="23" t="str">
        <f t="shared" si="6"/>
        <v>ACEPTADO</v>
      </c>
    </row>
    <row r="29" spans="1:18">
      <c r="A29" s="11" t="s">
        <v>434</v>
      </c>
      <c r="B29" s="12">
        <v>72154000</v>
      </c>
      <c r="C29" s="13" t="s">
        <v>425</v>
      </c>
      <c r="D29" s="14">
        <v>1</v>
      </c>
      <c r="E29" s="24" t="s">
        <v>414</v>
      </c>
      <c r="F29" s="16">
        <v>250000</v>
      </c>
      <c r="G29" s="16">
        <v>250000</v>
      </c>
      <c r="H29" s="17">
        <v>273700</v>
      </c>
      <c r="I29" s="17">
        <v>273700</v>
      </c>
      <c r="J29" s="18">
        <v>260000</v>
      </c>
      <c r="K29" s="18">
        <v>260000</v>
      </c>
      <c r="L29" s="19">
        <f t="shared" si="0"/>
        <v>261233</v>
      </c>
      <c r="M29" s="19">
        <f t="shared" si="1"/>
        <v>261233</v>
      </c>
      <c r="N29" s="20">
        <f t="shared" si="2"/>
        <v>250000</v>
      </c>
      <c r="O29" s="20">
        <f t="shared" si="3"/>
        <v>273700</v>
      </c>
      <c r="P29" s="21">
        <f t="shared" si="4"/>
        <v>23700</v>
      </c>
      <c r="Q29" s="22">
        <f t="shared" si="5"/>
        <v>8.6591158202411395E-2</v>
      </c>
      <c r="R29" s="23" t="str">
        <f t="shared" si="6"/>
        <v>ACEPTADO</v>
      </c>
    </row>
    <row r="30" spans="1:18" ht="27.6">
      <c r="A30" s="11" t="s">
        <v>435</v>
      </c>
      <c r="B30" s="12">
        <v>72154000</v>
      </c>
      <c r="C30" s="13" t="s">
        <v>426</v>
      </c>
      <c r="D30" s="14">
        <v>1</v>
      </c>
      <c r="E30" s="24" t="s">
        <v>414</v>
      </c>
      <c r="F30" s="16">
        <v>250000</v>
      </c>
      <c r="G30" s="16">
        <v>250000</v>
      </c>
      <c r="H30" s="17">
        <v>285600</v>
      </c>
      <c r="I30" s="17">
        <v>285600</v>
      </c>
      <c r="J30" s="18">
        <v>260000</v>
      </c>
      <c r="K30" s="18">
        <v>260000</v>
      </c>
      <c r="L30" s="19">
        <f t="shared" si="0"/>
        <v>265200</v>
      </c>
      <c r="M30" s="19">
        <f t="shared" si="1"/>
        <v>265200</v>
      </c>
      <c r="N30" s="20">
        <f t="shared" si="2"/>
        <v>250000</v>
      </c>
      <c r="O30" s="20">
        <f t="shared" si="3"/>
        <v>285600</v>
      </c>
      <c r="P30" s="21">
        <f t="shared" si="4"/>
        <v>35600</v>
      </c>
      <c r="Q30" s="22">
        <f t="shared" si="5"/>
        <v>0.12464985994397759</v>
      </c>
      <c r="R30" s="23" t="str">
        <f t="shared" si="6"/>
        <v>ACEPTADO</v>
      </c>
    </row>
    <row r="31" spans="1:18" ht="27.6">
      <c r="A31" s="11" t="s">
        <v>436</v>
      </c>
      <c r="B31" s="12">
        <v>72154000</v>
      </c>
      <c r="C31" s="13" t="s">
        <v>427</v>
      </c>
      <c r="D31" s="14">
        <v>1</v>
      </c>
      <c r="E31" s="24" t="s">
        <v>414</v>
      </c>
      <c r="F31" s="16">
        <v>250000</v>
      </c>
      <c r="G31" s="16">
        <v>250000</v>
      </c>
      <c r="H31" s="17">
        <v>297500</v>
      </c>
      <c r="I31" s="17">
        <v>297500</v>
      </c>
      <c r="J31" s="18">
        <v>235000</v>
      </c>
      <c r="K31" s="18">
        <v>235000</v>
      </c>
      <c r="L31" s="19">
        <f t="shared" si="0"/>
        <v>260833</v>
      </c>
      <c r="M31" s="19">
        <f t="shared" si="1"/>
        <v>260833</v>
      </c>
      <c r="N31" s="20">
        <f t="shared" si="2"/>
        <v>235000</v>
      </c>
      <c r="O31" s="20">
        <f t="shared" si="3"/>
        <v>297500</v>
      </c>
      <c r="P31" s="21">
        <f t="shared" si="4"/>
        <v>62500</v>
      </c>
      <c r="Q31" s="22">
        <f t="shared" si="5"/>
        <v>0.21008403361344538</v>
      </c>
      <c r="R31" s="23" t="str">
        <f t="shared" si="6"/>
        <v>ACEPTADO</v>
      </c>
    </row>
    <row r="32" spans="1:18">
      <c r="A32" s="11" t="s">
        <v>437</v>
      </c>
      <c r="B32" s="12">
        <v>72154000</v>
      </c>
      <c r="C32" s="13" t="s">
        <v>428</v>
      </c>
      <c r="D32" s="14">
        <v>1</v>
      </c>
      <c r="E32" s="24" t="s">
        <v>414</v>
      </c>
      <c r="F32" s="16">
        <v>250000</v>
      </c>
      <c r="G32" s="16">
        <v>250000</v>
      </c>
      <c r="H32" s="17">
        <v>357000</v>
      </c>
      <c r="I32" s="17">
        <v>357000</v>
      </c>
      <c r="J32" s="18">
        <v>465000</v>
      </c>
      <c r="K32" s="18">
        <v>465000</v>
      </c>
      <c r="L32" s="19">
        <f t="shared" si="0"/>
        <v>357333</v>
      </c>
      <c r="M32" s="19">
        <f t="shared" si="1"/>
        <v>357333</v>
      </c>
      <c r="N32" s="20">
        <f t="shared" si="2"/>
        <v>250000</v>
      </c>
      <c r="O32" s="20">
        <f t="shared" si="3"/>
        <v>465000</v>
      </c>
      <c r="P32" s="21">
        <f t="shared" si="4"/>
        <v>215000</v>
      </c>
      <c r="Q32" s="22">
        <f t="shared" si="5"/>
        <v>0.46236559139784944</v>
      </c>
      <c r="R32" s="23" t="str">
        <f t="shared" si="6"/>
        <v>NO SE ACEPTA</v>
      </c>
    </row>
    <row r="33" spans="1:19">
      <c r="A33" s="11" t="s">
        <v>446</v>
      </c>
      <c r="B33" s="12">
        <v>72154000</v>
      </c>
      <c r="C33" s="13" t="s">
        <v>429</v>
      </c>
      <c r="D33" s="14">
        <v>1</v>
      </c>
      <c r="E33" s="24" t="s">
        <v>414</v>
      </c>
      <c r="F33" s="16">
        <v>250000</v>
      </c>
      <c r="G33" s="16">
        <v>250000</v>
      </c>
      <c r="H33" s="17">
        <v>249900</v>
      </c>
      <c r="I33" s="17">
        <v>249900</v>
      </c>
      <c r="J33" s="18">
        <v>245000</v>
      </c>
      <c r="K33" s="18">
        <v>245000</v>
      </c>
      <c r="L33" s="19">
        <f t="shared" si="0"/>
        <v>248300</v>
      </c>
      <c r="M33" s="19">
        <f t="shared" si="1"/>
        <v>248300</v>
      </c>
      <c r="N33" s="20">
        <f t="shared" si="2"/>
        <v>245000</v>
      </c>
      <c r="O33" s="20">
        <f t="shared" si="3"/>
        <v>250000</v>
      </c>
      <c r="P33" s="21">
        <f t="shared" si="4"/>
        <v>5000</v>
      </c>
      <c r="Q33" s="22">
        <f t="shared" si="5"/>
        <v>0.02</v>
      </c>
      <c r="R33" s="23" t="str">
        <f t="shared" si="6"/>
        <v>ACEPTADO</v>
      </c>
    </row>
    <row r="34" spans="1:19">
      <c r="A34" s="11" t="s">
        <v>447</v>
      </c>
      <c r="B34" s="12">
        <v>72154000</v>
      </c>
      <c r="C34" s="13" t="s">
        <v>430</v>
      </c>
      <c r="D34" s="14">
        <v>1</v>
      </c>
      <c r="E34" s="24" t="s">
        <v>414</v>
      </c>
      <c r="F34" s="16">
        <v>250000</v>
      </c>
      <c r="G34" s="16">
        <v>250000</v>
      </c>
      <c r="H34" s="17">
        <v>261800</v>
      </c>
      <c r="I34" s="17">
        <v>261800</v>
      </c>
      <c r="J34" s="18">
        <v>245000</v>
      </c>
      <c r="K34" s="18">
        <v>245000</v>
      </c>
      <c r="L34" s="19">
        <f t="shared" si="0"/>
        <v>252267</v>
      </c>
      <c r="M34" s="35">
        <f t="shared" si="1"/>
        <v>252267</v>
      </c>
      <c r="N34" s="20">
        <f t="shared" si="2"/>
        <v>245000</v>
      </c>
      <c r="O34" s="20">
        <f t="shared" si="3"/>
        <v>261800</v>
      </c>
      <c r="P34" s="21">
        <f t="shared" si="4"/>
        <v>16800</v>
      </c>
      <c r="Q34" s="22">
        <f t="shared" si="5"/>
        <v>6.4171122994652413E-2</v>
      </c>
      <c r="R34" s="23" t="str">
        <f t="shared" si="6"/>
        <v>ACEPTADO</v>
      </c>
    </row>
    <row r="35" spans="1:19">
      <c r="A35" s="11" t="s">
        <v>448</v>
      </c>
      <c r="B35" s="12">
        <v>72154000</v>
      </c>
      <c r="C35" s="13" t="s">
        <v>431</v>
      </c>
      <c r="D35" s="14">
        <v>1</v>
      </c>
      <c r="E35" s="24" t="s">
        <v>414</v>
      </c>
      <c r="F35" s="16">
        <v>250000</v>
      </c>
      <c r="G35" s="16">
        <v>250000</v>
      </c>
      <c r="H35" s="17">
        <v>261800</v>
      </c>
      <c r="I35" s="17">
        <v>261800</v>
      </c>
      <c r="J35" s="18">
        <v>245000</v>
      </c>
      <c r="K35" s="18">
        <v>245000</v>
      </c>
      <c r="L35" s="19">
        <f t="shared" si="0"/>
        <v>252267</v>
      </c>
      <c r="M35" s="35">
        <f t="shared" si="1"/>
        <v>252267</v>
      </c>
      <c r="N35" s="20">
        <f t="shared" si="2"/>
        <v>245000</v>
      </c>
      <c r="O35" s="20">
        <f t="shared" si="3"/>
        <v>261800</v>
      </c>
      <c r="P35" s="21">
        <f t="shared" si="4"/>
        <v>16800</v>
      </c>
      <c r="Q35" s="22">
        <f t="shared" si="5"/>
        <v>6.4171122994652413E-2</v>
      </c>
      <c r="R35" s="23" t="str">
        <f t="shared" si="6"/>
        <v>ACEPTADO</v>
      </c>
    </row>
    <row r="36" spans="1:19">
      <c r="A36" s="11" t="s">
        <v>449</v>
      </c>
      <c r="B36" s="12">
        <v>72154000</v>
      </c>
      <c r="C36" s="13" t="s">
        <v>444</v>
      </c>
      <c r="D36" s="14">
        <v>1</v>
      </c>
      <c r="E36" s="24" t="s">
        <v>414</v>
      </c>
      <c r="F36" s="16">
        <v>250000</v>
      </c>
      <c r="G36" s="16">
        <v>250000</v>
      </c>
      <c r="H36" s="17">
        <v>261800</v>
      </c>
      <c r="I36" s="17">
        <v>261800</v>
      </c>
      <c r="J36" s="18">
        <v>245000</v>
      </c>
      <c r="K36" s="18">
        <v>245000</v>
      </c>
      <c r="L36" s="19">
        <f t="shared" si="0"/>
        <v>252267</v>
      </c>
      <c r="M36" s="35">
        <f t="shared" si="1"/>
        <v>252267</v>
      </c>
      <c r="N36" s="20">
        <f t="shared" si="2"/>
        <v>245000</v>
      </c>
      <c r="O36" s="20">
        <f t="shared" si="3"/>
        <v>261800</v>
      </c>
      <c r="P36" s="21">
        <f t="shared" si="4"/>
        <v>16800</v>
      </c>
      <c r="Q36" s="22">
        <f t="shared" si="5"/>
        <v>6.4171122994652413E-2</v>
      </c>
      <c r="R36" s="23" t="str">
        <f t="shared" si="6"/>
        <v>ACEPTADO</v>
      </c>
    </row>
    <row r="37" spans="1:19">
      <c r="A37" s="11" t="s">
        <v>454</v>
      </c>
      <c r="B37" s="12">
        <v>72154000</v>
      </c>
      <c r="C37" s="13" t="s">
        <v>445</v>
      </c>
      <c r="D37" s="14">
        <v>1</v>
      </c>
      <c r="E37" s="24" t="s">
        <v>414</v>
      </c>
      <c r="F37" s="16">
        <v>250000</v>
      </c>
      <c r="G37" s="16">
        <v>250000</v>
      </c>
      <c r="H37" s="17">
        <v>261800</v>
      </c>
      <c r="I37" s="17">
        <v>261800</v>
      </c>
      <c r="J37" s="18">
        <v>245000</v>
      </c>
      <c r="K37" s="18">
        <v>245000</v>
      </c>
      <c r="L37" s="19">
        <f t="shared" si="0"/>
        <v>252267</v>
      </c>
      <c r="M37" s="35">
        <f t="shared" si="1"/>
        <v>252267</v>
      </c>
      <c r="N37" s="20">
        <f t="shared" si="2"/>
        <v>245000</v>
      </c>
      <c r="O37" s="20">
        <f t="shared" si="3"/>
        <v>261800</v>
      </c>
      <c r="P37" s="21">
        <f t="shared" si="4"/>
        <v>16800</v>
      </c>
      <c r="Q37" s="22">
        <f t="shared" si="5"/>
        <v>6.4171122994652413E-2</v>
      </c>
      <c r="R37" s="23" t="str">
        <f t="shared" si="6"/>
        <v>ACEPTADO</v>
      </c>
    </row>
    <row r="38" spans="1:19">
      <c r="A38" s="44" t="s">
        <v>11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25">
        <f>SUM(M6:M37)</f>
        <v>11217337</v>
      </c>
    </row>
    <row r="42" spans="1:19" s="39" customFormat="1">
      <c r="A42" s="36"/>
      <c r="B42" s="37" t="s">
        <v>450</v>
      </c>
      <c r="C42" s="43" t="s">
        <v>451</v>
      </c>
      <c r="D42" s="43"/>
      <c r="E42" s="43"/>
      <c r="F42" s="23"/>
      <c r="G42" s="23"/>
      <c r="H42" s="23"/>
      <c r="I42" s="23"/>
      <c r="J42" s="23"/>
      <c r="K42" s="23"/>
      <c r="L42" s="23"/>
      <c r="M42" s="23"/>
      <c r="N42" s="23"/>
      <c r="O42" s="38"/>
      <c r="P42" s="38"/>
      <c r="Q42" s="38"/>
      <c r="R42" s="38"/>
      <c r="S42" s="38"/>
    </row>
  </sheetData>
  <mergeCells count="12">
    <mergeCell ref="C42:E42"/>
    <mergeCell ref="A38:L38"/>
    <mergeCell ref="F4:G4"/>
    <mergeCell ref="L1:M2"/>
    <mergeCell ref="L4:M4"/>
    <mergeCell ref="A3:M3"/>
    <mergeCell ref="A1:B2"/>
    <mergeCell ref="C1:K1"/>
    <mergeCell ref="C2:K2"/>
    <mergeCell ref="A4:E4"/>
    <mergeCell ref="H4:I4"/>
    <mergeCell ref="J4:K4"/>
  </mergeCells>
  <phoneticPr fontId="10" type="noConversion"/>
  <conditionalFormatting sqref="C1:C2">
    <cfRule type="duplicateValues" dxfId="0" priority="1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41" scale="65" orientation="landscape" r:id="rId1"/>
  <ignoredErrors>
    <ignoredError sqref="L6:L32 M6:M33 L34:M37 L33" unlockedFormula="1"/>
    <ignoredError sqref="A6:A10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5"/>
  <sheetViews>
    <sheetView topLeftCell="A12" zoomScale="90" zoomScaleNormal="90" workbookViewId="0">
      <selection activeCell="A39" sqref="A39:J41"/>
    </sheetView>
  </sheetViews>
  <sheetFormatPr baseColWidth="10" defaultColWidth="9.109375" defaultRowHeight="13.8"/>
  <cols>
    <col min="1" max="2" width="21.6640625" style="34" customWidth="1"/>
    <col min="3" max="3" width="89.33203125" style="34" customWidth="1"/>
    <col min="4" max="4" width="13.6640625" style="34" customWidth="1"/>
    <col min="5" max="5" width="16" style="34" customWidth="1"/>
    <col min="6" max="6" width="21.6640625" style="34" customWidth="1"/>
    <col min="7" max="7" width="33" style="34" customWidth="1"/>
    <col min="8" max="16384" width="9.109375" style="5"/>
  </cols>
  <sheetData>
    <row r="1" spans="1:8" ht="32.25" customHeight="1">
      <c r="A1" s="59"/>
      <c r="B1" s="59"/>
      <c r="C1" s="61"/>
      <c r="D1" s="61"/>
      <c r="E1" s="61"/>
      <c r="F1" s="61"/>
      <c r="G1" s="65" t="s">
        <v>377</v>
      </c>
      <c r="H1" s="27"/>
    </row>
    <row r="2" spans="1:8" ht="32.25" customHeight="1">
      <c r="A2" s="59"/>
      <c r="B2" s="59"/>
      <c r="C2" s="61"/>
      <c r="D2" s="61"/>
      <c r="E2" s="61"/>
      <c r="F2" s="61"/>
      <c r="G2" s="66"/>
      <c r="H2" s="27"/>
    </row>
    <row r="3" spans="1:8" ht="27.6">
      <c r="A3" s="28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10</v>
      </c>
    </row>
    <row r="4" spans="1:8">
      <c r="A4" s="29" t="str">
        <f>+'Estudio de mercado'!A6</f>
        <v>1</v>
      </c>
      <c r="B4" s="12">
        <v>72154000</v>
      </c>
      <c r="C4" s="30" t="str">
        <f>+'Estudio de mercado'!C6</f>
        <v>UNIDAD FUSORA HP LASERJET P3015</v>
      </c>
      <c r="D4" s="31">
        <f>+'Estudio de mercado'!D6</f>
        <v>1</v>
      </c>
      <c r="E4" s="31" t="str">
        <f>+'Estudio de mercado'!E6</f>
        <v xml:space="preserve">UN </v>
      </c>
      <c r="F4" s="32">
        <f>+'Estudio de mercado'!L6</f>
        <v>1210667</v>
      </c>
      <c r="G4" s="32">
        <f>F4*D4</f>
        <v>1210667</v>
      </c>
    </row>
    <row r="5" spans="1:8">
      <c r="A5" s="29" t="str">
        <f>+'Estudio de mercado'!A7</f>
        <v>2</v>
      </c>
      <c r="B5" s="12">
        <v>72154000</v>
      </c>
      <c r="C5" s="30" t="str">
        <f>+'Estudio de mercado'!C7</f>
        <v>UNIDAD FUSORA HP LASERJET PRO-400 COLOR</v>
      </c>
      <c r="D5" s="31">
        <f>+'Estudio de mercado'!D7</f>
        <v>1</v>
      </c>
      <c r="E5" s="31" t="str">
        <f>+'Estudio de mercado'!E7</f>
        <v xml:space="preserve">UN </v>
      </c>
      <c r="F5" s="32">
        <f>+'Estudio de mercado'!L7</f>
        <v>1487000</v>
      </c>
      <c r="G5" s="32">
        <f t="shared" ref="G5:G35" si="0">F5*D5</f>
        <v>1487000</v>
      </c>
    </row>
    <row r="6" spans="1:8">
      <c r="A6" s="29" t="str">
        <f>+'Estudio de mercado'!A8</f>
        <v>3</v>
      </c>
      <c r="B6" s="12">
        <v>72154000</v>
      </c>
      <c r="C6" s="30" t="str">
        <f>+'Estudio de mercado'!C8</f>
        <v>ACETATOS HP-LASERJET- P3015</v>
      </c>
      <c r="D6" s="31">
        <f>+'Estudio de mercado'!D8</f>
        <v>1</v>
      </c>
      <c r="E6" s="31" t="str">
        <f>+'Estudio de mercado'!E8</f>
        <v xml:space="preserve">UN </v>
      </c>
      <c r="F6" s="32">
        <f>+'Estudio de mercado'!L8</f>
        <v>342667</v>
      </c>
      <c r="G6" s="32">
        <f t="shared" si="0"/>
        <v>342667</v>
      </c>
    </row>
    <row r="7" spans="1:8">
      <c r="A7" s="29" t="str">
        <f>+'Estudio de mercado'!A9</f>
        <v>4</v>
      </c>
      <c r="B7" s="12">
        <v>72154000</v>
      </c>
      <c r="C7" s="30" t="str">
        <f>+'Estudio de mercado'!C9</f>
        <v>KIT DE MANTENIMIENTO HP-LASERJET- P3015</v>
      </c>
      <c r="D7" s="31">
        <f>+'Estudio de mercado'!D9</f>
        <v>1</v>
      </c>
      <c r="E7" s="31" t="str">
        <f>+'Estudio de mercado'!E9</f>
        <v xml:space="preserve">UN </v>
      </c>
      <c r="F7" s="32">
        <f>+'Estudio de mercado'!L9</f>
        <v>720167</v>
      </c>
      <c r="G7" s="32">
        <f t="shared" si="0"/>
        <v>720167</v>
      </c>
    </row>
    <row r="8" spans="1:8">
      <c r="A8" s="29" t="str">
        <f>+'Estudio de mercado'!A10</f>
        <v>5</v>
      </c>
      <c r="B8" s="12">
        <v>72154000</v>
      </c>
      <c r="C8" s="30" t="str">
        <f>+'Estudio de mercado'!C10</f>
        <v>PICK ROLLER   HP-LASERJET- P3015</v>
      </c>
      <c r="D8" s="31">
        <f>+'Estudio de mercado'!D10</f>
        <v>1</v>
      </c>
      <c r="E8" s="31" t="str">
        <f>+'Estudio de mercado'!E10</f>
        <v xml:space="preserve">UN </v>
      </c>
      <c r="F8" s="32">
        <f>+'Estudio de mercado'!L10</f>
        <v>210133</v>
      </c>
      <c r="G8" s="32">
        <f t="shared" si="0"/>
        <v>210133</v>
      </c>
    </row>
    <row r="9" spans="1:8">
      <c r="A9" s="29" t="str">
        <f>+'Estudio de mercado'!A11</f>
        <v>6</v>
      </c>
      <c r="B9" s="12">
        <v>72154000</v>
      </c>
      <c r="C9" s="30" t="str">
        <f>+'Estudio de mercado'!C11</f>
        <v>BANDEJA FRONTAL HP-LASERJET 3015</v>
      </c>
      <c r="D9" s="31">
        <f>+'Estudio de mercado'!D11</f>
        <v>1</v>
      </c>
      <c r="E9" s="31" t="str">
        <f>+'Estudio de mercado'!E11</f>
        <v xml:space="preserve">UN </v>
      </c>
      <c r="F9" s="32">
        <f>+'Estudio de mercado'!L11</f>
        <v>595167</v>
      </c>
      <c r="G9" s="32">
        <f t="shared" si="0"/>
        <v>595167</v>
      </c>
    </row>
    <row r="10" spans="1:8">
      <c r="A10" s="29" t="str">
        <f>+'Estudio de mercado'!A12</f>
        <v>7</v>
      </c>
      <c r="B10" s="12">
        <v>72154000</v>
      </c>
      <c r="C10" s="30" t="str">
        <f>+'Estudio de mercado'!C12</f>
        <v>MANTENIMIENTO PREVENTIVO IMPRESORA HP LASERJET 3015</v>
      </c>
      <c r="D10" s="31">
        <f>+'Estudio de mercado'!D12</f>
        <v>1</v>
      </c>
      <c r="E10" s="31" t="str">
        <f>+'Estudio de mercado'!E12</f>
        <v xml:space="preserve">UN </v>
      </c>
      <c r="F10" s="32">
        <f>+'Estudio de mercado'!L12</f>
        <v>228467</v>
      </c>
      <c r="G10" s="32">
        <f t="shared" si="0"/>
        <v>228467</v>
      </c>
    </row>
    <row r="11" spans="1:8">
      <c r="A11" s="29" t="str">
        <f>+'Estudio de mercado'!A13</f>
        <v>8</v>
      </c>
      <c r="B11" s="12">
        <v>72154000</v>
      </c>
      <c r="C11" s="30" t="str">
        <f>+'Estudio de mercado'!C13</f>
        <v>MANTENIMIENTO PREVENTIVO IMPRESORA BRAILE  </v>
      </c>
      <c r="D11" s="31">
        <f>+'Estudio de mercado'!D13</f>
        <v>1</v>
      </c>
      <c r="E11" s="31" t="str">
        <f>+'Estudio de mercado'!E13</f>
        <v xml:space="preserve">UN </v>
      </c>
      <c r="F11" s="32">
        <f>+'Estudio de mercado'!L13</f>
        <v>235133</v>
      </c>
      <c r="G11" s="32">
        <f t="shared" si="0"/>
        <v>235133</v>
      </c>
    </row>
    <row r="12" spans="1:8">
      <c r="A12" s="29" t="str">
        <f>+'Estudio de mercado'!A14</f>
        <v>9</v>
      </c>
      <c r="B12" s="12">
        <v>72154000</v>
      </c>
      <c r="C12" s="30" t="str">
        <f>+'Estudio de mercado'!C14</f>
        <v>MANTENIMIENTO PREVENTIVO EPSON MULTIFUNCIONAL</v>
      </c>
      <c r="D12" s="31">
        <f>+'Estudio de mercado'!D14</f>
        <v>1</v>
      </c>
      <c r="E12" s="31" t="str">
        <f>+'Estudio de mercado'!E14</f>
        <v xml:space="preserve">UN </v>
      </c>
      <c r="F12" s="32">
        <f>+'Estudio de mercado'!L14</f>
        <v>231400</v>
      </c>
      <c r="G12" s="32">
        <f t="shared" si="0"/>
        <v>231400</v>
      </c>
    </row>
    <row r="13" spans="1:8">
      <c r="A13" s="29" t="str">
        <f>+'Estudio de mercado'!A15</f>
        <v>10</v>
      </c>
      <c r="B13" s="12">
        <v>72154000</v>
      </c>
      <c r="C13" s="30" t="str">
        <f>+'Estudio de mercado'!C15</f>
        <v>MANTENIMIENTO PREVENTIVO IMPRESORA HP LASERJET 400</v>
      </c>
      <c r="D13" s="31">
        <f>+'Estudio de mercado'!D15</f>
        <v>1</v>
      </c>
      <c r="E13" s="31" t="str">
        <f>+'Estudio de mercado'!E15</f>
        <v xml:space="preserve">UN </v>
      </c>
      <c r="F13" s="32">
        <f>+'Estudio de mercado'!L15</f>
        <v>243067</v>
      </c>
      <c r="G13" s="32">
        <f t="shared" si="0"/>
        <v>243067</v>
      </c>
    </row>
    <row r="14" spans="1:8">
      <c r="A14" s="29" t="str">
        <f>+'Estudio de mercado'!A16</f>
        <v>11</v>
      </c>
      <c r="B14" s="12">
        <v>72154000</v>
      </c>
      <c r="C14" s="30" t="str">
        <f>+'Estudio de mercado'!C16</f>
        <v xml:space="preserve">MANTENIMIENTO PREVENTIVO IMPRESORA DE CARNÉ ZEBRA ZXP Serie1 </v>
      </c>
      <c r="D14" s="31">
        <f>+'Estudio de mercado'!D16</f>
        <v>1</v>
      </c>
      <c r="E14" s="31" t="str">
        <f>+'Estudio de mercado'!E16</f>
        <v xml:space="preserve">UN </v>
      </c>
      <c r="F14" s="32">
        <f>+'Estudio de mercado'!L16</f>
        <v>241400</v>
      </c>
      <c r="G14" s="32">
        <f t="shared" si="0"/>
        <v>241400</v>
      </c>
    </row>
    <row r="15" spans="1:8">
      <c r="A15" s="29" t="str">
        <f>+'Estudio de mercado'!A17</f>
        <v>12</v>
      </c>
      <c r="B15" s="12">
        <v>72154000</v>
      </c>
      <c r="C15" s="30" t="str">
        <f>+'Estudio de mercado'!C17</f>
        <v>MANTENIMIENTO PREVENTIVO IMPRESORA DE ETIQUETAS ZEBRA ZD420 TT</v>
      </c>
      <c r="D15" s="31">
        <f>+'Estudio de mercado'!D17</f>
        <v>1</v>
      </c>
      <c r="E15" s="31" t="str">
        <f>+'Estudio de mercado'!E17</f>
        <v xml:space="preserve">UN </v>
      </c>
      <c r="F15" s="32">
        <f>+'Estudio de mercado'!L17</f>
        <v>241400</v>
      </c>
      <c r="G15" s="32">
        <f t="shared" si="0"/>
        <v>241400</v>
      </c>
    </row>
    <row r="16" spans="1:8">
      <c r="A16" s="29" t="str">
        <f>+'Estudio de mercado'!A18</f>
        <v>13</v>
      </c>
      <c r="B16" s="12">
        <v>72154000</v>
      </c>
      <c r="C16" s="30" t="str">
        <f>+'Estudio de mercado'!C18</f>
        <v>MANTENIMIENTO PREVENTIVO IMPRESORA TSC DE ETIQUETAS MODELO TE200</v>
      </c>
      <c r="D16" s="31">
        <f>+'Estudio de mercado'!D18</f>
        <v>1</v>
      </c>
      <c r="E16" s="31" t="str">
        <f>+'Estudio de mercado'!E18</f>
        <v xml:space="preserve">UN </v>
      </c>
      <c r="F16" s="32">
        <f>+'Estudio de mercado'!L18</f>
        <v>241000</v>
      </c>
      <c r="G16" s="32">
        <f t="shared" si="0"/>
        <v>241000</v>
      </c>
    </row>
    <row r="17" spans="1:7">
      <c r="A17" s="29" t="str">
        <f>+'Estudio de mercado'!A19</f>
        <v>14</v>
      </c>
      <c r="B17" s="12">
        <v>72154000</v>
      </c>
      <c r="C17" s="30" t="str">
        <f>+'Estudio de mercado'!C19</f>
        <v>MANTENIMIENTO PREVENTIVO PLOTER-HP GRAN FORMATO</v>
      </c>
      <c r="D17" s="31">
        <f>+'Estudio de mercado'!D19</f>
        <v>1</v>
      </c>
      <c r="E17" s="31" t="str">
        <f>+'Estudio de mercado'!E19</f>
        <v xml:space="preserve">UN </v>
      </c>
      <c r="F17" s="32">
        <f>+'Estudio de mercado'!L19</f>
        <v>404167</v>
      </c>
      <c r="G17" s="32">
        <f t="shared" si="0"/>
        <v>404167</v>
      </c>
    </row>
    <row r="18" spans="1:7">
      <c r="A18" s="29" t="str">
        <f>+'Estudio de mercado'!A20</f>
        <v>15</v>
      </c>
      <c r="B18" s="12">
        <v>72154000</v>
      </c>
      <c r="C18" s="30" t="str">
        <f>+'Estudio de mercado'!C20</f>
        <v>MANTENIMIENTO PREVENTIVO ESCANER – KODAK SERIE i2400</v>
      </c>
      <c r="D18" s="31">
        <f>+'Estudio de mercado'!D20</f>
        <v>1</v>
      </c>
      <c r="E18" s="31" t="str">
        <f>+'Estudio de mercado'!E20</f>
        <v xml:space="preserve">UN </v>
      </c>
      <c r="F18" s="32">
        <f>+'Estudio de mercado'!L20</f>
        <v>232433</v>
      </c>
      <c r="G18" s="32">
        <f t="shared" si="0"/>
        <v>232433</v>
      </c>
    </row>
    <row r="19" spans="1:7">
      <c r="A19" s="29" t="str">
        <f>+'Estudio de mercado'!A21</f>
        <v>16</v>
      </c>
      <c r="B19" s="12">
        <v>72154000</v>
      </c>
      <c r="C19" s="30" t="str">
        <f>+'Estudio de mercado'!C21</f>
        <v>MANTENIMIENTO PREVENTIVO ESCANER - KODAK SERIE i2600</v>
      </c>
      <c r="D19" s="31">
        <f>+'Estudio de mercado'!D21</f>
        <v>1</v>
      </c>
      <c r="E19" s="31" t="str">
        <f>+'Estudio de mercado'!E21</f>
        <v xml:space="preserve">UN </v>
      </c>
      <c r="F19" s="32">
        <f>+'Estudio de mercado'!L21</f>
        <v>236400</v>
      </c>
      <c r="G19" s="32">
        <f t="shared" si="0"/>
        <v>236400</v>
      </c>
    </row>
    <row r="20" spans="1:7">
      <c r="A20" s="29" t="str">
        <f>+'Estudio de mercado'!A22</f>
        <v>17</v>
      </c>
      <c r="B20" s="12">
        <v>72154000</v>
      </c>
      <c r="C20" s="30" t="str">
        <f>+'Estudio de mercado'!C22</f>
        <v>MANTENIMIENTO PREVENTIVO ESCANER - KODAK SERIE i2070</v>
      </c>
      <c r="D20" s="31">
        <f>+'Estudio de mercado'!D22</f>
        <v>1</v>
      </c>
      <c r="E20" s="31" t="str">
        <f>+'Estudio de mercado'!E22</f>
        <v xml:space="preserve">UN </v>
      </c>
      <c r="F20" s="32">
        <f>+'Estudio de mercado'!L22</f>
        <v>228467</v>
      </c>
      <c r="G20" s="32">
        <f t="shared" si="0"/>
        <v>228467</v>
      </c>
    </row>
    <row r="21" spans="1:7">
      <c r="A21" s="29" t="str">
        <f>+'Estudio de mercado'!A23</f>
        <v>18</v>
      </c>
      <c r="B21" s="12">
        <v>72154000</v>
      </c>
      <c r="C21" s="30" t="str">
        <f>+'Estudio de mercado'!C23</f>
        <v>MANTENIMIENTO PREVENTIVO ESCANER - KODAK I1220</v>
      </c>
      <c r="D21" s="31">
        <f>+'Estudio de mercado'!D23</f>
        <v>1</v>
      </c>
      <c r="E21" s="31" t="str">
        <f>+'Estudio de mercado'!E23</f>
        <v xml:space="preserve">UN </v>
      </c>
      <c r="F21" s="32">
        <f>+'Estudio de mercado'!L23</f>
        <v>228467</v>
      </c>
      <c r="G21" s="32">
        <f t="shared" si="0"/>
        <v>228467</v>
      </c>
    </row>
    <row r="22" spans="1:7">
      <c r="A22" s="29" t="str">
        <f>+'Estudio de mercado'!A24</f>
        <v>19</v>
      </c>
      <c r="B22" s="12">
        <v>72154000</v>
      </c>
      <c r="C22" s="30" t="str">
        <f>+'Estudio de mercado'!C24</f>
        <v>MANTENIMIENTO PREVENTIVO ESCANER - KODAK I2820</v>
      </c>
      <c r="D22" s="31">
        <f>+'Estudio de mercado'!D24</f>
        <v>1</v>
      </c>
      <c r="E22" s="31" t="str">
        <f>+'Estudio de mercado'!E24</f>
        <v xml:space="preserve">UN </v>
      </c>
      <c r="F22" s="32">
        <f>+'Estudio de mercado'!L24</f>
        <v>228467</v>
      </c>
      <c r="G22" s="32">
        <f t="shared" si="0"/>
        <v>228467</v>
      </c>
    </row>
    <row r="23" spans="1:7">
      <c r="A23" s="29" t="str">
        <f>+'Estudio de mercado'!A25</f>
        <v>20</v>
      </c>
      <c r="B23" s="12">
        <v>72154000</v>
      </c>
      <c r="C23" s="30" t="str">
        <f>+'Estudio de mercado'!C25</f>
        <v>MANTENIMIENTO CORRECTIVO IMPRESORA HP LASERJET 3015</v>
      </c>
      <c r="D23" s="31">
        <f>+'Estudio de mercado'!D25</f>
        <v>1</v>
      </c>
      <c r="E23" s="31" t="str">
        <f>+'Estudio de mercado'!E25</f>
        <v xml:space="preserve">UN </v>
      </c>
      <c r="F23" s="32">
        <f>+'Estudio de mercado'!L25</f>
        <v>252267</v>
      </c>
      <c r="G23" s="32">
        <f t="shared" si="0"/>
        <v>252267</v>
      </c>
    </row>
    <row r="24" spans="1:7">
      <c r="A24" s="29" t="str">
        <f>+'Estudio de mercado'!A26</f>
        <v>21</v>
      </c>
      <c r="B24" s="12">
        <v>72154000</v>
      </c>
      <c r="C24" s="30" t="str">
        <f>+'Estudio de mercado'!C26</f>
        <v>MANTENIMIENTO CORRECTIVO IMPRESORA BRAILE  </v>
      </c>
      <c r="D24" s="31">
        <f>+'Estudio de mercado'!D26</f>
        <v>1</v>
      </c>
      <c r="E24" s="31" t="str">
        <f>+'Estudio de mercado'!E26</f>
        <v xml:space="preserve">UN </v>
      </c>
      <c r="F24" s="32">
        <f>+'Estudio de mercado'!L26</f>
        <v>262900</v>
      </c>
      <c r="G24" s="32">
        <f t="shared" si="0"/>
        <v>262900</v>
      </c>
    </row>
    <row r="25" spans="1:7">
      <c r="A25" s="29" t="str">
        <f>+'Estudio de mercado'!A27</f>
        <v>22</v>
      </c>
      <c r="B25" s="12">
        <v>72154000</v>
      </c>
      <c r="C25" s="30" t="str">
        <f>+'Estudio de mercado'!C27</f>
        <v>MANTENIMIENTO CORRECTIVO EPSON MULTIFUNCIONAL</v>
      </c>
      <c r="D25" s="31">
        <f>+'Estudio de mercado'!D27</f>
        <v>1</v>
      </c>
      <c r="E25" s="31" t="str">
        <f>+'Estudio de mercado'!E27</f>
        <v xml:space="preserve">UN </v>
      </c>
      <c r="F25" s="32">
        <f>+'Estudio de mercado'!L27</f>
        <v>259167</v>
      </c>
      <c r="G25" s="32">
        <f t="shared" si="0"/>
        <v>259167</v>
      </c>
    </row>
    <row r="26" spans="1:7">
      <c r="A26" s="29" t="str">
        <f>+'Estudio de mercado'!A28</f>
        <v>23</v>
      </c>
      <c r="B26" s="12">
        <v>72154000</v>
      </c>
      <c r="C26" s="30" t="str">
        <f>+'Estudio de mercado'!C28</f>
        <v>MANTENIMIENTO CORRECTIVO IMPRESORA HP LASERJET 400</v>
      </c>
      <c r="D26" s="31">
        <f>+'Estudio de mercado'!D28</f>
        <v>1</v>
      </c>
      <c r="E26" s="31" t="str">
        <f>+'Estudio de mercado'!E28</f>
        <v xml:space="preserve">UN </v>
      </c>
      <c r="F26" s="32">
        <f>+'Estudio de mercado'!L28</f>
        <v>254967</v>
      </c>
      <c r="G26" s="32">
        <f t="shared" si="0"/>
        <v>254967</v>
      </c>
    </row>
    <row r="27" spans="1:7">
      <c r="A27" s="29" t="str">
        <f>+'Estudio de mercado'!A29</f>
        <v>24</v>
      </c>
      <c r="B27" s="12">
        <v>72154000</v>
      </c>
      <c r="C27" s="30" t="str">
        <f>+'Estudio de mercado'!C29</f>
        <v>MANTENIMIENTO CORRECTIVO IMPRESORA DE CARNÉ ZEBRA ZXN</v>
      </c>
      <c r="D27" s="31">
        <f>+'Estudio de mercado'!D29</f>
        <v>1</v>
      </c>
      <c r="E27" s="31" t="str">
        <f>+'Estudio de mercado'!E29</f>
        <v xml:space="preserve">UN </v>
      </c>
      <c r="F27" s="32">
        <f>+'Estudio de mercado'!L29</f>
        <v>261233</v>
      </c>
      <c r="G27" s="32">
        <f t="shared" si="0"/>
        <v>261233</v>
      </c>
    </row>
    <row r="28" spans="1:7">
      <c r="A28" s="29" t="str">
        <f>+'Estudio de mercado'!A30</f>
        <v>25</v>
      </c>
      <c r="B28" s="12">
        <v>72154000</v>
      </c>
      <c r="C28" s="30" t="str">
        <f>+'Estudio de mercado'!C30</f>
        <v>MANTENIMIENTO CORRECTIVO IMPRESORA DE ETIQUETAS ZEBRA ZD420 TT</v>
      </c>
      <c r="D28" s="31">
        <f>+'Estudio de mercado'!D30</f>
        <v>1</v>
      </c>
      <c r="E28" s="31" t="str">
        <f>+'Estudio de mercado'!E30</f>
        <v xml:space="preserve">UN </v>
      </c>
      <c r="F28" s="32">
        <f>+'Estudio de mercado'!L30</f>
        <v>265200</v>
      </c>
      <c r="G28" s="32">
        <f t="shared" si="0"/>
        <v>265200</v>
      </c>
    </row>
    <row r="29" spans="1:7">
      <c r="A29" s="29" t="str">
        <f>+'Estudio de mercado'!A31</f>
        <v>26</v>
      </c>
      <c r="B29" s="12">
        <v>72154000</v>
      </c>
      <c r="C29" s="30" t="str">
        <f>+'Estudio de mercado'!C31</f>
        <v>MANTENIMIENTO CORRECTIVO IMPRESORA TSC DE ETIQUETAS MODELO TE200</v>
      </c>
      <c r="D29" s="31">
        <f>+'Estudio de mercado'!D31</f>
        <v>1</v>
      </c>
      <c r="E29" s="31" t="str">
        <f>+'Estudio de mercado'!E31</f>
        <v xml:space="preserve">UN </v>
      </c>
      <c r="F29" s="32">
        <f>+'Estudio de mercado'!L31</f>
        <v>260833</v>
      </c>
      <c r="G29" s="32">
        <f t="shared" si="0"/>
        <v>260833</v>
      </c>
    </row>
    <row r="30" spans="1:7">
      <c r="A30" s="29" t="str">
        <f>+'Estudio de mercado'!A32</f>
        <v>27</v>
      </c>
      <c r="B30" s="12">
        <v>72154000</v>
      </c>
      <c r="C30" s="30" t="str">
        <f>+'Estudio de mercado'!C32</f>
        <v>MANTENIMIENTO CORRECTIVO PLOTER-HP GRAN FORMATO</v>
      </c>
      <c r="D30" s="31">
        <f>+'Estudio de mercado'!D32</f>
        <v>1</v>
      </c>
      <c r="E30" s="31" t="str">
        <f>+'Estudio de mercado'!E32</f>
        <v xml:space="preserve">UN </v>
      </c>
      <c r="F30" s="32">
        <f>+'Estudio de mercado'!L32</f>
        <v>357333</v>
      </c>
      <c r="G30" s="32">
        <f t="shared" si="0"/>
        <v>357333</v>
      </c>
    </row>
    <row r="31" spans="1:7">
      <c r="A31" s="29" t="str">
        <f>+'Estudio de mercado'!A33</f>
        <v>28</v>
      </c>
      <c r="B31" s="12">
        <v>72154000</v>
      </c>
      <c r="C31" s="30" t="str">
        <f>+'Estudio de mercado'!C33</f>
        <v>MANTENIMIENTO CORRECTIVO ESCANER – KODAK SERIE i2400</v>
      </c>
      <c r="D31" s="31">
        <f>+'Estudio de mercado'!D33</f>
        <v>1</v>
      </c>
      <c r="E31" s="31" t="str">
        <f>+'Estudio de mercado'!E33</f>
        <v xml:space="preserve">UN </v>
      </c>
      <c r="F31" s="32">
        <f>+'Estudio de mercado'!L33</f>
        <v>248300</v>
      </c>
      <c r="G31" s="32">
        <f t="shared" si="0"/>
        <v>248300</v>
      </c>
    </row>
    <row r="32" spans="1:7">
      <c r="A32" s="29" t="str">
        <f>+'Estudio de mercado'!A34</f>
        <v>29</v>
      </c>
      <c r="B32" s="12">
        <v>72154000</v>
      </c>
      <c r="C32" s="30" t="str">
        <f>+'Estudio de mercado'!C34</f>
        <v>MANTENIMIENTO CORRECTIVO ESCANER - KODAK SERIE i2600</v>
      </c>
      <c r="D32" s="31">
        <f>+'Estudio de mercado'!D34</f>
        <v>1</v>
      </c>
      <c r="E32" s="31" t="str">
        <f>+'Estudio de mercado'!E34</f>
        <v xml:space="preserve">UN </v>
      </c>
      <c r="F32" s="32">
        <f>+'Estudio de mercado'!L34</f>
        <v>252267</v>
      </c>
      <c r="G32" s="32">
        <f t="shared" si="0"/>
        <v>252267</v>
      </c>
    </row>
    <row r="33" spans="1:10">
      <c r="A33" s="29" t="str">
        <f>+'Estudio de mercado'!A35</f>
        <v>30</v>
      </c>
      <c r="B33" s="12">
        <v>72154000</v>
      </c>
      <c r="C33" s="30" t="str">
        <f>+'Estudio de mercado'!C35</f>
        <v>MANTENIMIENTO CORRECTIVO ESCANER - KODAK SERIE i2070</v>
      </c>
      <c r="D33" s="31">
        <f>+'Estudio de mercado'!D35</f>
        <v>1</v>
      </c>
      <c r="E33" s="31" t="str">
        <f>+'Estudio de mercado'!E35</f>
        <v xml:space="preserve">UN </v>
      </c>
      <c r="F33" s="32">
        <f>+'Estudio de mercado'!L35</f>
        <v>252267</v>
      </c>
      <c r="G33" s="32">
        <f t="shared" si="0"/>
        <v>252267</v>
      </c>
    </row>
    <row r="34" spans="1:10">
      <c r="A34" s="29" t="str">
        <f>+'Estudio de mercado'!A36</f>
        <v>31</v>
      </c>
      <c r="B34" s="12">
        <v>72154000</v>
      </c>
      <c r="C34" s="30" t="str">
        <f>+'Estudio de mercado'!C36</f>
        <v>MANTENIMIENTO CORRECTIVO ESCANER - KODAK I1220</v>
      </c>
      <c r="D34" s="31">
        <f>+'Estudio de mercado'!D36</f>
        <v>1</v>
      </c>
      <c r="E34" s="31" t="str">
        <f>+'Estudio de mercado'!E36</f>
        <v xml:space="preserve">UN </v>
      </c>
      <c r="F34" s="32">
        <f>+'Estudio de mercado'!L36</f>
        <v>252267</v>
      </c>
      <c r="G34" s="32">
        <f t="shared" si="0"/>
        <v>252267</v>
      </c>
    </row>
    <row r="35" spans="1:10">
      <c r="A35" s="29" t="str">
        <f>+'Estudio de mercado'!A37</f>
        <v>32</v>
      </c>
      <c r="B35" s="12">
        <v>72154000</v>
      </c>
      <c r="C35" s="30" t="str">
        <f>+'Estudio de mercado'!C37</f>
        <v>MANTENIMIENTO CORRECTIVO ESCANER - KODAK I2820</v>
      </c>
      <c r="D35" s="31">
        <f>+'Estudio de mercado'!D37</f>
        <v>1</v>
      </c>
      <c r="E35" s="31" t="str">
        <f>+'Estudio de mercado'!E37</f>
        <v xml:space="preserve">UN </v>
      </c>
      <c r="F35" s="32">
        <f>+'Estudio de mercado'!L37</f>
        <v>252267</v>
      </c>
      <c r="G35" s="32">
        <f t="shared" si="0"/>
        <v>252267</v>
      </c>
    </row>
    <row r="36" spans="1:10">
      <c r="A36" s="45" t="s">
        <v>11</v>
      </c>
      <c r="B36" s="45"/>
      <c r="C36" s="45"/>
      <c r="D36" s="45"/>
      <c r="E36" s="45"/>
      <c r="F36" s="45"/>
      <c r="G36" s="33">
        <f>SUM(G4:G31)</f>
        <v>10208269</v>
      </c>
    </row>
    <row r="38" spans="1:10" ht="14.4" thickBot="1"/>
    <row r="39" spans="1:10" s="40" customFormat="1" ht="17.399999999999999" customHeight="1">
      <c r="A39" s="67" t="s">
        <v>453</v>
      </c>
      <c r="B39" s="68"/>
      <c r="C39" s="68"/>
      <c r="D39" s="68"/>
      <c r="E39" s="68"/>
      <c r="F39" s="68"/>
      <c r="G39" s="68"/>
      <c r="H39" s="68"/>
      <c r="I39" s="68"/>
      <c r="J39" s="69"/>
    </row>
    <row r="40" spans="1:10" s="40" customFormat="1" ht="17.399999999999999" customHeight="1">
      <c r="A40" s="70"/>
      <c r="B40" s="71"/>
      <c r="C40" s="71"/>
      <c r="D40" s="71"/>
      <c r="E40" s="71"/>
      <c r="F40" s="71"/>
      <c r="G40" s="71"/>
      <c r="H40" s="71"/>
      <c r="I40" s="71"/>
      <c r="J40" s="72"/>
    </row>
    <row r="41" spans="1:10" s="40" customFormat="1" ht="17.399999999999999" customHeight="1" thickBot="1">
      <c r="A41" s="73"/>
      <c r="B41" s="74"/>
      <c r="C41" s="74"/>
      <c r="D41" s="74"/>
      <c r="E41" s="74"/>
      <c r="F41" s="74"/>
      <c r="G41" s="74"/>
      <c r="H41" s="74"/>
      <c r="I41" s="74"/>
      <c r="J41" s="75"/>
    </row>
    <row r="42" spans="1:10" s="40" customFormat="1">
      <c r="A42" s="41"/>
      <c r="B42" s="41"/>
      <c r="C42" s="41"/>
      <c r="D42" s="41"/>
      <c r="E42" s="41"/>
      <c r="F42" s="41"/>
      <c r="G42" s="41"/>
      <c r="H42" s="41"/>
      <c r="I42" s="41"/>
      <c r="J42" s="41"/>
    </row>
    <row r="43" spans="1:10" s="42" customFormat="1" ht="11.4" customHeight="1">
      <c r="A43" s="37" t="s">
        <v>450</v>
      </c>
      <c r="B43" s="43" t="s">
        <v>451</v>
      </c>
      <c r="C43" s="43"/>
      <c r="D43" s="43"/>
      <c r="E43" s="37"/>
      <c r="F43" s="37"/>
      <c r="G43" s="37"/>
      <c r="H43" s="37"/>
      <c r="I43" s="37"/>
      <c r="J43" s="37"/>
    </row>
    <row r="44" spans="1:10" s="40" customFormat="1">
      <c r="A44" s="41"/>
      <c r="B44" s="41"/>
      <c r="C44" s="41"/>
      <c r="D44" s="41"/>
      <c r="E44" s="41"/>
      <c r="F44" s="41"/>
      <c r="G44" s="41"/>
      <c r="H44" s="41"/>
      <c r="I44" s="41"/>
      <c r="J44" s="41"/>
    </row>
    <row r="45" spans="1:10" s="40" customFormat="1">
      <c r="A45" s="41"/>
      <c r="B45" s="41"/>
      <c r="C45" s="41"/>
      <c r="D45" s="41"/>
      <c r="E45" s="41"/>
      <c r="F45" s="41"/>
      <c r="G45" s="41"/>
      <c r="H45" s="41"/>
      <c r="I45" s="41"/>
      <c r="J45" s="41"/>
    </row>
  </sheetData>
  <mergeCells count="7">
    <mergeCell ref="B43:D43"/>
    <mergeCell ref="A36:F36"/>
    <mergeCell ref="G1:G2"/>
    <mergeCell ref="A1:B2"/>
    <mergeCell ref="C1:F1"/>
    <mergeCell ref="C2:F2"/>
    <mergeCell ref="A39:J41"/>
  </mergeCells>
  <pageMargins left="0.74803149606299213" right="0.74803149606299213" top="0.98425196850393704" bottom="0.98425196850393704" header="0.51181102362204722" footer="0.51181102362204722"/>
  <pageSetup scale="70" fitToHeight="3" orientation="landscape" r:id="rId1"/>
  <ignoredErrors>
    <ignoredError sqref="C4:G24 C25:C31 D25:G31 D32:D35 C32:C35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86"/>
  <sheetViews>
    <sheetView workbookViewId="0">
      <selection activeCell="B28" sqref="B28"/>
    </sheetView>
  </sheetViews>
  <sheetFormatPr baseColWidth="10" defaultColWidth="11.44140625" defaultRowHeight="13.2"/>
  <cols>
    <col min="2" max="2" width="29.6640625" customWidth="1"/>
  </cols>
  <sheetData>
    <row r="1" spans="1:2" ht="15.6">
      <c r="A1" s="76" t="s">
        <v>12</v>
      </c>
      <c r="B1" s="76"/>
    </row>
    <row r="2" spans="1:2" ht="15.6">
      <c r="A2" s="1" t="s">
        <v>13</v>
      </c>
      <c r="B2" s="2" t="s">
        <v>5</v>
      </c>
    </row>
    <row r="3" spans="1:2" ht="15">
      <c r="A3" s="3" t="s">
        <v>14</v>
      </c>
      <c r="B3" s="3" t="s">
        <v>15</v>
      </c>
    </row>
    <row r="4" spans="1:2" ht="15">
      <c r="A4" s="3" t="s">
        <v>16</v>
      </c>
      <c r="B4" s="3" t="s">
        <v>17</v>
      </c>
    </row>
    <row r="5" spans="1:2" ht="15">
      <c r="A5" s="3" t="s">
        <v>18</v>
      </c>
      <c r="B5" s="3" t="s">
        <v>19</v>
      </c>
    </row>
    <row r="6" spans="1:2" ht="15">
      <c r="A6" s="3" t="s">
        <v>376</v>
      </c>
      <c r="B6" s="3" t="s">
        <v>20</v>
      </c>
    </row>
    <row r="7" spans="1:2" ht="15">
      <c r="A7" s="3" t="s">
        <v>21</v>
      </c>
      <c r="B7" s="3" t="s">
        <v>22</v>
      </c>
    </row>
    <row r="8" spans="1:2" ht="15">
      <c r="A8" s="3" t="s">
        <v>23</v>
      </c>
      <c r="B8" s="3" t="s">
        <v>24</v>
      </c>
    </row>
    <row r="9" spans="1:2" ht="15">
      <c r="A9" s="3" t="s">
        <v>25</v>
      </c>
      <c r="B9" s="3" t="s">
        <v>26</v>
      </c>
    </row>
    <row r="10" spans="1:2" ht="15">
      <c r="A10" s="3" t="s">
        <v>27</v>
      </c>
      <c r="B10" s="3" t="s">
        <v>28</v>
      </c>
    </row>
    <row r="11" spans="1:2" ht="15">
      <c r="A11" s="3" t="s">
        <v>29</v>
      </c>
      <c r="B11" s="3" t="s">
        <v>30</v>
      </c>
    </row>
    <row r="12" spans="1:2" ht="15">
      <c r="A12" s="3" t="s">
        <v>31</v>
      </c>
      <c r="B12" s="3" t="s">
        <v>32</v>
      </c>
    </row>
    <row r="13" spans="1:2" ht="15">
      <c r="A13" s="3" t="s">
        <v>33</v>
      </c>
      <c r="B13" s="3" t="s">
        <v>34</v>
      </c>
    </row>
    <row r="14" spans="1:2" ht="15">
      <c r="A14" s="3" t="s">
        <v>35</v>
      </c>
      <c r="B14" s="3" t="s">
        <v>36</v>
      </c>
    </row>
    <row r="15" spans="1:2" ht="15">
      <c r="A15" s="3" t="s">
        <v>37</v>
      </c>
      <c r="B15" s="3" t="s">
        <v>38</v>
      </c>
    </row>
    <row r="16" spans="1:2" ht="15">
      <c r="A16" s="3" t="s">
        <v>39</v>
      </c>
      <c r="B16" s="3" t="s">
        <v>40</v>
      </c>
    </row>
    <row r="17" spans="1:2" ht="15">
      <c r="A17" s="3" t="s">
        <v>41</v>
      </c>
      <c r="B17" s="3" t="s">
        <v>42</v>
      </c>
    </row>
    <row r="18" spans="1:2" ht="15">
      <c r="A18" s="3" t="s">
        <v>43</v>
      </c>
      <c r="B18" s="3" t="s">
        <v>44</v>
      </c>
    </row>
    <row r="19" spans="1:2" ht="15">
      <c r="A19" s="3" t="s">
        <v>45</v>
      </c>
      <c r="B19" s="3" t="s">
        <v>46</v>
      </c>
    </row>
    <row r="20" spans="1:2" ht="15">
      <c r="A20" s="3" t="s">
        <v>47</v>
      </c>
      <c r="B20" s="3" t="s">
        <v>48</v>
      </c>
    </row>
    <row r="21" spans="1:2" ht="15">
      <c r="A21" s="3" t="s">
        <v>49</v>
      </c>
      <c r="B21" s="3" t="s">
        <v>50</v>
      </c>
    </row>
    <row r="22" spans="1:2" ht="15">
      <c r="A22" s="3" t="s">
        <v>51</v>
      </c>
      <c r="B22" s="3" t="s">
        <v>52</v>
      </c>
    </row>
    <row r="23" spans="1:2" ht="15">
      <c r="A23" s="3" t="s">
        <v>53</v>
      </c>
      <c r="B23" s="3" t="s">
        <v>54</v>
      </c>
    </row>
    <row r="24" spans="1:2" ht="15">
      <c r="A24" s="3" t="s">
        <v>55</v>
      </c>
      <c r="B24" s="3" t="s">
        <v>56</v>
      </c>
    </row>
    <row r="25" spans="1:2" ht="15">
      <c r="A25" s="3" t="s">
        <v>57</v>
      </c>
      <c r="B25" s="3" t="s">
        <v>58</v>
      </c>
    </row>
    <row r="26" spans="1:2" ht="15">
      <c r="A26" s="3" t="s">
        <v>59</v>
      </c>
      <c r="B26" s="3" t="s">
        <v>56</v>
      </c>
    </row>
    <row r="27" spans="1:2" ht="15">
      <c r="A27" s="3" t="s">
        <v>60</v>
      </c>
      <c r="B27" s="3" t="s">
        <v>61</v>
      </c>
    </row>
    <row r="28" spans="1:2" ht="15">
      <c r="A28" s="3" t="s">
        <v>62</v>
      </c>
      <c r="B28" s="3" t="s">
        <v>63</v>
      </c>
    </row>
    <row r="29" spans="1:2" ht="15">
      <c r="A29" s="3" t="s">
        <v>64</v>
      </c>
      <c r="B29" s="3" t="s">
        <v>65</v>
      </c>
    </row>
    <row r="30" spans="1:2" ht="15">
      <c r="A30" s="3" t="s">
        <v>66</v>
      </c>
      <c r="B30" s="3" t="s">
        <v>67</v>
      </c>
    </row>
    <row r="31" spans="1:2" ht="15">
      <c r="A31" s="3" t="s">
        <v>68</v>
      </c>
      <c r="B31" s="3" t="s">
        <v>69</v>
      </c>
    </row>
    <row r="32" spans="1:2" ht="15">
      <c r="A32" s="3" t="s">
        <v>70</v>
      </c>
      <c r="B32" s="3" t="s">
        <v>71</v>
      </c>
    </row>
    <row r="33" spans="1:2" ht="15">
      <c r="A33" s="3" t="s">
        <v>72</v>
      </c>
      <c r="B33" s="3" t="s">
        <v>73</v>
      </c>
    </row>
    <row r="34" spans="1:2" ht="15">
      <c r="A34" s="3" t="s">
        <v>74</v>
      </c>
      <c r="B34" s="3" t="s">
        <v>75</v>
      </c>
    </row>
    <row r="35" spans="1:2" ht="15">
      <c r="A35" s="3" t="s">
        <v>76</v>
      </c>
      <c r="B35" s="3" t="s">
        <v>77</v>
      </c>
    </row>
    <row r="36" spans="1:2" ht="15">
      <c r="A36" s="3" t="s">
        <v>78</v>
      </c>
      <c r="B36" s="3" t="s">
        <v>79</v>
      </c>
    </row>
    <row r="37" spans="1:2" ht="15">
      <c r="A37" s="3" t="s">
        <v>80</v>
      </c>
      <c r="B37" s="3" t="s">
        <v>81</v>
      </c>
    </row>
    <row r="38" spans="1:2" ht="15">
      <c r="A38" s="3" t="s">
        <v>82</v>
      </c>
      <c r="B38" s="3" t="s">
        <v>83</v>
      </c>
    </row>
    <row r="39" spans="1:2" ht="15">
      <c r="A39" s="3" t="s">
        <v>84</v>
      </c>
      <c r="B39" s="3" t="s">
        <v>85</v>
      </c>
    </row>
    <row r="40" spans="1:2" ht="15">
      <c r="A40" s="3" t="s">
        <v>86</v>
      </c>
      <c r="B40" s="3" t="s">
        <v>87</v>
      </c>
    </row>
    <row r="41" spans="1:2" ht="15">
      <c r="A41" s="3" t="s">
        <v>88</v>
      </c>
      <c r="B41" s="3" t="s">
        <v>89</v>
      </c>
    </row>
    <row r="42" spans="1:2" ht="15">
      <c r="A42" s="3" t="s">
        <v>90</v>
      </c>
      <c r="B42" s="3" t="s">
        <v>91</v>
      </c>
    </row>
    <row r="43" spans="1:2" ht="15">
      <c r="A43" s="3" t="s">
        <v>92</v>
      </c>
      <c r="B43" s="3" t="s">
        <v>93</v>
      </c>
    </row>
    <row r="44" spans="1:2" ht="15">
      <c r="A44" s="3" t="s">
        <v>94</v>
      </c>
      <c r="B44" s="3" t="s">
        <v>95</v>
      </c>
    </row>
    <row r="45" spans="1:2" ht="15">
      <c r="A45" s="3" t="s">
        <v>96</v>
      </c>
      <c r="B45" s="3" t="s">
        <v>97</v>
      </c>
    </row>
    <row r="46" spans="1:2" ht="15">
      <c r="A46" s="3" t="s">
        <v>98</v>
      </c>
      <c r="B46" s="3" t="s">
        <v>99</v>
      </c>
    </row>
    <row r="47" spans="1:2" ht="15">
      <c r="A47" s="3" t="s">
        <v>100</v>
      </c>
      <c r="B47" s="3" t="s">
        <v>101</v>
      </c>
    </row>
    <row r="48" spans="1:2" ht="15">
      <c r="A48" s="3" t="s">
        <v>102</v>
      </c>
      <c r="B48" s="3" t="s">
        <v>103</v>
      </c>
    </row>
    <row r="49" spans="1:2" ht="15">
      <c r="A49" s="3" t="s">
        <v>104</v>
      </c>
      <c r="B49" s="3" t="s">
        <v>105</v>
      </c>
    </row>
    <row r="50" spans="1:2" ht="15">
      <c r="A50" s="3" t="s">
        <v>106</v>
      </c>
      <c r="B50" s="3" t="s">
        <v>107</v>
      </c>
    </row>
    <row r="51" spans="1:2" ht="15">
      <c r="A51" s="3" t="s">
        <v>108</v>
      </c>
      <c r="B51" s="3" t="s">
        <v>109</v>
      </c>
    </row>
    <row r="52" spans="1:2" ht="15">
      <c r="A52" s="3" t="s">
        <v>110</v>
      </c>
      <c r="B52" s="3" t="s">
        <v>111</v>
      </c>
    </row>
    <row r="53" spans="1:2" ht="15">
      <c r="A53" s="3" t="s">
        <v>112</v>
      </c>
      <c r="B53" s="3" t="s">
        <v>113</v>
      </c>
    </row>
    <row r="54" spans="1:2" ht="15">
      <c r="A54" s="3" t="s">
        <v>114</v>
      </c>
      <c r="B54" s="3" t="s">
        <v>115</v>
      </c>
    </row>
    <row r="55" spans="1:2" ht="15">
      <c r="A55" s="3" t="s">
        <v>116</v>
      </c>
      <c r="B55" s="3" t="s">
        <v>117</v>
      </c>
    </row>
    <row r="56" spans="1:2" ht="15">
      <c r="A56" s="3" t="s">
        <v>118</v>
      </c>
      <c r="B56" s="3" t="s">
        <v>119</v>
      </c>
    </row>
    <row r="57" spans="1:2" ht="15">
      <c r="A57" s="3" t="s">
        <v>120</v>
      </c>
      <c r="B57" s="3" t="s">
        <v>121</v>
      </c>
    </row>
    <row r="58" spans="1:2" ht="15">
      <c r="A58" s="3" t="s">
        <v>122</v>
      </c>
      <c r="B58" s="3" t="s">
        <v>123</v>
      </c>
    </row>
    <row r="59" spans="1:2" ht="15">
      <c r="A59" s="3" t="s">
        <v>124</v>
      </c>
      <c r="B59" s="3" t="s">
        <v>125</v>
      </c>
    </row>
    <row r="60" spans="1:2" ht="15">
      <c r="A60" s="3" t="s">
        <v>126</v>
      </c>
      <c r="B60" s="3" t="s">
        <v>127</v>
      </c>
    </row>
    <row r="61" spans="1:2" ht="15">
      <c r="A61" s="3" t="s">
        <v>128</v>
      </c>
      <c r="B61" s="3" t="s">
        <v>129</v>
      </c>
    </row>
    <row r="62" spans="1:2" ht="15">
      <c r="A62" s="3" t="s">
        <v>130</v>
      </c>
      <c r="B62" s="3" t="s">
        <v>131</v>
      </c>
    </row>
    <row r="63" spans="1:2" ht="15">
      <c r="A63" s="3" t="s">
        <v>132</v>
      </c>
      <c r="B63" s="3" t="s">
        <v>133</v>
      </c>
    </row>
    <row r="64" spans="1:2" ht="15">
      <c r="A64" s="3" t="s">
        <v>134</v>
      </c>
      <c r="B64" s="3" t="s">
        <v>135</v>
      </c>
    </row>
    <row r="65" spans="1:2" ht="15">
      <c r="A65" s="3" t="s">
        <v>136</v>
      </c>
      <c r="B65" s="3" t="s">
        <v>137</v>
      </c>
    </row>
    <row r="66" spans="1:2" ht="15">
      <c r="A66" s="3" t="s">
        <v>138</v>
      </c>
      <c r="B66" s="3" t="s">
        <v>139</v>
      </c>
    </row>
    <row r="67" spans="1:2" ht="15">
      <c r="A67" s="3" t="s">
        <v>140</v>
      </c>
      <c r="B67" s="3" t="s">
        <v>141</v>
      </c>
    </row>
    <row r="68" spans="1:2" ht="15">
      <c r="A68" s="3" t="s">
        <v>142</v>
      </c>
      <c r="B68" s="3" t="s">
        <v>143</v>
      </c>
    </row>
    <row r="69" spans="1:2" ht="15">
      <c r="A69" s="3" t="s">
        <v>144</v>
      </c>
      <c r="B69" s="3" t="s">
        <v>145</v>
      </c>
    </row>
    <row r="70" spans="1:2" ht="15">
      <c r="A70" s="3" t="s">
        <v>146</v>
      </c>
      <c r="B70" s="3" t="s">
        <v>147</v>
      </c>
    </row>
    <row r="71" spans="1:2" ht="15">
      <c r="A71" s="3" t="s">
        <v>148</v>
      </c>
      <c r="B71" s="3" t="s">
        <v>149</v>
      </c>
    </row>
    <row r="72" spans="1:2" ht="15">
      <c r="A72" s="3" t="s">
        <v>150</v>
      </c>
      <c r="B72" s="3" t="s">
        <v>151</v>
      </c>
    </row>
    <row r="73" spans="1:2" ht="15">
      <c r="A73" s="3" t="s">
        <v>152</v>
      </c>
      <c r="B73" s="3" t="s">
        <v>153</v>
      </c>
    </row>
    <row r="74" spans="1:2" ht="15">
      <c r="A74" s="3" t="s">
        <v>154</v>
      </c>
      <c r="B74" s="3" t="s">
        <v>155</v>
      </c>
    </row>
    <row r="75" spans="1:2" ht="15">
      <c r="A75" s="3" t="s">
        <v>156</v>
      </c>
      <c r="B75" s="3" t="s">
        <v>157</v>
      </c>
    </row>
    <row r="76" spans="1:2" ht="15">
      <c r="A76" s="3" t="s">
        <v>158</v>
      </c>
      <c r="B76" s="3" t="s">
        <v>159</v>
      </c>
    </row>
    <row r="77" spans="1:2" ht="15">
      <c r="A77" s="3" t="s">
        <v>160</v>
      </c>
      <c r="B77" s="3" t="s">
        <v>161</v>
      </c>
    </row>
    <row r="78" spans="1:2" ht="15">
      <c r="A78" s="3" t="s">
        <v>162</v>
      </c>
      <c r="B78" s="3" t="s">
        <v>163</v>
      </c>
    </row>
    <row r="79" spans="1:2" ht="15">
      <c r="A79" s="3" t="s">
        <v>164</v>
      </c>
      <c r="B79" s="3" t="s">
        <v>165</v>
      </c>
    </row>
    <row r="80" spans="1:2" ht="15">
      <c r="A80" s="3" t="s">
        <v>166</v>
      </c>
      <c r="B80" s="3" t="s">
        <v>167</v>
      </c>
    </row>
    <row r="81" spans="1:2" ht="15">
      <c r="A81" s="3" t="s">
        <v>168</v>
      </c>
      <c r="B81" s="3" t="s">
        <v>169</v>
      </c>
    </row>
    <row r="82" spans="1:2" ht="15">
      <c r="A82" s="3" t="s">
        <v>170</v>
      </c>
      <c r="B82" s="3" t="s">
        <v>171</v>
      </c>
    </row>
    <row r="83" spans="1:2" ht="15">
      <c r="A83" s="3" t="s">
        <v>172</v>
      </c>
      <c r="B83" s="3" t="s">
        <v>173</v>
      </c>
    </row>
    <row r="84" spans="1:2" ht="15">
      <c r="A84" s="3" t="s">
        <v>174</v>
      </c>
      <c r="B84" s="3" t="s">
        <v>175</v>
      </c>
    </row>
    <row r="85" spans="1:2" ht="15">
      <c r="A85" s="3" t="s">
        <v>176</v>
      </c>
      <c r="B85" s="3" t="s">
        <v>177</v>
      </c>
    </row>
    <row r="86" spans="1:2" ht="15">
      <c r="A86" s="3" t="s">
        <v>178</v>
      </c>
      <c r="B86" s="3" t="s">
        <v>179</v>
      </c>
    </row>
    <row r="87" spans="1:2" ht="15">
      <c r="A87" s="3" t="s">
        <v>180</v>
      </c>
      <c r="B87" s="3" t="s">
        <v>181</v>
      </c>
    </row>
    <row r="88" spans="1:2" ht="15">
      <c r="A88" s="3" t="s">
        <v>182</v>
      </c>
      <c r="B88" s="3" t="s">
        <v>183</v>
      </c>
    </row>
    <row r="89" spans="1:2" ht="15">
      <c r="A89" s="3" t="s">
        <v>184</v>
      </c>
      <c r="B89" s="3" t="s">
        <v>185</v>
      </c>
    </row>
    <row r="90" spans="1:2" ht="15">
      <c r="A90" s="3" t="s">
        <v>186</v>
      </c>
      <c r="B90" s="3" t="s">
        <v>187</v>
      </c>
    </row>
    <row r="91" spans="1:2" ht="15">
      <c r="A91" s="3" t="s">
        <v>188</v>
      </c>
      <c r="B91" s="3" t="s">
        <v>189</v>
      </c>
    </row>
    <row r="92" spans="1:2" ht="15">
      <c r="A92" s="3" t="s">
        <v>190</v>
      </c>
      <c r="B92" s="3" t="s">
        <v>191</v>
      </c>
    </row>
    <row r="93" spans="1:2" ht="15">
      <c r="A93" s="3" t="s">
        <v>192</v>
      </c>
      <c r="B93" s="3" t="s">
        <v>193</v>
      </c>
    </row>
    <row r="94" spans="1:2" ht="15">
      <c r="A94" s="3" t="s">
        <v>194</v>
      </c>
      <c r="B94" s="3" t="s">
        <v>195</v>
      </c>
    </row>
    <row r="95" spans="1:2" ht="15">
      <c r="A95" s="3" t="s">
        <v>196</v>
      </c>
      <c r="B95" s="3" t="s">
        <v>197</v>
      </c>
    </row>
    <row r="96" spans="1:2" ht="15">
      <c r="A96" s="3" t="s">
        <v>198</v>
      </c>
      <c r="B96" s="3" t="s">
        <v>199</v>
      </c>
    </row>
    <row r="97" spans="1:2" ht="15">
      <c r="A97" s="3" t="s">
        <v>200</v>
      </c>
      <c r="B97" s="3" t="s">
        <v>201</v>
      </c>
    </row>
    <row r="98" spans="1:2" ht="15">
      <c r="A98" s="3" t="s">
        <v>202</v>
      </c>
      <c r="B98" s="3" t="s">
        <v>203</v>
      </c>
    </row>
    <row r="99" spans="1:2" ht="15">
      <c r="A99" s="3" t="s">
        <v>204</v>
      </c>
      <c r="B99" s="3" t="s">
        <v>205</v>
      </c>
    </row>
    <row r="100" spans="1:2" ht="15">
      <c r="A100" s="3" t="s">
        <v>206</v>
      </c>
      <c r="B100" s="3" t="s">
        <v>207</v>
      </c>
    </row>
    <row r="101" spans="1:2" ht="15">
      <c r="A101" s="3" t="s">
        <v>208</v>
      </c>
      <c r="B101" s="3" t="s">
        <v>209</v>
      </c>
    </row>
    <row r="102" spans="1:2" ht="15">
      <c r="A102" s="3" t="s">
        <v>210</v>
      </c>
      <c r="B102" s="3" t="s">
        <v>211</v>
      </c>
    </row>
    <row r="103" spans="1:2" ht="15">
      <c r="A103" s="3" t="s">
        <v>212</v>
      </c>
      <c r="B103" s="3" t="s">
        <v>213</v>
      </c>
    </row>
    <row r="104" spans="1:2" ht="15">
      <c r="A104" s="3" t="s">
        <v>214</v>
      </c>
      <c r="B104" s="3" t="s">
        <v>71</v>
      </c>
    </row>
    <row r="105" spans="1:2" ht="15">
      <c r="A105" s="3" t="s">
        <v>215</v>
      </c>
      <c r="B105" s="3" t="s">
        <v>216</v>
      </c>
    </row>
    <row r="106" spans="1:2" ht="15">
      <c r="A106" s="3" t="s">
        <v>217</v>
      </c>
      <c r="B106" s="3" t="s">
        <v>218</v>
      </c>
    </row>
    <row r="107" spans="1:2" ht="15">
      <c r="A107" s="3" t="s">
        <v>219</v>
      </c>
      <c r="B107" s="3" t="s">
        <v>220</v>
      </c>
    </row>
    <row r="108" spans="1:2" ht="15">
      <c r="A108" s="3" t="s">
        <v>221</v>
      </c>
      <c r="B108" s="3" t="s">
        <v>222</v>
      </c>
    </row>
    <row r="109" spans="1:2" ht="15">
      <c r="A109" s="3" t="s">
        <v>223</v>
      </c>
      <c r="B109" s="3" t="s">
        <v>224</v>
      </c>
    </row>
    <row r="110" spans="1:2" ht="15">
      <c r="A110" s="3" t="s">
        <v>225</v>
      </c>
      <c r="B110" s="3" t="s">
        <v>226</v>
      </c>
    </row>
    <row r="111" spans="1:2" ht="15">
      <c r="A111" s="3" t="s">
        <v>227</v>
      </c>
      <c r="B111" s="3" t="s">
        <v>228</v>
      </c>
    </row>
    <row r="112" spans="1:2" ht="15">
      <c r="A112" s="3" t="s">
        <v>229</v>
      </c>
      <c r="B112" s="3" t="s">
        <v>230</v>
      </c>
    </row>
    <row r="113" spans="1:2" ht="15">
      <c r="A113" s="3" t="s">
        <v>231</v>
      </c>
      <c r="B113" s="3" t="s">
        <v>232</v>
      </c>
    </row>
    <row r="114" spans="1:2" ht="15">
      <c r="A114" s="3" t="s">
        <v>233</v>
      </c>
      <c r="B114" s="3" t="s">
        <v>234</v>
      </c>
    </row>
    <row r="115" spans="1:2" ht="15">
      <c r="A115" s="3" t="s">
        <v>235</v>
      </c>
      <c r="B115" s="3" t="s">
        <v>236</v>
      </c>
    </row>
    <row r="116" spans="1:2" ht="15">
      <c r="A116" s="3" t="s">
        <v>237</v>
      </c>
      <c r="B116" s="3" t="s">
        <v>238</v>
      </c>
    </row>
    <row r="117" spans="1:2" ht="15">
      <c r="A117" s="3" t="s">
        <v>239</v>
      </c>
      <c r="B117" s="3" t="s">
        <v>240</v>
      </c>
    </row>
    <row r="118" spans="1:2" ht="15">
      <c r="A118" s="3" t="s">
        <v>241</v>
      </c>
      <c r="B118" s="3" t="s">
        <v>242</v>
      </c>
    </row>
    <row r="119" spans="1:2" ht="15">
      <c r="A119" s="3" t="s">
        <v>243</v>
      </c>
      <c r="B119" s="3" t="s">
        <v>244</v>
      </c>
    </row>
    <row r="120" spans="1:2" ht="15">
      <c r="A120" s="3" t="s">
        <v>245</v>
      </c>
      <c r="B120" s="3" t="s">
        <v>246</v>
      </c>
    </row>
    <row r="121" spans="1:2" ht="15">
      <c r="A121" s="3" t="s">
        <v>247</v>
      </c>
      <c r="B121" s="3" t="s">
        <v>248</v>
      </c>
    </row>
    <row r="122" spans="1:2" ht="15">
      <c r="A122" s="3" t="s">
        <v>249</v>
      </c>
      <c r="B122" s="3" t="s">
        <v>250</v>
      </c>
    </row>
    <row r="123" spans="1:2" ht="15">
      <c r="A123" s="3" t="s">
        <v>251</v>
      </c>
      <c r="B123" s="3" t="s">
        <v>252</v>
      </c>
    </row>
    <row r="124" spans="1:2" ht="15">
      <c r="A124" s="3" t="s">
        <v>253</v>
      </c>
      <c r="B124" s="3" t="s">
        <v>254</v>
      </c>
    </row>
    <row r="125" spans="1:2" ht="15">
      <c r="A125" s="3" t="s">
        <v>255</v>
      </c>
      <c r="B125" s="3" t="s">
        <v>256</v>
      </c>
    </row>
    <row r="126" spans="1:2" ht="15">
      <c r="A126" s="3" t="s">
        <v>257</v>
      </c>
      <c r="B126" s="3" t="s">
        <v>258</v>
      </c>
    </row>
    <row r="127" spans="1:2" ht="15">
      <c r="A127" s="3" t="s">
        <v>259</v>
      </c>
      <c r="B127" s="3" t="s">
        <v>260</v>
      </c>
    </row>
    <row r="128" spans="1:2" ht="15">
      <c r="A128" s="3" t="s">
        <v>261</v>
      </c>
      <c r="B128" s="3" t="s">
        <v>262</v>
      </c>
    </row>
    <row r="129" spans="1:2" ht="15">
      <c r="A129" s="3" t="s">
        <v>263</v>
      </c>
      <c r="B129" s="3" t="s">
        <v>264</v>
      </c>
    </row>
    <row r="130" spans="1:2" ht="15">
      <c r="A130" s="3" t="s">
        <v>265</v>
      </c>
      <c r="B130" s="3" t="s">
        <v>266</v>
      </c>
    </row>
    <row r="131" spans="1:2" ht="15">
      <c r="A131" s="3" t="s">
        <v>267</v>
      </c>
      <c r="B131" s="3" t="s">
        <v>268</v>
      </c>
    </row>
    <row r="132" spans="1:2" ht="15">
      <c r="A132" s="3" t="s">
        <v>269</v>
      </c>
      <c r="B132" s="3" t="s">
        <v>270</v>
      </c>
    </row>
    <row r="133" spans="1:2" ht="15">
      <c r="A133" s="3" t="s">
        <v>271</v>
      </c>
      <c r="B133" s="3" t="s">
        <v>272</v>
      </c>
    </row>
    <row r="134" spans="1:2" ht="15">
      <c r="A134" s="3" t="s">
        <v>273</v>
      </c>
      <c r="B134" s="3" t="s">
        <v>274</v>
      </c>
    </row>
    <row r="135" spans="1:2" ht="15">
      <c r="A135" s="3" t="s">
        <v>275</v>
      </c>
      <c r="B135" s="3" t="s">
        <v>276</v>
      </c>
    </row>
    <row r="136" spans="1:2" ht="15">
      <c r="A136" s="3" t="s">
        <v>277</v>
      </c>
      <c r="B136" s="3" t="s">
        <v>278</v>
      </c>
    </row>
    <row r="137" spans="1:2" ht="15">
      <c r="A137" s="3" t="s">
        <v>279</v>
      </c>
      <c r="B137" s="3" t="s">
        <v>280</v>
      </c>
    </row>
    <row r="138" spans="1:2" ht="15">
      <c r="A138" s="3" t="s">
        <v>281</v>
      </c>
      <c r="B138" s="3" t="s">
        <v>282</v>
      </c>
    </row>
    <row r="139" spans="1:2" ht="15">
      <c r="A139" s="3" t="s">
        <v>283</v>
      </c>
      <c r="B139" s="3" t="s">
        <v>284</v>
      </c>
    </row>
    <row r="140" spans="1:2" ht="15">
      <c r="A140" s="3" t="s">
        <v>285</v>
      </c>
      <c r="B140" s="3" t="s">
        <v>286</v>
      </c>
    </row>
    <row r="141" spans="1:2" ht="15">
      <c r="A141" s="3" t="s">
        <v>287</v>
      </c>
      <c r="B141" s="3" t="s">
        <v>288</v>
      </c>
    </row>
    <row r="142" spans="1:2" ht="15">
      <c r="A142" s="3" t="s">
        <v>289</v>
      </c>
      <c r="B142" s="3" t="s">
        <v>290</v>
      </c>
    </row>
    <row r="143" spans="1:2" ht="15">
      <c r="A143" s="3" t="s">
        <v>291</v>
      </c>
      <c r="B143" s="3" t="s">
        <v>291</v>
      </c>
    </row>
    <row r="144" spans="1:2" ht="15">
      <c r="A144" s="3" t="s">
        <v>292</v>
      </c>
      <c r="B144" s="3" t="s">
        <v>293</v>
      </c>
    </row>
    <row r="145" spans="1:2" ht="15">
      <c r="A145" s="3" t="s">
        <v>294</v>
      </c>
      <c r="B145" s="3" t="s">
        <v>295</v>
      </c>
    </row>
    <row r="146" spans="1:2" ht="15">
      <c r="A146" s="3" t="s">
        <v>296</v>
      </c>
      <c r="B146" s="3" t="s">
        <v>297</v>
      </c>
    </row>
    <row r="147" spans="1:2" ht="15">
      <c r="A147" s="3" t="s">
        <v>298</v>
      </c>
      <c r="B147" s="3" t="s">
        <v>71</v>
      </c>
    </row>
    <row r="148" spans="1:2" ht="15">
      <c r="A148" s="3" t="s">
        <v>299</v>
      </c>
      <c r="B148" s="3" t="s">
        <v>300</v>
      </c>
    </row>
    <row r="149" spans="1:2" ht="15">
      <c r="A149" s="3" t="s">
        <v>301</v>
      </c>
      <c r="B149" s="3" t="s">
        <v>302</v>
      </c>
    </row>
    <row r="150" spans="1:2" ht="15">
      <c r="A150" s="3" t="s">
        <v>303</v>
      </c>
      <c r="B150" s="3" t="s">
        <v>304</v>
      </c>
    </row>
    <row r="151" spans="1:2" ht="15">
      <c r="A151" s="3" t="s">
        <v>305</v>
      </c>
      <c r="B151" s="3" t="s">
        <v>306</v>
      </c>
    </row>
    <row r="152" spans="1:2" ht="15">
      <c r="A152" s="3" t="s">
        <v>307</v>
      </c>
      <c r="B152" s="3" t="s">
        <v>308</v>
      </c>
    </row>
    <row r="153" spans="1:2" ht="15">
      <c r="A153" s="3" t="s">
        <v>309</v>
      </c>
      <c r="B153" s="3" t="s">
        <v>310</v>
      </c>
    </row>
    <row r="154" spans="1:2" ht="15">
      <c r="A154" s="3" t="s">
        <v>311</v>
      </c>
      <c r="B154" s="3" t="s">
        <v>312</v>
      </c>
    </row>
    <row r="155" spans="1:2" ht="15">
      <c r="A155" s="3" t="s">
        <v>313</v>
      </c>
      <c r="B155" s="3" t="s">
        <v>314</v>
      </c>
    </row>
    <row r="156" spans="1:2" ht="15">
      <c r="A156" s="3" t="s">
        <v>315</v>
      </c>
      <c r="B156" s="3" t="s">
        <v>133</v>
      </c>
    </row>
    <row r="157" spans="1:2" ht="15">
      <c r="A157" s="3" t="s">
        <v>316</v>
      </c>
      <c r="B157" s="3" t="s">
        <v>317</v>
      </c>
    </row>
    <row r="158" spans="1:2" ht="15">
      <c r="A158" s="3" t="s">
        <v>318</v>
      </c>
      <c r="B158" s="3" t="s">
        <v>319</v>
      </c>
    </row>
    <row r="159" spans="1:2" ht="15">
      <c r="A159" s="3" t="s">
        <v>320</v>
      </c>
      <c r="B159" s="3" t="s">
        <v>321</v>
      </c>
    </row>
    <row r="160" spans="1:2" ht="15">
      <c r="A160" s="3" t="s">
        <v>322</v>
      </c>
      <c r="B160" s="3" t="s">
        <v>323</v>
      </c>
    </row>
    <row r="161" spans="1:2" ht="15">
      <c r="A161" s="3" t="s">
        <v>324</v>
      </c>
      <c r="B161" s="3" t="s">
        <v>325</v>
      </c>
    </row>
    <row r="162" spans="1:2" ht="15">
      <c r="A162" s="3" t="s">
        <v>326</v>
      </c>
      <c r="B162" s="3" t="s">
        <v>327</v>
      </c>
    </row>
    <row r="163" spans="1:2" ht="15">
      <c r="A163" s="3" t="s">
        <v>328</v>
      </c>
      <c r="B163" s="3" t="s">
        <v>329</v>
      </c>
    </row>
    <row r="164" spans="1:2" ht="15">
      <c r="A164" s="3" t="s">
        <v>330</v>
      </c>
      <c r="B164" s="3" t="s">
        <v>331</v>
      </c>
    </row>
    <row r="165" spans="1:2" ht="15">
      <c r="A165" s="3" t="s">
        <v>332</v>
      </c>
      <c r="B165" s="3" t="s">
        <v>333</v>
      </c>
    </row>
    <row r="166" spans="1:2" ht="15">
      <c r="A166" s="3" t="s">
        <v>334</v>
      </c>
      <c r="B166" s="3" t="s">
        <v>335</v>
      </c>
    </row>
    <row r="167" spans="1:2" ht="15">
      <c r="A167" s="3" t="s">
        <v>336</v>
      </c>
      <c r="B167" s="3" t="s">
        <v>337</v>
      </c>
    </row>
    <row r="168" spans="1:2" ht="15">
      <c r="A168" s="3" t="s">
        <v>338</v>
      </c>
      <c r="B168" s="3" t="s">
        <v>339</v>
      </c>
    </row>
    <row r="169" spans="1:2" ht="15">
      <c r="A169" s="3" t="s">
        <v>340</v>
      </c>
      <c r="B169" s="3" t="s">
        <v>341</v>
      </c>
    </row>
    <row r="170" spans="1:2" ht="15">
      <c r="A170" s="3" t="s">
        <v>342</v>
      </c>
      <c r="B170" s="3" t="s">
        <v>343</v>
      </c>
    </row>
    <row r="171" spans="1:2" ht="15">
      <c r="A171" s="3" t="s">
        <v>344</v>
      </c>
      <c r="B171" s="3" t="s">
        <v>345</v>
      </c>
    </row>
    <row r="172" spans="1:2" ht="15">
      <c r="A172" s="3" t="s">
        <v>346</v>
      </c>
      <c r="B172" s="3" t="s">
        <v>347</v>
      </c>
    </row>
    <row r="173" spans="1:2" ht="15">
      <c r="A173" s="3" t="s">
        <v>348</v>
      </c>
      <c r="B173" s="3" t="s">
        <v>349</v>
      </c>
    </row>
    <row r="174" spans="1:2" ht="15">
      <c r="A174" s="3" t="s">
        <v>350</v>
      </c>
      <c r="B174" s="3" t="s">
        <v>351</v>
      </c>
    </row>
    <row r="175" spans="1:2" ht="15">
      <c r="A175" s="3" t="s">
        <v>352</v>
      </c>
      <c r="B175" s="3" t="s">
        <v>353</v>
      </c>
    </row>
    <row r="176" spans="1:2" ht="15">
      <c r="A176" s="3" t="s">
        <v>354</v>
      </c>
      <c r="B176" s="3" t="s">
        <v>355</v>
      </c>
    </row>
    <row r="177" spans="1:2" ht="15">
      <c r="A177" s="3" t="s">
        <v>356</v>
      </c>
      <c r="B177" s="3" t="s">
        <v>357</v>
      </c>
    </row>
    <row r="178" spans="1:2" ht="15">
      <c r="A178" s="3" t="s">
        <v>358</v>
      </c>
      <c r="B178" s="3" t="s">
        <v>359</v>
      </c>
    </row>
    <row r="179" spans="1:2" ht="15">
      <c r="A179" s="3" t="s">
        <v>360</v>
      </c>
      <c r="B179" s="3" t="s">
        <v>361</v>
      </c>
    </row>
    <row r="180" spans="1:2" ht="15">
      <c r="A180" s="3" t="s">
        <v>362</v>
      </c>
      <c r="B180" s="3" t="s">
        <v>363</v>
      </c>
    </row>
    <row r="181" spans="1:2" ht="15">
      <c r="A181" s="3" t="s">
        <v>364</v>
      </c>
      <c r="B181" s="3" t="s">
        <v>365</v>
      </c>
    </row>
    <row r="182" spans="1:2" ht="15">
      <c r="A182" s="3" t="s">
        <v>366</v>
      </c>
      <c r="B182" s="3" t="s">
        <v>367</v>
      </c>
    </row>
    <row r="183" spans="1:2" ht="15">
      <c r="A183" s="3" t="s">
        <v>368</v>
      </c>
      <c r="B183" s="3" t="s">
        <v>369</v>
      </c>
    </row>
    <row r="184" spans="1:2" ht="15">
      <c r="A184" s="3" t="s">
        <v>370</v>
      </c>
      <c r="B184" s="3" t="s">
        <v>371</v>
      </c>
    </row>
    <row r="185" spans="1:2" ht="15">
      <c r="A185" s="3" t="s">
        <v>372</v>
      </c>
      <c r="B185" s="3" t="s">
        <v>373</v>
      </c>
    </row>
    <row r="186" spans="1:2" ht="15">
      <c r="A186" s="3" t="s">
        <v>374</v>
      </c>
      <c r="B186" s="3" t="s">
        <v>375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Fecha xmlns="346fa344-eec3-4780-8240-743150d6d47b" xsi:nil="true"/>
    <TaxCatchAll xmlns="72837028-723a-41b6-8352-e0c4272eda2f" xsi:nil="true"/>
    <_ip_UnifiedCompliancePolicyProperties xmlns="http://schemas.microsoft.com/sharepoint/v3" xsi:nil="true"/>
    <lcf76f155ced4ddcb4097134ff3c332f xmlns="346fa344-eec3-4780-8240-743150d6d47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31D4DD474AAA4A93E4EBAEBDE66F90" ma:contentTypeVersion="20" ma:contentTypeDescription="Crear nuevo documento." ma:contentTypeScope="" ma:versionID="eb9c73f1cc5c7d5a663405c1021e15f6">
  <xsd:schema xmlns:xsd="http://www.w3.org/2001/XMLSchema" xmlns:xs="http://www.w3.org/2001/XMLSchema" xmlns:p="http://schemas.microsoft.com/office/2006/metadata/properties" xmlns:ns1="http://schemas.microsoft.com/sharepoint/v3" xmlns:ns2="346fa344-eec3-4780-8240-743150d6d47b" xmlns:ns3="72837028-723a-41b6-8352-e0c4272eda2f" targetNamespace="http://schemas.microsoft.com/office/2006/metadata/properties" ma:root="true" ma:fieldsID="ee894b2c1a9b3ab3cae140d5943c8b49" ns1:_="" ns2:_="" ns3:_="">
    <xsd:import namespace="http://schemas.microsoft.com/sharepoint/v3"/>
    <xsd:import namespace="346fa344-eec3-4780-8240-743150d6d47b"/>
    <xsd:import namespace="72837028-723a-41b6-8352-e0c4272eda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Fecha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fa344-eec3-4780-8240-743150d6d4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Fecha" ma:index="20" nillable="true" ma:displayName="Fecha" ma:format="DateOnly" ma:internalName="Fecha">
      <xsd:simpleType>
        <xsd:restriction base="dms:DateTime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a549f706-d937-4687-b478-5e47977876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837028-723a-41b6-8352-e0c4272eda2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ed915c86-1f0d-4cd3-b0f4-681cb541776d}" ma:internalName="TaxCatchAll" ma:showField="CatchAllData" ma:web="72837028-723a-41b6-8352-e0c4272eda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B31AB9-46A0-43FA-8B68-57DD7879CFC7}">
  <ds:schemaRefs>
    <ds:schemaRef ds:uri="http://www.w3.org/XML/1998/namespace"/>
    <ds:schemaRef ds:uri="http://purl.org/dc/elements/1.1/"/>
    <ds:schemaRef ds:uri="346fa344-eec3-4780-8240-743150d6d47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sharepoint/v3"/>
    <ds:schemaRef ds:uri="http://schemas.microsoft.com/office/infopath/2007/PartnerControls"/>
    <ds:schemaRef ds:uri="72837028-723a-41b6-8352-e0c4272eda2f"/>
  </ds:schemaRefs>
</ds:datastoreItem>
</file>

<file path=customXml/itemProps2.xml><?xml version="1.0" encoding="utf-8"?>
<ds:datastoreItem xmlns:ds="http://schemas.openxmlformats.org/officeDocument/2006/customXml" ds:itemID="{590D0240-B887-4D60-9986-C8D417329E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BD7537-4941-4DE5-B9F7-47BD0452B5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46fa344-eec3-4780-8240-743150d6d47b"/>
    <ds:schemaRef ds:uri="72837028-723a-41b6-8352-e0c4272ed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Estudio de mercado</vt:lpstr>
      <vt:lpstr>Resumen</vt:lpstr>
      <vt:lpstr>listado de unidades</vt:lpstr>
      <vt:lpstr>'Estudio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Valentina Vasquez Sanchez</dc:creator>
  <cp:keywords/>
  <dc:description/>
  <cp:lastModifiedBy>Erica Milena Vargas Medina</cp:lastModifiedBy>
  <cp:revision/>
  <dcterms:created xsi:type="dcterms:W3CDTF">2018-02-12T16:24:15Z</dcterms:created>
  <dcterms:modified xsi:type="dcterms:W3CDTF">2025-07-02T01:38:19Z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0x0101000331D4DD474AAA4A93E4EBAEBDE66F90</vt:lpwstr>
  </property>
</Properties>
</file>