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mgarcia_sena_edu_co1/Documents/2025/PROCESOS DE CONTRATACION BIENES Y SERVICIOS/MATERIALES DE FORMACIÓN/SOLDADURA, MECANIZADO Y MTO MECANICO/MECANIZADO/"/>
    </mc:Choice>
  </mc:AlternateContent>
  <xr:revisionPtr revIDLastSave="153" documentId="13_ncr:1_{B29B121C-AFB0-4AB4-829E-F78FBA5E6542}" xr6:coauthVersionLast="47" xr6:coauthVersionMax="47" xr10:uidLastSave="{2919A3C5-35E0-4903-8741-89F45B9F03CD}"/>
  <bookViews>
    <workbookView xWindow="-105" yWindow="0" windowWidth="14610" windowHeight="15585" xr2:uid="{00000000-000D-0000-FFFF-FFFF00000000}"/>
  </bookViews>
  <sheets>
    <sheet name="ESTUDIO DE MERCADO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6" i="6" l="1"/>
  <c r="K69" i="6"/>
  <c r="L69" i="6" s="1"/>
  <c r="K70" i="6"/>
  <c r="L70" i="6" s="1"/>
  <c r="K71" i="6"/>
  <c r="L71" i="6" s="1"/>
  <c r="K72" i="6"/>
  <c r="L72" i="6" s="1"/>
  <c r="K73" i="6"/>
  <c r="L73" i="6" s="1"/>
  <c r="K74" i="6"/>
  <c r="L74" i="6" s="1"/>
  <c r="G69" i="6"/>
  <c r="H69" i="6" s="1"/>
  <c r="M69" i="6" s="1"/>
  <c r="G70" i="6"/>
  <c r="H70" i="6" s="1"/>
  <c r="M70" i="6" s="1"/>
  <c r="G71" i="6"/>
  <c r="H71" i="6" s="1"/>
  <c r="M71" i="6" s="1"/>
  <c r="G72" i="6"/>
  <c r="H72" i="6" s="1"/>
  <c r="M72" i="6" s="1"/>
  <c r="G73" i="6"/>
  <c r="H73" i="6" s="1"/>
  <c r="M73" i="6" s="1"/>
  <c r="G74" i="6"/>
  <c r="H74" i="6" s="1"/>
  <c r="M74" i="6" s="1"/>
  <c r="J69" i="6"/>
  <c r="J70" i="6"/>
  <c r="J71" i="6"/>
  <c r="J72" i="6"/>
  <c r="J73" i="6"/>
  <c r="J74" i="6"/>
  <c r="F69" i="6"/>
  <c r="F70" i="6"/>
  <c r="F71" i="6"/>
  <c r="F72" i="6"/>
  <c r="F73" i="6"/>
  <c r="F74" i="6"/>
  <c r="F55" i="6"/>
  <c r="G55" i="6"/>
  <c r="H55" i="6"/>
  <c r="J55" i="6"/>
  <c r="K55" i="6"/>
  <c r="L55" i="6"/>
  <c r="M55" i="6"/>
  <c r="K68" i="6"/>
  <c r="L68" i="6" s="1"/>
  <c r="J68" i="6"/>
  <c r="G68" i="6"/>
  <c r="H68" i="6" s="1"/>
  <c r="M68" i="6" s="1"/>
  <c r="F68" i="6"/>
  <c r="K67" i="6"/>
  <c r="L67" i="6" s="1"/>
  <c r="J67" i="6"/>
  <c r="G67" i="6"/>
  <c r="H67" i="6" s="1"/>
  <c r="M67" i="6" s="1"/>
  <c r="F67" i="6"/>
  <c r="K66" i="6"/>
  <c r="L66" i="6" s="1"/>
  <c r="J66" i="6"/>
  <c r="G66" i="6"/>
  <c r="H66" i="6" s="1"/>
  <c r="M66" i="6" s="1"/>
  <c r="F66" i="6"/>
  <c r="K65" i="6"/>
  <c r="L65" i="6" s="1"/>
  <c r="J65" i="6"/>
  <c r="G65" i="6"/>
  <c r="H65" i="6" s="1"/>
  <c r="M65" i="6" s="1"/>
  <c r="F65" i="6"/>
  <c r="K64" i="6"/>
  <c r="L64" i="6" s="1"/>
  <c r="J64" i="6"/>
  <c r="G64" i="6"/>
  <c r="H64" i="6" s="1"/>
  <c r="M64" i="6" s="1"/>
  <c r="F64" i="6"/>
  <c r="K63" i="6"/>
  <c r="L63" i="6" s="1"/>
  <c r="J63" i="6"/>
  <c r="G63" i="6"/>
  <c r="H63" i="6" s="1"/>
  <c r="M63" i="6" s="1"/>
  <c r="F63" i="6"/>
  <c r="K62" i="6"/>
  <c r="L62" i="6" s="1"/>
  <c r="J62" i="6"/>
  <c r="G62" i="6"/>
  <c r="H62" i="6" s="1"/>
  <c r="M62" i="6" s="1"/>
  <c r="F62" i="6"/>
  <c r="K61" i="6"/>
  <c r="L61" i="6" s="1"/>
  <c r="J61" i="6"/>
  <c r="G61" i="6"/>
  <c r="H61" i="6" s="1"/>
  <c r="M61" i="6" s="1"/>
  <c r="F61" i="6"/>
  <c r="K60" i="6"/>
  <c r="L60" i="6" s="1"/>
  <c r="J60" i="6"/>
  <c r="G60" i="6"/>
  <c r="H60" i="6" s="1"/>
  <c r="M60" i="6" s="1"/>
  <c r="F60" i="6"/>
  <c r="K59" i="6"/>
  <c r="L59" i="6" s="1"/>
  <c r="J59" i="6"/>
  <c r="G59" i="6"/>
  <c r="H59" i="6" s="1"/>
  <c r="M59" i="6" s="1"/>
  <c r="F59" i="6"/>
  <c r="K58" i="6"/>
  <c r="L58" i="6" s="1"/>
  <c r="J58" i="6"/>
  <c r="G58" i="6"/>
  <c r="H58" i="6" s="1"/>
  <c r="M58" i="6" s="1"/>
  <c r="F58" i="6"/>
  <c r="K57" i="6"/>
  <c r="L57" i="6" s="1"/>
  <c r="J57" i="6"/>
  <c r="G57" i="6"/>
  <c r="H57" i="6" s="1"/>
  <c r="M57" i="6" s="1"/>
  <c r="F57" i="6"/>
  <c r="K56" i="6"/>
  <c r="L56" i="6" s="1"/>
  <c r="J56" i="6"/>
  <c r="G56" i="6"/>
  <c r="H56" i="6" s="1"/>
  <c r="M56" i="6" s="1"/>
  <c r="F56" i="6"/>
  <c r="K54" i="6"/>
  <c r="L54" i="6" s="1"/>
  <c r="J54" i="6"/>
  <c r="J76" i="6" s="1"/>
  <c r="G54" i="6"/>
  <c r="H54" i="6" s="1"/>
  <c r="M54" i="6" s="1"/>
  <c r="F54" i="6"/>
  <c r="F76" i="6" s="1"/>
  <c r="M76" i="6" s="1"/>
  <c r="G5" i="6"/>
  <c r="F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G6" i="6"/>
  <c r="H6" i="6" s="1"/>
  <c r="G7" i="6"/>
  <c r="H7" i="6" s="1"/>
  <c r="G8" i="6"/>
  <c r="H8" i="6" s="1"/>
  <c r="G9" i="6"/>
  <c r="H9" i="6" s="1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/>
  <c r="G19" i="6"/>
  <c r="H19" i="6" s="1"/>
  <c r="G20" i="6"/>
  <c r="H20" i="6" s="1"/>
  <c r="G21" i="6"/>
  <c r="H21" i="6" s="1"/>
  <c r="G22" i="6"/>
  <c r="H22" i="6" s="1"/>
  <c r="G23" i="6"/>
  <c r="H23" i="6" s="1"/>
  <c r="G24" i="6"/>
  <c r="H24" i="6" s="1"/>
  <c r="G25" i="6"/>
  <c r="H25" i="6" s="1"/>
  <c r="G26" i="6"/>
  <c r="H26" i="6" s="1"/>
  <c r="G27" i="6"/>
  <c r="H27" i="6" s="1"/>
  <c r="G28" i="6"/>
  <c r="H28" i="6" s="1"/>
  <c r="G29" i="6"/>
  <c r="H29" i="6"/>
  <c r="G30" i="6"/>
  <c r="H30" i="6" s="1"/>
  <c r="G31" i="6"/>
  <c r="H31" i="6" s="1"/>
  <c r="G32" i="6"/>
  <c r="H32" i="6" s="1"/>
  <c r="G33" i="6"/>
  <c r="H33" i="6" s="1"/>
  <c r="G34" i="6"/>
  <c r="H34" i="6"/>
  <c r="G35" i="6"/>
  <c r="H35" i="6" s="1"/>
  <c r="G36" i="6"/>
  <c r="H36" i="6" s="1"/>
  <c r="G37" i="6"/>
  <c r="H37" i="6" s="1"/>
  <c r="G38" i="6"/>
  <c r="H38" i="6" s="1"/>
  <c r="G39" i="6"/>
  <c r="H39" i="6" s="1"/>
  <c r="G40" i="6"/>
  <c r="H40" i="6" s="1"/>
  <c r="G41" i="6"/>
  <c r="H41" i="6" s="1"/>
  <c r="G42" i="6"/>
  <c r="H42" i="6" s="1"/>
  <c r="G43" i="6"/>
  <c r="H43" i="6" s="1"/>
  <c r="K6" i="6"/>
  <c r="L6" i="6" s="1"/>
  <c r="K7" i="6"/>
  <c r="L7" i="6" s="1"/>
  <c r="K8" i="6"/>
  <c r="L8" i="6" s="1"/>
  <c r="K9" i="6"/>
  <c r="L9" i="6" s="1"/>
  <c r="K10" i="6"/>
  <c r="L10" i="6" s="1"/>
  <c r="K11" i="6"/>
  <c r="L11" i="6" s="1"/>
  <c r="K12" i="6"/>
  <c r="L12" i="6" s="1"/>
  <c r="K13" i="6"/>
  <c r="L13" i="6" s="1"/>
  <c r="K14" i="6"/>
  <c r="L14" i="6" s="1"/>
  <c r="K15" i="6"/>
  <c r="L15" i="6" s="1"/>
  <c r="K16" i="6"/>
  <c r="L16" i="6" s="1"/>
  <c r="K17" i="6"/>
  <c r="L17" i="6" s="1"/>
  <c r="K18" i="6"/>
  <c r="L18" i="6" s="1"/>
  <c r="K19" i="6"/>
  <c r="L19" i="6" s="1"/>
  <c r="K20" i="6"/>
  <c r="L20" i="6" s="1"/>
  <c r="K21" i="6"/>
  <c r="L21" i="6" s="1"/>
  <c r="K22" i="6"/>
  <c r="L22" i="6" s="1"/>
  <c r="K23" i="6"/>
  <c r="L23" i="6" s="1"/>
  <c r="K24" i="6"/>
  <c r="L24" i="6" s="1"/>
  <c r="K25" i="6"/>
  <c r="L25" i="6" s="1"/>
  <c r="K26" i="6"/>
  <c r="L26" i="6" s="1"/>
  <c r="K27" i="6"/>
  <c r="L27" i="6" s="1"/>
  <c r="K28" i="6"/>
  <c r="L28" i="6" s="1"/>
  <c r="K29" i="6"/>
  <c r="L29" i="6" s="1"/>
  <c r="K30" i="6"/>
  <c r="L30" i="6"/>
  <c r="K31" i="6"/>
  <c r="L31" i="6" s="1"/>
  <c r="K32" i="6"/>
  <c r="L32" i="6" s="1"/>
  <c r="K33" i="6"/>
  <c r="L33" i="6" s="1"/>
  <c r="K34" i="6"/>
  <c r="L34" i="6" s="1"/>
  <c r="K35" i="6"/>
  <c r="L35" i="6" s="1"/>
  <c r="K36" i="6"/>
  <c r="L36" i="6" s="1"/>
  <c r="K37" i="6"/>
  <c r="L37" i="6" s="1"/>
  <c r="K38" i="6"/>
  <c r="L38" i="6" s="1"/>
  <c r="K39" i="6"/>
  <c r="L39" i="6" s="1"/>
  <c r="K40" i="6"/>
  <c r="L40" i="6" s="1"/>
  <c r="K41" i="6"/>
  <c r="L41" i="6" s="1"/>
  <c r="K42" i="6"/>
  <c r="L42" i="6" s="1"/>
  <c r="K43" i="6"/>
  <c r="L43" i="6" s="1"/>
  <c r="K5" i="6"/>
  <c r="L5" i="6" s="1"/>
  <c r="H5" i="6"/>
  <c r="F77" i="6" l="1"/>
  <c r="J77" i="6"/>
  <c r="J78" i="6" s="1"/>
  <c r="F44" i="6"/>
  <c r="J44" i="6"/>
  <c r="J45" i="6"/>
  <c r="F45" i="6"/>
  <c r="M45" i="6" s="1"/>
  <c r="M25" i="6"/>
  <c r="M10" i="6"/>
  <c r="M18" i="6"/>
  <c r="M41" i="6"/>
  <c r="M14" i="6"/>
  <c r="M22" i="6"/>
  <c r="M21" i="6"/>
  <c r="M26" i="6"/>
  <c r="M37" i="6"/>
  <c r="M31" i="6"/>
  <c r="M42" i="6"/>
  <c r="M30" i="6"/>
  <c r="M19" i="6"/>
  <c r="M40" i="6"/>
  <c r="M34" i="6"/>
  <c r="M29" i="6"/>
  <c r="M24" i="6"/>
  <c r="M13" i="6"/>
  <c r="M8" i="6"/>
  <c r="M20" i="6"/>
  <c r="M23" i="6"/>
  <c r="M7" i="6"/>
  <c r="M36" i="6"/>
  <c r="M38" i="6"/>
  <c r="M28" i="6"/>
  <c r="M17" i="6"/>
  <c r="M12" i="6"/>
  <c r="M15" i="6"/>
  <c r="M11" i="6"/>
  <c r="M5" i="6"/>
  <c r="M32" i="6"/>
  <c r="M16" i="6"/>
  <c r="M43" i="6"/>
  <c r="M39" i="6"/>
  <c r="M35" i="6"/>
  <c r="M33" i="6"/>
  <c r="M27" i="6"/>
  <c r="M6" i="6"/>
  <c r="M9" i="6"/>
  <c r="F78" i="6" l="1"/>
  <c r="M78" i="6" s="1"/>
  <c r="M77" i="6"/>
  <c r="M44" i="6"/>
  <c r="F46" i="6"/>
  <c r="M46" i="6" s="1"/>
</calcChain>
</file>

<file path=xl/sharedStrings.xml><?xml version="1.0" encoding="utf-8"?>
<sst xmlns="http://schemas.openxmlformats.org/spreadsheetml/2006/main" count="160" uniqueCount="63">
  <si>
    <r>
      <t xml:space="preserve">ANALISIS - ESTUDIO DE MERCADO
</t>
    </r>
    <r>
      <rPr>
        <b/>
        <sz val="15"/>
        <color rgb="FFFF0000"/>
        <rFont val="Calibri"/>
        <family val="2"/>
        <scheme val="minor"/>
      </rPr>
      <t>"AREA TECNICA MECANIZADO"</t>
    </r>
  </si>
  <si>
    <t>REGULAR</t>
  </si>
  <si>
    <t>COTIZACION 1
DISMEC INGENIERIA S.A.S.</t>
  </si>
  <si>
    <t>COTIZACIÓN 2 
SOLUCIONES MECATRONICAS Y SERVICIOS S.A.S</t>
  </si>
  <si>
    <t>ITEM</t>
  </si>
  <si>
    <t xml:space="preserve">DESCRIPCIÓN DETALLADA </t>
  </si>
  <si>
    <t>UNIDAD DE MEDIDA</t>
  </si>
  <si>
    <t>CANTIDAD</t>
  </si>
  <si>
    <t>VALOR UNITARIO</t>
  </si>
  <si>
    <t>VALOR TOTAL UNITARIO</t>
  </si>
  <si>
    <t>VALOR UNITARIO -IVA INCLUIDO</t>
  </si>
  <si>
    <t>COTIZACION 1 VALOR TOTAL IVA INCLUIDO</t>
  </si>
  <si>
    <t>VALOR UNITARIO - IVA INCLUIDO</t>
  </si>
  <si>
    <t>COTIZACION 2 VALOR TOTAL, IVA INCLUIDO</t>
  </si>
  <si>
    <t xml:space="preserve">PROMEDIO /PRECIO TECHO </t>
  </si>
  <si>
    <t>JUEGO DE BROCAS HSS EN PULGADAS CAJA POR 29 UNIDADES DE 1/16" A 1/2" DE DIÁMETRO CON INCREMENTOS DE 1/64" RECUBRIMIENTO EN COBALTO</t>
  </si>
  <si>
    <t>CAJ</t>
  </si>
  <si>
    <t>JUEGO DE BROCAS HSS EN MILÍMETROS DE 1 A 13 mm, CAJA POR  25 UNIDADES CON INCREMENTOS DE 0,5 mm, RECUBRIMIENTO EN COBALTO.</t>
  </si>
  <si>
    <t xml:space="preserve">CINTA PARA SIERRA BEHR MODELO UE-250V 27mm * 0,9mm * 3,3m PARA CORTE ACERO, 12 DIENTES POR PULGADA </t>
  </si>
  <si>
    <t>UND</t>
  </si>
  <si>
    <t>HOJAS PARA MANGO SIERRA DE  12" * ½" * 18 DIENTES EN ACERO BIMETALICO</t>
  </si>
  <si>
    <t>WIDIA SOLDADA PARA CILINDRAR AR  5/8" P40   DESBASTE EXTERNO IZQUIERDA</t>
  </si>
  <si>
    <t>WIDIA SOLDADA PARA TRONZADO ISO 7   5/8” P40</t>
  </si>
  <si>
    <t>WIDIA SOLDADA PARA CILINDRADO ISO 9 5/8” P40    CILINDRADO INTERNO</t>
  </si>
  <si>
    <t>FRESA ESCARIADORA CARBURO DE TUNGSTENO 4 FILOS DE 8mm DE DIÁMETRO</t>
  </si>
  <si>
    <t>FRESA ESCARIADORA CARBURO DE TUNGSTENO 4 FILOS DE 10mm DE DIÁMETRO</t>
  </si>
  <si>
    <t>FRESA ESCARIADORA CARBURO DE TUNGSTENO 4 FILOS DE 12mm DE DIÁMETRO</t>
  </si>
  <si>
    <t>FRESA ESCARIADORA CARBURO DE TUNGSTENO 4 FILOS DE 16mm DE DIÁMETRO</t>
  </si>
  <si>
    <t>JUEGO DE MACHUELOS HSS 1/4" NC</t>
  </si>
  <si>
    <t>JUEGO</t>
  </si>
  <si>
    <t>JUEGO DE MACHUELOS HSS 5/16" NC</t>
  </si>
  <si>
    <t>JUEGO DE MACHUELOS HSS 3/8" NC</t>
  </si>
  <si>
    <t>JUEGO DE MACHUELOS HSS 7/16" NC</t>
  </si>
  <si>
    <t>JUEGO DE MACHUELOS HSS 1/2" NC</t>
  </si>
  <si>
    <t>JUEGO DE MACHUELOS HSS 9/16" NC</t>
  </si>
  <si>
    <t>JUEGO DE MACHUELOS HSS M10 * 1.5</t>
  </si>
  <si>
    <t>JUEGO DE MACHUELOS HSS M12 * 1.75</t>
  </si>
  <si>
    <t>JUEGO DE MACHUELOS HSS M14 * 1.5</t>
  </si>
  <si>
    <t>BURILES 1/2" X 4" PULGADAS DE LONGITUD HSS</t>
  </si>
  <si>
    <t>ACEITE SOLUBLE TALADRINA</t>
  </si>
  <si>
    <t>GALON</t>
  </si>
  <si>
    <t>GAFAS TIPO TORNERO</t>
  </si>
  <si>
    <t>ACERO AISI/SAE 1020 REDONDO DE 1/2" DE DIÁMETRO</t>
  </si>
  <si>
    <t>METROS</t>
  </si>
  <si>
    <t>ACERO AISI/SAE 1020 REDONDO DE 5/8" DE DIÁMETRO</t>
  </si>
  <si>
    <t>ACERO AISI/SAE 1020 REDONDO DE 3/4" DE DIÁMETRO</t>
  </si>
  <si>
    <t>ACERO AISI/SAE 1020 REDONDO DE 1" DE DIÁMETRO</t>
  </si>
  <si>
    <t>ACERO AISI/SAE 1020 REDONDO DE 3" DE DIÁMETRO</t>
  </si>
  <si>
    <t>ACERO HEXAGONAL AISI/SAE 1020 CALIBRADO 1''</t>
  </si>
  <si>
    <t>VARILLA CUADRADA AISI/SAE 1020 CALIBRADA DE 5/16"</t>
  </si>
  <si>
    <t>VARILLA REDONDA AISI/SAE 1020 CALIBRADA DE 3/8" DE DIÁMETRO</t>
  </si>
  <si>
    <t>PLATINA DE ACERO AISI/SAE 1010 DE 1/2" X 3"</t>
  </si>
  <si>
    <t>BRONCE LATÓN REDONDO DE 1/2"</t>
  </si>
  <si>
    <t>BRONCE LATÓN REDONDO DE 5/8"</t>
  </si>
  <si>
    <t>BRONCE LATÓN REDONDO DE 3/4"</t>
  </si>
  <si>
    <t>BRONCE LATÓN REDONDO DE 7/8"</t>
  </si>
  <si>
    <t>BRONCE LATÓN REDONDO DE 1''</t>
  </si>
  <si>
    <t>EMPAK   DE   2” DE DIÁMETRO</t>
  </si>
  <si>
    <t>EMPAK   DE   3” DE DIÁMETRO</t>
  </si>
  <si>
    <t>VALORES TOTALES SIN IVA</t>
  </si>
  <si>
    <t>IVA</t>
  </si>
  <si>
    <t>TOTAL</t>
  </si>
  <si>
    <t>ARTICULACIÓN CON LA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</si>
</sst>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(&quot;$&quot;* #,##0_);_(&quot;$&quot;* \(#,##0\);_(&quot;$&quot;* &quot;-&quot;??_);_(@_)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5"/>
      <color rgb="FF00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0"/>
      <color rgb="FF000000"/>
      <name val="Arial Narrow"/>
      <family val="2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166" fontId="4" fillId="0" borderId="6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166" fontId="4" fillId="0" borderId="6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166" fontId="4" fillId="0" borderId="11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</cellXfs>
  <cellStyles count="16">
    <cellStyle name="Moneda [0] 2" xfId="3" xr:uid="{00000000-0005-0000-0000-000001000000}"/>
    <cellStyle name="Moneda 10" xfId="12" xr:uid="{00000000-0005-0000-0000-000002000000}"/>
    <cellStyle name="Moneda 11" xfId="13" xr:uid="{00000000-0005-0000-0000-000003000000}"/>
    <cellStyle name="Moneda 12" xfId="14" xr:uid="{00000000-0005-0000-0000-000004000000}"/>
    <cellStyle name="Moneda 13" xfId="15" xr:uid="{00000000-0005-0000-0000-000005000000}"/>
    <cellStyle name="Moneda 2" xfId="4" xr:uid="{00000000-0005-0000-0000-000006000000}"/>
    <cellStyle name="Moneda 3" xfId="5" xr:uid="{00000000-0005-0000-0000-000007000000}"/>
    <cellStyle name="Moneda 4" xfId="6" xr:uid="{00000000-0005-0000-0000-000008000000}"/>
    <cellStyle name="Moneda 5" xfId="7" xr:uid="{00000000-0005-0000-0000-000009000000}"/>
    <cellStyle name="Moneda 6" xfId="8" xr:uid="{00000000-0005-0000-0000-00000A000000}"/>
    <cellStyle name="Moneda 7" xfId="9" xr:uid="{00000000-0005-0000-0000-00000B000000}"/>
    <cellStyle name="Moneda 8" xfId="10" xr:uid="{00000000-0005-0000-0000-00000C000000}"/>
    <cellStyle name="Moneda 9" xfId="11" xr:uid="{00000000-0005-0000-0000-00000D000000}"/>
    <cellStyle name="Normal" xfId="0" builtinId="0"/>
    <cellStyle name="Normal 2" xfId="1" xr:uid="{00000000-0005-0000-0000-00000F000000}"/>
    <cellStyle name="Normal 3" xfId="2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N78"/>
  <sheetViews>
    <sheetView tabSelected="1" topLeftCell="A34" zoomScale="60" zoomScaleNormal="60" workbookViewId="0">
      <selection activeCell="M46" sqref="M46"/>
    </sheetView>
  </sheetViews>
  <sheetFormatPr baseColWidth="10" defaultColWidth="12" defaultRowHeight="15" x14ac:dyDescent="0.2"/>
  <cols>
    <col min="1" max="1" width="10.1640625" style="2" customWidth="1"/>
    <col min="2" max="2" width="47.83203125" style="1" customWidth="1"/>
    <col min="3" max="12" width="16" style="2" customWidth="1"/>
    <col min="13" max="13" width="16.33203125" style="2" customWidth="1"/>
    <col min="14" max="14" width="12" style="1"/>
    <col min="15" max="16384" width="12" style="2"/>
  </cols>
  <sheetData>
    <row r="1" spans="1:13" ht="60" customHeight="1" x14ac:dyDescent="0.2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23.25" customHeight="1" x14ac:dyDescent="0.2">
      <c r="A2" s="45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44.1" customHeight="1" x14ac:dyDescent="0.2">
      <c r="A3" s="38"/>
      <c r="B3" s="39"/>
      <c r="C3" s="39"/>
      <c r="D3" s="40"/>
      <c r="E3" s="54" t="s">
        <v>2</v>
      </c>
      <c r="F3" s="54"/>
      <c r="G3" s="54"/>
      <c r="H3" s="54"/>
      <c r="I3" s="55" t="s">
        <v>3</v>
      </c>
      <c r="J3" s="55"/>
      <c r="K3" s="55"/>
      <c r="L3" s="55"/>
      <c r="M3" s="30"/>
    </row>
    <row r="4" spans="1:13" s="4" customFormat="1" ht="78" customHeight="1" x14ac:dyDescent="0.2">
      <c r="A4" s="33" t="s">
        <v>4</v>
      </c>
      <c r="B4" s="33" t="s">
        <v>5</v>
      </c>
      <c r="C4" s="33" t="s">
        <v>6</v>
      </c>
      <c r="D4" s="33" t="s">
        <v>7</v>
      </c>
      <c r="E4" s="31" t="s">
        <v>8</v>
      </c>
      <c r="F4" s="31" t="s">
        <v>9</v>
      </c>
      <c r="G4" s="31" t="s">
        <v>10</v>
      </c>
      <c r="H4" s="31" t="s">
        <v>11</v>
      </c>
      <c r="I4" s="32" t="s">
        <v>8</v>
      </c>
      <c r="J4" s="32" t="s">
        <v>9</v>
      </c>
      <c r="K4" s="32" t="s">
        <v>12</v>
      </c>
      <c r="L4" s="32" t="s">
        <v>13</v>
      </c>
      <c r="M4" s="33" t="s">
        <v>14</v>
      </c>
    </row>
    <row r="5" spans="1:13" s="1" customFormat="1" ht="51" x14ac:dyDescent="0.2">
      <c r="A5" s="34">
        <v>1</v>
      </c>
      <c r="B5" s="35" t="s">
        <v>15</v>
      </c>
      <c r="C5" s="36" t="s">
        <v>16</v>
      </c>
      <c r="D5" s="36">
        <v>2</v>
      </c>
      <c r="E5" s="37">
        <v>256000</v>
      </c>
      <c r="F5" s="37">
        <f>D5*E5</f>
        <v>512000</v>
      </c>
      <c r="G5" s="37">
        <f>E5*1.19</f>
        <v>304640</v>
      </c>
      <c r="H5" s="37">
        <f t="shared" ref="H5:H43" si="0">G5*D5</f>
        <v>609280</v>
      </c>
      <c r="I5" s="37">
        <v>437000</v>
      </c>
      <c r="J5" s="37">
        <f>D5*I5</f>
        <v>874000</v>
      </c>
      <c r="K5" s="37">
        <f t="shared" ref="K5:K43" si="1">I5*1.19</f>
        <v>520030</v>
      </c>
      <c r="L5" s="37">
        <f t="shared" ref="L5:L43" si="2">D5*K5</f>
        <v>1040060</v>
      </c>
      <c r="M5" s="37">
        <f>(H5+L5)/2</f>
        <v>824670</v>
      </c>
    </row>
    <row r="6" spans="1:13" ht="51" x14ac:dyDescent="0.2">
      <c r="A6" s="18">
        <v>2</v>
      </c>
      <c r="B6" s="27" t="s">
        <v>17</v>
      </c>
      <c r="C6" s="28" t="s">
        <v>16</v>
      </c>
      <c r="D6" s="28">
        <v>2</v>
      </c>
      <c r="E6" s="29">
        <v>256000</v>
      </c>
      <c r="F6" s="29">
        <f t="shared" ref="F6:F43" si="3">D6*E6</f>
        <v>512000</v>
      </c>
      <c r="G6" s="29">
        <f t="shared" ref="G6:G43" si="4">E6*1.19</f>
        <v>304640</v>
      </c>
      <c r="H6" s="29">
        <f t="shared" si="0"/>
        <v>609280</v>
      </c>
      <c r="I6" s="29">
        <v>460000</v>
      </c>
      <c r="J6" s="29">
        <f t="shared" ref="J6:J43" si="5">D6*I6</f>
        <v>920000</v>
      </c>
      <c r="K6" s="29">
        <f t="shared" si="1"/>
        <v>547400</v>
      </c>
      <c r="L6" s="29">
        <f t="shared" si="2"/>
        <v>1094800</v>
      </c>
      <c r="M6" s="29">
        <f t="shared" ref="M6:M43" si="6">(H6+L6)/2</f>
        <v>852040</v>
      </c>
    </row>
    <row r="7" spans="1:13" ht="38.25" x14ac:dyDescent="0.2">
      <c r="A7" s="34">
        <v>3</v>
      </c>
      <c r="B7" s="27" t="s">
        <v>18</v>
      </c>
      <c r="C7" s="28" t="s">
        <v>19</v>
      </c>
      <c r="D7" s="28">
        <v>3</v>
      </c>
      <c r="E7" s="29">
        <v>400000</v>
      </c>
      <c r="F7" s="29">
        <f t="shared" si="3"/>
        <v>1200000</v>
      </c>
      <c r="G7" s="29">
        <f t="shared" si="4"/>
        <v>476000</v>
      </c>
      <c r="H7" s="29">
        <f t="shared" si="0"/>
        <v>1428000</v>
      </c>
      <c r="I7" s="29">
        <v>384100</v>
      </c>
      <c r="J7" s="29">
        <f t="shared" si="5"/>
        <v>1152300</v>
      </c>
      <c r="K7" s="29">
        <f t="shared" si="1"/>
        <v>457079</v>
      </c>
      <c r="L7" s="29">
        <f t="shared" si="2"/>
        <v>1371237</v>
      </c>
      <c r="M7" s="29">
        <f t="shared" si="6"/>
        <v>1399618.5</v>
      </c>
    </row>
    <row r="8" spans="1:13" ht="25.5" x14ac:dyDescent="0.2">
      <c r="A8" s="18">
        <v>4</v>
      </c>
      <c r="B8" s="27" t="s">
        <v>20</v>
      </c>
      <c r="C8" s="28" t="s">
        <v>19</v>
      </c>
      <c r="D8" s="28">
        <v>20</v>
      </c>
      <c r="E8" s="29">
        <v>8000</v>
      </c>
      <c r="F8" s="29">
        <f t="shared" si="3"/>
        <v>160000</v>
      </c>
      <c r="G8" s="29">
        <f t="shared" si="4"/>
        <v>9520</v>
      </c>
      <c r="H8" s="29">
        <f t="shared" si="0"/>
        <v>190400</v>
      </c>
      <c r="I8" s="29">
        <v>10400</v>
      </c>
      <c r="J8" s="29">
        <f t="shared" si="5"/>
        <v>208000</v>
      </c>
      <c r="K8" s="29">
        <f t="shared" si="1"/>
        <v>12376</v>
      </c>
      <c r="L8" s="29">
        <f t="shared" si="2"/>
        <v>247520</v>
      </c>
      <c r="M8" s="29">
        <f t="shared" si="6"/>
        <v>218960</v>
      </c>
    </row>
    <row r="9" spans="1:13" ht="25.5" x14ac:dyDescent="0.2">
      <c r="A9" s="34">
        <v>5</v>
      </c>
      <c r="B9" s="27" t="s">
        <v>21</v>
      </c>
      <c r="C9" s="28" t="s">
        <v>19</v>
      </c>
      <c r="D9" s="28">
        <v>45</v>
      </c>
      <c r="E9" s="29">
        <v>30000</v>
      </c>
      <c r="F9" s="29">
        <f t="shared" si="3"/>
        <v>1350000</v>
      </c>
      <c r="G9" s="29">
        <f t="shared" si="4"/>
        <v>35700</v>
      </c>
      <c r="H9" s="29">
        <f t="shared" si="0"/>
        <v>1606500</v>
      </c>
      <c r="I9" s="29">
        <v>36700</v>
      </c>
      <c r="J9" s="29">
        <f t="shared" si="5"/>
        <v>1651500</v>
      </c>
      <c r="K9" s="29">
        <f t="shared" si="1"/>
        <v>43673</v>
      </c>
      <c r="L9" s="29">
        <f t="shared" si="2"/>
        <v>1965285</v>
      </c>
      <c r="M9" s="29">
        <f t="shared" si="6"/>
        <v>1785892.5</v>
      </c>
    </row>
    <row r="10" spans="1:13" ht="25.5" x14ac:dyDescent="0.2">
      <c r="A10" s="18">
        <v>6</v>
      </c>
      <c r="B10" s="27" t="s">
        <v>22</v>
      </c>
      <c r="C10" s="28" t="s">
        <v>19</v>
      </c>
      <c r="D10" s="28">
        <v>18</v>
      </c>
      <c r="E10" s="29">
        <v>30000</v>
      </c>
      <c r="F10" s="29">
        <f t="shared" si="3"/>
        <v>540000</v>
      </c>
      <c r="G10" s="29">
        <f t="shared" si="4"/>
        <v>35700</v>
      </c>
      <c r="H10" s="29">
        <f t="shared" si="0"/>
        <v>642600</v>
      </c>
      <c r="I10" s="29">
        <v>25300</v>
      </c>
      <c r="J10" s="29">
        <f t="shared" si="5"/>
        <v>455400</v>
      </c>
      <c r="K10" s="29">
        <f t="shared" si="1"/>
        <v>30107</v>
      </c>
      <c r="L10" s="29">
        <f t="shared" si="2"/>
        <v>541926</v>
      </c>
      <c r="M10" s="29">
        <f t="shared" si="6"/>
        <v>592263</v>
      </c>
    </row>
    <row r="11" spans="1:13" ht="25.5" x14ac:dyDescent="0.2">
      <c r="A11" s="34">
        <v>7</v>
      </c>
      <c r="B11" s="27" t="s">
        <v>23</v>
      </c>
      <c r="C11" s="28" t="s">
        <v>19</v>
      </c>
      <c r="D11" s="28">
        <v>18</v>
      </c>
      <c r="E11" s="29">
        <v>30000</v>
      </c>
      <c r="F11" s="29">
        <f t="shared" si="3"/>
        <v>540000</v>
      </c>
      <c r="G11" s="29">
        <f t="shared" si="4"/>
        <v>35700</v>
      </c>
      <c r="H11" s="29">
        <f t="shared" si="0"/>
        <v>642600</v>
      </c>
      <c r="I11" s="29">
        <v>38400</v>
      </c>
      <c r="J11" s="29">
        <f t="shared" si="5"/>
        <v>691200</v>
      </c>
      <c r="K11" s="29">
        <f t="shared" si="1"/>
        <v>45696</v>
      </c>
      <c r="L11" s="29">
        <f t="shared" si="2"/>
        <v>822528</v>
      </c>
      <c r="M11" s="29">
        <f t="shared" si="6"/>
        <v>732564</v>
      </c>
    </row>
    <row r="12" spans="1:13" ht="38.25" x14ac:dyDescent="0.2">
      <c r="A12" s="18">
        <v>8</v>
      </c>
      <c r="B12" s="27" t="s">
        <v>24</v>
      </c>
      <c r="C12" s="28" t="s">
        <v>19</v>
      </c>
      <c r="D12" s="28">
        <v>1</v>
      </c>
      <c r="E12" s="29">
        <v>50000</v>
      </c>
      <c r="F12" s="29">
        <f t="shared" si="3"/>
        <v>50000</v>
      </c>
      <c r="G12" s="29">
        <f t="shared" si="4"/>
        <v>59500</v>
      </c>
      <c r="H12" s="29">
        <f t="shared" si="0"/>
        <v>59500</v>
      </c>
      <c r="I12" s="29">
        <v>40300</v>
      </c>
      <c r="J12" s="29">
        <f t="shared" si="5"/>
        <v>40300</v>
      </c>
      <c r="K12" s="29">
        <f t="shared" si="1"/>
        <v>47957</v>
      </c>
      <c r="L12" s="29">
        <f t="shared" si="2"/>
        <v>47957</v>
      </c>
      <c r="M12" s="29">
        <f t="shared" si="6"/>
        <v>53728.5</v>
      </c>
    </row>
    <row r="13" spans="1:13" ht="38.25" x14ac:dyDescent="0.2">
      <c r="A13" s="34">
        <v>9</v>
      </c>
      <c r="B13" s="27" t="s">
        <v>25</v>
      </c>
      <c r="C13" s="28" t="s">
        <v>19</v>
      </c>
      <c r="D13" s="28">
        <v>1</v>
      </c>
      <c r="E13" s="29">
        <v>80000</v>
      </c>
      <c r="F13" s="29">
        <f t="shared" si="3"/>
        <v>80000</v>
      </c>
      <c r="G13" s="29">
        <f t="shared" si="4"/>
        <v>95200</v>
      </c>
      <c r="H13" s="29">
        <f t="shared" si="0"/>
        <v>95200</v>
      </c>
      <c r="I13" s="29">
        <v>62100</v>
      </c>
      <c r="J13" s="29">
        <f t="shared" si="5"/>
        <v>62100</v>
      </c>
      <c r="K13" s="29">
        <f t="shared" si="1"/>
        <v>73899</v>
      </c>
      <c r="L13" s="29">
        <f t="shared" si="2"/>
        <v>73899</v>
      </c>
      <c r="M13" s="29">
        <f t="shared" si="6"/>
        <v>84549.5</v>
      </c>
    </row>
    <row r="14" spans="1:13" ht="38.25" x14ac:dyDescent="0.2">
      <c r="A14" s="18">
        <v>10</v>
      </c>
      <c r="B14" s="27" t="s">
        <v>26</v>
      </c>
      <c r="C14" s="28" t="s">
        <v>19</v>
      </c>
      <c r="D14" s="28">
        <v>1</v>
      </c>
      <c r="E14" s="29">
        <v>100000</v>
      </c>
      <c r="F14" s="29">
        <f t="shared" si="3"/>
        <v>100000</v>
      </c>
      <c r="G14" s="29">
        <f t="shared" si="4"/>
        <v>119000</v>
      </c>
      <c r="H14" s="29">
        <f t="shared" si="0"/>
        <v>119000</v>
      </c>
      <c r="I14" s="29">
        <v>85100</v>
      </c>
      <c r="J14" s="29">
        <f t="shared" si="5"/>
        <v>85100</v>
      </c>
      <c r="K14" s="29">
        <f t="shared" si="1"/>
        <v>101269</v>
      </c>
      <c r="L14" s="29">
        <f t="shared" si="2"/>
        <v>101269</v>
      </c>
      <c r="M14" s="29">
        <f t="shared" si="6"/>
        <v>110134.5</v>
      </c>
    </row>
    <row r="15" spans="1:13" ht="38.25" x14ac:dyDescent="0.2">
      <c r="A15" s="34">
        <v>11</v>
      </c>
      <c r="B15" s="27" t="s">
        <v>27</v>
      </c>
      <c r="C15" s="28" t="s">
        <v>19</v>
      </c>
      <c r="D15" s="28">
        <v>1</v>
      </c>
      <c r="E15" s="29">
        <v>144000</v>
      </c>
      <c r="F15" s="29">
        <f t="shared" si="3"/>
        <v>144000</v>
      </c>
      <c r="G15" s="29">
        <f t="shared" si="4"/>
        <v>171360</v>
      </c>
      <c r="H15" s="29">
        <f t="shared" si="0"/>
        <v>171360</v>
      </c>
      <c r="I15" s="29">
        <v>172500</v>
      </c>
      <c r="J15" s="29">
        <f t="shared" si="5"/>
        <v>172500</v>
      </c>
      <c r="K15" s="29">
        <f t="shared" si="1"/>
        <v>205275</v>
      </c>
      <c r="L15" s="29">
        <f t="shared" si="2"/>
        <v>205275</v>
      </c>
      <c r="M15" s="29">
        <f t="shared" si="6"/>
        <v>188317.5</v>
      </c>
    </row>
    <row r="16" spans="1:13" x14ac:dyDescent="0.2">
      <c r="A16" s="18">
        <v>12</v>
      </c>
      <c r="B16" s="27" t="s">
        <v>28</v>
      </c>
      <c r="C16" s="28" t="s">
        <v>29</v>
      </c>
      <c r="D16" s="28">
        <v>2</v>
      </c>
      <c r="E16" s="29">
        <v>60000</v>
      </c>
      <c r="F16" s="29">
        <f t="shared" si="3"/>
        <v>120000</v>
      </c>
      <c r="G16" s="29">
        <f t="shared" si="4"/>
        <v>71400</v>
      </c>
      <c r="H16" s="29">
        <f t="shared" si="0"/>
        <v>142800</v>
      </c>
      <c r="I16" s="29">
        <v>68800</v>
      </c>
      <c r="J16" s="29">
        <f t="shared" si="5"/>
        <v>137600</v>
      </c>
      <c r="K16" s="29">
        <f t="shared" si="1"/>
        <v>81872</v>
      </c>
      <c r="L16" s="29">
        <f t="shared" si="2"/>
        <v>163744</v>
      </c>
      <c r="M16" s="29">
        <f t="shared" si="6"/>
        <v>153272</v>
      </c>
    </row>
    <row r="17" spans="1:13" x14ac:dyDescent="0.2">
      <c r="A17" s="34">
        <v>13</v>
      </c>
      <c r="B17" s="27" t="s">
        <v>30</v>
      </c>
      <c r="C17" s="28" t="s">
        <v>29</v>
      </c>
      <c r="D17" s="28">
        <v>2</v>
      </c>
      <c r="E17" s="29">
        <v>60000</v>
      </c>
      <c r="F17" s="29">
        <f t="shared" si="3"/>
        <v>120000</v>
      </c>
      <c r="G17" s="29">
        <f t="shared" si="4"/>
        <v>71400</v>
      </c>
      <c r="H17" s="29">
        <f t="shared" si="0"/>
        <v>142800</v>
      </c>
      <c r="I17" s="29">
        <v>55000</v>
      </c>
      <c r="J17" s="29">
        <f t="shared" si="5"/>
        <v>110000</v>
      </c>
      <c r="K17" s="29">
        <f t="shared" si="1"/>
        <v>65450</v>
      </c>
      <c r="L17" s="29">
        <f t="shared" si="2"/>
        <v>130900</v>
      </c>
      <c r="M17" s="29">
        <f t="shared" si="6"/>
        <v>136850</v>
      </c>
    </row>
    <row r="18" spans="1:13" x14ac:dyDescent="0.2">
      <c r="A18" s="18">
        <v>14</v>
      </c>
      <c r="B18" s="27" t="s">
        <v>31</v>
      </c>
      <c r="C18" s="28" t="s">
        <v>29</v>
      </c>
      <c r="D18" s="28">
        <v>2</v>
      </c>
      <c r="E18" s="29">
        <v>60000</v>
      </c>
      <c r="F18" s="29">
        <f t="shared" si="3"/>
        <v>120000</v>
      </c>
      <c r="G18" s="29">
        <f t="shared" si="4"/>
        <v>71400</v>
      </c>
      <c r="H18" s="29">
        <f t="shared" si="0"/>
        <v>142800</v>
      </c>
      <c r="I18" s="29">
        <v>57300</v>
      </c>
      <c r="J18" s="29">
        <f t="shared" si="5"/>
        <v>114600</v>
      </c>
      <c r="K18" s="29">
        <f t="shared" si="1"/>
        <v>68187</v>
      </c>
      <c r="L18" s="29">
        <f t="shared" si="2"/>
        <v>136374</v>
      </c>
      <c r="M18" s="29">
        <f t="shared" si="6"/>
        <v>139587</v>
      </c>
    </row>
    <row r="19" spans="1:13" x14ac:dyDescent="0.2">
      <c r="A19" s="34">
        <v>15</v>
      </c>
      <c r="B19" s="27" t="s">
        <v>32</v>
      </c>
      <c r="C19" s="28" t="s">
        <v>29</v>
      </c>
      <c r="D19" s="28">
        <v>2</v>
      </c>
      <c r="E19" s="29">
        <v>70000</v>
      </c>
      <c r="F19" s="29">
        <f t="shared" si="3"/>
        <v>140000</v>
      </c>
      <c r="G19" s="29">
        <f t="shared" si="4"/>
        <v>83300</v>
      </c>
      <c r="H19" s="29">
        <f t="shared" si="0"/>
        <v>166600</v>
      </c>
      <c r="I19" s="29">
        <v>112200</v>
      </c>
      <c r="J19" s="29">
        <f t="shared" si="5"/>
        <v>224400</v>
      </c>
      <c r="K19" s="29">
        <f t="shared" si="1"/>
        <v>133518</v>
      </c>
      <c r="L19" s="29">
        <f t="shared" si="2"/>
        <v>267036</v>
      </c>
      <c r="M19" s="29">
        <f t="shared" si="6"/>
        <v>216818</v>
      </c>
    </row>
    <row r="20" spans="1:13" x14ac:dyDescent="0.2">
      <c r="A20" s="18">
        <v>16</v>
      </c>
      <c r="B20" s="27" t="s">
        <v>33</v>
      </c>
      <c r="C20" s="28" t="s">
        <v>29</v>
      </c>
      <c r="D20" s="28">
        <v>2</v>
      </c>
      <c r="E20" s="29">
        <v>80000</v>
      </c>
      <c r="F20" s="29">
        <f t="shared" si="3"/>
        <v>160000</v>
      </c>
      <c r="G20" s="29">
        <f t="shared" si="4"/>
        <v>95200</v>
      </c>
      <c r="H20" s="29">
        <f t="shared" si="0"/>
        <v>190400</v>
      </c>
      <c r="I20" s="29">
        <v>119100</v>
      </c>
      <c r="J20" s="29">
        <f t="shared" si="5"/>
        <v>238200</v>
      </c>
      <c r="K20" s="29">
        <f t="shared" si="1"/>
        <v>141729</v>
      </c>
      <c r="L20" s="29">
        <f t="shared" si="2"/>
        <v>283458</v>
      </c>
      <c r="M20" s="29">
        <f t="shared" si="6"/>
        <v>236929</v>
      </c>
    </row>
    <row r="21" spans="1:13" x14ac:dyDescent="0.2">
      <c r="A21" s="34">
        <v>17</v>
      </c>
      <c r="B21" s="27" t="s">
        <v>34</v>
      </c>
      <c r="C21" s="28" t="s">
        <v>29</v>
      </c>
      <c r="D21" s="28">
        <v>2</v>
      </c>
      <c r="E21" s="29">
        <v>90000</v>
      </c>
      <c r="F21" s="29">
        <f t="shared" si="3"/>
        <v>180000</v>
      </c>
      <c r="G21" s="29">
        <f t="shared" si="4"/>
        <v>107100</v>
      </c>
      <c r="H21" s="29">
        <f t="shared" si="0"/>
        <v>214200</v>
      </c>
      <c r="I21" s="29">
        <v>287500</v>
      </c>
      <c r="J21" s="29">
        <f t="shared" si="5"/>
        <v>575000</v>
      </c>
      <c r="K21" s="29">
        <f t="shared" si="1"/>
        <v>342125</v>
      </c>
      <c r="L21" s="29">
        <f t="shared" si="2"/>
        <v>684250</v>
      </c>
      <c r="M21" s="29">
        <f t="shared" si="6"/>
        <v>449225</v>
      </c>
    </row>
    <row r="22" spans="1:13" x14ac:dyDescent="0.2">
      <c r="A22" s="18">
        <v>18</v>
      </c>
      <c r="B22" s="27" t="s">
        <v>35</v>
      </c>
      <c r="C22" s="28" t="s">
        <v>29</v>
      </c>
      <c r="D22" s="28">
        <v>2</v>
      </c>
      <c r="E22" s="29">
        <v>80000</v>
      </c>
      <c r="F22" s="29">
        <f t="shared" si="3"/>
        <v>160000</v>
      </c>
      <c r="G22" s="29">
        <f t="shared" si="4"/>
        <v>95200</v>
      </c>
      <c r="H22" s="29">
        <f t="shared" si="0"/>
        <v>190400</v>
      </c>
      <c r="I22" s="29">
        <v>110400</v>
      </c>
      <c r="J22" s="29">
        <f t="shared" si="5"/>
        <v>220800</v>
      </c>
      <c r="K22" s="29">
        <f t="shared" si="1"/>
        <v>131376</v>
      </c>
      <c r="L22" s="29">
        <f t="shared" si="2"/>
        <v>262752</v>
      </c>
      <c r="M22" s="29">
        <f t="shared" si="6"/>
        <v>226576</v>
      </c>
    </row>
    <row r="23" spans="1:13" x14ac:dyDescent="0.2">
      <c r="A23" s="34">
        <v>19</v>
      </c>
      <c r="B23" s="27" t="s">
        <v>36</v>
      </c>
      <c r="C23" s="28" t="s">
        <v>29</v>
      </c>
      <c r="D23" s="28">
        <v>2</v>
      </c>
      <c r="E23" s="29">
        <v>90000</v>
      </c>
      <c r="F23" s="29">
        <f t="shared" si="3"/>
        <v>180000</v>
      </c>
      <c r="G23" s="29">
        <f t="shared" si="4"/>
        <v>107100</v>
      </c>
      <c r="H23" s="29">
        <f t="shared" si="0"/>
        <v>214200</v>
      </c>
      <c r="I23" s="29">
        <v>143500</v>
      </c>
      <c r="J23" s="29">
        <f t="shared" si="5"/>
        <v>287000</v>
      </c>
      <c r="K23" s="29">
        <f t="shared" si="1"/>
        <v>170765</v>
      </c>
      <c r="L23" s="29">
        <f t="shared" si="2"/>
        <v>341530</v>
      </c>
      <c r="M23" s="29">
        <f t="shared" si="6"/>
        <v>277865</v>
      </c>
    </row>
    <row r="24" spans="1:13" x14ac:dyDescent="0.2">
      <c r="A24" s="18">
        <v>20</v>
      </c>
      <c r="B24" s="27" t="s">
        <v>37</v>
      </c>
      <c r="C24" s="28" t="s">
        <v>29</v>
      </c>
      <c r="D24" s="28">
        <v>1</v>
      </c>
      <c r="E24" s="29">
        <v>120000</v>
      </c>
      <c r="F24" s="29">
        <f t="shared" si="3"/>
        <v>120000</v>
      </c>
      <c r="G24" s="29">
        <f t="shared" si="4"/>
        <v>142800</v>
      </c>
      <c r="H24" s="29">
        <f t="shared" si="0"/>
        <v>142800</v>
      </c>
      <c r="I24" s="29">
        <v>165600</v>
      </c>
      <c r="J24" s="29">
        <f t="shared" si="5"/>
        <v>165600</v>
      </c>
      <c r="K24" s="29">
        <f t="shared" si="1"/>
        <v>197064</v>
      </c>
      <c r="L24" s="29">
        <f t="shared" si="2"/>
        <v>197064</v>
      </c>
      <c r="M24" s="29">
        <f t="shared" si="6"/>
        <v>169932</v>
      </c>
    </row>
    <row r="25" spans="1:13" ht="25.5" x14ac:dyDescent="0.2">
      <c r="A25" s="34">
        <v>21</v>
      </c>
      <c r="B25" s="27" t="s">
        <v>38</v>
      </c>
      <c r="C25" s="28" t="s">
        <v>19</v>
      </c>
      <c r="D25" s="28">
        <v>10</v>
      </c>
      <c r="E25" s="29">
        <v>60000</v>
      </c>
      <c r="F25" s="29">
        <f t="shared" si="3"/>
        <v>600000</v>
      </c>
      <c r="G25" s="29">
        <f t="shared" si="4"/>
        <v>71400</v>
      </c>
      <c r="H25" s="29">
        <f t="shared" si="0"/>
        <v>714000</v>
      </c>
      <c r="I25" s="29">
        <v>50500</v>
      </c>
      <c r="J25" s="29">
        <f t="shared" si="5"/>
        <v>505000</v>
      </c>
      <c r="K25" s="29">
        <f t="shared" si="1"/>
        <v>60095</v>
      </c>
      <c r="L25" s="29">
        <f t="shared" si="2"/>
        <v>600950</v>
      </c>
      <c r="M25" s="29">
        <f t="shared" si="6"/>
        <v>657475</v>
      </c>
    </row>
    <row r="26" spans="1:13" x14ac:dyDescent="0.2">
      <c r="A26" s="18">
        <v>22</v>
      </c>
      <c r="B26" s="27" t="s">
        <v>39</v>
      </c>
      <c r="C26" s="28" t="s">
        <v>40</v>
      </c>
      <c r="D26" s="28">
        <v>3</v>
      </c>
      <c r="E26" s="29">
        <v>160000</v>
      </c>
      <c r="F26" s="29">
        <f t="shared" si="3"/>
        <v>480000</v>
      </c>
      <c r="G26" s="29">
        <f t="shared" si="4"/>
        <v>190400</v>
      </c>
      <c r="H26" s="29">
        <f t="shared" si="0"/>
        <v>571200</v>
      </c>
      <c r="I26" s="29">
        <v>140300</v>
      </c>
      <c r="J26" s="29">
        <f t="shared" si="5"/>
        <v>420900</v>
      </c>
      <c r="K26" s="29">
        <f t="shared" si="1"/>
        <v>166957</v>
      </c>
      <c r="L26" s="29">
        <f t="shared" si="2"/>
        <v>500871</v>
      </c>
      <c r="M26" s="29">
        <f t="shared" si="6"/>
        <v>536035.5</v>
      </c>
    </row>
    <row r="27" spans="1:13" x14ac:dyDescent="0.2">
      <c r="A27" s="34">
        <v>23</v>
      </c>
      <c r="B27" s="27" t="s">
        <v>41</v>
      </c>
      <c r="C27" s="28" t="s">
        <v>19</v>
      </c>
      <c r="D27" s="28">
        <v>15</v>
      </c>
      <c r="E27" s="29">
        <v>10000</v>
      </c>
      <c r="F27" s="29">
        <f t="shared" si="3"/>
        <v>150000</v>
      </c>
      <c r="G27" s="29">
        <f t="shared" si="4"/>
        <v>11900</v>
      </c>
      <c r="H27" s="29">
        <f t="shared" si="0"/>
        <v>178500</v>
      </c>
      <c r="I27" s="29">
        <v>16000</v>
      </c>
      <c r="J27" s="29">
        <f t="shared" si="5"/>
        <v>240000</v>
      </c>
      <c r="K27" s="29">
        <f t="shared" si="1"/>
        <v>19040</v>
      </c>
      <c r="L27" s="29">
        <f t="shared" si="2"/>
        <v>285600</v>
      </c>
      <c r="M27" s="29">
        <f t="shared" si="6"/>
        <v>232050</v>
      </c>
    </row>
    <row r="28" spans="1:13" ht="25.5" x14ac:dyDescent="0.2">
      <c r="A28" s="18">
        <v>24</v>
      </c>
      <c r="B28" s="27" t="s">
        <v>42</v>
      </c>
      <c r="C28" s="28" t="s">
        <v>43</v>
      </c>
      <c r="D28" s="28">
        <v>2</v>
      </c>
      <c r="E28" s="29">
        <v>25000</v>
      </c>
      <c r="F28" s="29">
        <f t="shared" si="3"/>
        <v>50000</v>
      </c>
      <c r="G28" s="29">
        <f t="shared" si="4"/>
        <v>29750</v>
      </c>
      <c r="H28" s="29">
        <f t="shared" si="0"/>
        <v>59500</v>
      </c>
      <c r="I28" s="29">
        <v>29900</v>
      </c>
      <c r="J28" s="29">
        <f t="shared" si="5"/>
        <v>59800</v>
      </c>
      <c r="K28" s="29">
        <f t="shared" si="1"/>
        <v>35581</v>
      </c>
      <c r="L28" s="29">
        <f t="shared" si="2"/>
        <v>71162</v>
      </c>
      <c r="M28" s="29">
        <f t="shared" si="6"/>
        <v>65331</v>
      </c>
    </row>
    <row r="29" spans="1:13" ht="25.5" x14ac:dyDescent="0.2">
      <c r="A29" s="34">
        <v>25</v>
      </c>
      <c r="B29" s="27" t="s">
        <v>44</v>
      </c>
      <c r="C29" s="28" t="s">
        <v>43</v>
      </c>
      <c r="D29" s="28">
        <v>2</v>
      </c>
      <c r="E29" s="29">
        <v>30000</v>
      </c>
      <c r="F29" s="29">
        <f t="shared" si="3"/>
        <v>60000</v>
      </c>
      <c r="G29" s="29">
        <f t="shared" si="4"/>
        <v>35700</v>
      </c>
      <c r="H29" s="29">
        <f t="shared" si="0"/>
        <v>71400</v>
      </c>
      <c r="I29" s="29">
        <v>48300</v>
      </c>
      <c r="J29" s="29">
        <f t="shared" si="5"/>
        <v>96600</v>
      </c>
      <c r="K29" s="29">
        <f t="shared" si="1"/>
        <v>57477</v>
      </c>
      <c r="L29" s="29">
        <f t="shared" si="2"/>
        <v>114954</v>
      </c>
      <c r="M29" s="29">
        <f t="shared" si="6"/>
        <v>93177</v>
      </c>
    </row>
    <row r="30" spans="1:13" ht="25.5" x14ac:dyDescent="0.2">
      <c r="A30" s="18">
        <v>26</v>
      </c>
      <c r="B30" s="27" t="s">
        <v>45</v>
      </c>
      <c r="C30" s="28" t="s">
        <v>43</v>
      </c>
      <c r="D30" s="28">
        <v>2</v>
      </c>
      <c r="E30" s="29">
        <v>40000</v>
      </c>
      <c r="F30" s="29">
        <f t="shared" si="3"/>
        <v>80000</v>
      </c>
      <c r="G30" s="29">
        <f t="shared" si="4"/>
        <v>47600</v>
      </c>
      <c r="H30" s="29">
        <f t="shared" si="0"/>
        <v>95200</v>
      </c>
      <c r="I30" s="29">
        <v>63400</v>
      </c>
      <c r="J30" s="29">
        <f t="shared" si="5"/>
        <v>126800</v>
      </c>
      <c r="K30" s="29">
        <f t="shared" si="1"/>
        <v>75446</v>
      </c>
      <c r="L30" s="29">
        <f t="shared" si="2"/>
        <v>150892</v>
      </c>
      <c r="M30" s="29">
        <f t="shared" si="6"/>
        <v>123046</v>
      </c>
    </row>
    <row r="31" spans="1:13" ht="25.5" x14ac:dyDescent="0.2">
      <c r="A31" s="34">
        <v>27</v>
      </c>
      <c r="B31" s="27" t="s">
        <v>46</v>
      </c>
      <c r="C31" s="28" t="s">
        <v>43</v>
      </c>
      <c r="D31" s="28">
        <v>2</v>
      </c>
      <c r="E31" s="29">
        <v>70000</v>
      </c>
      <c r="F31" s="29">
        <f t="shared" si="3"/>
        <v>140000</v>
      </c>
      <c r="G31" s="29">
        <f t="shared" si="4"/>
        <v>83300</v>
      </c>
      <c r="H31" s="29">
        <f t="shared" si="0"/>
        <v>166600</v>
      </c>
      <c r="I31" s="29">
        <v>111400</v>
      </c>
      <c r="J31" s="29">
        <f t="shared" si="5"/>
        <v>222800</v>
      </c>
      <c r="K31" s="29">
        <f t="shared" si="1"/>
        <v>132566</v>
      </c>
      <c r="L31" s="29">
        <f t="shared" si="2"/>
        <v>265132</v>
      </c>
      <c r="M31" s="29">
        <f t="shared" si="6"/>
        <v>215866</v>
      </c>
    </row>
    <row r="32" spans="1:13" ht="25.5" x14ac:dyDescent="0.2">
      <c r="A32" s="18">
        <v>28</v>
      </c>
      <c r="B32" s="27" t="s">
        <v>47</v>
      </c>
      <c r="C32" s="28" t="s">
        <v>43</v>
      </c>
      <c r="D32" s="28">
        <v>2</v>
      </c>
      <c r="E32" s="29">
        <v>500000</v>
      </c>
      <c r="F32" s="29">
        <f t="shared" si="3"/>
        <v>1000000</v>
      </c>
      <c r="G32" s="29">
        <f t="shared" si="4"/>
        <v>595000</v>
      </c>
      <c r="H32" s="29">
        <f t="shared" si="0"/>
        <v>1190000</v>
      </c>
      <c r="I32" s="29">
        <v>617300</v>
      </c>
      <c r="J32" s="29">
        <f t="shared" si="5"/>
        <v>1234600</v>
      </c>
      <c r="K32" s="29">
        <f t="shared" si="1"/>
        <v>734587</v>
      </c>
      <c r="L32" s="29">
        <f t="shared" si="2"/>
        <v>1469174</v>
      </c>
      <c r="M32" s="29">
        <f t="shared" si="6"/>
        <v>1329587</v>
      </c>
    </row>
    <row r="33" spans="1:13" ht="25.5" x14ac:dyDescent="0.2">
      <c r="A33" s="34">
        <v>29</v>
      </c>
      <c r="B33" s="27" t="s">
        <v>48</v>
      </c>
      <c r="C33" s="28" t="s">
        <v>43</v>
      </c>
      <c r="D33" s="28">
        <v>1</v>
      </c>
      <c r="E33" s="29">
        <v>70000</v>
      </c>
      <c r="F33" s="29">
        <f t="shared" si="3"/>
        <v>70000</v>
      </c>
      <c r="G33" s="29">
        <f t="shared" si="4"/>
        <v>83300</v>
      </c>
      <c r="H33" s="29">
        <f t="shared" si="0"/>
        <v>83300</v>
      </c>
      <c r="I33" s="29">
        <v>144200</v>
      </c>
      <c r="J33" s="29">
        <f t="shared" si="5"/>
        <v>144200</v>
      </c>
      <c r="K33" s="29">
        <f t="shared" si="1"/>
        <v>171598</v>
      </c>
      <c r="L33" s="29">
        <f t="shared" si="2"/>
        <v>171598</v>
      </c>
      <c r="M33" s="29">
        <f t="shared" si="6"/>
        <v>127449</v>
      </c>
    </row>
    <row r="34" spans="1:13" ht="25.5" x14ac:dyDescent="0.2">
      <c r="A34" s="18">
        <v>30</v>
      </c>
      <c r="B34" s="27" t="s">
        <v>49</v>
      </c>
      <c r="C34" s="28" t="s">
        <v>43</v>
      </c>
      <c r="D34" s="28">
        <v>7</v>
      </c>
      <c r="E34" s="29">
        <v>80000</v>
      </c>
      <c r="F34" s="29">
        <f t="shared" si="3"/>
        <v>560000</v>
      </c>
      <c r="G34" s="29">
        <f t="shared" si="4"/>
        <v>95200</v>
      </c>
      <c r="H34" s="29">
        <f t="shared" si="0"/>
        <v>666400</v>
      </c>
      <c r="I34" s="29">
        <v>21600</v>
      </c>
      <c r="J34" s="29">
        <f t="shared" si="5"/>
        <v>151200</v>
      </c>
      <c r="K34" s="29">
        <f t="shared" si="1"/>
        <v>25704</v>
      </c>
      <c r="L34" s="29">
        <f t="shared" si="2"/>
        <v>179928</v>
      </c>
      <c r="M34" s="29">
        <f t="shared" si="6"/>
        <v>423164</v>
      </c>
    </row>
    <row r="35" spans="1:13" ht="25.5" x14ac:dyDescent="0.2">
      <c r="A35" s="34">
        <v>31</v>
      </c>
      <c r="B35" s="27" t="s">
        <v>50</v>
      </c>
      <c r="C35" s="28" t="s">
        <v>43</v>
      </c>
      <c r="D35" s="28">
        <v>7</v>
      </c>
      <c r="E35" s="29">
        <v>35000</v>
      </c>
      <c r="F35" s="29">
        <f t="shared" si="3"/>
        <v>245000</v>
      </c>
      <c r="G35" s="29">
        <f t="shared" si="4"/>
        <v>41650</v>
      </c>
      <c r="H35" s="29">
        <f t="shared" si="0"/>
        <v>291550</v>
      </c>
      <c r="I35" s="29">
        <v>24400</v>
      </c>
      <c r="J35" s="29">
        <f t="shared" si="5"/>
        <v>170800</v>
      </c>
      <c r="K35" s="29">
        <f t="shared" si="1"/>
        <v>29036</v>
      </c>
      <c r="L35" s="29">
        <f t="shared" si="2"/>
        <v>203252</v>
      </c>
      <c r="M35" s="29">
        <f t="shared" si="6"/>
        <v>247401</v>
      </c>
    </row>
    <row r="36" spans="1:13" ht="25.5" x14ac:dyDescent="0.2">
      <c r="A36" s="18">
        <v>32</v>
      </c>
      <c r="B36" s="27" t="s">
        <v>51</v>
      </c>
      <c r="C36" s="28" t="s">
        <v>43</v>
      </c>
      <c r="D36" s="28">
        <v>1</v>
      </c>
      <c r="E36" s="29">
        <v>120000</v>
      </c>
      <c r="F36" s="29">
        <f t="shared" si="3"/>
        <v>120000</v>
      </c>
      <c r="G36" s="29">
        <f t="shared" si="4"/>
        <v>142800</v>
      </c>
      <c r="H36" s="29">
        <f t="shared" si="0"/>
        <v>142800</v>
      </c>
      <c r="I36" s="29">
        <v>142000</v>
      </c>
      <c r="J36" s="29">
        <f t="shared" si="5"/>
        <v>142000</v>
      </c>
      <c r="K36" s="29">
        <f t="shared" si="1"/>
        <v>168980</v>
      </c>
      <c r="L36" s="29">
        <f t="shared" si="2"/>
        <v>168980</v>
      </c>
      <c r="M36" s="29">
        <f t="shared" si="6"/>
        <v>155890</v>
      </c>
    </row>
    <row r="37" spans="1:13" x14ac:dyDescent="0.2">
      <c r="A37" s="34">
        <v>33</v>
      </c>
      <c r="B37" s="27" t="s">
        <v>52</v>
      </c>
      <c r="C37" s="28" t="s">
        <v>43</v>
      </c>
      <c r="D37" s="28">
        <v>2</v>
      </c>
      <c r="E37" s="29">
        <v>350000</v>
      </c>
      <c r="F37" s="29">
        <f t="shared" si="3"/>
        <v>700000</v>
      </c>
      <c r="G37" s="29">
        <f t="shared" si="4"/>
        <v>416500</v>
      </c>
      <c r="H37" s="29">
        <f t="shared" si="0"/>
        <v>833000</v>
      </c>
      <c r="I37" s="29">
        <v>113600</v>
      </c>
      <c r="J37" s="29">
        <f t="shared" si="5"/>
        <v>227200</v>
      </c>
      <c r="K37" s="29">
        <f t="shared" si="1"/>
        <v>135184</v>
      </c>
      <c r="L37" s="29">
        <f t="shared" si="2"/>
        <v>270368</v>
      </c>
      <c r="M37" s="29">
        <f t="shared" si="6"/>
        <v>551684</v>
      </c>
    </row>
    <row r="38" spans="1:13" x14ac:dyDescent="0.2">
      <c r="A38" s="18">
        <v>34</v>
      </c>
      <c r="B38" s="27" t="s">
        <v>53</v>
      </c>
      <c r="C38" s="28" t="s">
        <v>43</v>
      </c>
      <c r="D38" s="28">
        <v>2</v>
      </c>
      <c r="E38" s="29">
        <v>370000</v>
      </c>
      <c r="F38" s="29">
        <f t="shared" si="3"/>
        <v>740000</v>
      </c>
      <c r="G38" s="29">
        <f t="shared" si="4"/>
        <v>440300</v>
      </c>
      <c r="H38" s="29">
        <f t="shared" si="0"/>
        <v>880600</v>
      </c>
      <c r="I38" s="29">
        <v>181400</v>
      </c>
      <c r="J38" s="29">
        <f t="shared" si="5"/>
        <v>362800</v>
      </c>
      <c r="K38" s="29">
        <f t="shared" si="1"/>
        <v>215866</v>
      </c>
      <c r="L38" s="29">
        <f t="shared" si="2"/>
        <v>431732</v>
      </c>
      <c r="M38" s="29">
        <f t="shared" si="6"/>
        <v>656166</v>
      </c>
    </row>
    <row r="39" spans="1:13" x14ac:dyDescent="0.2">
      <c r="A39" s="34">
        <v>35</v>
      </c>
      <c r="B39" s="27" t="s">
        <v>54</v>
      </c>
      <c r="C39" s="28" t="s">
        <v>43</v>
      </c>
      <c r="D39" s="28">
        <v>2</v>
      </c>
      <c r="E39" s="29">
        <v>450000</v>
      </c>
      <c r="F39" s="29">
        <f t="shared" si="3"/>
        <v>900000</v>
      </c>
      <c r="G39" s="29">
        <f t="shared" si="4"/>
        <v>535500</v>
      </c>
      <c r="H39" s="29">
        <f t="shared" si="0"/>
        <v>1071000</v>
      </c>
      <c r="I39" s="29">
        <v>262200</v>
      </c>
      <c r="J39" s="29">
        <f t="shared" si="5"/>
        <v>524400</v>
      </c>
      <c r="K39" s="29">
        <f t="shared" si="1"/>
        <v>312018</v>
      </c>
      <c r="L39" s="29">
        <f t="shared" si="2"/>
        <v>624036</v>
      </c>
      <c r="M39" s="29">
        <f t="shared" si="6"/>
        <v>847518</v>
      </c>
    </row>
    <row r="40" spans="1:13" x14ac:dyDescent="0.2">
      <c r="A40" s="18">
        <v>36</v>
      </c>
      <c r="B40" s="27" t="s">
        <v>55</v>
      </c>
      <c r="C40" s="28" t="s">
        <v>43</v>
      </c>
      <c r="D40" s="28">
        <v>2</v>
      </c>
      <c r="E40" s="29">
        <v>480000</v>
      </c>
      <c r="F40" s="29">
        <f t="shared" si="3"/>
        <v>960000</v>
      </c>
      <c r="G40" s="29">
        <f t="shared" si="4"/>
        <v>571200</v>
      </c>
      <c r="H40" s="29">
        <f t="shared" si="0"/>
        <v>1142400</v>
      </c>
      <c r="I40" s="29">
        <v>388900</v>
      </c>
      <c r="J40" s="29">
        <f t="shared" si="5"/>
        <v>777800</v>
      </c>
      <c r="K40" s="29">
        <f t="shared" si="1"/>
        <v>462791</v>
      </c>
      <c r="L40" s="29">
        <f t="shared" si="2"/>
        <v>925582</v>
      </c>
      <c r="M40" s="29">
        <f t="shared" si="6"/>
        <v>1033991</v>
      </c>
    </row>
    <row r="41" spans="1:13" x14ac:dyDescent="0.2">
      <c r="A41" s="34">
        <v>37</v>
      </c>
      <c r="B41" s="27" t="s">
        <v>56</v>
      </c>
      <c r="C41" s="28" t="s">
        <v>43</v>
      </c>
      <c r="D41" s="28">
        <v>2</v>
      </c>
      <c r="E41" s="29">
        <v>550000</v>
      </c>
      <c r="F41" s="29">
        <f t="shared" si="3"/>
        <v>1100000</v>
      </c>
      <c r="G41" s="29">
        <f t="shared" si="4"/>
        <v>654500</v>
      </c>
      <c r="H41" s="29">
        <f t="shared" si="0"/>
        <v>1309000</v>
      </c>
      <c r="I41" s="29">
        <v>236000</v>
      </c>
      <c r="J41" s="29">
        <f t="shared" si="5"/>
        <v>472000</v>
      </c>
      <c r="K41" s="29">
        <f t="shared" si="1"/>
        <v>280840</v>
      </c>
      <c r="L41" s="29">
        <f t="shared" si="2"/>
        <v>561680</v>
      </c>
      <c r="M41" s="29">
        <f t="shared" si="6"/>
        <v>935340</v>
      </c>
    </row>
    <row r="42" spans="1:13" x14ac:dyDescent="0.2">
      <c r="A42" s="18">
        <v>38</v>
      </c>
      <c r="B42" s="27" t="s">
        <v>57</v>
      </c>
      <c r="C42" s="28" t="s">
        <v>43</v>
      </c>
      <c r="D42" s="28">
        <v>3</v>
      </c>
      <c r="E42" s="29">
        <v>90000</v>
      </c>
      <c r="F42" s="29">
        <f t="shared" si="3"/>
        <v>270000</v>
      </c>
      <c r="G42" s="29">
        <f t="shared" si="4"/>
        <v>107100</v>
      </c>
      <c r="H42" s="29">
        <f t="shared" si="0"/>
        <v>321300</v>
      </c>
      <c r="I42" s="29">
        <v>122500</v>
      </c>
      <c r="J42" s="29">
        <f t="shared" si="5"/>
        <v>367500</v>
      </c>
      <c r="K42" s="29">
        <f t="shared" si="1"/>
        <v>145775</v>
      </c>
      <c r="L42" s="29">
        <f t="shared" si="2"/>
        <v>437325</v>
      </c>
      <c r="M42" s="29">
        <f t="shared" si="6"/>
        <v>379312.5</v>
      </c>
    </row>
    <row r="43" spans="1:13" x14ac:dyDescent="0.2">
      <c r="A43" s="34">
        <v>39</v>
      </c>
      <c r="B43" s="27" t="s">
        <v>58</v>
      </c>
      <c r="C43" s="28" t="s">
        <v>43</v>
      </c>
      <c r="D43" s="28">
        <v>2</v>
      </c>
      <c r="E43" s="29">
        <v>140000</v>
      </c>
      <c r="F43" s="29">
        <f t="shared" si="3"/>
        <v>280000</v>
      </c>
      <c r="G43" s="29">
        <f t="shared" si="4"/>
        <v>166600</v>
      </c>
      <c r="H43" s="29">
        <f t="shared" si="0"/>
        <v>333200</v>
      </c>
      <c r="I43" s="29">
        <v>218500</v>
      </c>
      <c r="J43" s="29">
        <f t="shared" si="5"/>
        <v>437000</v>
      </c>
      <c r="K43" s="29">
        <f t="shared" si="1"/>
        <v>260015</v>
      </c>
      <c r="L43" s="29">
        <f t="shared" si="2"/>
        <v>520030</v>
      </c>
      <c r="M43" s="29">
        <f t="shared" si="6"/>
        <v>426615</v>
      </c>
    </row>
    <row r="44" spans="1:13" ht="16.5" x14ac:dyDescent="0.2">
      <c r="A44" s="18"/>
      <c r="B44" s="23" t="s">
        <v>59</v>
      </c>
      <c r="C44" s="20"/>
      <c r="D44" s="21"/>
      <c r="E44" s="22"/>
      <c r="F44" s="22">
        <f>SUM(F5:F43)</f>
        <v>14993000</v>
      </c>
      <c r="G44" s="22"/>
      <c r="H44" s="22"/>
      <c r="I44" s="22"/>
      <c r="J44" s="22">
        <f>SUM(J5:J43)</f>
        <v>15069000</v>
      </c>
      <c r="K44" s="22"/>
      <c r="L44" s="22"/>
      <c r="M44" s="22">
        <f>(F44+J44)/2</f>
        <v>15031000</v>
      </c>
    </row>
    <row r="45" spans="1:13" ht="16.5" x14ac:dyDescent="0.2">
      <c r="A45" s="21"/>
      <c r="B45" s="23" t="s">
        <v>60</v>
      </c>
      <c r="C45" s="20"/>
      <c r="D45" s="21"/>
      <c r="E45" s="22"/>
      <c r="F45" s="22">
        <f>F44*0.19</f>
        <v>2848670</v>
      </c>
      <c r="G45" s="22"/>
      <c r="H45" s="22"/>
      <c r="I45" s="22"/>
      <c r="J45" s="22">
        <f>J44*0.19</f>
        <v>2863110</v>
      </c>
      <c r="K45" s="22"/>
      <c r="L45" s="22"/>
      <c r="M45" s="22">
        <f t="shared" ref="M45" si="7">(F45+J45)/2</f>
        <v>2855890</v>
      </c>
    </row>
    <row r="46" spans="1:13" ht="16.5" x14ac:dyDescent="0.2">
      <c r="A46" s="21"/>
      <c r="B46" s="23" t="s">
        <v>61</v>
      </c>
      <c r="C46" s="20"/>
      <c r="D46" s="21"/>
      <c r="E46" s="22"/>
      <c r="F46" s="22">
        <f>SUM(F44:F45)</f>
        <v>17841670</v>
      </c>
      <c r="G46" s="22"/>
      <c r="H46" s="22"/>
      <c r="I46" s="22"/>
      <c r="J46" s="22">
        <f>SUM(J44:J45)</f>
        <v>17932110</v>
      </c>
      <c r="K46" s="22"/>
      <c r="L46" s="22"/>
      <c r="M46" s="22">
        <f>(F46+J46)/2</f>
        <v>17886890</v>
      </c>
    </row>
    <row r="47" spans="1:13" ht="16.5" x14ac:dyDescent="0.2">
      <c r="A47" s="13"/>
      <c r="B47" s="14"/>
      <c r="C47" s="12"/>
      <c r="D47" s="13"/>
    </row>
    <row r="50" spans="1:13" ht="49.5" customHeight="1" x14ac:dyDescent="0.2">
      <c r="A50" s="43" t="s">
        <v>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ht="33" customHeight="1" x14ac:dyDescent="0.2">
      <c r="A51" s="47" t="s">
        <v>62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</row>
    <row r="52" spans="1:13" ht="38.25" customHeight="1" x14ac:dyDescent="0.2">
      <c r="A52" s="7"/>
      <c r="B52" s="8"/>
      <c r="C52" s="8"/>
      <c r="D52" s="8"/>
      <c r="E52" s="49" t="s">
        <v>2</v>
      </c>
      <c r="F52" s="49"/>
      <c r="G52" s="49"/>
      <c r="H52" s="50"/>
      <c r="I52" s="51" t="s">
        <v>3</v>
      </c>
      <c r="J52" s="52"/>
      <c r="K52" s="52"/>
      <c r="L52" s="53"/>
      <c r="M52" s="8"/>
    </row>
    <row r="53" spans="1:13" ht="45" x14ac:dyDescent="0.2">
      <c r="A53" s="3" t="s">
        <v>4</v>
      </c>
      <c r="B53" s="3" t="s">
        <v>5</v>
      </c>
      <c r="C53" s="3" t="s">
        <v>6</v>
      </c>
      <c r="D53" s="3" t="s">
        <v>7</v>
      </c>
      <c r="E53" s="5" t="s">
        <v>8</v>
      </c>
      <c r="F53" s="5" t="s">
        <v>9</v>
      </c>
      <c r="G53" s="5" t="s">
        <v>10</v>
      </c>
      <c r="H53" s="5" t="s">
        <v>11</v>
      </c>
      <c r="I53" s="6" t="s">
        <v>8</v>
      </c>
      <c r="J53" s="6" t="s">
        <v>9</v>
      </c>
      <c r="K53" s="6" t="s">
        <v>12</v>
      </c>
      <c r="L53" s="6" t="s">
        <v>13</v>
      </c>
      <c r="M53" s="3" t="s">
        <v>14</v>
      </c>
    </row>
    <row r="54" spans="1:13" ht="51" x14ac:dyDescent="0.2">
      <c r="A54" s="9">
        <v>1</v>
      </c>
      <c r="B54" s="10" t="s">
        <v>15</v>
      </c>
      <c r="C54" s="11" t="s">
        <v>16</v>
      </c>
      <c r="D54" s="17">
        <v>1</v>
      </c>
      <c r="E54" s="15">
        <v>256000</v>
      </c>
      <c r="F54" s="15">
        <f>D54*E54</f>
        <v>256000</v>
      </c>
      <c r="G54" s="16">
        <f>E54*1.19</f>
        <v>304640</v>
      </c>
      <c r="H54" s="15">
        <f t="shared" ref="H54:H68" si="8">G54*D54</f>
        <v>304640</v>
      </c>
      <c r="I54" s="15">
        <v>437000</v>
      </c>
      <c r="J54" s="15">
        <f>D54*I54</f>
        <v>437000</v>
      </c>
      <c r="K54" s="15">
        <f t="shared" ref="K54:K68" si="9">I54*1.19</f>
        <v>520030</v>
      </c>
      <c r="L54" s="15">
        <f t="shared" ref="L54:L68" si="10">D54*K54</f>
        <v>520030</v>
      </c>
      <c r="M54" s="15">
        <f>(H54+L54)/2</f>
        <v>412335</v>
      </c>
    </row>
    <row r="55" spans="1:13" ht="51" x14ac:dyDescent="0.2">
      <c r="A55" s="9">
        <v>2</v>
      </c>
      <c r="B55" s="10" t="s">
        <v>17</v>
      </c>
      <c r="C55" s="11" t="s">
        <v>16</v>
      </c>
      <c r="D55" s="17">
        <v>1</v>
      </c>
      <c r="E55" s="15">
        <v>256000</v>
      </c>
      <c r="F55" s="15">
        <f t="shared" ref="F55:F74" si="11">D55*E55</f>
        <v>256000</v>
      </c>
      <c r="G55" s="16">
        <f t="shared" ref="G55:G74" si="12">E55*1.19</f>
        <v>304640</v>
      </c>
      <c r="H55" s="15">
        <f t="shared" si="8"/>
        <v>304640</v>
      </c>
      <c r="I55" s="15">
        <v>460000</v>
      </c>
      <c r="J55" s="15">
        <f t="shared" ref="J55:J74" si="13">D55*I55</f>
        <v>460000</v>
      </c>
      <c r="K55" s="15">
        <f t="shared" si="9"/>
        <v>547400</v>
      </c>
      <c r="L55" s="15">
        <f t="shared" si="10"/>
        <v>547400</v>
      </c>
      <c r="M55" s="15">
        <f t="shared" ref="M55:M74" si="14">(H55+L55)/2</f>
        <v>426020</v>
      </c>
    </row>
    <row r="56" spans="1:13" ht="25.5" x14ac:dyDescent="0.2">
      <c r="A56" s="9">
        <v>3</v>
      </c>
      <c r="B56" s="10" t="s">
        <v>20</v>
      </c>
      <c r="C56" s="11" t="s">
        <v>19</v>
      </c>
      <c r="D56" s="17">
        <v>10</v>
      </c>
      <c r="E56" s="15">
        <v>8000</v>
      </c>
      <c r="F56" s="15">
        <f t="shared" si="11"/>
        <v>80000</v>
      </c>
      <c r="G56" s="16">
        <f t="shared" si="12"/>
        <v>9520</v>
      </c>
      <c r="H56" s="15">
        <f t="shared" si="8"/>
        <v>95200</v>
      </c>
      <c r="I56" s="15">
        <v>10400</v>
      </c>
      <c r="J56" s="15">
        <f t="shared" si="13"/>
        <v>104000</v>
      </c>
      <c r="K56" s="15">
        <f t="shared" si="9"/>
        <v>12376</v>
      </c>
      <c r="L56" s="15">
        <f t="shared" si="10"/>
        <v>123760</v>
      </c>
      <c r="M56" s="15">
        <f t="shared" si="14"/>
        <v>109480</v>
      </c>
    </row>
    <row r="57" spans="1:13" ht="25.5" x14ac:dyDescent="0.2">
      <c r="A57" s="9">
        <v>4</v>
      </c>
      <c r="B57" s="10" t="s">
        <v>21</v>
      </c>
      <c r="C57" s="11" t="s">
        <v>19</v>
      </c>
      <c r="D57" s="17">
        <v>15</v>
      </c>
      <c r="E57" s="15">
        <v>30000</v>
      </c>
      <c r="F57" s="15">
        <f t="shared" si="11"/>
        <v>450000</v>
      </c>
      <c r="G57" s="16">
        <f t="shared" si="12"/>
        <v>35700</v>
      </c>
      <c r="H57" s="15">
        <f t="shared" si="8"/>
        <v>535500</v>
      </c>
      <c r="I57" s="15">
        <v>36700</v>
      </c>
      <c r="J57" s="15">
        <f t="shared" si="13"/>
        <v>550500</v>
      </c>
      <c r="K57" s="15">
        <f t="shared" si="9"/>
        <v>43673</v>
      </c>
      <c r="L57" s="15">
        <f t="shared" si="10"/>
        <v>655095</v>
      </c>
      <c r="M57" s="15">
        <f t="shared" si="14"/>
        <v>595297.5</v>
      </c>
    </row>
    <row r="58" spans="1:13" ht="25.5" x14ac:dyDescent="0.2">
      <c r="A58" s="9">
        <v>5</v>
      </c>
      <c r="B58" s="10" t="s">
        <v>22</v>
      </c>
      <c r="C58" s="11" t="s">
        <v>19</v>
      </c>
      <c r="D58" s="17">
        <v>5</v>
      </c>
      <c r="E58" s="15">
        <v>30000</v>
      </c>
      <c r="F58" s="15">
        <f t="shared" si="11"/>
        <v>150000</v>
      </c>
      <c r="G58" s="16">
        <f t="shared" si="12"/>
        <v>35700</v>
      </c>
      <c r="H58" s="15">
        <f t="shared" si="8"/>
        <v>178500</v>
      </c>
      <c r="I58" s="15">
        <v>25300</v>
      </c>
      <c r="J58" s="15">
        <f t="shared" si="13"/>
        <v>126500</v>
      </c>
      <c r="K58" s="15">
        <f t="shared" si="9"/>
        <v>30107</v>
      </c>
      <c r="L58" s="15">
        <f t="shared" si="10"/>
        <v>150535</v>
      </c>
      <c r="M58" s="15">
        <f t="shared" si="14"/>
        <v>164517.5</v>
      </c>
    </row>
    <row r="59" spans="1:13" ht="25.5" x14ac:dyDescent="0.2">
      <c r="A59" s="9">
        <v>6</v>
      </c>
      <c r="B59" s="10" t="s">
        <v>23</v>
      </c>
      <c r="C59" s="11" t="s">
        <v>19</v>
      </c>
      <c r="D59" s="17">
        <v>5</v>
      </c>
      <c r="E59" s="15">
        <v>30000</v>
      </c>
      <c r="F59" s="15">
        <f t="shared" si="11"/>
        <v>150000</v>
      </c>
      <c r="G59" s="16">
        <f t="shared" si="12"/>
        <v>35700</v>
      </c>
      <c r="H59" s="15">
        <f t="shared" si="8"/>
        <v>178500</v>
      </c>
      <c r="I59" s="15">
        <v>38400</v>
      </c>
      <c r="J59" s="15">
        <f t="shared" si="13"/>
        <v>192000</v>
      </c>
      <c r="K59" s="15">
        <f t="shared" si="9"/>
        <v>45696</v>
      </c>
      <c r="L59" s="15">
        <f t="shared" si="10"/>
        <v>228480</v>
      </c>
      <c r="M59" s="15">
        <f t="shared" si="14"/>
        <v>203490</v>
      </c>
    </row>
    <row r="60" spans="1:13" x14ac:dyDescent="0.2">
      <c r="A60" s="9">
        <v>7</v>
      </c>
      <c r="B60" s="10" t="s">
        <v>41</v>
      </c>
      <c r="C60" s="11" t="s">
        <v>19</v>
      </c>
      <c r="D60" s="17">
        <v>15</v>
      </c>
      <c r="E60" s="15">
        <v>10000</v>
      </c>
      <c r="F60" s="15">
        <f t="shared" si="11"/>
        <v>150000</v>
      </c>
      <c r="G60" s="16">
        <f t="shared" si="12"/>
        <v>11900</v>
      </c>
      <c r="H60" s="15">
        <f t="shared" si="8"/>
        <v>178500</v>
      </c>
      <c r="I60" s="15">
        <v>16000</v>
      </c>
      <c r="J60" s="15">
        <f t="shared" si="13"/>
        <v>240000</v>
      </c>
      <c r="K60" s="15">
        <f t="shared" si="9"/>
        <v>19040</v>
      </c>
      <c r="L60" s="15">
        <f t="shared" si="10"/>
        <v>285600</v>
      </c>
      <c r="M60" s="15">
        <f t="shared" si="14"/>
        <v>232050</v>
      </c>
    </row>
    <row r="61" spans="1:13" ht="25.5" x14ac:dyDescent="0.2">
      <c r="A61" s="9">
        <v>8</v>
      </c>
      <c r="B61" s="10" t="s">
        <v>42</v>
      </c>
      <c r="C61" s="11" t="s">
        <v>43</v>
      </c>
      <c r="D61" s="17">
        <v>1</v>
      </c>
      <c r="E61" s="15">
        <v>25000</v>
      </c>
      <c r="F61" s="15">
        <f t="shared" si="11"/>
        <v>25000</v>
      </c>
      <c r="G61" s="16">
        <f t="shared" si="12"/>
        <v>29750</v>
      </c>
      <c r="H61" s="15">
        <f t="shared" si="8"/>
        <v>29750</v>
      </c>
      <c r="I61" s="15">
        <v>29900</v>
      </c>
      <c r="J61" s="15">
        <f t="shared" si="13"/>
        <v>29900</v>
      </c>
      <c r="K61" s="15">
        <f t="shared" si="9"/>
        <v>35581</v>
      </c>
      <c r="L61" s="15">
        <f t="shared" si="10"/>
        <v>35581</v>
      </c>
      <c r="M61" s="15">
        <f t="shared" si="14"/>
        <v>32665.5</v>
      </c>
    </row>
    <row r="62" spans="1:13" ht="25.5" x14ac:dyDescent="0.2">
      <c r="A62" s="9">
        <v>9</v>
      </c>
      <c r="B62" s="10" t="s">
        <v>44</v>
      </c>
      <c r="C62" s="11" t="s">
        <v>43</v>
      </c>
      <c r="D62" s="17">
        <v>1</v>
      </c>
      <c r="E62" s="15">
        <v>30000</v>
      </c>
      <c r="F62" s="15">
        <f t="shared" si="11"/>
        <v>30000</v>
      </c>
      <c r="G62" s="16">
        <f t="shared" si="12"/>
        <v>35700</v>
      </c>
      <c r="H62" s="15">
        <f t="shared" si="8"/>
        <v>35700</v>
      </c>
      <c r="I62" s="15">
        <v>48300</v>
      </c>
      <c r="J62" s="15">
        <f t="shared" si="13"/>
        <v>48300</v>
      </c>
      <c r="K62" s="15">
        <f t="shared" si="9"/>
        <v>57477</v>
      </c>
      <c r="L62" s="15">
        <f t="shared" si="10"/>
        <v>57477</v>
      </c>
      <c r="M62" s="15">
        <f t="shared" si="14"/>
        <v>46588.5</v>
      </c>
    </row>
    <row r="63" spans="1:13" ht="25.5" x14ac:dyDescent="0.2">
      <c r="A63" s="9">
        <v>10</v>
      </c>
      <c r="B63" s="10" t="s">
        <v>45</v>
      </c>
      <c r="C63" s="11" t="s">
        <v>43</v>
      </c>
      <c r="D63" s="17">
        <v>1</v>
      </c>
      <c r="E63" s="15">
        <v>40000</v>
      </c>
      <c r="F63" s="15">
        <f t="shared" si="11"/>
        <v>40000</v>
      </c>
      <c r="G63" s="16">
        <f t="shared" si="12"/>
        <v>47600</v>
      </c>
      <c r="H63" s="15">
        <f t="shared" si="8"/>
        <v>47600</v>
      </c>
      <c r="I63" s="15">
        <v>63400</v>
      </c>
      <c r="J63" s="15">
        <f t="shared" si="13"/>
        <v>63400</v>
      </c>
      <c r="K63" s="15">
        <f t="shared" si="9"/>
        <v>75446</v>
      </c>
      <c r="L63" s="15">
        <f t="shared" si="10"/>
        <v>75446</v>
      </c>
      <c r="M63" s="15">
        <f t="shared" si="14"/>
        <v>61523</v>
      </c>
    </row>
    <row r="64" spans="1:13" ht="25.5" x14ac:dyDescent="0.2">
      <c r="A64" s="9">
        <v>11</v>
      </c>
      <c r="B64" s="10" t="s">
        <v>46</v>
      </c>
      <c r="C64" s="11" t="s">
        <v>43</v>
      </c>
      <c r="D64" s="17">
        <v>1</v>
      </c>
      <c r="E64" s="15">
        <v>70000</v>
      </c>
      <c r="F64" s="15">
        <f t="shared" si="11"/>
        <v>70000</v>
      </c>
      <c r="G64" s="16">
        <f t="shared" si="12"/>
        <v>83300</v>
      </c>
      <c r="H64" s="15">
        <f t="shared" si="8"/>
        <v>83300</v>
      </c>
      <c r="I64" s="15">
        <v>111400</v>
      </c>
      <c r="J64" s="15">
        <f t="shared" si="13"/>
        <v>111400</v>
      </c>
      <c r="K64" s="15">
        <f t="shared" si="9"/>
        <v>132566</v>
      </c>
      <c r="L64" s="15">
        <f t="shared" si="10"/>
        <v>132566</v>
      </c>
      <c r="M64" s="15">
        <f t="shared" si="14"/>
        <v>107933</v>
      </c>
    </row>
    <row r="65" spans="1:13" ht="25.5" x14ac:dyDescent="0.2">
      <c r="A65" s="9">
        <v>12</v>
      </c>
      <c r="B65" s="10" t="s">
        <v>48</v>
      </c>
      <c r="C65" s="11" t="s">
        <v>43</v>
      </c>
      <c r="D65" s="17">
        <v>1</v>
      </c>
      <c r="E65" s="15">
        <v>70000</v>
      </c>
      <c r="F65" s="15">
        <f t="shared" si="11"/>
        <v>70000</v>
      </c>
      <c r="G65" s="16">
        <f t="shared" si="12"/>
        <v>83300</v>
      </c>
      <c r="H65" s="15">
        <f t="shared" si="8"/>
        <v>83300</v>
      </c>
      <c r="I65" s="15">
        <v>144200</v>
      </c>
      <c r="J65" s="15">
        <f t="shared" si="13"/>
        <v>144200</v>
      </c>
      <c r="K65" s="15">
        <f t="shared" si="9"/>
        <v>171598</v>
      </c>
      <c r="L65" s="15">
        <f t="shared" si="10"/>
        <v>171598</v>
      </c>
      <c r="M65" s="15">
        <f t="shared" si="14"/>
        <v>127449</v>
      </c>
    </row>
    <row r="66" spans="1:13" ht="25.5" x14ac:dyDescent="0.2">
      <c r="A66" s="9">
        <v>13</v>
      </c>
      <c r="B66" s="10" t="s">
        <v>49</v>
      </c>
      <c r="C66" s="11" t="s">
        <v>43</v>
      </c>
      <c r="D66" s="17">
        <v>4</v>
      </c>
      <c r="E66" s="15">
        <v>80000</v>
      </c>
      <c r="F66" s="15">
        <f t="shared" si="11"/>
        <v>320000</v>
      </c>
      <c r="G66" s="16">
        <f t="shared" si="12"/>
        <v>95200</v>
      </c>
      <c r="H66" s="15">
        <f t="shared" si="8"/>
        <v>380800</v>
      </c>
      <c r="I66" s="15">
        <v>21600</v>
      </c>
      <c r="J66" s="15">
        <f t="shared" si="13"/>
        <v>86400</v>
      </c>
      <c r="K66" s="15">
        <f t="shared" si="9"/>
        <v>25704</v>
      </c>
      <c r="L66" s="15">
        <f t="shared" si="10"/>
        <v>102816</v>
      </c>
      <c r="M66" s="15">
        <f t="shared" si="14"/>
        <v>241808</v>
      </c>
    </row>
    <row r="67" spans="1:13" ht="25.5" x14ac:dyDescent="0.2">
      <c r="A67" s="9">
        <v>14</v>
      </c>
      <c r="B67" s="10" t="s">
        <v>50</v>
      </c>
      <c r="C67" s="11" t="s">
        <v>43</v>
      </c>
      <c r="D67" s="17">
        <v>4</v>
      </c>
      <c r="E67" s="15">
        <v>35000</v>
      </c>
      <c r="F67" s="15">
        <f t="shared" si="11"/>
        <v>140000</v>
      </c>
      <c r="G67" s="16">
        <f t="shared" si="12"/>
        <v>41650</v>
      </c>
      <c r="H67" s="15">
        <f t="shared" si="8"/>
        <v>166600</v>
      </c>
      <c r="I67" s="15">
        <v>24400</v>
      </c>
      <c r="J67" s="15">
        <f t="shared" si="13"/>
        <v>97600</v>
      </c>
      <c r="K67" s="15">
        <f t="shared" si="9"/>
        <v>29036</v>
      </c>
      <c r="L67" s="15">
        <f t="shared" si="10"/>
        <v>116144</v>
      </c>
      <c r="M67" s="15">
        <f t="shared" si="14"/>
        <v>141372</v>
      </c>
    </row>
    <row r="68" spans="1:13" ht="25.5" x14ac:dyDescent="0.2">
      <c r="A68" s="9">
        <v>15</v>
      </c>
      <c r="B68" s="10" t="s">
        <v>51</v>
      </c>
      <c r="C68" s="11" t="s">
        <v>43</v>
      </c>
      <c r="D68" s="17">
        <v>1</v>
      </c>
      <c r="E68" s="15">
        <v>120000</v>
      </c>
      <c r="F68" s="15">
        <f t="shared" si="11"/>
        <v>120000</v>
      </c>
      <c r="G68" s="16">
        <f t="shared" si="12"/>
        <v>142800</v>
      </c>
      <c r="H68" s="15">
        <f t="shared" si="8"/>
        <v>142800</v>
      </c>
      <c r="I68" s="15">
        <v>142000</v>
      </c>
      <c r="J68" s="15">
        <f t="shared" si="13"/>
        <v>142000</v>
      </c>
      <c r="K68" s="15">
        <f t="shared" si="9"/>
        <v>168980</v>
      </c>
      <c r="L68" s="15">
        <f t="shared" si="10"/>
        <v>168980</v>
      </c>
      <c r="M68" s="15">
        <f t="shared" si="14"/>
        <v>155890</v>
      </c>
    </row>
    <row r="69" spans="1:13" x14ac:dyDescent="0.2">
      <c r="A69" s="9">
        <v>16</v>
      </c>
      <c r="B69" s="24" t="s">
        <v>52</v>
      </c>
      <c r="C69" s="25" t="s">
        <v>43</v>
      </c>
      <c r="D69" s="42">
        <v>1</v>
      </c>
      <c r="E69" s="26">
        <v>350000</v>
      </c>
      <c r="F69" s="26">
        <f t="shared" si="11"/>
        <v>350000</v>
      </c>
      <c r="G69" s="16">
        <f t="shared" si="12"/>
        <v>416500</v>
      </c>
      <c r="H69" s="26">
        <f t="shared" ref="H69:H74" si="15">G69*D69</f>
        <v>416500</v>
      </c>
      <c r="I69" s="26">
        <v>113600</v>
      </c>
      <c r="J69" s="26">
        <f t="shared" si="13"/>
        <v>113600</v>
      </c>
      <c r="K69" s="26">
        <f t="shared" ref="K69:K74" si="16">I69*1.19</f>
        <v>135184</v>
      </c>
      <c r="L69" s="26">
        <f t="shared" ref="L69:L74" si="17">D69*K69</f>
        <v>135184</v>
      </c>
      <c r="M69" s="26">
        <f t="shared" si="14"/>
        <v>275842</v>
      </c>
    </row>
    <row r="70" spans="1:13" x14ac:dyDescent="0.2">
      <c r="A70" s="9">
        <v>17</v>
      </c>
      <c r="B70" s="27" t="s">
        <v>53</v>
      </c>
      <c r="C70" s="28" t="s">
        <v>43</v>
      </c>
      <c r="D70" s="41">
        <v>1</v>
      </c>
      <c r="E70" s="29">
        <v>370000</v>
      </c>
      <c r="F70" s="29">
        <f t="shared" si="11"/>
        <v>370000</v>
      </c>
      <c r="G70" s="29">
        <f t="shared" si="12"/>
        <v>440300</v>
      </c>
      <c r="H70" s="29">
        <f t="shared" si="15"/>
        <v>440300</v>
      </c>
      <c r="I70" s="29">
        <v>181400</v>
      </c>
      <c r="J70" s="29">
        <f t="shared" si="13"/>
        <v>181400</v>
      </c>
      <c r="K70" s="29">
        <f t="shared" si="16"/>
        <v>215866</v>
      </c>
      <c r="L70" s="29">
        <f t="shared" si="17"/>
        <v>215866</v>
      </c>
      <c r="M70" s="29">
        <f t="shared" si="14"/>
        <v>328083</v>
      </c>
    </row>
    <row r="71" spans="1:13" x14ac:dyDescent="0.2">
      <c r="A71" s="9">
        <v>18</v>
      </c>
      <c r="B71" s="27" t="s">
        <v>54</v>
      </c>
      <c r="C71" s="28" t="s">
        <v>43</v>
      </c>
      <c r="D71" s="41">
        <v>1</v>
      </c>
      <c r="E71" s="29">
        <v>450000</v>
      </c>
      <c r="F71" s="29">
        <f t="shared" si="11"/>
        <v>450000</v>
      </c>
      <c r="G71" s="29">
        <f t="shared" si="12"/>
        <v>535500</v>
      </c>
      <c r="H71" s="29">
        <f t="shared" si="15"/>
        <v>535500</v>
      </c>
      <c r="I71" s="29">
        <v>262200</v>
      </c>
      <c r="J71" s="29">
        <f t="shared" si="13"/>
        <v>262200</v>
      </c>
      <c r="K71" s="29">
        <f t="shared" si="16"/>
        <v>312018</v>
      </c>
      <c r="L71" s="29">
        <f t="shared" si="17"/>
        <v>312018</v>
      </c>
      <c r="M71" s="29">
        <f t="shared" si="14"/>
        <v>423759</v>
      </c>
    </row>
    <row r="72" spans="1:13" x14ac:dyDescent="0.2">
      <c r="A72" s="9">
        <v>19</v>
      </c>
      <c r="B72" s="27" t="s">
        <v>55</v>
      </c>
      <c r="C72" s="28" t="s">
        <v>43</v>
      </c>
      <c r="D72" s="41">
        <v>1</v>
      </c>
      <c r="E72" s="29">
        <v>480000</v>
      </c>
      <c r="F72" s="29">
        <f t="shared" si="11"/>
        <v>480000</v>
      </c>
      <c r="G72" s="29">
        <f t="shared" si="12"/>
        <v>571200</v>
      </c>
      <c r="H72" s="29">
        <f t="shared" si="15"/>
        <v>571200</v>
      </c>
      <c r="I72" s="29">
        <v>388900</v>
      </c>
      <c r="J72" s="29">
        <f t="shared" si="13"/>
        <v>388900</v>
      </c>
      <c r="K72" s="29">
        <f t="shared" si="16"/>
        <v>462791</v>
      </c>
      <c r="L72" s="29">
        <f t="shared" si="17"/>
        <v>462791</v>
      </c>
      <c r="M72" s="29">
        <f t="shared" si="14"/>
        <v>516995.5</v>
      </c>
    </row>
    <row r="73" spans="1:13" x14ac:dyDescent="0.2">
      <c r="A73" s="9">
        <v>20</v>
      </c>
      <c r="B73" s="27" t="s">
        <v>57</v>
      </c>
      <c r="C73" s="28" t="s">
        <v>43</v>
      </c>
      <c r="D73" s="41">
        <v>1</v>
      </c>
      <c r="E73" s="29">
        <v>90000</v>
      </c>
      <c r="F73" s="29">
        <f t="shared" si="11"/>
        <v>90000</v>
      </c>
      <c r="G73" s="29">
        <f t="shared" si="12"/>
        <v>107100</v>
      </c>
      <c r="H73" s="29">
        <f t="shared" si="15"/>
        <v>107100</v>
      </c>
      <c r="I73" s="29">
        <v>122500</v>
      </c>
      <c r="J73" s="29">
        <f t="shared" si="13"/>
        <v>122500</v>
      </c>
      <c r="K73" s="29">
        <f t="shared" si="16"/>
        <v>145775</v>
      </c>
      <c r="L73" s="29">
        <f t="shared" si="17"/>
        <v>145775</v>
      </c>
      <c r="M73" s="29">
        <f t="shared" si="14"/>
        <v>126437.5</v>
      </c>
    </row>
    <row r="74" spans="1:13" x14ac:dyDescent="0.2">
      <c r="A74" s="9">
        <v>21</v>
      </c>
      <c r="B74" s="27" t="s">
        <v>58</v>
      </c>
      <c r="C74" s="28" t="s">
        <v>43</v>
      </c>
      <c r="D74" s="41">
        <v>1</v>
      </c>
      <c r="E74" s="29">
        <v>140000</v>
      </c>
      <c r="F74" s="29">
        <f t="shared" si="11"/>
        <v>140000</v>
      </c>
      <c r="G74" s="29">
        <f t="shared" si="12"/>
        <v>166600</v>
      </c>
      <c r="H74" s="29">
        <f t="shared" si="15"/>
        <v>166600</v>
      </c>
      <c r="I74" s="29">
        <v>218500</v>
      </c>
      <c r="J74" s="29">
        <f t="shared" si="13"/>
        <v>218500</v>
      </c>
      <c r="K74" s="29">
        <f t="shared" si="16"/>
        <v>260015</v>
      </c>
      <c r="L74" s="29">
        <f t="shared" si="17"/>
        <v>260015</v>
      </c>
      <c r="M74" s="29">
        <f t="shared" si="14"/>
        <v>213307.5</v>
      </c>
    </row>
    <row r="75" spans="1:13" ht="16.5" x14ac:dyDescent="0.2">
      <c r="A75" s="18"/>
      <c r="B75" s="19"/>
      <c r="C75" s="20"/>
      <c r="D75" s="21"/>
      <c r="E75" s="22"/>
      <c r="F75" s="22"/>
      <c r="G75" s="22"/>
      <c r="H75" s="22"/>
      <c r="I75" s="22"/>
      <c r="J75" s="22"/>
      <c r="K75" s="22"/>
      <c r="L75" s="22"/>
      <c r="M75" s="22"/>
    </row>
    <row r="76" spans="1:13" ht="16.5" x14ac:dyDescent="0.2">
      <c r="A76" s="18"/>
      <c r="B76" s="23" t="s">
        <v>59</v>
      </c>
      <c r="C76" s="20"/>
      <c r="D76" s="21"/>
      <c r="E76" s="22"/>
      <c r="F76" s="22">
        <f>SUM(F54:F75)</f>
        <v>4187000</v>
      </c>
      <c r="G76" s="22"/>
      <c r="H76" s="22"/>
      <c r="I76" s="22"/>
      <c r="J76" s="22">
        <f>SUM(J54:J75)</f>
        <v>4120300</v>
      </c>
      <c r="K76" s="22"/>
      <c r="L76" s="22"/>
      <c r="M76" s="22">
        <f>(F76+J76)/2</f>
        <v>4153650</v>
      </c>
    </row>
    <row r="77" spans="1:13" ht="16.5" x14ac:dyDescent="0.2">
      <c r="A77" s="21"/>
      <c r="B77" s="23" t="s">
        <v>60</v>
      </c>
      <c r="C77" s="20"/>
      <c r="D77" s="21"/>
      <c r="E77" s="22"/>
      <c r="F77" s="22">
        <f>F76*0.19</f>
        <v>795530</v>
      </c>
      <c r="G77" s="22"/>
      <c r="H77" s="22"/>
      <c r="I77" s="22"/>
      <c r="J77" s="22">
        <f>J76*0.19</f>
        <v>782857</v>
      </c>
      <c r="K77" s="22"/>
      <c r="L77" s="22"/>
      <c r="M77" s="22">
        <f t="shared" ref="M77:M78" si="18">(F77+J77)/2</f>
        <v>789193.5</v>
      </c>
    </row>
    <row r="78" spans="1:13" ht="16.5" x14ac:dyDescent="0.2">
      <c r="A78" s="21"/>
      <c r="B78" s="23" t="s">
        <v>61</v>
      </c>
      <c r="C78" s="20"/>
      <c r="D78" s="21"/>
      <c r="E78" s="22"/>
      <c r="F78" s="22">
        <f>SUM(F76:F77)</f>
        <v>4982530</v>
      </c>
      <c r="G78" s="22"/>
      <c r="H78" s="22"/>
      <c r="I78" s="22"/>
      <c r="J78" s="22">
        <f>SUM(J76:J77)</f>
        <v>4903157</v>
      </c>
      <c r="K78" s="22"/>
      <c r="L78" s="22"/>
      <c r="M78" s="22">
        <f t="shared" si="18"/>
        <v>4942843.5</v>
      </c>
    </row>
  </sheetData>
  <mergeCells count="8">
    <mergeCell ref="A1:M1"/>
    <mergeCell ref="A2:M2"/>
    <mergeCell ref="A50:M50"/>
    <mergeCell ref="A51:M51"/>
    <mergeCell ref="E52:H52"/>
    <mergeCell ref="I52:L52"/>
    <mergeCell ref="E3:H3"/>
    <mergeCell ref="I3:L3"/>
  </mergeCells>
  <pageMargins left="0.7" right="0.7" top="0.75" bottom="0.75" header="0.3" footer="0.3"/>
  <pageSetup scale="61" fitToWidth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Jenny Marcela Garcia Vallejo</cp:lastModifiedBy>
  <cp:revision/>
  <dcterms:created xsi:type="dcterms:W3CDTF">2019-07-10T22:21:02Z</dcterms:created>
  <dcterms:modified xsi:type="dcterms:W3CDTF">2025-06-18T14:03:31Z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