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ehisonpradafonseca/Documents/ALCALDIA DE NOBSA 2025/MATENIMIENTO GYM/"/>
    </mc:Choice>
  </mc:AlternateContent>
  <xr:revisionPtr revIDLastSave="0" documentId="13_ncr:1_{119F2CB3-D562-4947-8B50-EAFC29851B6C}" xr6:coauthVersionLast="47" xr6:coauthVersionMax="47" xr10:uidLastSave="{00000000-0000-0000-0000-000000000000}"/>
  <bookViews>
    <workbookView xWindow="0" yWindow="0" windowWidth="25600" windowHeight="16000" xr2:uid="{AA40FAB1-7C45-F749-A93E-6A6802388408}"/>
  </bookViews>
  <sheets>
    <sheet name="ANEXO PROPUESTA ECONOMICA" sheetId="1" r:id="rId1"/>
  </sheets>
  <definedNames>
    <definedName name="_xlnm.Print_Area" localSheetId="0">'ANEXO PROPUESTA ECONOMICA'!$A$1:$K$56</definedName>
    <definedName name="_xlnm.Print_Titles" localSheetId="0">'ANEXO PROPUESTA ECONOMICA'!$1:$3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2" i="1" l="1"/>
  <c r="G38" i="1" s="1"/>
  <c r="G32" i="1"/>
  <c r="K26" i="1" s="1"/>
  <c r="I29" i="1"/>
  <c r="J28" i="1"/>
  <c r="I28" i="1"/>
  <c r="I27" i="1"/>
  <c r="J26" i="1"/>
  <c r="K14" i="1" s="1"/>
  <c r="K17" i="1"/>
  <c r="K16" i="1"/>
  <c r="J27" i="1" l="1"/>
  <c r="K19" i="1"/>
  <c r="K23" i="1"/>
  <c r="K21" i="1"/>
  <c r="J29" i="1"/>
  <c r="K11" i="1"/>
  <c r="K12" i="1"/>
  <c r="G48" i="1"/>
  <c r="J38" i="1" s="1"/>
  <c r="K10" i="1"/>
  <c r="J32" i="1" l="1"/>
  <c r="G52" i="1"/>
  <c r="J48" i="1"/>
  <c r="J50" i="1"/>
</calcChain>
</file>

<file path=xl/sharedStrings.xml><?xml version="1.0" encoding="utf-8"?>
<sst xmlns="http://schemas.openxmlformats.org/spreadsheetml/2006/main" count="117" uniqueCount="86">
  <si>
    <t>FORMATO</t>
  </si>
  <si>
    <t>VERSIÓN:  2</t>
  </si>
  <si>
    <t>CODIGO:E-DE-FP-F-009</t>
  </si>
  <si>
    <t>ANEXO PROPUESTA ECONOMICA
Construcción y adquisición de bienes y/o servicios</t>
  </si>
  <si>
    <t>FECHA:   02/Oct/2024</t>
  </si>
  <si>
    <t>Objeto:</t>
  </si>
  <si>
    <t>SERVICIO DE MANTENIMIENTO A LA INFRAESTRUCTURA DE LOS GIMNASIOS, CON LO CUAL SE BUSCA PROPORCIONAR ESPACIOS SEGUROS Y ADECUADOS PARA LA COMUNIDAD DEL MUNICIPIO DE NOBSA.”.</t>
  </si>
  <si>
    <t>AÑO BASE DE LOS PRECIOS</t>
  </si>
  <si>
    <t>1er AÑO DE LOS RECURSOS</t>
  </si>
  <si>
    <t>ITEM</t>
  </si>
  <si>
    <t>ITEM GOBER</t>
  </si>
  <si>
    <t>DESCRIPCIÓN</t>
  </si>
  <si>
    <t>FUENTE</t>
  </si>
  <si>
    <t>UNIDAD</t>
  </si>
  <si>
    <t>CANT</t>
  </si>
  <si>
    <t>DIST.</t>
  </si>
  <si>
    <t>VR UNITARIO</t>
  </si>
  <si>
    <t>VR TOTAL</t>
  </si>
  <si>
    <t>%</t>
  </si>
  <si>
    <t xml:space="preserve"> PINTURA</t>
  </si>
  <si>
    <t>TIPO:</t>
  </si>
  <si>
    <t>OBRA PÚBLICA</t>
  </si>
  <si>
    <t>1.01</t>
  </si>
  <si>
    <t xml:space="preserve">2.07.01 </t>
  </si>
  <si>
    <t xml:space="preserve">SUMINISTRO E INSTALACIÓN DE ESMALTE LÁMINA LINEAL 3 MANOS </t>
  </si>
  <si>
    <t>Precios Gober.</t>
  </si>
  <si>
    <t>Metro Cuadrado</t>
  </si>
  <si>
    <t>1.02</t>
  </si>
  <si>
    <t xml:space="preserve">2.07.14 </t>
  </si>
  <si>
    <t xml:space="preserve">SUMINISTRO E INSTALACIÓN DE VINILO TIPO I SOBRE PAÑETE O ESTUCO A TRES MANOS. </t>
  </si>
  <si>
    <t>1.03</t>
  </si>
  <si>
    <t xml:space="preserve">2.07.08 </t>
  </si>
  <si>
    <t xml:space="preserve">SUMINISTRO E INSTALACIÓN DE ESTUCO MUROS </t>
  </si>
  <si>
    <t xml:space="preserve"> CARPINTERÍA METÁLICA</t>
  </si>
  <si>
    <t>2.01</t>
  </si>
  <si>
    <t xml:space="preserve">2.12.180 </t>
  </si>
  <si>
    <t xml:space="preserve">SUMINISTRO E INSTALACIÓN ORINAL MEDIANO COMPLETO. (INCLUYE GRIFERÍA CROMADA) </t>
  </si>
  <si>
    <t>Unidad</t>
  </si>
  <si>
    <t xml:space="preserve">CUBIERTA </t>
  </si>
  <si>
    <t>3.01</t>
  </si>
  <si>
    <t xml:space="preserve">2.08.30 </t>
  </si>
  <si>
    <t xml:space="preserve">SUMINISTRO E INSTALACIÓN FLANCHE EN LÁMINA E=0.25M </t>
  </si>
  <si>
    <t>Metro lineal</t>
  </si>
  <si>
    <t>3.02</t>
  </si>
  <si>
    <t xml:space="preserve">2.08.23 </t>
  </si>
  <si>
    <t xml:space="preserve">SUMINISTRO E INSTALACIÓN CUBIERTA EN TEJA DE POLICARBONATO ALVEOLAR DE 6 MM. </t>
  </si>
  <si>
    <t xml:space="preserve"> VIDRIOS Y CERRADURAS</t>
  </si>
  <si>
    <t>4.01</t>
  </si>
  <si>
    <t xml:space="preserve">2.17.07 </t>
  </si>
  <si>
    <t xml:space="preserve">SUMINISTRO E INSTALACIÓN DE ESPEJO DE 4 MM. SIN BICEL </t>
  </si>
  <si>
    <t xml:space="preserve">INSTALACIONES ELÉCTRICAS - LUMINARIAS - LÁMPARAS </t>
  </si>
  <si>
    <t>5.01</t>
  </si>
  <si>
    <t xml:space="preserve">2.10.182 </t>
  </si>
  <si>
    <t xml:space="preserve">SUMINISTRO E INSTALACIÓN DE PANEL CUADRADO DE SOBREPONER DE 60X60 CM, 40-60W </t>
  </si>
  <si>
    <t>OBRAS EXTERIORES</t>
  </si>
  <si>
    <t>6.01</t>
  </si>
  <si>
    <t xml:space="preserve">2.19.11 </t>
  </si>
  <si>
    <t>ASEO GENERAL PARA ENTREGA FINAL DE EDIFICACIONES INCLUYE MUROS, FACHADAS, VENTANAS PUERTAS Y CIELORASOS.</t>
  </si>
  <si>
    <t>COSTO DIRECTO GRUPO</t>
  </si>
  <si>
    <t>INFORMACIÓN CONSOLIDADA
FORMULACIÓN INICIAL</t>
  </si>
  <si>
    <t>COSTO DIRECTO</t>
  </si>
  <si>
    <t>Bienes</t>
  </si>
  <si>
    <t>Servicios</t>
  </si>
  <si>
    <t>Obra Pública</t>
  </si>
  <si>
    <t>COSTO INDIRECTO</t>
  </si>
  <si>
    <t>Administración</t>
  </si>
  <si>
    <t>AIU</t>
  </si>
  <si>
    <t>imprevistos</t>
  </si>
  <si>
    <t>Utilidad</t>
  </si>
  <si>
    <t>Otros Costos</t>
  </si>
  <si>
    <t>Seleccione de la lista…</t>
  </si>
  <si>
    <t>SUBTOTAL</t>
  </si>
  <si>
    <t>INTERVENTORIA</t>
  </si>
  <si>
    <t>TOTAL PROPUESTA ECONOMICA</t>
  </si>
  <si>
    <r>
      <rPr>
        <b/>
        <sz val="10"/>
        <color theme="1"/>
        <rFont val="Arial Narrow"/>
        <family val="2"/>
      </rPr>
      <t>NOTA 1:</t>
    </r>
    <r>
      <rPr>
        <sz val="10"/>
        <color theme="1"/>
        <rFont val="Arial Narrow"/>
        <family val="2"/>
      </rPr>
      <t xml:space="preserve"> En ningún caso. el porcentaje % del AIU podrá ser superior al 32 %.  </t>
    </r>
  </si>
  <si>
    <r>
      <rPr>
        <b/>
        <sz val="10"/>
        <rFont val="Arial Narrow"/>
        <family val="2"/>
      </rPr>
      <t>NOTA 2.</t>
    </r>
    <r>
      <rPr>
        <sz val="10"/>
        <rFont val="Arial Narrow"/>
        <family val="2"/>
      </rPr>
      <t xml:space="preserve"> La propuesta económica deberá presentarse en formato PDF debidamente suscrita por el representante Legal del Proponente. adicionalmente debe presentar la propuesta económica en Formato Excel con valores redondeados y sin decimales.</t>
    </r>
  </si>
  <si>
    <r>
      <rPr>
        <b/>
        <sz val="10"/>
        <rFont val="Arial Narrow"/>
        <family val="2"/>
      </rPr>
      <t>NOTA 3.</t>
    </r>
    <r>
      <rPr>
        <sz val="10"/>
        <rFont val="Arial Narrow"/>
        <family val="2"/>
      </rPr>
      <t xml:space="preserve"> El factor de Distancia no podra ser superior al 1%</t>
    </r>
  </si>
  <si>
    <t>FIRMA REPRESENTANTE LEGAL:</t>
  </si>
  <si>
    <t>Nombre:</t>
  </si>
  <si>
    <t>NIT:</t>
  </si>
  <si>
    <t>Dirección:</t>
  </si>
  <si>
    <t>Teléfonos, Fax:</t>
  </si>
  <si>
    <t>Dirección Correo Electrónico:</t>
  </si>
  <si>
    <t>Número Celular:</t>
  </si>
  <si>
    <t>Ciudad: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</si>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</sst>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* #,##0_);_(&quot;$&quot;* \(#,##0\);_(&quot;$&quot;* &quot;-&quot;_);_(@_)"/>
    <numFmt numFmtId="165" formatCode="_-&quot;$&quot;* #,##0.00_-;\-&quot;$&quot;* #,##0.00_-;_-&quot;$&quot;* &quot;-&quot;_-;_-@_-"/>
    <numFmt numFmtId="166" formatCode="&quot;$&quot;\ #,##0"/>
    <numFmt numFmtId="167" formatCode="&quot;$&quot;\ #,##0.00"/>
    <numFmt numFmtId="168" formatCode="_(&quot;$&quot;* #,##0.00_);_(&quot;$&quot;* \(#,##0.00\);_(&quot;$&quot;* &quot;-&quot;??_);_(@_)"/>
  </numFmts>
  <fonts count="14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EBEBE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6E6E6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 style="mediumDashDot">
        <color indexed="64"/>
      </left>
      <right style="mediumDashDot">
        <color indexed="64"/>
      </right>
      <top style="mediumDashDot">
        <color indexed="64"/>
      </top>
      <bottom style="dotted">
        <color indexed="64"/>
      </bottom>
      <diagonal/>
    </border>
    <border>
      <left style="mediumDashDot">
        <color indexed="64"/>
      </left>
      <right style="mediumDashDot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DashDot">
        <color indexed="64"/>
      </left>
      <right style="mediumDashDot">
        <color indexed="64"/>
      </right>
      <top style="dotted">
        <color indexed="64"/>
      </top>
      <bottom style="mediumDashDot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DashDot">
        <color indexed="64"/>
      </left>
      <right style="mediumDashDot">
        <color indexed="64"/>
      </right>
      <top style="mediumDashDot">
        <color indexed="64"/>
      </top>
      <bottom style="mediumDashDot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2">
    <xf numFmtId="0" fontId="0" fillId="0" borderId="0" xfId="0"/>
    <xf numFmtId="0" fontId="2" fillId="0" borderId="1" xfId="0" applyFont="1" applyBorder="1" applyAlignment="1" applyProtection="1">
      <alignment horizontal="center"/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2" fillId="0" borderId="0" xfId="0" applyFont="1" applyProtection="1">
      <protection hidden="1"/>
    </xf>
    <xf numFmtId="0" fontId="2" fillId="0" borderId="6" xfId="0" applyFont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7" xfId="0" applyFont="1" applyBorder="1" applyAlignment="1" applyProtection="1">
      <alignment horizont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4" fillId="0" borderId="0" xfId="0" applyFont="1" applyProtection="1">
      <protection hidden="1"/>
    </xf>
    <xf numFmtId="165" fontId="4" fillId="0" borderId="0" xfId="1" applyNumberFormat="1" applyFont="1" applyProtection="1">
      <protection hidden="1"/>
    </xf>
    <xf numFmtId="10" fontId="4" fillId="0" borderId="0" xfId="2" applyNumberFormat="1" applyFont="1" applyProtection="1"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165" fontId="3" fillId="0" borderId="9" xfId="1" applyNumberFormat="1" applyFont="1" applyBorder="1" applyAlignment="1" applyProtection="1">
      <alignment horizontal="center" vertical="center" wrapText="1"/>
      <protection locked="0"/>
    </xf>
    <xf numFmtId="1" fontId="2" fillId="0" borderId="3" xfId="2" applyNumberFormat="1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0" fontId="3" fillId="0" borderId="12" xfId="0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1" fontId="2" fillId="0" borderId="9" xfId="2" applyNumberFormat="1" applyFont="1" applyBorder="1" applyAlignment="1" applyProtection="1">
      <alignment horizontal="center" vertical="center" wrapText="1"/>
      <protection locked="0"/>
    </xf>
    <xf numFmtId="165" fontId="2" fillId="0" borderId="0" xfId="1" applyNumberFormat="1" applyFont="1" applyProtection="1">
      <protection hidden="1"/>
    </xf>
    <xf numFmtId="10" fontId="2" fillId="0" borderId="0" xfId="2" applyNumberFormat="1" applyFont="1" applyProtection="1">
      <protection hidden="1"/>
    </xf>
    <xf numFmtId="0" fontId="3" fillId="2" borderId="13" xfId="0" applyFont="1" applyFill="1" applyBorder="1" applyAlignment="1" applyProtection="1">
      <alignment horizontal="center" vertical="center"/>
      <protection hidden="1"/>
    </xf>
    <xf numFmtId="0" fontId="3" fillId="2" borderId="14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165" fontId="3" fillId="2" borderId="13" xfId="1" applyNumberFormat="1" applyFont="1" applyFill="1" applyBorder="1" applyAlignment="1" applyProtection="1">
      <alignment horizontal="center" vertical="center"/>
      <protection hidden="1"/>
    </xf>
    <xf numFmtId="10" fontId="3" fillId="2" borderId="13" xfId="2" applyNumberFormat="1" applyFont="1" applyFill="1" applyBorder="1" applyAlignment="1" applyProtection="1">
      <alignment horizontal="center" vertical="center"/>
      <protection hidden="1"/>
    </xf>
    <xf numFmtId="0" fontId="3" fillId="3" borderId="13" xfId="0" applyFont="1" applyFill="1" applyBorder="1" applyAlignment="1" applyProtection="1">
      <alignment horizontal="center" vertical="center"/>
      <protection locked="0"/>
    </xf>
    <xf numFmtId="0" fontId="3" fillId="3" borderId="13" xfId="0" applyFont="1" applyFill="1" applyBorder="1" applyAlignment="1" applyProtection="1">
      <alignment horizontal="left" vertical="center"/>
      <protection locked="0"/>
    </xf>
    <xf numFmtId="165" fontId="3" fillId="3" borderId="13" xfId="1" applyNumberFormat="1" applyFont="1" applyFill="1" applyBorder="1" applyAlignment="1" applyProtection="1">
      <alignment horizontal="right" vertical="center"/>
      <protection locked="0"/>
    </xf>
    <xf numFmtId="2" fontId="3" fillId="3" borderId="13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2" fontId="3" fillId="0" borderId="13" xfId="0" applyNumberFormat="1" applyFont="1" applyBorder="1" applyAlignment="1" applyProtection="1">
      <alignment horizontal="center" vertical="center"/>
      <protection hidden="1"/>
    </xf>
    <xf numFmtId="2" fontId="3" fillId="0" borderId="13" xfId="0" applyNumberFormat="1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 hidden="1"/>
    </xf>
    <xf numFmtId="4" fontId="2" fillId="0" borderId="13" xfId="0" applyNumberFormat="1" applyFont="1" applyBorder="1" applyAlignment="1">
      <alignment horizontal="center" vertical="center"/>
    </xf>
    <xf numFmtId="9" fontId="2" fillId="0" borderId="13" xfId="2" applyFont="1" applyBorder="1" applyAlignment="1" applyProtection="1">
      <alignment horizontal="center" vertical="center"/>
      <protection locked="0"/>
    </xf>
    <xf numFmtId="166" fontId="2" fillId="0" borderId="13" xfId="1" applyNumberFormat="1" applyFont="1" applyBorder="1" applyAlignment="1" applyProtection="1">
      <alignment vertical="center"/>
      <protection locked="0"/>
    </xf>
    <xf numFmtId="166" fontId="2" fillId="0" borderId="13" xfId="1" applyNumberFormat="1" applyFont="1" applyBorder="1" applyAlignment="1" applyProtection="1">
      <alignment vertical="center"/>
      <protection hidden="1"/>
    </xf>
    <xf numFmtId="10" fontId="2" fillId="0" borderId="13" xfId="2" applyNumberFormat="1" applyFont="1" applyBorder="1" applyAlignment="1" applyProtection="1">
      <alignment horizontal="center" vertical="center"/>
      <protection hidden="1"/>
    </xf>
    <xf numFmtId="166" fontId="2" fillId="0" borderId="13" xfId="1" applyNumberFormat="1" applyFont="1" applyFill="1" applyBorder="1" applyAlignment="1" applyProtection="1">
      <alignment vertical="center"/>
      <protection locked="0"/>
    </xf>
    <xf numFmtId="166" fontId="2" fillId="0" borderId="13" xfId="1" applyNumberFormat="1" applyFont="1" applyFill="1" applyBorder="1" applyAlignment="1" applyProtection="1">
      <alignment vertical="center"/>
      <protection hidden="1"/>
    </xf>
    <xf numFmtId="10" fontId="2" fillId="0" borderId="13" xfId="2" applyNumberFormat="1" applyFont="1" applyFill="1" applyBorder="1" applyAlignment="1" applyProtection="1">
      <alignment horizontal="center" vertical="center"/>
      <protection hidden="1"/>
    </xf>
    <xf numFmtId="0" fontId="3" fillId="4" borderId="13" xfId="0" applyFont="1" applyFill="1" applyBorder="1" applyAlignment="1" applyProtection="1">
      <alignment horizontal="center" vertical="center"/>
      <protection locked="0"/>
    </xf>
    <xf numFmtId="0" fontId="3" fillId="4" borderId="13" xfId="0" applyFont="1" applyFill="1" applyBorder="1" applyAlignment="1" applyProtection="1">
      <alignment horizontal="left" vertical="center"/>
      <protection locked="0"/>
    </xf>
    <xf numFmtId="166" fontId="3" fillId="4" borderId="13" xfId="1" applyNumberFormat="1" applyFont="1" applyFill="1" applyBorder="1" applyAlignment="1" applyProtection="1">
      <alignment horizontal="right" vertical="center"/>
      <protection locked="0"/>
    </xf>
    <xf numFmtId="166" fontId="3" fillId="4" borderId="13" xfId="0" applyNumberFormat="1" applyFont="1" applyFill="1" applyBorder="1" applyAlignment="1" applyProtection="1">
      <alignment horizontal="center" vertical="center"/>
      <protection locked="0"/>
    </xf>
    <xf numFmtId="2" fontId="3" fillId="4" borderId="13" xfId="0" applyNumberFormat="1" applyFont="1" applyFill="1" applyBorder="1" applyAlignment="1" applyProtection="1">
      <alignment horizontal="center" vertical="center"/>
      <protection locked="0"/>
    </xf>
    <xf numFmtId="0" fontId="3" fillId="3" borderId="16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165" fontId="2" fillId="3" borderId="0" xfId="1" applyNumberFormat="1" applyFont="1" applyFill="1" applyBorder="1" applyAlignment="1" applyProtection="1">
      <alignment horizontal="right"/>
      <protection locked="0"/>
    </xf>
    <xf numFmtId="2" fontId="2" fillId="3" borderId="0" xfId="0" applyNumberFormat="1" applyFont="1" applyFill="1" applyAlignment="1" applyProtection="1">
      <alignment horizontal="center" vertical="center"/>
      <protection locked="0"/>
    </xf>
    <xf numFmtId="2" fontId="2" fillId="3" borderId="17" xfId="0" applyNumberFormat="1" applyFont="1" applyFill="1" applyBorder="1" applyAlignment="1" applyProtection="1">
      <alignment horizontal="center" vertical="center"/>
      <protection locked="0"/>
    </xf>
    <xf numFmtId="2" fontId="3" fillId="0" borderId="16" xfId="0" applyNumberFormat="1" applyFont="1" applyBorder="1" applyAlignment="1" applyProtection="1">
      <alignment horizontal="center" vertical="center"/>
      <protection hidden="1"/>
    </xf>
    <xf numFmtId="2" fontId="3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  <protection locked="0" hidden="1"/>
    </xf>
    <xf numFmtId="165" fontId="2" fillId="0" borderId="0" xfId="1" applyNumberFormat="1" applyFont="1" applyBorder="1" applyProtection="1">
      <protection locked="0"/>
    </xf>
    <xf numFmtId="165" fontId="2" fillId="0" borderId="0" xfId="1" applyNumberFormat="1" applyFont="1" applyBorder="1" applyProtection="1">
      <protection hidden="1"/>
    </xf>
    <xf numFmtId="10" fontId="2" fillId="0" borderId="17" xfId="2" applyNumberFormat="1" applyFont="1" applyBorder="1" applyProtection="1">
      <protection hidden="1"/>
    </xf>
    <xf numFmtId="0" fontId="2" fillId="3" borderId="16" xfId="0" applyFont="1" applyFill="1" applyBorder="1" applyAlignment="1" applyProtection="1">
      <alignment horizontal="center" vertical="center"/>
      <protection hidden="1"/>
    </xf>
    <xf numFmtId="0" fontId="2" fillId="3" borderId="0" xfId="0" applyFont="1" applyFill="1" applyAlignment="1" applyProtection="1">
      <alignment horizontal="center" vertical="center"/>
      <protection hidden="1"/>
    </xf>
    <xf numFmtId="165" fontId="3" fillId="3" borderId="0" xfId="1" applyNumberFormat="1" applyFont="1" applyFill="1" applyBorder="1" applyAlignment="1" applyProtection="1">
      <alignment horizontal="center" vertical="center"/>
      <protection hidden="1"/>
    </xf>
    <xf numFmtId="166" fontId="3" fillId="3" borderId="0" xfId="1" applyNumberFormat="1" applyFont="1" applyFill="1" applyBorder="1" applyAlignment="1" applyProtection="1">
      <alignment horizontal="right" vertical="center"/>
      <protection hidden="1"/>
    </xf>
    <xf numFmtId="10" fontId="2" fillId="3" borderId="17" xfId="2" applyNumberFormat="1" applyFont="1" applyFill="1" applyBorder="1" applyProtection="1">
      <protection hidden="1"/>
    </xf>
    <xf numFmtId="0" fontId="2" fillId="0" borderId="0" xfId="0" applyFont="1" applyAlignment="1" applyProtection="1">
      <alignment horizontal="center" vertical="center"/>
      <protection hidden="1"/>
    </xf>
    <xf numFmtId="166" fontId="2" fillId="3" borderId="0" xfId="1" applyNumberFormat="1" applyFont="1" applyFill="1" applyBorder="1" applyAlignment="1" applyProtection="1">
      <alignment horizontal="right" vertical="center"/>
      <protection hidden="1"/>
    </xf>
    <xf numFmtId="10" fontId="2" fillId="3" borderId="17" xfId="2" applyNumberFormat="1" applyFont="1" applyFill="1" applyBorder="1" applyAlignment="1" applyProtection="1">
      <alignment horizontal="center" vertical="center"/>
      <protection hidden="1"/>
    </xf>
    <xf numFmtId="0" fontId="5" fillId="5" borderId="18" xfId="0" applyFont="1" applyFill="1" applyBorder="1" applyAlignment="1" applyProtection="1">
      <alignment horizontal="center" vertical="center" wrapText="1"/>
      <protection hidden="1"/>
    </xf>
    <xf numFmtId="0" fontId="5" fillId="5" borderId="19" xfId="0" applyFont="1" applyFill="1" applyBorder="1" applyAlignment="1" applyProtection="1">
      <alignment horizontal="center" vertical="center" wrapText="1"/>
      <protection hidden="1"/>
    </xf>
    <xf numFmtId="0" fontId="5" fillId="5" borderId="20" xfId="0" applyFont="1" applyFill="1" applyBorder="1" applyAlignment="1" applyProtection="1">
      <alignment horizontal="center" vertical="center" wrapText="1"/>
      <protection hidden="1"/>
    </xf>
    <xf numFmtId="0" fontId="6" fillId="3" borderId="21" xfId="0" applyFont="1" applyFill="1" applyBorder="1" applyAlignment="1" applyProtection="1">
      <alignment horizontal="right" vertical="center"/>
      <protection hidden="1"/>
    </xf>
    <xf numFmtId="0" fontId="6" fillId="3" borderId="22" xfId="0" applyFont="1" applyFill="1" applyBorder="1" applyAlignment="1" applyProtection="1">
      <alignment horizontal="right" vertical="center"/>
      <protection hidden="1"/>
    </xf>
    <xf numFmtId="0" fontId="4" fillId="3" borderId="22" xfId="0" applyFont="1" applyFill="1" applyBorder="1" applyProtection="1">
      <protection hidden="1"/>
    </xf>
    <xf numFmtId="166" fontId="7" fillId="3" borderId="22" xfId="1" applyNumberFormat="1" applyFont="1" applyFill="1" applyBorder="1" applyAlignment="1" applyProtection="1">
      <alignment horizontal="right"/>
      <protection hidden="1"/>
    </xf>
    <xf numFmtId="10" fontId="6" fillId="3" borderId="22" xfId="2" applyNumberFormat="1" applyFont="1" applyFill="1" applyBorder="1" applyAlignment="1" applyProtection="1">
      <alignment horizontal="center" vertical="center"/>
      <protection hidden="1"/>
    </xf>
    <xf numFmtId="10" fontId="6" fillId="3" borderId="23" xfId="2" applyNumberFormat="1" applyFont="1" applyFill="1" applyBorder="1" applyAlignment="1" applyProtection="1">
      <alignment horizontal="center" vertical="center"/>
      <protection hidden="1"/>
    </xf>
    <xf numFmtId="0" fontId="4" fillId="0" borderId="24" xfId="0" applyFont="1" applyBorder="1" applyAlignment="1" applyProtection="1">
      <alignment horizontal="right" vertical="center"/>
      <protection hidden="1"/>
    </xf>
    <xf numFmtId="166" fontId="8" fillId="0" borderId="25" xfId="1" applyNumberFormat="1" applyFont="1" applyBorder="1" applyAlignment="1" applyProtection="1">
      <alignment horizontal="center"/>
      <protection hidden="1"/>
    </xf>
    <xf numFmtId="166" fontId="8" fillId="0" borderId="26" xfId="1" applyNumberFormat="1" applyFont="1" applyBorder="1" applyAlignment="1" applyProtection="1">
      <alignment horizontal="center"/>
      <protection hidden="1"/>
    </xf>
    <xf numFmtId="0" fontId="4" fillId="0" borderId="27" xfId="0" applyFont="1" applyBorder="1" applyAlignment="1" applyProtection="1">
      <alignment horizontal="right" vertical="center"/>
      <protection hidden="1"/>
    </xf>
    <xf numFmtId="166" fontId="8" fillId="0" borderId="0" xfId="1" applyNumberFormat="1" applyFont="1" applyBorder="1" applyAlignment="1" applyProtection="1">
      <alignment horizontal="center"/>
      <protection hidden="1"/>
    </xf>
    <xf numFmtId="166" fontId="8" fillId="0" borderId="28" xfId="1" applyNumberFormat="1" applyFont="1" applyBorder="1" applyAlignment="1" applyProtection="1">
      <alignment horizontal="center"/>
      <protection hidden="1"/>
    </xf>
    <xf numFmtId="0" fontId="4" fillId="0" borderId="29" xfId="0" applyFont="1" applyBorder="1" applyAlignment="1" applyProtection="1">
      <alignment horizontal="right" vertical="center"/>
      <protection hidden="1"/>
    </xf>
    <xf numFmtId="166" fontId="8" fillId="0" borderId="30" xfId="1" applyNumberFormat="1" applyFont="1" applyBorder="1" applyAlignment="1" applyProtection="1">
      <alignment horizontal="center"/>
      <protection hidden="1"/>
    </xf>
    <xf numFmtId="166" fontId="8" fillId="0" borderId="31" xfId="1" applyNumberFormat="1" applyFont="1" applyBorder="1" applyAlignment="1" applyProtection="1">
      <alignment horizontal="center"/>
      <protection hidden="1"/>
    </xf>
    <xf numFmtId="166" fontId="7" fillId="3" borderId="22" xfId="0" applyNumberFormat="1" applyFont="1" applyFill="1" applyBorder="1" applyAlignment="1" applyProtection="1">
      <alignment horizontal="right"/>
      <protection hidden="1"/>
    </xf>
    <xf numFmtId="0" fontId="4" fillId="0" borderId="0" xfId="0" applyFont="1" applyAlignment="1" applyProtection="1">
      <alignment horizontal="right" vertical="center"/>
      <protection hidden="1"/>
    </xf>
    <xf numFmtId="167" fontId="8" fillId="0" borderId="25" xfId="1" applyNumberFormat="1" applyFont="1" applyBorder="1" applyAlignment="1" applyProtection="1">
      <alignment horizontal="center"/>
      <protection hidden="1"/>
    </xf>
    <xf numFmtId="167" fontId="8" fillId="0" borderId="26" xfId="1" applyNumberFormat="1" applyFont="1" applyBorder="1" applyAlignment="1" applyProtection="1">
      <alignment horizontal="center"/>
      <protection hidden="1"/>
    </xf>
    <xf numFmtId="0" fontId="4" fillId="0" borderId="0" xfId="0" applyFont="1" applyAlignment="1" applyProtection="1">
      <alignment horizontal="center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167" fontId="8" fillId="0" borderId="0" xfId="1" applyNumberFormat="1" applyFont="1" applyBorder="1" applyAlignment="1" applyProtection="1">
      <alignment horizontal="center"/>
      <protection hidden="1"/>
    </xf>
    <xf numFmtId="167" fontId="8" fillId="0" borderId="28" xfId="1" applyNumberFormat="1" applyFont="1" applyBorder="1" applyAlignment="1" applyProtection="1">
      <alignment horizontal="center"/>
      <protection hidden="1"/>
    </xf>
    <xf numFmtId="165" fontId="8" fillId="0" borderId="32" xfId="1" applyNumberFormat="1" applyFont="1" applyBorder="1" applyAlignment="1" applyProtection="1">
      <alignment horizontal="center" vertical="center"/>
      <protection hidden="1"/>
    </xf>
    <xf numFmtId="167" fontId="8" fillId="0" borderId="30" xfId="1" applyNumberFormat="1" applyFont="1" applyBorder="1" applyAlignment="1" applyProtection="1">
      <alignment horizontal="center"/>
      <protection hidden="1"/>
    </xf>
    <xf numFmtId="167" fontId="8" fillId="0" borderId="31" xfId="1" applyNumberFormat="1" applyFont="1" applyBorder="1" applyAlignment="1" applyProtection="1">
      <alignment horizontal="center"/>
      <protection hidden="1"/>
    </xf>
    <xf numFmtId="165" fontId="8" fillId="0" borderId="33" xfId="1" applyNumberFormat="1" applyFont="1" applyBorder="1" applyAlignment="1" applyProtection="1">
      <alignment horizontal="center" vertical="center"/>
      <protection hidden="1"/>
    </xf>
    <xf numFmtId="0" fontId="4" fillId="0" borderId="17" xfId="0" applyFont="1" applyBorder="1" applyProtection="1">
      <protection hidden="1"/>
    </xf>
    <xf numFmtId="0" fontId="4" fillId="6" borderId="34" xfId="0" applyFont="1" applyFill="1" applyBorder="1" applyProtection="1">
      <protection hidden="1"/>
    </xf>
    <xf numFmtId="164" fontId="8" fillId="0" borderId="33" xfId="1" applyFont="1" applyBorder="1" applyProtection="1">
      <protection hidden="1"/>
    </xf>
    <xf numFmtId="0" fontId="4" fillId="6" borderId="35" xfId="0" applyFont="1" applyFill="1" applyBorder="1" applyProtection="1">
      <protection hidden="1"/>
    </xf>
    <xf numFmtId="0" fontId="4" fillId="6" borderId="36" xfId="0" applyFont="1" applyFill="1" applyBorder="1" applyProtection="1">
      <protection hidden="1"/>
    </xf>
    <xf numFmtId="164" fontId="8" fillId="0" borderId="37" xfId="1" applyFont="1" applyBorder="1" applyProtection="1">
      <protection hidden="1"/>
    </xf>
    <xf numFmtId="0" fontId="4" fillId="6" borderId="0" xfId="0" applyFont="1" applyFill="1" applyProtection="1">
      <protection hidden="1"/>
    </xf>
    <xf numFmtId="164" fontId="8" fillId="0" borderId="0" xfId="1" applyFont="1" applyBorder="1" applyProtection="1">
      <protection hidden="1"/>
    </xf>
    <xf numFmtId="0" fontId="6" fillId="5" borderId="21" xfId="0" applyFont="1" applyFill="1" applyBorder="1" applyAlignment="1" applyProtection="1">
      <alignment horizontal="center" vertical="center"/>
      <protection hidden="1"/>
    </xf>
    <xf numFmtId="0" fontId="6" fillId="5" borderId="22" xfId="0" applyFont="1" applyFill="1" applyBorder="1" applyAlignment="1" applyProtection="1">
      <alignment horizontal="center" vertical="center"/>
      <protection hidden="1"/>
    </xf>
    <xf numFmtId="0" fontId="4" fillId="5" borderId="38" xfId="0" applyFont="1" applyFill="1" applyBorder="1" applyAlignment="1" applyProtection="1">
      <alignment horizontal="center" vertical="center"/>
      <protection hidden="1"/>
    </xf>
    <xf numFmtId="167" fontId="7" fillId="5" borderId="22" xfId="0" applyNumberFormat="1" applyFont="1" applyFill="1" applyBorder="1" applyAlignment="1" applyProtection="1">
      <alignment horizontal="right" vertical="center"/>
      <protection hidden="1"/>
    </xf>
    <xf numFmtId="167" fontId="7" fillId="5" borderId="38" xfId="0" applyNumberFormat="1" applyFont="1" applyFill="1" applyBorder="1" applyAlignment="1" applyProtection="1">
      <alignment horizontal="right" vertical="center"/>
      <protection hidden="1"/>
    </xf>
    <xf numFmtId="10" fontId="4" fillId="5" borderId="22" xfId="2" applyNumberFormat="1" applyFont="1" applyFill="1" applyBorder="1" applyAlignment="1" applyProtection="1">
      <alignment horizontal="center" vertical="center"/>
      <protection hidden="1"/>
    </xf>
    <xf numFmtId="10" fontId="4" fillId="5" borderId="23" xfId="2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168" fontId="7" fillId="0" borderId="0" xfId="0" applyNumberFormat="1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  <xf numFmtId="10" fontId="4" fillId="0" borderId="0" xfId="2" applyNumberFormat="1" applyFont="1" applyFill="1" applyBorder="1" applyAlignment="1" applyProtection="1">
      <alignment horizontal="center"/>
      <protection hidden="1"/>
    </xf>
    <xf numFmtId="0" fontId="4" fillId="2" borderId="39" xfId="0" applyFont="1" applyFill="1" applyBorder="1" applyAlignment="1" applyProtection="1">
      <alignment horizontal="right" vertical="center"/>
      <protection hidden="1"/>
    </xf>
    <xf numFmtId="164" fontId="4" fillId="0" borderId="40" xfId="1" applyFont="1" applyBorder="1" applyAlignment="1" applyProtection="1">
      <alignment horizontal="center" vertical="center"/>
      <protection hidden="1"/>
    </xf>
    <xf numFmtId="10" fontId="6" fillId="0" borderId="27" xfId="2" applyNumberFormat="1" applyFont="1" applyBorder="1" applyAlignment="1" applyProtection="1">
      <alignment horizontal="center" vertical="center"/>
      <protection hidden="1"/>
    </xf>
    <xf numFmtId="10" fontId="6" fillId="0" borderId="0" xfId="2" applyNumberFormat="1" applyFont="1" applyAlignment="1" applyProtection="1">
      <alignment horizontal="center" vertical="center"/>
      <protection hidden="1"/>
    </xf>
    <xf numFmtId="0" fontId="5" fillId="5" borderId="21" xfId="0" applyFont="1" applyFill="1" applyBorder="1" applyAlignment="1" applyProtection="1">
      <alignment horizontal="center" vertical="center"/>
      <protection hidden="1"/>
    </xf>
    <xf numFmtId="0" fontId="5" fillId="5" borderId="22" xfId="0" applyFont="1" applyFill="1" applyBorder="1" applyAlignment="1" applyProtection="1">
      <alignment horizontal="center" vertical="center"/>
      <protection hidden="1"/>
    </xf>
    <xf numFmtId="9" fontId="4" fillId="5" borderId="22" xfId="0" applyNumberFormat="1" applyFont="1" applyFill="1" applyBorder="1" applyAlignment="1" applyProtection="1">
      <alignment horizontal="center" vertical="center"/>
      <protection hidden="1"/>
    </xf>
    <xf numFmtId="0" fontId="4" fillId="5" borderId="23" xfId="0" applyFont="1" applyFill="1" applyBorder="1" applyAlignment="1" applyProtection="1">
      <alignment horizontal="center" vertical="center"/>
      <protection hidden="1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49" fontId="13" fillId="0" borderId="0" xfId="0" applyNumberFormat="1" applyFont="1" applyAlignment="1">
      <alignment horizontal="left" vertical="center" wrapText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1C75B811-0E07-0E45-BC2C-6AFE8CDCFE3B}"/>
            </a:ext>
          </a:extLst>
        </xdr:cNvPr>
        <xdr:cNvSpPr>
          <a:spLocks noChangeAspect="1" noChangeArrowheads="1"/>
        </xdr:cNvSpPr>
      </xdr:nvSpPr>
      <xdr:spPr bwMode="auto">
        <a:xfrm>
          <a:off x="1930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304800</xdr:colOff>
      <xdr:row>13</xdr:row>
      <xdr:rowOff>57148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5F529A0A-E075-B745-97DE-422ED847A0A4}"/>
            </a:ext>
          </a:extLst>
        </xdr:cNvPr>
        <xdr:cNvSpPr>
          <a:spLocks noChangeAspect="1" noChangeArrowheads="1"/>
        </xdr:cNvSpPr>
      </xdr:nvSpPr>
      <xdr:spPr bwMode="auto">
        <a:xfrm>
          <a:off x="12407900" y="5740400"/>
          <a:ext cx="304800" cy="3111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0</xdr:colOff>
      <xdr:row>8</xdr:row>
      <xdr:rowOff>0</xdr:rowOff>
    </xdr:from>
    <xdr:ext cx="304800" cy="304799"/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10598F65-65A9-8046-9E32-656D73134927}"/>
            </a:ext>
          </a:extLst>
        </xdr:cNvPr>
        <xdr:cNvSpPr>
          <a:spLocks noChangeAspect="1" noChangeArrowheads="1"/>
        </xdr:cNvSpPr>
      </xdr:nvSpPr>
      <xdr:spPr bwMode="auto">
        <a:xfrm>
          <a:off x="12407900" y="339090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8</xdr:row>
      <xdr:rowOff>0</xdr:rowOff>
    </xdr:from>
    <xdr:ext cx="304800" cy="304799"/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1A5E8E42-19B7-0D4E-8B2E-702AAF70E5D8}"/>
            </a:ext>
          </a:extLst>
        </xdr:cNvPr>
        <xdr:cNvSpPr>
          <a:spLocks noChangeAspect="1" noChangeArrowheads="1"/>
        </xdr:cNvSpPr>
      </xdr:nvSpPr>
      <xdr:spPr bwMode="auto">
        <a:xfrm>
          <a:off x="12407900" y="339090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8</xdr:row>
      <xdr:rowOff>0</xdr:rowOff>
    </xdr:from>
    <xdr:ext cx="304800" cy="304799"/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55285FFB-2B1D-3A43-B040-01EEB384F357}"/>
            </a:ext>
          </a:extLst>
        </xdr:cNvPr>
        <xdr:cNvSpPr>
          <a:spLocks noChangeAspect="1" noChangeArrowheads="1"/>
        </xdr:cNvSpPr>
      </xdr:nvSpPr>
      <xdr:spPr bwMode="auto">
        <a:xfrm>
          <a:off x="12407900" y="339090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8</xdr:row>
      <xdr:rowOff>0</xdr:rowOff>
    </xdr:from>
    <xdr:ext cx="304800" cy="304799"/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C8532D9C-F6C9-E74B-8F84-280246DF1DB2}"/>
            </a:ext>
          </a:extLst>
        </xdr:cNvPr>
        <xdr:cNvSpPr>
          <a:spLocks noChangeAspect="1" noChangeArrowheads="1"/>
        </xdr:cNvSpPr>
      </xdr:nvSpPr>
      <xdr:spPr bwMode="auto">
        <a:xfrm>
          <a:off x="12407900" y="339090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287867</xdr:colOff>
      <xdr:row>0</xdr:row>
      <xdr:rowOff>220133</xdr:rowOff>
    </xdr:from>
    <xdr:to>
      <xdr:col>3</xdr:col>
      <xdr:colOff>1548069</xdr:colOff>
      <xdr:row>1</xdr:row>
      <xdr:rowOff>626533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DBEB378-3FE0-E749-8F46-EF1E13D85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867" y="220133"/>
          <a:ext cx="3190602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C7D43-95B1-424B-A7BA-A659313F81EB}">
  <sheetPr codeName="Hoja4"/>
  <dimension ref="A1:X67"/>
  <sheetViews>
    <sheetView showGridLines="0" tabSelected="1" zoomScale="75" zoomScaleNormal="70" workbookViewId="0">
      <selection activeCell="P42" sqref="P42"/>
    </sheetView>
  </sheetViews>
  <sheetFormatPr baseColWidth="10" defaultColWidth="10.83203125" defaultRowHeight="16" outlineLevelCol="1" x14ac:dyDescent="0.2"/>
  <cols>
    <col min="1" max="1" width="12" style="17" customWidth="1"/>
    <col min="2" max="2" width="5.1640625" style="17" customWidth="1" outlineLevel="1"/>
    <col min="3" max="3" width="8.1640625" style="17" customWidth="1" outlineLevel="1"/>
    <col min="4" max="4" width="25.83203125" style="17" customWidth="1"/>
    <col min="5" max="5" width="14.1640625" style="17" customWidth="1"/>
    <col min="6" max="6" width="11.5" style="17" customWidth="1"/>
    <col min="7" max="7" width="10.83203125" style="17"/>
    <col min="8" max="8" width="16" style="17" customWidth="1"/>
    <col min="9" max="9" width="23.5" style="18" customWidth="1"/>
    <col min="10" max="10" width="23.1640625" style="18" customWidth="1"/>
    <col min="11" max="11" width="12.5" style="19" customWidth="1"/>
    <col min="12" max="16384" width="10.83203125" style="17"/>
  </cols>
  <sheetData>
    <row r="1" spans="1:11" s="8" customFormat="1" ht="31" customHeight="1" thickBot="1" x14ac:dyDescent="0.2">
      <c r="A1" s="1"/>
      <c r="B1" s="2"/>
      <c r="C1" s="2"/>
      <c r="D1" s="3"/>
      <c r="E1" s="4" t="s">
        <v>0</v>
      </c>
      <c r="F1" s="5"/>
      <c r="G1" s="5"/>
      <c r="H1" s="5"/>
      <c r="I1" s="5"/>
      <c r="J1" s="6" t="s">
        <v>1</v>
      </c>
      <c r="K1" s="7"/>
    </row>
    <row r="2" spans="1:11" s="8" customFormat="1" ht="71.25" customHeight="1" thickBot="1" x14ac:dyDescent="0.2">
      <c r="A2" s="9"/>
      <c r="B2" s="10"/>
      <c r="C2" s="10"/>
      <c r="D2" s="11"/>
      <c r="E2" s="12"/>
      <c r="F2" s="13"/>
      <c r="G2" s="13"/>
      <c r="H2" s="13"/>
      <c r="I2" s="13"/>
      <c r="J2" s="12" t="s">
        <v>2</v>
      </c>
      <c r="K2" s="14"/>
    </row>
    <row r="3" spans="1:11" s="8" customFormat="1" ht="36" customHeight="1" thickBot="1" x14ac:dyDescent="0.2">
      <c r="A3" s="15" t="s">
        <v>3</v>
      </c>
      <c r="B3" s="16"/>
      <c r="C3" s="16"/>
      <c r="D3" s="16"/>
      <c r="E3" s="16"/>
      <c r="F3" s="16"/>
      <c r="G3" s="16"/>
      <c r="H3" s="16"/>
      <c r="I3" s="16"/>
      <c r="J3" s="6" t="s">
        <v>4</v>
      </c>
      <c r="K3" s="7"/>
    </row>
    <row r="4" spans="1:11" ht="17" thickBot="1" x14ac:dyDescent="0.25"/>
    <row r="5" spans="1:11" s="8" customFormat="1" ht="29" customHeight="1" thickBot="1" x14ac:dyDescent="0.2">
      <c r="A5" s="4" t="s">
        <v>5</v>
      </c>
      <c r="B5" s="5"/>
      <c r="C5" s="5"/>
      <c r="D5" s="20"/>
      <c r="E5" s="21" t="s">
        <v>6</v>
      </c>
      <c r="F5" s="22"/>
      <c r="G5" s="22"/>
      <c r="H5" s="22"/>
      <c r="I5" s="23"/>
      <c r="J5" s="24" t="s">
        <v>7</v>
      </c>
      <c r="K5" s="25">
        <v>2025</v>
      </c>
    </row>
    <row r="6" spans="1:11" s="8" customFormat="1" ht="36" customHeight="1" thickBot="1" x14ac:dyDescent="0.2">
      <c r="A6" s="26"/>
      <c r="B6" s="27"/>
      <c r="C6" s="27"/>
      <c r="D6" s="28"/>
      <c r="E6" s="29"/>
      <c r="F6" s="30"/>
      <c r="G6" s="30"/>
      <c r="H6" s="30"/>
      <c r="I6" s="31"/>
      <c r="J6" s="24" t="s">
        <v>8</v>
      </c>
      <c r="K6" s="32">
        <v>2025</v>
      </c>
    </row>
    <row r="7" spans="1:11" s="8" customFormat="1" ht="13" x14ac:dyDescent="0.15">
      <c r="I7" s="33"/>
      <c r="J7" s="33"/>
      <c r="K7" s="34"/>
    </row>
    <row r="8" spans="1:11" s="8" customFormat="1" ht="34" customHeight="1" x14ac:dyDescent="0.15">
      <c r="A8" s="35" t="s">
        <v>9</v>
      </c>
      <c r="B8" s="36" t="s">
        <v>10</v>
      </c>
      <c r="C8" s="37"/>
      <c r="D8" s="35" t="s">
        <v>11</v>
      </c>
      <c r="E8" s="35" t="s">
        <v>12</v>
      </c>
      <c r="F8" s="35" t="s">
        <v>13</v>
      </c>
      <c r="G8" s="35" t="s">
        <v>14</v>
      </c>
      <c r="H8" s="35" t="s">
        <v>15</v>
      </c>
      <c r="I8" s="38" t="s">
        <v>16</v>
      </c>
      <c r="J8" s="38" t="s">
        <v>17</v>
      </c>
      <c r="K8" s="39" t="s">
        <v>18</v>
      </c>
    </row>
    <row r="9" spans="1:11" s="44" customFormat="1" ht="20" customHeight="1" x14ac:dyDescent="0.15">
      <c r="A9" s="40">
        <v>1</v>
      </c>
      <c r="B9" s="41" t="s">
        <v>19</v>
      </c>
      <c r="C9" s="41"/>
      <c r="D9" s="41"/>
      <c r="E9" s="41"/>
      <c r="F9" s="41"/>
      <c r="G9" s="41"/>
      <c r="H9" s="41"/>
      <c r="I9" s="42" t="s">
        <v>20</v>
      </c>
      <c r="J9" s="43" t="s">
        <v>21</v>
      </c>
      <c r="K9" s="43"/>
    </row>
    <row r="10" spans="1:11" s="44" customFormat="1" ht="50" customHeight="1" x14ac:dyDescent="0.15">
      <c r="A10" s="45" t="s">
        <v>22</v>
      </c>
      <c r="B10" s="46" t="s">
        <v>23</v>
      </c>
      <c r="C10" s="46"/>
      <c r="D10" s="47" t="s">
        <v>24</v>
      </c>
      <c r="E10" s="48" t="s">
        <v>25</v>
      </c>
      <c r="F10" s="48" t="s">
        <v>26</v>
      </c>
      <c r="G10" s="49">
        <v>21.7</v>
      </c>
      <c r="H10" s="50">
        <v>0.01</v>
      </c>
      <c r="I10" s="51"/>
      <c r="J10" s="52"/>
      <c r="K10" s="53" t="str">
        <f>IF($J$26&gt;0,$K$26*J10/$J$26," ")</f>
        <v xml:space="preserve"> </v>
      </c>
    </row>
    <row r="11" spans="1:11" s="44" customFormat="1" ht="72" customHeight="1" x14ac:dyDescent="0.15">
      <c r="A11" s="45" t="s">
        <v>27</v>
      </c>
      <c r="B11" s="46" t="s">
        <v>28</v>
      </c>
      <c r="C11" s="46"/>
      <c r="D11" s="47" t="s">
        <v>29</v>
      </c>
      <c r="E11" s="48" t="s">
        <v>25</v>
      </c>
      <c r="F11" s="48" t="s">
        <v>26</v>
      </c>
      <c r="G11" s="49">
        <v>813.24</v>
      </c>
      <c r="H11" s="50">
        <v>0.01</v>
      </c>
      <c r="I11" s="54"/>
      <c r="J11" s="55"/>
      <c r="K11" s="56" t="str">
        <f>IF($J$26&gt;0,$K$26*J11/$J$26," ")</f>
        <v xml:space="preserve"> </v>
      </c>
    </row>
    <row r="12" spans="1:11" s="44" customFormat="1" ht="43" customHeight="1" x14ac:dyDescent="0.15">
      <c r="A12" s="45" t="s">
        <v>30</v>
      </c>
      <c r="B12" s="46" t="s">
        <v>31</v>
      </c>
      <c r="C12" s="46"/>
      <c r="D12" s="47" t="s">
        <v>32</v>
      </c>
      <c r="E12" s="48" t="s">
        <v>25</v>
      </c>
      <c r="F12" s="48" t="s">
        <v>26</v>
      </c>
      <c r="G12" s="49">
        <v>47.3</v>
      </c>
      <c r="H12" s="50">
        <v>0.01</v>
      </c>
      <c r="I12" s="54"/>
      <c r="J12" s="55"/>
      <c r="K12" s="56" t="str">
        <f>IF($J$26&gt;0,$K$26*J12/$J$26," ")</f>
        <v xml:space="preserve"> </v>
      </c>
    </row>
    <row r="13" spans="1:11" s="44" customFormat="1" ht="20" customHeight="1" x14ac:dyDescent="0.15">
      <c r="A13" s="57">
        <v>2</v>
      </c>
      <c r="B13" s="58" t="s">
        <v>33</v>
      </c>
      <c r="C13" s="58"/>
      <c r="D13" s="58"/>
      <c r="E13" s="58"/>
      <c r="F13" s="58"/>
      <c r="G13" s="58"/>
      <c r="H13" s="58"/>
      <c r="I13" s="59" t="s">
        <v>20</v>
      </c>
      <c r="J13" s="60" t="s">
        <v>21</v>
      </c>
      <c r="K13" s="61"/>
    </row>
    <row r="14" spans="1:11" s="8" customFormat="1" ht="66" customHeight="1" x14ac:dyDescent="0.15">
      <c r="A14" s="45" t="s">
        <v>34</v>
      </c>
      <c r="B14" s="46" t="s">
        <v>35</v>
      </c>
      <c r="C14" s="46"/>
      <c r="D14" s="47" t="s">
        <v>36</v>
      </c>
      <c r="E14" s="48" t="s">
        <v>25</v>
      </c>
      <c r="F14" s="48" t="s">
        <v>37</v>
      </c>
      <c r="G14" s="49">
        <v>3</v>
      </c>
      <c r="H14" s="50">
        <v>0.01</v>
      </c>
      <c r="I14" s="54"/>
      <c r="J14" s="55"/>
      <c r="K14" s="56" t="str">
        <f>IF($J$26&gt;0,$K$26*J14/$J$26," ")</f>
        <v xml:space="preserve"> </v>
      </c>
    </row>
    <row r="15" spans="1:11" s="8" customFormat="1" ht="20" customHeight="1" x14ac:dyDescent="0.15">
      <c r="A15" s="57">
        <v>3</v>
      </c>
      <c r="B15" s="58" t="s">
        <v>38</v>
      </c>
      <c r="C15" s="58"/>
      <c r="D15" s="58"/>
      <c r="E15" s="58"/>
      <c r="F15" s="58"/>
      <c r="G15" s="58"/>
      <c r="H15" s="58"/>
      <c r="I15" s="59" t="s">
        <v>20</v>
      </c>
      <c r="J15" s="60" t="s">
        <v>21</v>
      </c>
      <c r="K15" s="61"/>
    </row>
    <row r="16" spans="1:11" s="8" customFormat="1" ht="41.25" customHeight="1" x14ac:dyDescent="0.15">
      <c r="A16" s="45" t="s">
        <v>39</v>
      </c>
      <c r="B16" s="46" t="s">
        <v>40</v>
      </c>
      <c r="C16" s="46"/>
      <c r="D16" s="47" t="s">
        <v>41</v>
      </c>
      <c r="E16" s="48" t="s">
        <v>25</v>
      </c>
      <c r="F16" s="48" t="s">
        <v>42</v>
      </c>
      <c r="G16" s="49">
        <v>92.43</v>
      </c>
      <c r="H16" s="50">
        <v>0.01</v>
      </c>
      <c r="I16" s="54"/>
      <c r="J16" s="55"/>
      <c r="K16" s="56" t="str">
        <f>IF($J$26&gt;0,$K$26*J16/$J$26," ")</f>
        <v xml:space="preserve"> </v>
      </c>
    </row>
    <row r="17" spans="1:11" s="8" customFormat="1" ht="58.5" customHeight="1" x14ac:dyDescent="0.15">
      <c r="A17" s="45" t="s">
        <v>43</v>
      </c>
      <c r="B17" s="46" t="s">
        <v>44</v>
      </c>
      <c r="C17" s="46"/>
      <c r="D17" s="47" t="s">
        <v>45</v>
      </c>
      <c r="E17" s="48" t="s">
        <v>25</v>
      </c>
      <c r="F17" s="48" t="s">
        <v>26</v>
      </c>
      <c r="G17" s="49">
        <v>14.62</v>
      </c>
      <c r="H17" s="50">
        <v>0.01</v>
      </c>
      <c r="I17" s="54"/>
      <c r="J17" s="55"/>
      <c r="K17" s="56" t="str">
        <f>IF($J$26&gt;0,$K$26*J17/$J$26," ")</f>
        <v xml:space="preserve"> </v>
      </c>
    </row>
    <row r="18" spans="1:11" s="8" customFormat="1" ht="20" customHeight="1" x14ac:dyDescent="0.15">
      <c r="A18" s="57">
        <v>4</v>
      </c>
      <c r="B18" s="58" t="s">
        <v>46</v>
      </c>
      <c r="C18" s="58"/>
      <c r="D18" s="58"/>
      <c r="E18" s="58"/>
      <c r="F18" s="58"/>
      <c r="G18" s="58"/>
      <c r="H18" s="58"/>
      <c r="I18" s="59" t="s">
        <v>20</v>
      </c>
      <c r="J18" s="60" t="s">
        <v>21</v>
      </c>
      <c r="K18" s="61"/>
    </row>
    <row r="19" spans="1:11" s="8" customFormat="1" ht="42" x14ac:dyDescent="0.15">
      <c r="A19" s="45" t="s">
        <v>47</v>
      </c>
      <c r="B19" s="46" t="s">
        <v>48</v>
      </c>
      <c r="C19" s="46"/>
      <c r="D19" s="47" t="s">
        <v>49</v>
      </c>
      <c r="E19" s="48" t="s">
        <v>25</v>
      </c>
      <c r="F19" s="48" t="s">
        <v>26</v>
      </c>
      <c r="G19" s="49">
        <v>6.76</v>
      </c>
      <c r="H19" s="50">
        <v>0.01</v>
      </c>
      <c r="I19" s="54"/>
      <c r="J19" s="55"/>
      <c r="K19" s="56" t="str">
        <f>IF($J$26&gt;0,$K$26*J19/$J$26," ")</f>
        <v xml:space="preserve"> </v>
      </c>
    </row>
    <row r="20" spans="1:11" s="8" customFormat="1" ht="20" customHeight="1" x14ac:dyDescent="0.15">
      <c r="A20" s="57">
        <v>5</v>
      </c>
      <c r="B20" s="58" t="s">
        <v>50</v>
      </c>
      <c r="C20" s="58"/>
      <c r="D20" s="58"/>
      <c r="E20" s="58"/>
      <c r="F20" s="58"/>
      <c r="G20" s="58"/>
      <c r="H20" s="58"/>
      <c r="I20" s="59" t="s">
        <v>20</v>
      </c>
      <c r="J20" s="60" t="s">
        <v>21</v>
      </c>
      <c r="K20" s="61"/>
    </row>
    <row r="21" spans="1:11" s="8" customFormat="1" ht="56" x14ac:dyDescent="0.15">
      <c r="A21" s="45" t="s">
        <v>51</v>
      </c>
      <c r="B21" s="46" t="s">
        <v>52</v>
      </c>
      <c r="C21" s="46"/>
      <c r="D21" s="47" t="s">
        <v>53</v>
      </c>
      <c r="E21" s="48" t="s">
        <v>25</v>
      </c>
      <c r="F21" s="48" t="s">
        <v>37</v>
      </c>
      <c r="G21" s="49">
        <v>32</v>
      </c>
      <c r="H21" s="50">
        <v>0.01</v>
      </c>
      <c r="I21" s="54"/>
      <c r="J21" s="55"/>
      <c r="K21" s="56" t="str">
        <f>IF($J$26&gt;0,$K$26*J21/$J$26," ")</f>
        <v xml:space="preserve"> </v>
      </c>
    </row>
    <row r="22" spans="1:11" s="8" customFormat="1" ht="20" customHeight="1" x14ac:dyDescent="0.15">
      <c r="A22" s="57">
        <v>6</v>
      </c>
      <c r="B22" s="58" t="s">
        <v>54</v>
      </c>
      <c r="C22" s="58"/>
      <c r="D22" s="58"/>
      <c r="E22" s="58"/>
      <c r="F22" s="58"/>
      <c r="G22" s="58"/>
      <c r="H22" s="58"/>
      <c r="I22" s="59" t="s">
        <v>20</v>
      </c>
      <c r="J22" s="60" t="s">
        <v>21</v>
      </c>
      <c r="K22" s="61"/>
    </row>
    <row r="23" spans="1:11" s="8" customFormat="1" ht="84" x14ac:dyDescent="0.15">
      <c r="A23" s="45" t="s">
        <v>55</v>
      </c>
      <c r="B23" s="46" t="s">
        <v>56</v>
      </c>
      <c r="C23" s="46"/>
      <c r="D23" s="47" t="s">
        <v>57</v>
      </c>
      <c r="E23" s="48" t="s">
        <v>25</v>
      </c>
      <c r="F23" s="48" t="s">
        <v>26</v>
      </c>
      <c r="G23" s="49">
        <v>679</v>
      </c>
      <c r="H23" s="50">
        <v>0.01</v>
      </c>
      <c r="I23" s="54"/>
      <c r="J23" s="55"/>
      <c r="K23" s="56" t="str">
        <f>IF($J$26&gt;0,$K$26*J23/$J$26," ")</f>
        <v xml:space="preserve"> </v>
      </c>
    </row>
    <row r="24" spans="1:11" s="8" customFormat="1" ht="13" x14ac:dyDescent="0.15">
      <c r="A24" s="62"/>
      <c r="B24" s="63"/>
      <c r="C24" s="63"/>
      <c r="D24" s="63"/>
      <c r="E24" s="63"/>
      <c r="F24" s="63"/>
      <c r="G24" s="63"/>
      <c r="H24" s="63"/>
      <c r="I24" s="64"/>
      <c r="J24" s="65"/>
      <c r="K24" s="66"/>
    </row>
    <row r="25" spans="1:11" s="8" customFormat="1" ht="13" x14ac:dyDescent="0.15">
      <c r="A25" s="67"/>
      <c r="B25" s="68"/>
      <c r="C25" s="68"/>
      <c r="D25" s="44"/>
      <c r="E25" s="69"/>
      <c r="F25" s="69"/>
      <c r="G25" s="44"/>
      <c r="H25" s="44"/>
      <c r="I25" s="70"/>
      <c r="J25" s="71"/>
      <c r="K25" s="72"/>
    </row>
    <row r="26" spans="1:11" s="78" customFormat="1" ht="17" customHeight="1" x14ac:dyDescent="0.15">
      <c r="A26" s="73"/>
      <c r="B26" s="74"/>
      <c r="C26" s="74"/>
      <c r="D26" s="74"/>
      <c r="E26" s="74"/>
      <c r="F26" s="74"/>
      <c r="G26" s="74"/>
      <c r="H26" s="74"/>
      <c r="I26" s="75" t="s">
        <v>58</v>
      </c>
      <c r="J26" s="76">
        <f>J23+J21+J19+J16+J14+J12+J11+J10+J17</f>
        <v>0</v>
      </c>
      <c r="K26" s="77" t="str">
        <f>IF($G$32&gt;0,$J$32*J26/$G$32," ")</f>
        <v xml:space="preserve"> </v>
      </c>
    </row>
    <row r="27" spans="1:11" s="78" customFormat="1" ht="17" customHeight="1" x14ac:dyDescent="0.2">
      <c r="A27" s="73"/>
      <c r="B27" s="74"/>
      <c r="C27" s="74"/>
      <c r="D27" s="74"/>
      <c r="E27" s="74"/>
      <c r="F27" s="74"/>
      <c r="G27" s="74"/>
      <c r="H27" s="74"/>
      <c r="I27" s="75" t="str">
        <f>IF(J13&lt;&gt;"OBRA PÚBLICA","  ","A")</f>
        <v>A</v>
      </c>
      <c r="J27" s="79">
        <f>IF(J13&lt;&gt;"OBRA PÚBLICA","  ",J26*24.5%)</f>
        <v>0</v>
      </c>
      <c r="K27" s="80"/>
    </row>
    <row r="28" spans="1:11" s="78" customFormat="1" ht="17" customHeight="1" x14ac:dyDescent="0.2">
      <c r="A28" s="73"/>
      <c r="B28" s="74"/>
      <c r="C28" s="74"/>
      <c r="D28" s="74"/>
      <c r="E28" s="74"/>
      <c r="F28" s="74"/>
      <c r="G28" s="74"/>
      <c r="H28" s="74"/>
      <c r="I28" s="75" t="str">
        <f>IF(J13&lt;&gt;"OBRA PÚBLICA","  ","I")</f>
        <v>I</v>
      </c>
      <c r="J28" s="79">
        <f>IF(J13&lt;&gt;"OBRA PÚBLICA","  ",J26*5%)</f>
        <v>0</v>
      </c>
      <c r="K28" s="80"/>
    </row>
    <row r="29" spans="1:11" s="78" customFormat="1" ht="23" customHeight="1" x14ac:dyDescent="0.2">
      <c r="A29" s="73"/>
      <c r="B29" s="74"/>
      <c r="C29" s="74"/>
      <c r="D29" s="74"/>
      <c r="E29" s="74"/>
      <c r="F29" s="74"/>
      <c r="G29" s="74"/>
      <c r="H29" s="74"/>
      <c r="I29" s="75" t="str">
        <f>IF(J13&lt;&gt;"OBRA PÚBLICA","  ","U")</f>
        <v>U</v>
      </c>
      <c r="J29" s="79">
        <f>IF(J13&lt;&gt;"OBRA PÚBLICA","  ",J26*3%)</f>
        <v>0</v>
      </c>
      <c r="K29" s="80"/>
    </row>
    <row r="30" spans="1:11" ht="45" customHeight="1" thickBot="1" x14ac:dyDescent="0.25">
      <c r="D30" s="81" t="s">
        <v>59</v>
      </c>
      <c r="E30" s="82"/>
      <c r="F30" s="82"/>
      <c r="G30" s="82"/>
      <c r="H30" s="82"/>
      <c r="I30" s="82"/>
      <c r="J30" s="82"/>
      <c r="K30" s="83"/>
    </row>
    <row r="31" spans="1:11" ht="9" customHeight="1" thickTop="1" x14ac:dyDescent="0.2"/>
    <row r="32" spans="1:11" ht="22" customHeight="1" x14ac:dyDescent="0.2">
      <c r="D32" s="84" t="s">
        <v>60</v>
      </c>
      <c r="E32" s="85"/>
      <c r="F32" s="86"/>
      <c r="G32" s="87">
        <f>SUM(F34:F36)</f>
        <v>0</v>
      </c>
      <c r="H32" s="87"/>
      <c r="I32" s="87"/>
      <c r="J32" s="88" t="str">
        <f>IF(G48&gt;0,J48*G32/G48," ")</f>
        <v xml:space="preserve"> </v>
      </c>
      <c r="K32" s="89"/>
    </row>
    <row r="33" spans="4:11" ht="11" customHeight="1" thickBot="1" x14ac:dyDescent="0.25"/>
    <row r="34" spans="4:11" ht="19" customHeight="1" x14ac:dyDescent="0.2">
      <c r="D34" s="90" t="s">
        <v>61</v>
      </c>
      <c r="E34" s="91"/>
      <c r="F34" s="92"/>
    </row>
    <row r="35" spans="4:11" ht="19" customHeight="1" x14ac:dyDescent="0.2">
      <c r="D35" s="93" t="s">
        <v>62</v>
      </c>
      <c r="E35" s="94"/>
      <c r="F35" s="95"/>
    </row>
    <row r="36" spans="4:11" ht="19" customHeight="1" thickBot="1" x14ac:dyDescent="0.25">
      <c r="D36" s="96" t="s">
        <v>63</v>
      </c>
      <c r="E36" s="97"/>
      <c r="F36" s="98"/>
    </row>
    <row r="38" spans="4:11" ht="22" customHeight="1" x14ac:dyDescent="0.2">
      <c r="D38" s="84" t="s">
        <v>64</v>
      </c>
      <c r="E38" s="85"/>
      <c r="F38" s="86"/>
      <c r="G38" s="99">
        <f>I42+I44+I45+I46</f>
        <v>0</v>
      </c>
      <c r="H38" s="99"/>
      <c r="I38" s="99"/>
      <c r="J38" s="88" t="str">
        <f>IF(G48&gt;0,J48*G38/G48," ")</f>
        <v xml:space="preserve"> </v>
      </c>
      <c r="K38" s="89"/>
    </row>
    <row r="40" spans="4:11" ht="17" thickBot="1" x14ac:dyDescent="0.25">
      <c r="D40" s="100"/>
    </row>
    <row r="41" spans="4:11" ht="27" customHeight="1" thickBot="1" x14ac:dyDescent="0.25">
      <c r="D41" s="90" t="s">
        <v>65</v>
      </c>
      <c r="E41" s="101"/>
      <c r="F41" s="102"/>
      <c r="G41" s="103" t="s">
        <v>18</v>
      </c>
      <c r="H41" s="104" t="s">
        <v>66</v>
      </c>
    </row>
    <row r="42" spans="4:11" ht="27" customHeight="1" x14ac:dyDescent="0.2">
      <c r="D42" s="93" t="s">
        <v>67</v>
      </c>
      <c r="E42" s="105"/>
      <c r="F42" s="106"/>
      <c r="G42" s="103" t="s">
        <v>18</v>
      </c>
      <c r="H42" s="104"/>
      <c r="I42" s="107">
        <f>SUM(F41:F43)</f>
        <v>0</v>
      </c>
    </row>
    <row r="43" spans="4:11" ht="27" customHeight="1" thickBot="1" x14ac:dyDescent="0.25">
      <c r="D43" s="96" t="s">
        <v>68</v>
      </c>
      <c r="E43" s="108"/>
      <c r="F43" s="109"/>
      <c r="G43" s="103" t="s">
        <v>18</v>
      </c>
      <c r="H43" s="104"/>
      <c r="I43" s="110"/>
    </row>
    <row r="44" spans="4:11" ht="21" customHeight="1" x14ac:dyDescent="0.2">
      <c r="D44" s="100" t="s">
        <v>69</v>
      </c>
      <c r="E44" s="111"/>
      <c r="F44" s="112" t="s">
        <v>70</v>
      </c>
      <c r="I44" s="113"/>
    </row>
    <row r="45" spans="4:11" ht="21" customHeight="1" x14ac:dyDescent="0.2">
      <c r="D45" s="100" t="s">
        <v>69</v>
      </c>
      <c r="F45" s="114" t="s">
        <v>70</v>
      </c>
      <c r="I45" s="113"/>
    </row>
    <row r="46" spans="4:11" ht="21" customHeight="1" thickBot="1" x14ac:dyDescent="0.25">
      <c r="D46" s="100" t="s">
        <v>69</v>
      </c>
      <c r="F46" s="115" t="s">
        <v>70</v>
      </c>
      <c r="I46" s="116"/>
    </row>
    <row r="47" spans="4:11" ht="8" customHeight="1" x14ac:dyDescent="0.2">
      <c r="D47" s="100"/>
      <c r="F47" s="117"/>
      <c r="I47" s="118"/>
    </row>
    <row r="48" spans="4:11" s="126" customFormat="1" ht="26" customHeight="1" x14ac:dyDescent="0.2">
      <c r="D48" s="119" t="s">
        <v>71</v>
      </c>
      <c r="E48" s="120"/>
      <c r="F48" s="121"/>
      <c r="G48" s="122">
        <f>G32+G38</f>
        <v>0</v>
      </c>
      <c r="H48" s="122"/>
      <c r="I48" s="123"/>
      <c r="J48" s="124" t="str">
        <f>IF(G52&gt;0,J52*G48/G52," ")</f>
        <v xml:space="preserve"> </v>
      </c>
      <c r="K48" s="125"/>
    </row>
    <row r="49" spans="1:11" ht="9" customHeight="1" thickBot="1" x14ac:dyDescent="0.25">
      <c r="D49" s="127"/>
      <c r="E49" s="127"/>
      <c r="G49" s="128"/>
      <c r="H49" s="129"/>
      <c r="I49" s="129"/>
      <c r="J49" s="103"/>
      <c r="K49" s="130"/>
    </row>
    <row r="50" spans="1:11" ht="29" customHeight="1" thickBot="1" x14ac:dyDescent="0.25">
      <c r="D50" s="131" t="s">
        <v>72</v>
      </c>
      <c r="E50" s="131"/>
      <c r="I50" s="132"/>
      <c r="J50" s="133" t="str">
        <f>IF(G52&gt;0,J52*I50/G52," ")</f>
        <v xml:space="preserve"> </v>
      </c>
      <c r="K50" s="134"/>
    </row>
    <row r="52" spans="1:11" ht="30" customHeight="1" x14ac:dyDescent="0.2">
      <c r="D52" s="135" t="s">
        <v>73</v>
      </c>
      <c r="E52" s="136"/>
      <c r="F52" s="136"/>
      <c r="G52" s="122">
        <f>ROUND(G48,0)</f>
        <v>0</v>
      </c>
      <c r="H52" s="122"/>
      <c r="I52" s="122"/>
      <c r="J52" s="137">
        <v>1</v>
      </c>
      <c r="K52" s="138"/>
    </row>
    <row r="56" spans="1:11" x14ac:dyDescent="0.2">
      <c r="A56" s="139" t="s">
        <v>74</v>
      </c>
      <c r="B56" s="139"/>
      <c r="C56" s="139"/>
      <c r="D56" s="139"/>
      <c r="E56" s="139"/>
      <c r="F56" s="139"/>
      <c r="G56" s="139"/>
      <c r="H56" s="139"/>
      <c r="I56" s="139"/>
      <c r="J56" s="139"/>
      <c r="K56" s="139"/>
    </row>
    <row r="57" spans="1:11" ht="31" customHeight="1" x14ac:dyDescent="0.2">
      <c r="A57" s="140" t="s">
        <v>75</v>
      </c>
      <c r="B57" s="140"/>
      <c r="C57" s="140"/>
      <c r="D57" s="140"/>
      <c r="E57" s="140"/>
      <c r="F57" s="140"/>
      <c r="G57" s="140"/>
      <c r="H57" s="140"/>
      <c r="I57" s="140"/>
      <c r="J57" s="140"/>
      <c r="K57" s="140"/>
    </row>
    <row r="58" spans="1:11" ht="16" customHeight="1" x14ac:dyDescent="0.2">
      <c r="A58" s="140" t="s">
        <v>76</v>
      </c>
      <c r="B58" s="140"/>
      <c r="C58" s="140"/>
      <c r="D58" s="140"/>
      <c r="E58" s="140"/>
      <c r="F58" s="140"/>
      <c r="G58" s="140"/>
      <c r="H58" s="140"/>
      <c r="I58" s="140"/>
      <c r="J58" s="140"/>
      <c r="K58" s="140"/>
    </row>
    <row r="59" spans="1:11" x14ac:dyDescent="0.2">
      <c r="A59" s="141" t="s">
        <v>77</v>
      </c>
      <c r="B59" s="141"/>
      <c r="C59" s="141"/>
      <c r="D59" s="141"/>
      <c r="E59" s="141"/>
      <c r="F59" s="141"/>
      <c r="G59" s="141"/>
      <c r="H59" s="141"/>
      <c r="I59" s="141"/>
      <c r="J59" s="141"/>
    </row>
    <row r="60" spans="1:11" x14ac:dyDescent="0.2">
      <c r="A60" s="141" t="s">
        <v>78</v>
      </c>
      <c r="B60" s="141"/>
      <c r="C60" s="141"/>
      <c r="D60" s="141"/>
      <c r="E60" s="141"/>
      <c r="F60" s="141"/>
      <c r="G60" s="141"/>
      <c r="H60" s="141"/>
      <c r="I60" s="141"/>
      <c r="J60" s="141"/>
    </row>
    <row r="61" spans="1:11" x14ac:dyDescent="0.2">
      <c r="A61" s="141" t="s">
        <v>79</v>
      </c>
      <c r="B61" s="141"/>
      <c r="C61" s="141"/>
      <c r="D61" s="141"/>
      <c r="E61" s="141"/>
      <c r="F61" s="141"/>
      <c r="G61" s="141"/>
      <c r="H61" s="141"/>
      <c r="I61" s="141"/>
      <c r="J61" s="141"/>
    </row>
    <row r="62" spans="1:11" x14ac:dyDescent="0.2">
      <c r="A62" s="141" t="s">
        <v>80</v>
      </c>
      <c r="B62" s="141"/>
      <c r="C62" s="141"/>
      <c r="D62" s="141"/>
      <c r="E62" s="141"/>
      <c r="F62" s="141"/>
      <c r="G62" s="141"/>
      <c r="H62" s="141"/>
      <c r="I62" s="141"/>
      <c r="J62" s="141"/>
    </row>
    <row r="63" spans="1:11" x14ac:dyDescent="0.2">
      <c r="A63" s="141" t="s">
        <v>81</v>
      </c>
      <c r="B63" s="141"/>
      <c r="C63" s="141"/>
      <c r="D63" s="141"/>
      <c r="E63" s="141"/>
      <c r="F63" s="141"/>
      <c r="G63" s="141"/>
      <c r="H63" s="141"/>
      <c r="I63" s="141"/>
      <c r="J63" s="141"/>
    </row>
    <row r="64" spans="1:11" x14ac:dyDescent="0.2">
      <c r="A64" s="141" t="s">
        <v>82</v>
      </c>
      <c r="B64" s="141"/>
      <c r="C64" s="141"/>
      <c r="D64" s="141"/>
      <c r="E64" s="141"/>
      <c r="F64" s="141"/>
      <c r="G64" s="141"/>
      <c r="H64" s="141"/>
      <c r="I64" s="141"/>
      <c r="J64" s="141"/>
    </row>
    <row r="65" spans="1:10" x14ac:dyDescent="0.2">
      <c r="A65" s="141" t="s">
        <v>83</v>
      </c>
      <c r="B65" s="141"/>
      <c r="C65" s="141"/>
      <c r="D65" s="141"/>
      <c r="E65" s="141"/>
      <c r="F65" s="141"/>
      <c r="G65" s="141"/>
      <c r="H65" s="141"/>
      <c r="I65" s="141"/>
      <c r="J65" s="141"/>
    </row>
    <row r="66" spans="1:10" x14ac:dyDescent="0.2">
      <c r="A66" s="141" t="s">
        <v>84</v>
      </c>
      <c r="B66" s="141"/>
      <c r="C66" s="141"/>
      <c r="D66" s="141"/>
      <c r="E66" s="141"/>
      <c r="F66" s="141"/>
      <c r="G66" s="141"/>
      <c r="H66" s="141"/>
      <c r="I66" s="141"/>
      <c r="J66" s="141"/>
    </row>
    <row r="67" spans="1:10" x14ac:dyDescent="0.2">
      <c r="A67" s="141" t="s">
        <v>85</v>
      </c>
      <c r="B67" s="141"/>
      <c r="C67" s="141"/>
      <c r="D67" s="141"/>
      <c r="E67" s="141"/>
      <c r="F67" s="141"/>
      <c r="G67" s="141"/>
      <c r="H67" s="141"/>
      <c r="I67" s="141"/>
      <c r="J67" s="141"/>
    </row>
  </sheetData>
  <sheetProtection formatCells="0" formatColumns="0" insertColumns="0" insertRows="0" deleteColumns="0" deleteRows="0" autoFilter="0"/>
  <mergeCells count="65">
    <mergeCell ref="A62:J62"/>
    <mergeCell ref="A63:J63"/>
    <mergeCell ref="A64:J64"/>
    <mergeCell ref="A65:J65"/>
    <mergeCell ref="A66:J66"/>
    <mergeCell ref="A67:J67"/>
    <mergeCell ref="A56:K56"/>
    <mergeCell ref="A57:K57"/>
    <mergeCell ref="A58:K58"/>
    <mergeCell ref="A59:J59"/>
    <mergeCell ref="A60:J60"/>
    <mergeCell ref="A61:J61"/>
    <mergeCell ref="J48:K48"/>
    <mergeCell ref="D50:E50"/>
    <mergeCell ref="J50:K50"/>
    <mergeCell ref="D52:F52"/>
    <mergeCell ref="G52:I52"/>
    <mergeCell ref="J52:K52"/>
    <mergeCell ref="E41:F41"/>
    <mergeCell ref="H41:H43"/>
    <mergeCell ref="E42:F42"/>
    <mergeCell ref="I42:I43"/>
    <mergeCell ref="E43:F43"/>
    <mergeCell ref="D48:E48"/>
    <mergeCell ref="G48:I48"/>
    <mergeCell ref="E34:F34"/>
    <mergeCell ref="E35:F35"/>
    <mergeCell ref="E36:F36"/>
    <mergeCell ref="D38:E38"/>
    <mergeCell ref="G38:I38"/>
    <mergeCell ref="J38:K38"/>
    <mergeCell ref="B21:C21"/>
    <mergeCell ref="B22:H22"/>
    <mergeCell ref="J22:K22"/>
    <mergeCell ref="B23:C23"/>
    <mergeCell ref="D30:K30"/>
    <mergeCell ref="D32:E32"/>
    <mergeCell ref="G32:I32"/>
    <mergeCell ref="J32:K32"/>
    <mergeCell ref="B16:C16"/>
    <mergeCell ref="B17:C17"/>
    <mergeCell ref="B18:H18"/>
    <mergeCell ref="J18:K18"/>
    <mergeCell ref="B19:C19"/>
    <mergeCell ref="B20:H20"/>
    <mergeCell ref="J20:K20"/>
    <mergeCell ref="B11:C11"/>
    <mergeCell ref="B12:C12"/>
    <mergeCell ref="B13:H13"/>
    <mergeCell ref="J13:K13"/>
    <mergeCell ref="B14:C14"/>
    <mergeCell ref="B15:H15"/>
    <mergeCell ref="J15:K15"/>
    <mergeCell ref="A5:D6"/>
    <mergeCell ref="E5:I6"/>
    <mergeCell ref="B8:C8"/>
    <mergeCell ref="B9:H9"/>
    <mergeCell ref="J9:K9"/>
    <mergeCell ref="B10:C10"/>
    <mergeCell ref="A1:D2"/>
    <mergeCell ref="E1:I2"/>
    <mergeCell ref="J1:K1"/>
    <mergeCell ref="J2:K2"/>
    <mergeCell ref="A3:I3"/>
    <mergeCell ref="J3:K3"/>
  </mergeCells>
  <pageMargins left="0.25" right="0.25" top="0.75" bottom="0.75" header="0.3" footer="0.3"/>
  <pageSetup scale="59" fitToHeight="21" orientation="landscape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PROPUESTA ECONOMICA</vt:lpstr>
      <vt:lpstr>'ANEXO PROPUESTA ECONOMICA'!Área_de_impresión</vt:lpstr>
      <vt:lpstr>'ANEXO PROPUESTA ECONOMICA'!Títulos_a_imprimir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JEHISON ROLANDO PRADA FONSECA</dc:creator>
  <cp:lastModifiedBy>JEHISON ROLANDO PRADA FONSECA</cp:lastModifiedBy>
  <dcterms:created xsi:type="dcterms:W3CDTF">2025-06-18T13:14:59Z</dcterms:created>
  <dcterms:modified xsi:type="dcterms:W3CDTF">2025-06-18T13:15:46Z</dcterms:modified>
</cp:coreProperties>
</file>