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C:\Users\maria\OneDrive\Documents\OFICINA ARRAZOLA\1. MONTERIA\MONTERIA 2025\LICITACIÓN PÚBLICA\LP-SIM-014-2025 UNIDADES SANITARIAS\Licitacion de obra pública - Infraestructura APSAB - Res. 275 - 2022\"/>
    </mc:Choice>
  </mc:AlternateContent>
  <xr:revisionPtr revIDLastSave="0" documentId="13_ncr:1_{D9B73C83-D2D1-4BD3-A62C-184A71DAE110}" xr6:coauthVersionLast="47" xr6:coauthVersionMax="47" xr10:uidLastSave="{00000000-0000-0000-0000-000000000000}"/>
  <bookViews>
    <workbookView xWindow="-110" yWindow="-110" windowWidth="19420" windowHeight="10300" tabRatio="906" activeTab="1" xr2:uid="{00000000-000D-0000-FFFF-FFFF00000000}"/>
  </bookViews>
  <sheets>
    <sheet name="PRESUPUESTO OFICIAL (Entidad)" sheetId="270" r:id="rId1"/>
    <sheet name="PROPUESTA ECONOMICA (Proponent)"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0">'PRESUPUESTO OFICIAL (Entidad)'!ERR</definedName>
    <definedName name="\X" localSheetId="1">'PROPUESTA ECONOMICA (Proponent)'!ERR</definedName>
    <definedName name="\X">[0]!ERR</definedName>
    <definedName name="\Z" localSheetId="2">'INDICAR CÓDIGO DEL ITEM DE PAGO'!ERR</definedName>
    <definedName name="\Z" localSheetId="0">'PRESUPUESTO OFICIAL (Entidad)'!ERR</definedName>
    <definedName name="\Z" localSheetId="1">'PROPUESTA ECONOMICA (Proponent)'!ERR</definedName>
    <definedName name="\Z">[0]!ERR</definedName>
    <definedName name="_______________A2" hidden="1">{#N/A,#N/A,FALSE,"Costos Productos 6A";#N/A,#N/A,FALSE,"Costo Unitario Total H-94-12"}</definedName>
    <definedName name="______________A2" hidden="1">{#N/A,#N/A,FALSE,"Costos Productos 6A";#N/A,#N/A,FALSE,"Costo Unitario Total H-94-12"}</definedName>
    <definedName name="_____________A2" hidden="1">{#N/A,#N/A,FALSE,"Costos Productos 6A";#N/A,#N/A,FALSE,"Costo Unitario Total H-94-12"}</definedName>
    <definedName name="___________A2" hidden="1">{#N/A,#N/A,FALSE,"Costos Productos 6A";#N/A,#N/A,FALSE,"Costo Unitario Total H-94-12"}</definedName>
    <definedName name="___________F" hidden="1">{"krl1",#N/A,FALSE,"kr";"krl2",#N/A,FALSE,"kr";"compara",#N/A,FALSE,"kr";"desconp1",#N/A,FALSE,"kr";"desconp12",#N/A,FALSE,"kr";"krnp1",#N/A,FALSE,"kr";"krnp2",#N/A,FALSE,"kr";"krp12avg",#N/A,FALSE,"kr";"krp1avg",#N/A,FALSE,"kr"}</definedName>
    <definedName name="__________F" hidden="1">{"krl1",#N/A,FALSE,"kr";"krl2",#N/A,FALSE,"kr";"compara",#N/A,FALSE,"kr";"desconp1",#N/A,FALSE,"kr";"desconp12",#N/A,FALSE,"kr";"krnp1",#N/A,FALSE,"kr";"krnp2",#N/A,FALSE,"kr";"krp12avg",#N/A,FALSE,"kr";"krp1avg",#N/A,FALSE,"kr"}</definedName>
    <definedName name="_________A2" hidden="1">{#N/A,#N/A,FALSE,"Costos Productos 6A";#N/A,#N/A,FALSE,"Costo Unitario Total H-94-12"}</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#REF!</definedName>
    <definedName name="_________key2" localSheetId="1" hidden="1">#REF!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#REF!</definedName>
    <definedName name="________key2" localSheetId="1" hidden="1">#REF!</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[6]INV!$A$12:$D$15</definedName>
    <definedName name="________SBC3">[6]INV!$F$12:$I$15</definedName>
    <definedName name="________SBC5">[6]INV!$K$12:$N$15</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2" hidden="1">{#N/A,#N/A,FALSE,"Costos Productos 6A";#N/A,#N/A,FALSE,"Costo Unitario Total H-94-12"}</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[11]Tablas!#REF!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[11]Tablas!#REF!</definedName>
    <definedName name="_____OCI1">[11]Tablas!#REF!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[11]Tablas!#REF!</definedName>
    <definedName name="_____VFA1">[11]Tablas!#REF!</definedName>
    <definedName name="_____vfv4" hidden="1">{"via1",#N/A,TRUE,"general";"via2",#N/A,TRUE,"general";"via3",#N/A,TRUE,"general"}</definedName>
    <definedName name="_____VIT1">[11]Tablas!#REF!</definedName>
    <definedName name="_____VPR1">[11]Tablas!#REF!</definedName>
    <definedName name="_____VPR2">[12]Tablas!#REF!</definedName>
    <definedName name="_____VRP1">[11]Tablas!#REF!</definedName>
    <definedName name="_____VSM1">[11]Tablas!#REF!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2" hidden="1">{#N/A,#N/A,FALSE,"Costos Productos 6A";#N/A,#N/A,FALSE,"Costo Unitario Total H-94-12"}</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[11]Tablas!#REF!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ey3" hidden="1">#REF!</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[11]Tablas!#REF!</definedName>
    <definedName name="____OCI1">[11]Tablas!#REF!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[6]INV!$A$12:$D$15</definedName>
    <definedName name="____SBC3">[6]INV!$F$12:$I$15</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[11]Tablas!#REF!</definedName>
    <definedName name="____VFA1">[11]Tablas!#REF!</definedName>
    <definedName name="____vfv4" hidden="1">{"via1",#N/A,TRUE,"general";"via2",#N/A,TRUE,"general";"via3",#N/A,TRUE,"general"}</definedName>
    <definedName name="____VIT1">[11]Tablas!#REF!</definedName>
    <definedName name="____VPR1">[11]Tablas!#REF!</definedName>
    <definedName name="____VPR2">#REF!</definedName>
    <definedName name="____VRP1">[11]Tablas!#REF!</definedName>
    <definedName name="____VSM1">[11]Tablas!#REF!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2" hidden="1">{#N/A,#N/A,FALSE,"Costos Productos 6A";#N/A,#N/A,FALSE,"Costo Unitario Total H-94-12"}</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[11]Tablas!#REF!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0" hidden="1">#REF!</definedName>
    <definedName name="___key2" localSheetId="1" hidden="1">#REF!</definedName>
    <definedName name="___key2" hidden="1">[8]INST!#REF!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[11]Tablas!#REF!</definedName>
    <definedName name="___OCI1">[11]Tablas!#REF!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[6]INV!$A$12:$D$15</definedName>
    <definedName name="___SBC3">[6]INV!$F$12:$I$15</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[11]Tablas!#REF!</definedName>
    <definedName name="___VFA1">[11]Tablas!#REF!</definedName>
    <definedName name="___vfv4" hidden="1">{"via1",#N/A,TRUE,"general";"via2",#N/A,TRUE,"general";"via3",#N/A,TRUE,"general"}</definedName>
    <definedName name="___VIT1">[11]Tablas!#REF!</definedName>
    <definedName name="___VPR1">[11]Tablas!#REF!</definedName>
    <definedName name="___VPR2">#REF!</definedName>
    <definedName name="___VRP1">[11]Tablas!#REF!</definedName>
    <definedName name="___VSM1">[11]Tablas!#REF!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AMAIN" hidden="1">#REF!</definedName>
    <definedName name="__123Graph_APROFILE" hidden="1">#REF!</definedName>
    <definedName name="__123Graph_B" hidden="1">#REF!</definedName>
    <definedName name="__123Graph_Bcaja" hidden="1">#REF!</definedName>
    <definedName name="__123Graph_BCart_AnticAdic"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B"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123Graph_XMAIN" hidden="1">#REF!</definedName>
    <definedName name="__123Graph_XPROFILE" hidden="1">#REF!</definedName>
    <definedName name="__A2" hidden="1">{#N/A,#N/A,FALSE,"Costos Productos 6A";#N/A,#N/A,FALSE,"Costo Unitario Total H-94-12"}</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0">'PRESUPUESTO OFICIAL (Entidad)'!ERR</definedName>
    <definedName name="__F" localSheetId="1">'PROPUESTA ECONOMICA (Proponent)'!ERR</definedName>
    <definedName name="__F">[0]!ERR</definedName>
    <definedName name="__FS01" localSheetId="2">'INDICAR CÓDIGO DEL ITEM DE PAGO'!ERR</definedName>
    <definedName name="__FS01" localSheetId="0">'PRESUPUESTO OFICIAL (Entidad)'!ERR</definedName>
    <definedName name="__FS01" localSheetId="1">'PROPUESTA ECONOMICA (Proponent)'!ERR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hg1" hidden="1">{#N/A,#N/A,TRUE,"1842CWN0"}</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#REF!</definedName>
    <definedName name="__key2" localSheetId="1" hidden="1">#REF!</definedName>
    <definedName name="__key2" hidden="1">[18]INST!#REF!</definedName>
    <definedName name="__key21" localSheetId="0" hidden="1">#REF!</definedName>
    <definedName name="__key21" localSheetId="1" hidden="1">#REF!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[19]PESOS!#REF!</definedName>
    <definedName name="__mun2">[19]PESOS!#REF!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_123Graph_BGRAFICO_1" hidden="1">#REF!</definedName>
    <definedName name="_1_25">[12]Tablas!#REF!</definedName>
    <definedName name="_10__123Graph_EGRAFICO_1" hidden="1">#REF!</definedName>
    <definedName name="_116B">#REF!</definedName>
    <definedName name="_117A">#REF!</definedName>
    <definedName name="_117B">#REF!</definedName>
    <definedName name="_12__123Graph_LBL_BKW_H" hidden="1">#REF!</definedName>
    <definedName name="_12_B_0__123Graph_XGráfico" hidden="1">#REF!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 hidden="1">#REF!</definedName>
    <definedName name="_2__123Graph_BGRAFICO_1" hidden="1">#REF!</definedName>
    <definedName name="_2__123Graph_CGRAFICO_1"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_123Graph_AGráfico_4A" hidden="1">#REF!</definedName>
    <definedName name="_3__123Graph_CCart_Utilidad" hidden="1">#REF!</definedName>
    <definedName name="_3__123Graph_CKW_H" hidden="1">#REF!</definedName>
    <definedName name="_3ane_o10">#REF!</definedName>
    <definedName name="_4___123Graph_BGráfico_4A" hidden="1">#REF!</definedName>
    <definedName name="_4__123Graph_CGRAFICO_1" hidden="1">#REF!</definedName>
    <definedName name="_4__123Graph_DGRAFICO_1" hidden="1">#REF!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_123Graph_XGráfico_4A" hidden="1">#REF!</definedName>
    <definedName name="_5__123Graph_EGRAFICO_1" hidden="1">#REF!</definedName>
    <definedName name="_5__123Graph_LBL_BCart_Utilidad" hidden="1">#REF!</definedName>
    <definedName name="_6__123Graph_CKW_H" hidden="1">#REF!</definedName>
    <definedName name="_6__123Graph_LBL_BKW_H" hidden="1">#REF!</definedName>
    <definedName name="_6__123Graph_LBL_CCart_Utilidad" hidden="1">#REF!</definedName>
    <definedName name="_6_0_0_F" hidden="1">#REF!</definedName>
    <definedName name="_7__123Graph_XCart_Utilidad" hidden="1">#REF!</definedName>
    <definedName name="_7_4_0__123Grap" hidden="1">#REF!</definedName>
    <definedName name="_8__123Graph_DGRAFICO_1" hidden="1">#REF!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2" hidden="1">{#N/A,#N/A,FALSE,"Costos Productos 6A";#N/A,#N/A,FALSE,"Costo Unitario Total H-94-12"}</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ultipleCPUManualCount" hidden="1">4</definedName>
    <definedName name="_AtRisk_SimSetting_MultipleCPUMode" hidden="1">0</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0</definedName>
    <definedName name="_AtRisk_SimSetting_ReportOptionReportsFileType" hidden="1">1</definedName>
    <definedName name="_AtRisk_SimSetting_ReportOptionReportStyle" hidden="1">1</definedName>
    <definedName name="_AtRisk_SimSetting_ReportOptionSelectiveQR" hidden="1">FALSE</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alancexPartes" hidden="1">#REF!</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ist_Bin" hidden="1">#REF!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'PRESUPUESTO OFICIAL (Entidad)'!ERR</definedName>
    <definedName name="_F" localSheetId="1">'PROPUESTA ECONOMICA (Proponent)'!ERR</definedName>
    <definedName name="_F">[0]!ERR</definedName>
    <definedName name="_F10">#REF!</definedName>
    <definedName name="_F4" hidden="1">{"SUMINISTRO E INSTALACIÓN CANALETAS L=7.50"}</definedName>
    <definedName name="_FC">#REF!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0" hidden="1">'PRESUPUESTO OFICIAL (Entidad)'!$A$12:$I$65</definedName>
    <definedName name="_xlnm._FilterDatabase" localSheetId="1" hidden="1">'PROPUESTA ECONOMICA (Proponent)'!$A$10:$I$63</definedName>
    <definedName name="_xlnm._FilterDatabase" hidden="1">#REF!</definedName>
    <definedName name="_FS01" localSheetId="2">'INDICAR CÓDIGO DEL ITEM DE PAGO'!ERR</definedName>
    <definedName name="_FS01" localSheetId="0">'PRESUPUESTO OFICIAL (Entidad)'!ERR</definedName>
    <definedName name="_FS01" localSheetId="1">'PROPUESTA ECONOMICA (Proponent)'!ERR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 hidden="1">#REF!</definedName>
    <definedName name="_Key1" localSheetId="2" hidden="1">#REF!</definedName>
    <definedName name="_Key1" hidden="1">#REF!</definedName>
    <definedName name="_Key11" localSheetId="0" hidden="1">#REF!</definedName>
    <definedName name="_Key11" localSheetId="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#REF!</definedName>
    <definedName name="_Parse_Out" localSheetId="1" hidden="1">#REF!</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OYECCIONESRESIDUALESV2" hidden="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cenchg1" hidden="1">#REF!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localSheetId="1" hidden="1">#REF!</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 localSheetId="0">'PRESUPUESTO OFICIAL (Entidad)'!ERR</definedName>
    <definedName name="aa" localSheetId="1">'PROPUESTA ECONOMICA (Proponent)'!ERR</definedName>
    <definedName name="aa">[0]!ERR</definedName>
    <definedName name="AA_1" hidden="1">{#N/A,#N/A,TRUE,"INGENIERIA";#N/A,#N/A,TRUE,"COMPRAS";#N/A,#N/A,TRUE,"DIRECCION";#N/A,#N/A,TRUE,"RESUMEN"}</definedName>
    <definedName name="AAA" localSheetId="2">'INDICAR CÓDIGO DEL ITEM DE PAGO'!ERR</definedName>
    <definedName name="AAA" localSheetId="0">'PRESUPUESTO OFICIAL (Entidad)'!ERR</definedName>
    <definedName name="AAA" localSheetId="1">'PROPUESTA ECONOMICA (Proponent)'!ERR</definedName>
    <definedName name="AAA">[0]!ERR</definedName>
    <definedName name="AAA_DOCTOPS" hidden="1">"AAA_SET"</definedName>
    <definedName name="AAA_duser" hidden="1">"OFF"</definedName>
    <definedName name="aaaa" hidden="1">{#N/A,#N/A,FALSE,"GRAFICO";#N/A,#N/A,FALSE,"CAJA (2)";#N/A,#N/A,FALSE,"TERCEROS-PROMEDIO";#N/A,#N/A,FALSE,"CAJA";#N/A,#N/A,FALSE,"INGRESOS1995-2003";#N/A,#N/A,FALSE,"GASTOS1995-2003"}</definedName>
    <definedName name="aaaaaa">[25]otros!$C$5</definedName>
    <definedName name="aaaaaaaa" hidden="1">{#N/A,#N/A,FALSE,"c_finanz";#N/A,#N/A,FALSE,"c_eco";#N/A,#N/A,FALSE,"investimenti";#N/A,#N/A,FALSE,"tir"}</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_1"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_1" hidden="1">{#N/A,#N/A,TRUE,"INGENIERIA";#N/A,#N/A,TRUE,"COMPRAS";#N/A,#N/A,TRUE,"DIRECCION";#N/A,#N/A,TRUE,"RESUMEN"}</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AAJUSTE3" hidden="1">{"via1",#N/A,TRUE,"general";"via2",#N/A,TRUE,"general";"via3",#N/A,TRUE,"general"}</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_1" hidden="1">{#N/A,#N/A,TRUE,"INGENIERIA";#N/A,#N/A,TRUE,"COMPRAS";#N/A,#N/A,TRUE,"DIRECCION";#N/A,#N/A,TRUE,"RESUMEN"}</definedName>
    <definedName name="adasd">#REF!</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CION" hidden="1">#REF!</definedName>
    <definedName name="ADICION1" hidden="1">#REF!</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_1" hidden="1">{#N/A,#N/A,TRUE,"INGENIERIA";#N/A,#N/A,TRUE,"COMPRAS";#N/A,#N/A,TRUE,"DIRECCION";#N/A,#N/A,TRUE,"RESUMEN"}</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TRRTT" hidden="1">#REF!</definedName>
    <definedName name="AF_1" hidden="1">{#N/A,#N/A,TRUE,"INGENIERIA";#N/A,#N/A,TRUE,"COMPRAS";#N/A,#N/A,TRUE,"DIRECCION";#N/A,#N/A,TRUE,"RESUMEN"}</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ir" hidden="1">#REF!</definedName>
    <definedName name="AG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H_1" hidden="1">{#N/A,#N/A,TRUE,"INGENIERIA";#N/A,#N/A,TRUE,"COMPRAS";#N/A,#N/A,TRUE,"DIRECCION";#N/A,#N/A,TRUE,"RESUMEN"}</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alyst" hidden="1">#REF!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10</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0">'PRESUPUESTO OFICIAL (Entidad)'!ERR</definedName>
    <definedName name="aq" localSheetId="1">'PROPUESTA ECONOMICA (Proponent)'!ERR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(Entidad)'!$A$1:$I$91</definedName>
    <definedName name="_xlnm.Print_Area" localSheetId="1">'PROPUESTA ECONOMICA (Proponent)'!$A$1:$I$84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g" hidden="1">#REF!</definedName>
    <definedName name="armuve" localSheetId="2">'INDICAR CÓDIGO DEL ITEM DE PAGO'!ERR</definedName>
    <definedName name="armuve" localSheetId="0">'PRESUPUESTO OFICIAL (Entidad)'!ERR</definedName>
    <definedName name="armuve" localSheetId="1">'PROPUESTA ECONOMICA (Proponent)'!ERR</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S">#REF!</definedName>
    <definedName name="as" localSheetId="2">'INDICAR CÓDIGO DEL ITEM DE PAGO'!ERR</definedName>
    <definedName name="as" localSheetId="0">'PRESUPUESTO OFICIAL (Entidad)'!ERR</definedName>
    <definedName name="as" localSheetId="1">'PROPUESTA ECONOMICA (Proponent)'!ERR</definedName>
    <definedName name="as">[0]!ERR</definedName>
    <definedName name="AS2DocOpenMode" hidden="1">"AS2DocumentEdit"</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asdfsadf" hidden="1">#REF!</definedName>
    <definedName name="ASDFGHJKLÑ" localSheetId="2">'INDICAR CÓDIGO DEL ITEM DE PAGO'!ERR</definedName>
    <definedName name="ASDFGHJKLÑ" localSheetId="0">'PRESUPUESTO OFICIAL (Entidad)'!ERR</definedName>
    <definedName name="ASDFGHJKLÑ" localSheetId="1">'PROPUESTA ECONOMICA (Proponent)'!ERR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lancexPartes" hidden="1">#REF!</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0">'PRESUPUESTO OFICIAL (Entidad)'!ERR</definedName>
    <definedName name="BB" localSheetId="1">'PROPUESTA ECONOMICA (Proponent)'!ERR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dgh" hidden="1">{#N/A,#N/A,FALSE,"PERSONAL"}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idlist">"List Box 6"</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CELAR" hidden="1">{#N/A,#N/A,FALSE,"Costos Productos 6A";#N/A,#N/A,FALSE,"Costo Unitario Total H-94-12"}</definedName>
    <definedName name="cable_acsr_1_0" hidden="1">#REF!</definedName>
    <definedName name="Cable_De_Cobre_2_0_Desnudo." hidden="1">#REF!</definedName>
    <definedName name="Cable_triplex_10___1_6__THHN_ACSR" hidden="1">#REF!</definedName>
    <definedName name="Cableado">#REF!</definedName>
    <definedName name="CAC" hidden="1">{"krl1",#N/A,FALSE,"kr";"krl2",#N/A,FALSE,"kr";"compara",#N/A,FALSE,"kr";"desconp1",#N/A,FALSE,"kr";"desconp12",#N/A,FALSE,"kr";"krnp1",#N/A,FALSE,"kr";"krnp2",#N/A,FALSE,"kr";"krp12avg",#N/A,FALSE,"kr";"krp1avg",#N/A,FALSE,"kr"}</definedName>
    <definedName name="CACAC" hidden="1">#REF!,#REF!</definedName>
    <definedName name="CACACACCA" hidden="1">#REF!,#REF!</definedName>
    <definedName name="Caja_30x30_Cm_De_Inspección_Subterránea." hidden="1">#REF!</definedName>
    <definedName name="Caja_De_Inspección_De_0_30_X_0_30_X_0_40_M__En_Concreto." hidden="1">#REF!</definedName>
    <definedName name="Caja_De_Inspección_De_0_60_X_0_60_X_0_60_M__En_Concreto." hidden="1">#REF!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ACERO.TK.EL" hidden="1">#REF!</definedName>
    <definedName name="cantidad">'[48]TRAMO 03'!$F:$F,'[48]TRAMO 03'!$I:$I,'[48]TRAMO 03'!$K:$K,'[48]TRAMO 03'!#REF!,'[48]TRAMO 03'!#REF!,'[48]TRAMO 03'!#REF!,'[48]TRAMO 03'!#REF!,'[48]TRAMO 03'!#REF!,'[48]TRAMO 03'!#REF!,'[48]TRAMO 03'!#REF!,'[48]TRAMO 03'!#REF!,'[48]TRAMO 03'!#REF!,'[48]TRAMO 03'!#REF!,'[48]TRAMO 03'!#REF!,'[48]TRAMO 03'!#REF!,'[48]TRAMO 03'!#REF!</definedName>
    <definedName name="CantObraDefinitiva" hidden="1">{"SUMINISTRO E INSTALACIÓN CANALETAS L=7.50"}</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 localSheetId="1">MODULO10.auto_abrir</definedName>
    <definedName name="carlos">MODULO10.auto_abrir</definedName>
    <definedName name="CARLOSC" hidden="1">{"krl1",#N/A,FALSE,"kr";"krl2",#N/A,FALSE,"kr";"compara",#N/A,FALSE,"kr";"desconp1",#N/A,FALSE,"kr";"desconp12",#N/A,FALSE,"kr";"krnp1",#N/A,FALSE,"kr";"krnp2",#N/A,FALSE,"kr";"krp12avg",#N/A,FALSE,"kr";"krp1avg",#N/A,FALSE,"kr"}</definedName>
    <definedName name="Cashpb" hidden="1">#REF!</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da_Ant" hidden="1">"$E$14"</definedName>
    <definedName name="CEMENTO" localSheetId="2">[53]Insum!$A$3:$H$63</definedName>
    <definedName name="CEMENTO">[54]Insum!$A$3:$H$63</definedName>
    <definedName name="centro" hidden="1">{#N/A,#N/A,FALSE,"GRAFICO";#N/A,#N/A,FALSE,"CAJA (2)";#N/A,#N/A,FALSE,"TERCEROS-PROMEDIO";#N/A,#N/A,FALSE,"CAJA";#N/A,#N/A,FALSE,"INGRESOS1995-2003";#N/A,#N/A,FALSE,"GASTOS1995-2003"}</definedName>
    <definedName name="Certificación_De_Salidas_De_Datos_En_Categoría._6." hidden="1">#REF!</definedName>
    <definedName name="CESAR" hidden="1">{#N/A,#N/A,FALSE,"Costos Productos 6A";#N/A,#N/A,FALSE,"Costo Unitario Total H-94-12"}</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#REF!</definedName>
    <definedName name="Change_in_Cash" hidden="1">#REF!</definedName>
    <definedName name="Check_to_Cash" hidden="1">#REF!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sMaestro" hidden="1">#REF!</definedName>
    <definedName name="CONT">'[56]DATOS CONTRATO'!$G$13</definedName>
    <definedName name="CONTABLE" hidden="1">{#N/A,#N/A,FALSE,"CIBHA05A";#N/A,#N/A,FALSE,"CIBHA05B"}</definedName>
    <definedName name="CONTABLES" hidden="1">{#N/A,#N/A,FALSE,"Costos Productos 6A";#N/A,#N/A,FALSE,"Costo Unitario Total H-94-12"}</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 localSheetId="0">'PRESUPUESTO OFICIAL (Entidad)'!ERR</definedName>
    <definedName name="copiao4" localSheetId="1">'PROPUESTA ECONOMICA (Proponent)'!ERR</definedName>
    <definedName name="copiao4">[0]!ERR</definedName>
    <definedName name="corri" localSheetId="2">'INDICAR CÓDIGO DEL ITEM DE PAGO'!ERR</definedName>
    <definedName name="corri" localSheetId="0">'PRESUPUESTO OFICIAL (Entidad)'!ERR</definedName>
    <definedName name="corri" localSheetId="1">'PROPUESTA ECONOMICA (Proponent)'!ERR</definedName>
    <definedName name="corri">[0]!ERR</definedName>
    <definedName name="cost04" hidden="1">{#N/A,#N/A,FALSE,"Costos Productos 6A";#N/A,#N/A,FALSE,"Costo Unitario Total H-94-12"}</definedName>
    <definedName name="COSTCONTAB" hidden="1">{#N/A,#N/A,FALSE,"Costos Productos 6A";#N/A,#N/A,FALSE,"Costo Unitario Total H-94-12"}</definedName>
    <definedName name="costivo" hidden="1">{#N/A,#N/A,FALSE,"Costos Productos 6A";#N/A,#N/A,FALSE,"Costo Unitario Total H-94-12"}</definedName>
    <definedName name="costivos" hidden="1">{#N/A,#N/A,FALSE,"Costos Productos 6A";#N/A,#N/A,FALSE,"Costo Unitario Total H-94-12"}</definedName>
    <definedName name="COSTO_FRENTE">[57]BITACORA!$E$1:$E$65536</definedName>
    <definedName name="costo2" hidden="1">#REF!</definedName>
    <definedName name="COSTODIRECTO" localSheetId="2">#REF!</definedName>
    <definedName name="COSTODIRECTO">#REF!</definedName>
    <definedName name="costoperativos" hidden="1">{#N/A,#N/A,FALSE,"Costos Productos 6A";#N/A,#N/A,FALSE,"Costo Unitario Total H-94-12"}</definedName>
    <definedName name="COSTOS">[58]TARIFAS!$A$1:$F$52</definedName>
    <definedName name="costos04" hidden="1">{#N/A,#N/A,FALSE,"Costos Productos 6A";#N/A,#N/A,FALSE,"Costo Unitario Total H-94-12"}</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rt" hidden="1">{#N/A,#N/A,FALSE,"GRAFICO";#N/A,#N/A,FALSE,"CAJA (2)";#N/A,#N/A,FALSE,"TERCEROS-PROMEDIO";#N/A,#N/A,FALSE,"CAJA";#N/A,#N/A,FALSE,"INGRESOS1995-2003";#N/A,#N/A,FALSE,"GASTOS1995-2003"}</definedName>
    <definedName name="Cruceta_metálica_en_ángulo_de__2m_x_2_5__x_2_5__x_1_4_.">"Prueba1"</definedName>
    <definedName name="CRUDOS" hidden="1">{#N/A,#N/A,FALSE,"CIBHA05A";#N/A,#N/A,FALSE,"CIBHA05B"}</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0">'PRESUPUESTO OFICIAL (Entidad)'!ERR</definedName>
    <definedName name="CUAL" localSheetId="1">'PROPUESTA ECONOMICA (Proponent)'!ERR</definedName>
    <definedName name="CUAL">[0]!ERR</definedName>
    <definedName name="CUBS" localSheetId="2">#REF!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wvu.GREY_ALL." hidden="1">#REF!</definedName>
    <definedName name="Cwvu.oil." hidden="1">#REF!,#REF!,#REF!,#REF!,#REF!,#REF!,#REF!,#REF!,#REF!,#REF!,#REF!,#REF!,#REF!,#REF!,#REF!</definedName>
    <definedName name="Cwvu.oilgasagua." hidden="1">#REF!,#REF!,#REF!,#REF!,#REF!,#REF!,#REF!,#REF!,#REF!,#REF!,#REF!,#REF!,#REF!,#REF!,#REF!,#REF!,#REF!,#REF!</definedName>
    <definedName name="Cwvu.RCEIBAS1." hidden="1">#REF!,#REF!,#REF!,#REF!,#REF!,#REF!,#REF!,#REF!,#REF!,#REF!,#REF!,#REF!,#REF!,#REF!,#REF!</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DADAD" hidden="1">{#N/A,#N/A,TRUE,"CODIGO DEPENDENCIA"}</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alpb" hidden="1">#REF!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L" hidden="1">#REF!</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preciationPB" hidden="1">#REF!</definedName>
    <definedName name="DERF" hidden="1">{#N/A,#N/A,FALSE,"310.1";#N/A,#N/A,FALSE,"321.1";#N/A,#N/A,FALSE,"320.3";#N/A,#N/A,FALSE,"330.1"}</definedName>
    <definedName name="DERFE">#REF!</definedName>
    <definedName name="desarrolladas">'[27]Reservas de Petróleo'!$A$2,'[27]Reservas de Petróleo'!$A$1,'[27]Reservas de Petróleo'!$D$4,'[27]Reservas de Petróleo'!$F$1:$F$65536</definedName>
    <definedName name="DESCUNMI">#REF!</definedName>
    <definedName name="DESFRE" hidden="1">{#N/A,#N/A,FALSE,"GRAFICO";#N/A,#N/A,FALSE,"CAJA (2)";#N/A,#N/A,FALSE,"TERCEROS-PROMEDIO";#N/A,#N/A,FALSE,"CAJA";#N/A,#N/A,FALSE,"INGRESOS1995-2003";#N/A,#N/A,FALSE,"GASTOS1995-2003"}</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ISTRIBUCION" hidden="1">{#N/A,#N/A,FALSE,"GRAFICO";#N/A,#N/A,FALSE,"CAJA (2)";#N/A,#N/A,FALSE,"TERCEROS-PROMEDIO";#N/A,#N/A,FALSE,"CAJA";#N/A,#N/A,FALSE,"INGRESOS1995-2003";#N/A,#N/A,FALSE,"GASTOS1995-2003"}</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S" hidden="1">{#N/A,#N/A,TRUE,"INGENIERIA";#N/A,#N/A,TRUE,"COMPRAS";#N/A,#N/A,TRUE,"DIRECCION";#N/A,#N/A,TRUE,"RESUMEN"}</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{#N/A,#N/A,FALSE,"DITCAR";#N/A,#N/A,FALSE,"a1";#N/A,#N/A,FALSE,"a2";#N/A,#N/A,FALSE,"a3";#N/A,#N/A,FALSE,"a4";#N/A,#N/A,FALSE,"a4a";#N/A,#N/A,FALSE,"a4B";#N/A,#N/A,FALSE,"a4C";#N/A,#N/A,FALSE,"A5a ";#N/A,#N/A,FALSE,"A5b";#N/A,#N/A,FALSE,"A6A";#N/A,#N/A,FALSE,"A6B";#N/A,#N/A,FALSE,"A6C";#N/A,#N/A,FALSE,"04PG12NB"}</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efaseIINCDIES" hidden="1">{#N/A,#N/A,FALSE,"DITCAR";#N/A,#N/A,FALSE,"a1";#N/A,#N/A,FALSE,"a2";#N/A,#N/A,FALSE,"a3";#N/A,#N/A,FALSE,"a4";#N/A,#N/A,FALSE,"a4a";#N/A,#N/A,FALSE,"a4B";#N/A,#N/A,FALSE,"a4C";#N/A,#N/A,FALSE,"A5a ";#N/A,#N/A,FALSE,"A5b";#N/A,#N/A,FALSE,"A6A";#N/A,#N/A,FALSE,"A6B";#N/A,#N/A,FALSE,"A6C";#N/A,#N/A,FALSE,"04PG12NB"}</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FFASEI_INC_DIESEL2" hidden="1">{#N/A,#N/A,FALSE,"DITCAR";#N/A,#N/A,FALSE,"a1";#N/A,#N/A,FALSE,"a2";#N/A,#N/A,FALSE,"a3";#N/A,#N/A,FALSE,"a4";#N/A,#N/A,FALSE,"a4a";#N/A,#N/A,FALSE,"a4B";#N/A,#N/A,FALSE,"a4C";#N/A,#N/A,FALSE,"A5a ";#N/A,#N/A,FALSE,"A5b";#N/A,#N/A,FALSE,"A6A";#N/A,#N/A,FALSE,"A6B";#N/A,#N/A,FALSE,"A6C";#N/A,#N/A,FALSE,"04PG12NB"}</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rgrgrg" hidden="1">#REF!</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ectrico2" hidden="1">#REF!</definedName>
    <definedName name="elias" hidden="1">#REF!</definedName>
    <definedName name="ELIMINACIONPROYC">#REF!</definedName>
    <definedName name="emanto" localSheetId="2">#REF!</definedName>
    <definedName name="emanto">#REF!</definedName>
    <definedName name="eme" localSheetId="2">'INDICAR CÓDIGO DEL ITEM DE PAGO'!ERR</definedName>
    <definedName name="eme" localSheetId="0">'PRESUPUESTO OFICIAL (Entidad)'!ERR</definedName>
    <definedName name="eme" localSheetId="1">'PROPUESTA ECONOMICA (Proponent)'!ERR</definedName>
    <definedName name="eme">[0]!ERR</definedName>
    <definedName name="EMPLEADO">#REF!</definedName>
    <definedName name="Empresa">[40]EMPRESA!$F$6</definedName>
    <definedName name="EMULSION">#REF!</definedName>
    <definedName name="End_Bal">#REF!</definedName>
    <definedName name="ene">#REF!</definedName>
    <definedName name="Ensayo" hidden="1">{"AURES1",#N/A,TRUE,"GENERAL";"AURES2",#N/A,TRUE,"GENERAL";"AURES3",#N/A,TRUE,"GENERAL";"AURES4",#N/A,TRUE,"GENERAL";"AURES5",#N/A,TRUE,"GENERAL";"AURES6",#N/A,TRUE,"GENERAL";"AURES7",#N/A,TRUE,"GENERAL"}</definedName>
    <definedName name="Ensayos">#REF!</definedName>
    <definedName name="ENTRADASP" localSheetId="2">#REF!</definedName>
    <definedName name="ENTRADASP">#REF!</definedName>
    <definedName name="EPECIALIDAD_SIDOE">[12]Tablas!#REF!</definedName>
    <definedName name="equipo">[69]Equipo!$A$7:$A$65536</definedName>
    <definedName name="Equipo_de_Medida" hidden="1">#REF!</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ds" hidden="1">#REF!</definedName>
    <definedName name="ERE_ART">[45]steel!$B$8:$B$47</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0">#N/A</definedName>
    <definedName name="ES" localSheetId="1">#N/A</definedName>
    <definedName name="ES">[0]!ERR</definedName>
    <definedName name="ESA">#REF!</definedName>
    <definedName name="ESCENARIO" hidden="1">{#N/A,#N/A,FALSE,"GRAFICO";#N/A,#N/A,FALSE,"CAJA (2)";#N/A,#N/A,FALSE,"TERCEROS-PROMEDIO";#N/A,#N/A,FALSE,"CAJA";#N/A,#N/A,FALSE,"INGRESOS1995-2003";#N/A,#N/A,FALSE,"GASTOS1995-2003"}</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EWW" hidden="1">{#N/A,#N/A,FALSE,"GRAFICO";#N/A,#N/A,FALSE,"CAJA (2)";#N/A,#N/A,FALSE,"TERCEROS-PROMEDIO";#N/A,#N/A,FALSE,"CAJA";#N/A,#N/A,FALSE,"INGRESOS1995-2003";#N/A,#N/A,FALSE,"GASTOS1995-2003"}</definedName>
    <definedName name="Estimate_Factor">1</definedName>
    <definedName name="ESTRAE">'[3]7422CW00'!#REF!</definedName>
    <definedName name="estre" hidden="1">{#N/A,#N/A,FALSE,"GRAFICO";#N/A,#N/A,FALSE,"CAJA (2)";#N/A,#N/A,FALSE,"TERCEROS-PROMEDIO";#N/A,#N/A,FALSE,"CAJA";#N/A,#N/A,FALSE,"INGRESOS1995-2003";#N/A,#N/A,FALSE,"GASTOS1995-2003"}</definedName>
    <definedName name="ESTRU">[71]Estructura!$C$7:$E$2570</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STUDIOS" hidden="1">#REF!</definedName>
    <definedName name="ETAP">#REF!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Consolidate_Area">NA()</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ecutivepb" hidden="1">#REF!</definedName>
    <definedName name="ExtensionCoordinador">#REF!</definedName>
    <definedName name="extra" hidden="1">#REF!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 hidden="1">#REF!</definedName>
    <definedName name="Facilidades">#REF!</definedName>
    <definedName name="factor">#REF!</definedName>
    <definedName name="Factpb" hidden="1">#REF!</definedName>
    <definedName name="Factpb2" hidden="1">#REF!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0">#N/A</definedName>
    <definedName name="FD" localSheetId="1">#N/A</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0">#N/A</definedName>
    <definedName name="ff" localSheetId="1">#N/A</definedName>
    <definedName name="ff">[0]!ERR</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N/A,#N/A,FALSE,"VOL695";#N/A,#N/A,FALSE,"anexo1";#N/A,#N/A,FALSE,"anexo2";#N/A,#N/A,FALSE,"anexo3";#N/A,#N/A,FALSE,"anexo4";#N/A,#N/A,FALSE,"anexo5a";#N/A,#N/A,FALSE,"anexo5b";#N/A,#N/A,FALSE,"anexo6a";#N/A,#N/A,FALSE,"anexo6a";#N/A,#N/A,FALSE,"anexo6c";#N/A,#N/A,FALSE,"anexo7a";#N/A,#N/A,FALSE,"anexo7b";#N/A,#N/A,FALSE,"anexo7c"}</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#N/A</definedName>
    <definedName name="fg" localSheetId="1">#N/A</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l_Fechas">#REF!</definedName>
    <definedName name="FIL3453464" hidden="1">#REF!</definedName>
    <definedName name="FILL" hidden="1">#REF!</definedName>
    <definedName name="fill1" hidden="1">#REF!</definedName>
    <definedName name="FILL2" hidden="1">#REF!</definedName>
    <definedName name="FILL34" hidden="1">#REF!</definedName>
    <definedName name="FILL4" hidden="1">#REF!</definedName>
    <definedName name="FILL547665" hidden="1">#REF!</definedName>
    <definedName name="FILL6" hidden="1">#REF!</definedName>
    <definedName name="FILL8" hidden="1">#REF!</definedName>
    <definedName name="filll3" hidden="1">#REF!</definedName>
    <definedName name="FILTROS">#REF!</definedName>
    <definedName name="FINANCIACION" localSheetId="2">'INDICAR CÓDIGO DEL ITEM DE PAGO'!ERR</definedName>
    <definedName name="FINANCIACION" localSheetId="0">#N/A</definedName>
    <definedName name="FINANCIACION" localSheetId="1">#N/A</definedName>
    <definedName name="FINANCIACION">[0]!ERR</definedName>
    <definedName name="Financialpb" hidden="1">#REF!</definedName>
    <definedName name="Financialpb2" hidden="1">#REF!</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_Copia_Option1" hidden="1">TRUE</definedName>
    <definedName name="Form_Copia_Option2" hidden="1">FALSE</definedName>
    <definedName name="Form_Copia_Text1" hidden="1">"A15"</definedName>
    <definedName name="Form_Copia_Text2" hidden="1">"F70"</definedName>
    <definedName name="Form_Copia_Text3" hidden="1">"G"</definedName>
    <definedName name="Form_Copia_Text4" hidden="1">"V"</definedName>
    <definedName name="forma96100" hidden="1">{#N/A,#N/A,FALSE,"CIBHA05A";#N/A,#N/A,FALSE,"CIBHA05B"}</definedName>
    <definedName name="fORMA9698" hidden="1">{#N/A,#N/A,FALSE,"CIBHA05A";#N/A,#N/A,FALSE,"CIBHA05B"}</definedName>
    <definedName name="forma9699" hidden="1">{#N/A,#N/A,FALSE,"CIBHA05A";#N/A,#N/A,FALSE,"CIBHA05B"}</definedName>
    <definedName name="FormAmarrado_Text1" hidden="1">"A15"</definedName>
    <definedName name="FormAmarrado_Text2" hidden="1">"v"</definedName>
    <definedName name="FormAmarrado_Text3" hidden="1">"G"</definedName>
    <definedName name="FORMAUNIT" hidden="1">{#N/A,#N/A,FALSE,"Costos Productos 6A";#N/A,#N/A,FALSE,"Costo Unitario Total H-94-12"}</definedName>
    <definedName name="FormDetalle_Text1" hidden="1">"A15"</definedName>
    <definedName name="FormDetalle_Text2" hidden="1">"u"</definedName>
    <definedName name="FormMasivoFormulas_Text1" hidden="1">"A15"</definedName>
    <definedName name="FormMasivoFormulas_Text2" hidden="1">"W"</definedName>
    <definedName name="FormMasivoFormulas_Text3" hidden="1">"I2"</definedName>
    <definedName name="FormMasivoFormulas_Text4" hidden="1">" "</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FCDFSFSD" hidden="1">#REF!</definedName>
    <definedName name="fu" localSheetId="2">'INDICAR CÓDIGO DEL ITEM DE PAGO'!ERR</definedName>
    <definedName name="fu" localSheetId="0">#N/A</definedName>
    <definedName name="fu" localSheetId="1">#N/A</definedName>
    <definedName name="fu">[0]!ERR</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binete_autosoportado__lámina__calibre_16_Dm._1200_x_1000_x_40_cms__160KVA" hidden="1">#REF!</definedName>
    <definedName name="GAJ" localSheetId="2">#REF!</definedName>
    <definedName name="GAJ">#REF!</definedName>
    <definedName name="GAS">[12]Tablas!#REF!</definedName>
    <definedName name="Gastos" hidden="1">{#N/A,#N/A,FALSE,"GRAFICO";#N/A,#N/A,FALSE,"CAJA (2)";#N/A,#N/A,FALSE,"TERCEROS-PROMEDIO";#N/A,#N/A,FALSE,"CAJA";#N/A,#N/A,FALSE,"INGRESOS1995-2003";#N/A,#N/A,FALSE,"GASTOS1995-2003"}</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#N/A</definedName>
    <definedName name="GGG" localSheetId="1">#N/A</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EYER" hidden="1">{#N/A,#N/A,TRUE,"INGENIERIA";#N/A,#N/A,TRUE,"COMPRAS";#N/A,#N/A,TRUE,"DIRECCION";#N/A,#N/A,TRUE,"RESUMEN"}</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HYJ" hidden="1">{#N/A,#N/A,TRUE,"INGENIERIA";#N/A,#N/A,TRUE,"COMPRAS";#N/A,#N/A,TRUE,"DIRECCION";#N/A,#N/A,TRUE,"RESUMEN"}</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ph_1" hidden="1">#REF!</definedName>
    <definedName name="Graph_2" hidden="1">#REF!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 hidden="1">#REF!</definedName>
    <definedName name="GRTT" hidden="1">#REF!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GTTHG" hidden="1">{#N/A,#N/A,TRUE,"INGENIERIA";#N/A,#N/A,TRUE,"COMPRAS";#N/A,#N/A,TRUE,"DIRECCION";#N/A,#N/A,TRUE,"RESUMEN"}</definedName>
    <definedName name="GUS" hidden="1">{#N/A,#N/A,FALSE,"Costos Productos 6A";#N/A,#N/A,FALSE,"Costo Unitario Total H-94-12"}</definedName>
    <definedName name="GUSTAVO" hidden="1">{#N/A,#N/A,FALSE,"Costos Productos 6A";#N/A,#N/A,FALSE,"Costo Unitario Total H-94-12"}</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 hidden="1">{#N/A,#N/A,TRUE,"INGENIERIA";#N/A,#N/A,TRUE,"COMPRAS";#N/A,#N/A,TRUE,"DIRECCION";#N/A,#N/A,TRUE,"RESUMEN"}</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#N/A</definedName>
    <definedName name="hh" localSheetId="1">#N/A</definedName>
    <definedName name="hh">[0]!ERR</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 hidden="1">{#N/A,#N/A,TRUE,"Caratula";#N/A,#N/A,TRUE,"Costo y Venta";#N/A,#N/A,TRUE,"Resumen de Estudio Economico";#N/A,#N/A,TRUE,"Montaje";#N/A,#N/A,TRUE,"Sucontratos";#N/A,#N/A,TRUE,"Gastos Varios";#N/A,#N/A,TRUE,"Equipos y Herramientas";#N/A,#N/A,TRUE,"Materiales y Consumibles";#N/A,#N/A,TRUE,"Mano de Obra Indirecta";#N/A,#N/A,TRUE,"Mano de Obra Directa"}</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0">#N/A</definedName>
    <definedName name="HK" localSheetId="1">#N/A</definedName>
    <definedName name="HK">[0]!ERR</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oha" hidden="1">{"PYGT",#N/A,FALSE,"PYG";"ACTIT",#N/A,FALSE,"BCE_GRAL-ACTIVO";"PASIT",#N/A,FALSE,"BCE_GRAL-PASIVO-PATRIM";"CAJAT",#N/A,FALSE,"CAJA"}</definedName>
    <definedName name="Hoja_Ant" hidden="1">"2.1.6"</definedName>
    <definedName name="HOJA1" localSheetId="2">#REF!</definedName>
    <definedName name="HOJA1">#REF!</definedName>
    <definedName name="horat">'[20]Itemes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SIT" hidden="1">{#N/A,#N/A,FALSE,"CIBHA05A";#N/A,#N/A,FALSE,"CIBHA05B"}</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{"'Sheet1'!$A$1:$H$145"}</definedName>
    <definedName name="HTML_Control2" hidden="1">{"'Parámetros'!$A$3:$C$3"}</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3" hidden="1">TRUE</definedName>
    <definedName name="HTML_OBDlg4" hidden="1">TRUE</definedName>
    <definedName name="HTML_OS" hidden="1">1</definedName>
    <definedName name="HTML_PathFile" hidden="1">"C:\Verificacion\Modelo.htm"</definedName>
    <definedName name="HTML_PathFileMac" hidden="1">"Macintosh HD:HomePageStuff:New_Home_Page:datafile:ctryprem.html"</definedName>
    <definedName name="HTML_PathTemplate" hidden="1">"C:\Verificacion\&lt;!--##Table##--&gt;"</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 hidden="1">{"coverall",#N/A,FALSE,"Definitions";"cover1",#N/A,FALSE,"Definitions";"cover2",#N/A,FALSE,"Definitions";"cover3",#N/A,FALSE,"Definitions";"cover4",#N/A,FALSE,"Definitions";"cover5",#N/A,FALSE,"Definitions";"blank",#N/A,FALSE,"Definitions"}</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#N/A</definedName>
    <definedName name="ID" localSheetId="1">#N/A</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DPYG9698" hidden="1">{#N/A,#N/A,FALSE,"Costos Productos 6A";#N/A,#N/A,FALSE,"Costo Unitario Total H-94-12"}</definedName>
    <definedName name="inf" localSheetId="2">#REF!</definedName>
    <definedName name="inf">#REF!</definedName>
    <definedName name="INFORME">[80]TABLAS!$A$1:$A$65536</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hidden="1">{#N/A,#N/A,FALSE,"CIBHA05A";#N/A,#N/A,FALSE,"CIBHA05B"}</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TRU" hidden="1">{#N/A,#N/A,TRUE,"INGENIERIA";#N/A,#N/A,TRUE,"COMPRAS";#N/A,#N/A,TRUE,"DIRECCION";#N/A,#N/A,TRUE,"RESUMEN"}</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ERVENTORÍA" hidden="1">{"via1",#N/A,TRUE,"general";"via2",#N/A,TRUE,"general";"via3",#N/A,TRUE,"general"}</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PIOU" hidden="1">{#N/A,#N/A,FALSE,"Costos Productos 6A";#N/A,#N/A,FALSE,"Costo Unitario Total H-94-12"}</definedName>
    <definedName name="IOU">#REF!</definedName>
    <definedName name="IOUHH" localSheetId="2">'INDICAR CÓDIGO DEL ITEM DE PAGO'!ERR</definedName>
    <definedName name="IOUHH" localSheetId="0">#N/A</definedName>
    <definedName name="IOUHH" localSheetId="1">#N/A</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'[40]LIQUIDA-NOMINA'!$AT$4</definedName>
    <definedName name="issafp">[55]Hoja1!$C$19</definedName>
    <definedName name="isscs">[55]Hoja1!$C$21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#REF!</definedName>
    <definedName name="j" localSheetId="1" hidden="1">#REF!</definedName>
    <definedName name="j" hidden="1">{"TAB1",#N/A,TRUE,"GENERAL";"TAB2",#N/A,TRUE,"GENERAL";"TAB3",#N/A,TRUE,"GENERAL";"TAB4",#N/A,TRUE,"GENERAL";"TAB5",#N/A,TRUE,"GENERAL"}</definedName>
    <definedName name="Jaime" hidden="1">{#N/A,#N/A,FALSE,"Costos Productos 6A";#N/A,#N/A,FALSE,"Costo Unitario Total H-94-12"}</definedName>
    <definedName name="jairo" hidden="1">#REF!</definedName>
    <definedName name="jairo2" hidden="1">#REF!</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G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2">'INDICAR CÓDIGO DEL ITEM DE PAGO'!ERR</definedName>
    <definedName name="jj" localSheetId="0">#N/A</definedName>
    <definedName name="jj" localSheetId="1">#N/A</definedName>
    <definedName name="jj">[0]!ERR</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 hidden="1">{"SUMINISTRO E INSTALACIÓN CANALETAS L=7.50"}</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GFH" hidden="1">{#N/A,#N/A,TRUE,"INGENIERIA";#N/A,#N/A,TRUE,"COMPRAS";#N/A,#N/A,TRUE,"DIRECCION";#N/A,#N/A,TRUE,"RESUMEN"}</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klj" hidden="1">#REF!</definedName>
    <definedName name="JOHNNY" localSheetId="2">'INDICAR CÓDIGO DEL ITEM DE PAGO'!ERR</definedName>
    <definedName name="JOHNNY" localSheetId="0">#N/A</definedName>
    <definedName name="JOHNNY" localSheetId="1">#N/A</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ey1.1" hidden="1">#REF!</definedName>
    <definedName name="key1.2" hidden="1">#REF!</definedName>
    <definedName name="kf">#REF!</definedName>
    <definedName name="KFHJ" hidden="1">{#N/A,#N/A,TRUE,"INGENIERIA";#N/A,#N/A,TRUE,"COMPRAS";#N/A,#N/A,TRUE,"DIRECCION";#N/A,#N/A,TRUE,"RESUMEN"}</definedName>
    <definedName name="kfjskjfsklf" hidden="1">#REF!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#N/A</definedName>
    <definedName name="kl" localSheetId="1">#N/A</definedName>
    <definedName name="kl">[0]!ERR</definedName>
    <definedName name="KLF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lklk" localSheetId="2">#REF!</definedName>
    <definedName name="klklk">#REF!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RGUILLO" hidden="1">#REF!,#REF!,#REF!,#REF!,#REF!,#REF!,#REF!,#REF!,#REF!,#REF!,#REF!,#REF!,#REF!,#REF!,#REF!,#REF!,#REF!,#REF!,#REF!</definedName>
    <definedName name="Last_Row">#N/A</definedName>
    <definedName name="lb">#REF!</definedName>
    <definedName name="ld">#REF!</definedName>
    <definedName name="LDJF" hidden="1">{#N/A,#N/A,TRUE,"INGENIERIA";#N/A,#N/A,TRUE,"COMPRAS";#N/A,#N/A,TRUE,"DIRECCION";#N/A,#N/A,TRUE,"RESUMEN"}</definedName>
    <definedName name="Left_Header" hidden="1">#REF!</definedName>
    <definedName name="LGK" hidden="1">{#N/A,#N/A,TRUE,"INGENIERIA";#N/A,#N/A,TRUE,"COMPRAS";#N/A,#N/A,TRUE,"DIRECCION";#N/A,#N/A,TRUE,"RESUMEN"}</definedName>
    <definedName name="LIBIA" hidden="1">{#N/A,#N/A,FALSE,"CIBHA05A";#N/A,#N/A,FALSE,"CIBHA05B"}</definedName>
    <definedName name="Libro1_Hoja1_Lista">[84]LISTADO!#REF!</definedName>
    <definedName name="LICITACION" localSheetId="2">#REF!</definedName>
    <definedName name="LICITACION">#REF!</definedName>
    <definedName name="limcount" hidden="1">1</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hgvkhgckhf" hidden="1">#REF!</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[87]tub!$C$1:$J$39</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_Y_REPLANTEO" localSheetId="2">#REF!</definedName>
    <definedName name="LOCALIZACION_Y_REPLANTEO">#REF!</definedName>
    <definedName name="LOCAT1999" hidden="1">{"SUMINISTRO E INSTALACIÓN CANALETAS L=7.50"}</definedName>
    <definedName name="LOGO" localSheetId="2">'INDICAR CÓDIGO DEL ITEM DE PAGO'!ERR</definedName>
    <definedName name="LOGO" localSheetId="0">#N/A</definedName>
    <definedName name="LOGO" localSheetId="1">#N/A</definedName>
    <definedName name="LOGO">[0]!ERR</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O" hidden="1">{#N/A,#N/A,TRUE,"Summary"}</definedName>
    <definedName name="lp">#REF!</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cy" hidden="1">{"TAB1",#N/A,TRUE,"GENERAL";"TAB2",#N/A,TRUE,"GENERAL";"TAB3",#N/A,TRUE,"GENERAL";"TAB4",#N/A,TRUE,"GENERAL";"TAB5",#N/A,TRUE,"GENERAL"}</definedName>
    <definedName name="Luminaria_de_emergencia" hidden="1">#REF!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ma" localSheetId="0" hidden="1">#REF!</definedName>
    <definedName name="mama" localSheetId="1" hidden="1">#REF!</definedName>
    <definedName name="mama" hidden="1">#REF!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AVILLA" hidden="1">{"PRES REHAB ARM-PER POR ITEMS  KM A KM",#N/A,TRUE,"Rehabilitacion Arm-Per"}</definedName>
    <definedName name="MARCO_H">#REF!</definedName>
    <definedName name="marina">'[88]Informe Semanal 1'!#REF!</definedName>
    <definedName name="Marine" hidden="1">{#N/A,#N/A,FALSE,"TEC-01";#N/A,#N/A,FALSE,"TEC - 02";#N/A,#N/A,FALSE,"TEC - 03";#N/A,#N/A,FALSE,"TEC - 04";#N/A,#N/A,FALSE,"TEC-07";#N/A,#N/A,FALSE,"TEC-08";#N/A,#N/A,FALSE,"TEC - 09A";#N/A,#N/A,FALSE,"TEC - 09B";#N/A,#N/A,FALSE,"TEC - 09C";#N/A,#N/A,FALSE,"TEC - 10";#N/A,#N/A,FALSE,"TEC-11"}</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A" hidden="1">#REF!,#REF!,#REF!,#REF!,#REF!,#REF!,#REF!,#REF!,#REF!,#REF!,#REF!,#REF!,#REF!,#REF!,#REF!,#REF!,#REF!,#REF!,#REF!</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oru" hidden="1">#REF!</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LKJ" hidden="1">{#N/A,#N/A,FALSE,"Costos Productos 6A";#N/A,#N/A,FALSE,"Costo Unitario Total H-94-12"}</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MMMMMMMMMMMMMMMM" hidden="1">#REF!</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0" hidden="1">{#N/A,#N/A,FALSE,"Hoja1";#N/A,#N/A,FALSE,"Hoja2"}</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L" hidden="1">#REF!</definedName>
    <definedName name="MttoUBTransportes" hidden="1">#REF!</definedName>
    <definedName name="Mtz_Avance">#REF!</definedName>
    <definedName name="Municipio" hidden="1">"VILLAGÓMEZ"</definedName>
    <definedName name="Mv">#REF!</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 hidden="1">{#N/A,#N/A,TRUE,"INGENIERIA";#N/A,#N/A,TRUE,"COMPRAS";#N/A,#N/A,TRUE,"DIRECCION";#N/A,#N/A,TRUE,"RESUMEN"}</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BB" hidden="1">#REF!,#REF!</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0">#N/A</definedName>
    <definedName name="NO" localSheetId="1">#N/A</definedName>
    <definedName name="NO">[0]!ERR</definedName>
    <definedName name="No_desarrolladas">'[27]Reservas de Petróleo'!$A$2,'[27]Reservas de Petróleo'!$A$1,'[27]Reservas de Petróleo'!$D$4,'[27]Reservas de Petróleo'!$G$1:$G$65536</definedName>
    <definedName name="noemi" hidden="1">{#N/A,#N/A,FALSE,"Costos Productos 6A";#N/A,#N/A,FALSE,"Costo Unitario Total H-94-12"}</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IEMBRE" localSheetId="0">MATCH(0.01,#REF!,-1)+1</definedName>
    <definedName name="NOVIEMBRE" localSheetId="1">MATCH(0.01,#REF!,-1)+1</definedName>
    <definedName name="NOVIEMBRE">MATCH(0.01,#REF!,-1)+1</definedName>
    <definedName name="NPAGE">[2]STRSUMM0!#REF!</definedName>
    <definedName name="Nueva" hidden="1">{#N/A,#N/A,FALSE,"a1";#N/A,#N/A,FALSE,"a2";#N/A,#N/A,FALSE,"a3";#N/A,#N/A,FALSE,"a4a";#N/A,#N/A,FALSE,"a4B";#N/A,#N/A,FALSE,"a4C";#N/A,#N/A,FALSE,"a4D";#N/A,#N/A,FALSE,"A5a ";#N/A,#N/A,FALSE,"A5b";#N/A,#N/A,FALSE,"A6A";#N/A,#N/A,FALSE,"A6B";#N/A,#N/A,FALSE,"A6C";#N/A,#N/A,FALSE,"A6D";#N/A,#N/A,FALSE,"INV"}</definedName>
    <definedName name="NUEVO" localSheetId="2">#REF!</definedName>
    <definedName name="NUEVO">#REF!</definedName>
    <definedName name="NUEVOFM" hidden="1">{"TAB1",#N/A,TRUE,"GENERAL";"TAB2",#N/A,TRUE,"GENERAL";"TAB3",#N/A,TRUE,"GENERAL";"TAB4",#N/A,TRUE,"GENERAL";"TAB5",#N/A,TRUE,"GENERAL"}</definedName>
    <definedName name="Num_Pmt_Per_Year">#REF!</definedName>
    <definedName name="Number_of_Payments" localSheetId="0">MATCH(0.01,'PRESUPUESTO OFICIAL (Entidad)'!End_Bal,-1)+1</definedName>
    <definedName name="Number_of_Payments" localSheetId="1">MATCH(0.01,'PROPUESTA ECONOMICA (Proponent)'!End_Bal,-1)+1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 hidden="1">{#N/A,#N/A,FALSE,"CIBHA05A";#N/A,#N/A,FALSE,"CIBHA05B"}</definedName>
    <definedName name="ÑÑÑ" hidden="1">#REF!</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BS_Data_Col" hidden="1">#REF!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#REF!</definedName>
    <definedName name="OROZCO" localSheetId="1" hidden="1">#REF!</definedName>
    <definedName name="OROZCO" hidden="1">[7]INST!#REF!</definedName>
    <definedName name="otros">[69]otros!$A$6:$A$1235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l_Workbook_GUID" hidden="1">"JBWGIF45Z781JEJX1DZVXQLY"</definedName>
    <definedName name="Parametro_Peso">[57]Tablas!$A$1:$A$65536</definedName>
    <definedName name="particulares1" hidden="1">{#N/A,#N/A,FALSE,"Aging Summary";#N/A,#N/A,FALSE,"Ratio Analysis";#N/A,#N/A,FALSE,"Test 120 Day Accts";#N/A,#N/A,FALSE,"Tickmarks"}</definedName>
    <definedName name="PASO" hidden="1">{#N/A,#N/A,TRUE,"INGENIERIA";#N/A,#N/A,TRUE,"COMPRAS";#N/A,#N/A,TRUE,"DIRECCION";#N/A,#N/A,TRUE,"RESUMEN"}</definedName>
    <definedName name="PASO_1" hidden="1">{#N/A,#N/A,TRUE,"INGENIERIA";#N/A,#N/A,TRUE,"COMPRAS";#N/A,#N/A,TRUE,"DIRECCION";#N/A,#N/A,TRUE,"RESUMEN"}</definedName>
    <definedName name="PASS" hidden="1">{#N/A,#N/A,TRUE,"INGENIERIA";#N/A,#N/A,TRUE,"COMPRAS";#N/A,#N/A,TRUE,"DIRECCION";#N/A,#N/A,TRUE,"RESUMEN"}</definedName>
    <definedName name="PASS_1" hidden="1">{#N/A,#N/A,TRUE,"INGENIERIA";#N/A,#N/A,TRUE,"COMPRAS";#N/A,#N/A,TRUE,"DIRECCION";#N/A,#N/A,TRUE,"RESUMEN"}</definedName>
    <definedName name="Pay_Date">#REF!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DATE(YEAR('PROPUESTA ECONOMICA (Proponent)'!Loan_Start),MONTH('PROPUESTA ECONOMICA (Proponent)'!Loan_Start)+Payment_Number,DAY('PROPUESTA ECONOMICA (Proponent)'!Loan_Start))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0">#N/A</definedName>
    <definedName name="PEPE" localSheetId="1">#N/A</definedName>
    <definedName name="PEPE">[0]!ERR</definedName>
    <definedName name="Periodo">[42]Hoja1!$C$1</definedName>
    <definedName name="PeriodoPago">'[40]LIQUIDA-NOMINA'!$C$4</definedName>
    <definedName name="PeriodoRepago">#REF!</definedName>
    <definedName name="PeriodoRepagoCCP">#REF!</definedName>
    <definedName name="PESO2" hidden="1">{#N/A,#N/A,TRUE,"Summary";#N/A,#N/A,TRUE,"Detail";#N/A,#N/A,TRUE,"Accessories"}</definedName>
    <definedName name="phed">[55]Hoja1!$C$4</definedName>
    <definedName name="phen">[55]Hoja1!$C$5</definedName>
    <definedName name="PIA" hidden="1">#REF!</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ISTA" hidden="1">#REF!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DerivGuatDef" hidden="1">{"via1",#N/A,TRUE,"general";"via2",#N/A,TRUE,"general";"via3",#N/A,TRUE,"general"}</definedName>
    <definedName name="PresuPresaDef"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0">OFFSET('PRESUPUESTO OFICIAL (Entidad)'!Full_Print,0,0,'PRESUPUESTO OFICIAL (Entidad)'!Last_Row)</definedName>
    <definedName name="Print_Area_Reset" localSheetId="1">OFFSET('PROPUESTA ECONOMICA (Proponent)'!Full_Print,0,0,'PROPUESTA ECONOMICA (Proponent)'!Last_Row)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ntEnd" hidden="1">#REF!</definedName>
    <definedName name="PrintStart" hidden="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 hidden="1">#REF!</definedName>
    <definedName name="PROGDES">#REF!</definedName>
    <definedName name="Programa">#REF!</definedName>
    <definedName name="programainv" localSheetId="2">'INDICAR CÓDIGO DEL ITEM DE PAGO'!ERR</definedName>
    <definedName name="programainv" localSheetId="0">#N/A</definedName>
    <definedName name="programainv" localSheetId="1">#N/A</definedName>
    <definedName name="programainv">[0]!ERR</definedName>
    <definedName name="Proponente" localSheetId="2">#REF!</definedName>
    <definedName name="Proponente">#REF!</definedName>
    <definedName name="prs" hidden="1">{#N/A,#N/A,FALSE,"310.1";#N/A,#N/A,FALSE,"321.1";#N/A,#N/A,FALSE,"320.3";#N/A,#N/A,FALSE,"330.1"}</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TTTT_1" hidden="1">{#N/A,#N/A,TRUE,"INGENIERIA";#N/A,#N/A,TRUE,"COMPRAS";#N/A,#N/A,TRUE,"DIRECCION";#N/A,#N/A,TRUE,"RESUMEN"}</definedName>
    <definedName name="pue" hidden="1">{#N/A,#N/A,FALSE,"PERSONAL"}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c_h" hidden="1">{"krl1",#N/A,FALSE,"kr";"krl2",#N/A,FALSE,"kr";"compara",#N/A,FALSE,"kr";"desconp1",#N/A,FALSE,"kr";"desconp12",#N/A,FALSE,"kr";"krnp1",#N/A,FALSE,"kr";"krnp2",#N/A,FALSE,"kr";"krp12avg",#N/A,FALSE,"kr";"krp1avg",#N/A,FALSE,"kr"}</definedName>
    <definedName name="QE" hidden="1">{#N/A,#N/A,FALSE,"Costos Productos 6A";#N/A,#N/A,FALSE,"Costo Unitario Total H-94-12"}</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FB" hidden="1">#REF!</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R" hidden="1">{#N/A,#N/A,FALSE,"Costos Productos 6A";#N/A,#N/A,FALSE,"Costo Unitario Total H-94-12"}</definedName>
    <definedName name="QS">#REF!</definedName>
    <definedName name="Qt">'[97]ORITO 02 '!$E$9</definedName>
    <definedName name="QTIES">#REF!</definedName>
    <definedName name="QTY">#REF!</definedName>
    <definedName name="QU" hidden="1">{#N/A,#N/A,FALSE,"Costos Productos 6A";#N/A,#N/A,FALSE,"Costo Unitario Total H-94-12"}</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#N/A</definedName>
    <definedName name="QWERTY" localSheetId="1">#N/A</definedName>
    <definedName name="QWERTY">[0]!ERR</definedName>
    <definedName name="qwertyuio" hidden="1">#REF!</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FORECAST1" hidden="1">{#N/A,#N/A,TRUE,"Caratula";#N/A,#N/A,TRUE,"Costo y Venta";#N/A,#N/A,TRUE,"Resumen de Estudio Economico";#N/A,#N/A,TRUE,"Montaje";#N/A,#N/A,TRUE,"Sucontratos";#N/A,#N/A,TRUE,"Gastos Varios";#N/A,#N/A,TRUE,"Equipos y Herramientas";#N/A,#N/A,TRUE,"Materiales y Consumibles";#N/A,#N/A,TRUE,"Mano de Obra Indirecta";#N/A,#N/A,TRUE,"Mano de Obra Directa"}</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#N/A</definedName>
    <definedName name="REICIO" localSheetId="1">#N/A</definedName>
    <definedName name="REICIO">[0]!ERR</definedName>
    <definedName name="Reimbursement">"Reembolso"</definedName>
    <definedName name="reinicio" localSheetId="2">'INDICAR CÓDIGO DEL ITEM DE PAGO'!ERR</definedName>
    <definedName name="reinicio" localSheetId="0">#N/A</definedName>
    <definedName name="reinicio" localSheetId="1">#N/A</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ponsable">INDIRECT(#REF!)</definedName>
    <definedName name="RESPONSABLE2">INDIRECT(#REF!)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electedCell" hidden="1">"$A$1"</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wvu.oil." hidden="1">#REF!,#REF!</definedName>
    <definedName name="Rwvu.oilgasagua." hidden="1">#REF!,#REF!</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HYJUKDYUUUUUUUUUUUUUUUUUUUU" hidden="1">#REF!</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RYUTU" hidden="1">{#N/A,#N/A,TRUE,"INGENIERIA";#N/A,#N/A,TRUE,"COMPRAS";#N/A,#N/A,TRUE,"DIRECCION";#N/A,#N/A,TRUE,"RESUMEN"}</definedName>
    <definedName name="s" localSheetId="2">'INDICAR CÓDIGO DEL ITEM DE PAGO'!ERR</definedName>
    <definedName name="s">[0]!ERR</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 hidden="1">#REF!,#REF!,#REF!,#REF!,#REF!,#REF!,#REF!,#REF!,#REF!,#REF!,#REF!,#REF!,#REF!,#REF!,#REF!,#REF!,#REF!,#REF!,#REF!</definedName>
    <definedName name="salarios" localSheetId="2">'INDICAR CÓDIGO DEL ITEM DE PAGO'!ERR</definedName>
    <definedName name="salarios" localSheetId="0">#N/A</definedName>
    <definedName name="salarios" localSheetId="1">#N/A</definedName>
    <definedName name="salarios">[0]!ERR</definedName>
    <definedName name="SalConv">'[10]DATOS CONTRATO'!$G$14</definedName>
    <definedName name="SALID1">#REF!</definedName>
    <definedName name="Salida_para_electrobomba_en_tuberia_emt__cable__12_thhn_thwn" hidden="1">#REF!</definedName>
    <definedName name="Salida_para_iluminacion_exterior_tipo_alumbrado_publico_en_tuberia_pvc_en_cable__8_thhn_thwn" hidden="1">#REF!</definedName>
    <definedName name="salida_para_luminaria_de_emergencia_tuberia_emt__cable__12_thhn_thwn" hidden="1">#REF!</definedName>
    <definedName name="Salida_Para_Luminaria_En_Techo_Tubería_Emt__Cable__12_Thhn_Thwn" hidden="1">#REF!</definedName>
    <definedName name="Salida_Para_Toma_Doble_120v__15a__Color_Blanco___Tubería__Pvc__Cable__12_Thhn_Thwn" hidden="1">#REF!</definedName>
    <definedName name="Salida_Para_Toma_Doble_Con_Protección_De_Abuso_120v__15a__Color_Blanco___Tubería__Pvc__Cable__12_Thhn_Thwn" hidden="1">#REF!</definedName>
    <definedName name="Salida_Para_Tomacorriente_Eléctrico_Doble_120v__15a___Polo_A_Tierra__Gfci__Cable__12_Thhn_Thwn" hidden="1">#REF!</definedName>
    <definedName name="Salida_Para_Tomacorriente_Eléctrico_Regulado_120_V__15_A__Color_Naranja__Polo_A_Tierra__Cable__12_Thhn_Thwn" hidden="1">#REF!</definedName>
    <definedName name="Salida_Para_Ventilador_De_Techo_En_Tubería_Emt__Cable__12_Thhn_Thwn" hidden="1">#REF!</definedName>
    <definedName name="SalMinimo">[35]BASES!$E$41</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asdf" hidden="1">#REF!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ncount" hidden="1">1</definedName>
    <definedName name="SERO" localSheetId="2">'INDICAR CÓDIGO DEL ITEM DE PAGO'!ERR</definedName>
    <definedName name="SERO" localSheetId="0">#N/A</definedName>
    <definedName name="SERO" localSheetId="1">#N/A</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GGSV" hidden="1">#REF!</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#N/A</definedName>
    <definedName name="SI" localSheetId="1">#N/A</definedName>
    <definedName name="SI">[0]!ERR</definedName>
    <definedName name="SINGOLO">'[3]7422CW00'!#REF!</definedName>
    <definedName name="SISISIS" localSheetId="2">'INDICAR CÓDIGO DEL ITEM DE PAGO'!ERR</definedName>
    <definedName name="SISISIS" localSheetId="0">#N/A</definedName>
    <definedName name="SISISIS" localSheetId="1">#N/A</definedName>
    <definedName name="SISISIS">[0]!ERR</definedName>
    <definedName name="SistemasPlazos" hidden="1">1</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hidden="1">#REF!,#REF!,#REF!,#REF!,#REF!,#REF!,#REF!,#REF!,#REF!,#REF!,#REF!,#REF!,#REF!,#REF!,#REF!,#REF!,#REF!,#REF!,#REF!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lin" hidden="1">0</definedName>
    <definedName name="solver_neg" localSheetId="2" hidden="1">2</definedName>
    <definedName name="solver_num" localSheetId="2" hidden="1">1</definedName>
    <definedName name="solver_num" hidden="1">1</definedName>
    <definedName name="solver_nwt" localSheetId="2"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localSheetId="2" hidden="1">'INDICAR CÓDIGO DEL ITEM DE PAGO'!#REF!</definedName>
    <definedName name="solver_pre" localSheetId="2" hidden="1">0.000001</definedName>
    <definedName name="solver_rel1" localSheetId="2" hidden="1">2</definedName>
    <definedName name="solver_rel1" hidden="1">2</definedName>
    <definedName name="solver_rhs1" localSheetId="2" hidden="1">'INDICAR CÓDIGO DEL ITEM DE PAGO'!#REF!</definedName>
    <definedName name="solver_rhs1" hidden="1">23</definedName>
    <definedName name="solver_scl" localSheetId="2" hidden="1">2</definedName>
    <definedName name="solver_sho" localSheetId="2" hidden="1">2</definedName>
    <definedName name="solver_tim" localSheetId="2" hidden="1">100</definedName>
    <definedName name="solver_tmp" hidden="1">#REF!,#REF!,#REF!,#REF!,#REF!,#REF!,#REF!,#REF!,#REF!,#REF!,#REF!,#REF!,#REF!,#REF!,#REF!,#REF!,#REF!,#REF!,#REF!</definedName>
    <definedName name="solver_tol" localSheetId="2" hidden="1">0.05</definedName>
    <definedName name="solver_typ" localSheetId="2" hidden="1">3</definedName>
    <definedName name="solver_typ" hidden="1">3</definedName>
    <definedName name="solver_val" localSheetId="2" hidden="1">490454</definedName>
    <definedName name="solver_val" hidden="1">23</definedName>
    <definedName name="SORT" hidden="1">#REF!</definedName>
    <definedName name="SOSO" hidden="1">#REF!</definedName>
    <definedName name="Spanner_Auto_File">"F:\Proyectos\CEI\Tunja-Barbosa\tra2b.x2a"</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 localSheetId="0">#N/A</definedName>
    <definedName name="SSSS" localSheetId="1">#N/A</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[52]Hoja1!$F$60</definedName>
    <definedName name="Suministro_e_instalación_de_bajante_con_tubo_3__m.g_tipo_pesado__cinta_bandit_." hidden="1">#REF!</definedName>
    <definedName name="Suministro_e_Instalación_De_Bandejas_Soporta_Equipos_Metálicas." hidden="1">#REF!</definedName>
    <definedName name="Suministro_e_Instalación_De_Canaleta_Plástica_45x100_Cms_.Incluye__Accesorios_Y_Elementos_De_Fijación" hidden="1">#REF!</definedName>
    <definedName name="Suministro_e_instalación_de_conjunto_de_pararrayos_y_caja_primaria_de_15_kv_tipo_polimerico_de_12_kv__10_ka." hidden="1">#REF!</definedName>
    <definedName name="suministro_e_instalacion_de_estructura_de_fin_de_linea_primaria_en__media_tensión_monofasica" hidden="1">#REF!</definedName>
    <definedName name="suministro_e_instalacion_de_estructura_punto_de_conexion_en__media_tensión_monofasica" hidden="1">#REF!</definedName>
    <definedName name="Suministro_e_Instalación_De_Gabinete_Rack_Pared_1_00_Mts_X__0_65_X_0_50_Mts_Cerrado____Centro_Principal_De_Cableado." hidden="1">#REF!</definedName>
    <definedName name="Suministro_e_Instalación_De_Multitoma_De_Tres_Tomas_Dobles_De_Tierra_Aislada__Con_Picos_Protectores." hidden="1">#REF!</definedName>
    <definedName name="Suministro_e_Instalación_De_Organizador_De_Cableado_Delantero." hidden="1">#REF!</definedName>
    <definedName name="Suministro_e_Instalación_De_Organizador_De_Cableado_Trasero." hidden="1">#REF!</definedName>
    <definedName name="Suministro_e_Instalación_De_Organizador_De_Cableado_Vertical_De_0_6_M." hidden="1">#REF!</definedName>
    <definedName name="Suministro_e_Instalación_De_Patch_Cord_0_9_Mt_Cat_6__Color_Rojo." hidden="1">#REF!</definedName>
    <definedName name="Suministro_e_Instalación_De_Patch_Cord_De_3_M_Cat_6__Color_Rojo." hidden="1">#REF!</definedName>
    <definedName name="Suministro_e_Instalación_De_Patch_Panel_16_Puertos_Cat_6_Marca_Amp_O_Equivalente." hidden="1">#REF!</definedName>
    <definedName name="suministro_e_instalacion_de_retenida_primaria_en__media_tensión" hidden="1">#REF!</definedName>
    <definedName name="Suministro_e_Instalación_De_Sistema_Ininterrumpido_Ups_De_5_Kva__Monofásica__Incluye_Alimentador_Y_Conexiones" hidden="1">#REF!</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 localSheetId="0">#N/A</definedName>
    <definedName name="sw" localSheetId="1">#N/A</definedName>
    <definedName name="sw">[0]!ERR</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blero_bifasico__12_circuitos_con_puerta__240_120v__200_amp." hidden="1">#REF!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axpb" hidden="1">#REF!</definedName>
    <definedName name="TB_EVENTOS_OTS_ANUAL">#REF!</definedName>
    <definedName name="tb_h" hidden="1">{"krl1",#N/A,FALSE,"kr";"krl2",#N/A,FALSE,"kr";"compara",#N/A,FALSE,"kr";"desconp1",#N/A,FALSE,"kr";"desconp12",#N/A,FALSE,"kr";"krnp1",#N/A,FALSE,"kr";"krnp2",#N/A,FALSE,"kr";"krp12avg",#N/A,FALSE,"kr";"krp1avg",#N/A,FALSE,"kr"}</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0">#N/A</definedName>
    <definedName name="TER" localSheetId="1">#N/A</definedName>
    <definedName name="TER">[0]!ERR</definedName>
    <definedName name="TERM" localSheetId="2">'INDICAR CÓDIGO DEL ITEM DE PAGO'!ERR</definedName>
    <definedName name="TERM" localSheetId="0">#N/A</definedName>
    <definedName name="TERM" localSheetId="1">#N/A</definedName>
    <definedName name="TERM">[0]!ERR</definedName>
    <definedName name="TÉRMINOS" localSheetId="2">'INDICAR CÓDIGO DEL ITEM DE PAGO'!ERR</definedName>
    <definedName name="TÉRMINOS" localSheetId="0">#N/A</definedName>
    <definedName name="TÉRMINOS" localSheetId="1">#N/A</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xtRefCopyRangeCount" hidden="1">4</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 localSheetId="0">'PRESUPUESTO OFICIAL (Entidad)'!$4:$12</definedName>
    <definedName name="_xlnm.Print_Titles" localSheetId="1">'PROPUESTA ECONOMICA (Proponent)'!$4:$10</definedName>
    <definedName name="_xlnm.Print_Titles">#N/A</definedName>
    <definedName name="Títulos_a_imprimir_IM" localSheetId="2">#REF!</definedName>
    <definedName name="Títulos_a_imprimir_IM">#REF!</definedName>
    <definedName name="tk">'[10]DATOS CONTRATO'!$E$18</definedName>
    <definedName name="TK_1" localSheetId="0" hidden="1">#REF!</definedName>
    <definedName name="TK_1" localSheetId="1" hidden="1">#REF!</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s_y_pagos_ante_electricaribe" hidden="1">#REF!</definedName>
    <definedName name="tramites_y_pagos_para_certificacion_retie" hidden="1">#REF!</definedName>
    <definedName name="tramites_y_pagos_para_certificacion_retilap" hidden="1">#REF!</definedName>
    <definedName name="Transformador_de_corriente_ATEL_MT_INT_5_10_5_AMP_17_5_KV" hidden="1">#REF!</definedName>
    <definedName name="Transmisores">#REF!</definedName>
    <definedName name="TRANSPORI" hidden="1">{#N/A,#N/A,TRUE,"INGENIERIA";#N/A,#N/A,TRUE,"COMPRAS";#N/A,#N/A,TRUE,"DIRECCION";#N/A,#N/A,TRUE,"RESUMEN"}</definedName>
    <definedName name="TRANSPORI_1" hidden="1">{#N/A,#N/A,TRUE,"INGENIERIA";#N/A,#N/A,TRUE,"COMPRAS";#N/A,#N/A,TRUE,"DIRECCION";#N/A,#N/A,TRUE,"RESUMEN"}</definedName>
    <definedName name="Transporte">'[10]DATOS CONTRATO'!$E$16</definedName>
    <definedName name="TRANSPORTE_1" hidden="1">{#N/A,#N/A,TRUE,"INGENIERIA";#N/A,#N/A,TRUE,"COMPRAS";#N/A,#N/A,TRUE,"DIRECCION";#N/A,#N/A,TRUE,"RESUMEN"}</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EY" hidden="1">{#N/A,#N/A,TRUE,"INGENIERIA";#N/A,#N/A,TRUE,"COMPRAS";#N/A,#N/A,TRUE,"DIRECCION";#N/A,#N/A,TRUE,"RESUMEN"}</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_pvc_de_3_4" hidden="1">#REF!</definedName>
    <definedName name="TUBERIA1" hidden="1">#REF!</definedName>
    <definedName name="TUK" hidden="1">{#N/A,#N/A,TRUE,"INGENIERIA";#N/A,#N/A,TRUE,"COMPRAS";#N/A,#N/A,TRUE,"DIRECCION";#N/A,#N/A,TRUE,"RESUMEN"}</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JYU" hidden="1">{#N/A,#N/A,TRUE,"INGENIERIA";#N/A,#N/A,TRUE,"COMPRAS";#N/A,#N/A,TRUE,"DIRECCION";#N/A,#N/A,TRUE,"RESUMEN"}</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 localSheetId="2">#REF!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localSheetId="0" hidden="1">#REF!</definedName>
    <definedName name="unj" localSheetId="1" hidden="1">#REF!</definedName>
    <definedName name="unj" hidden="1">[18]INST!#REF!</definedName>
    <definedName name="uno" localSheetId="2">'INDICAR CÓDIGO DEL ITEM DE PAGO'!ERR</definedName>
    <definedName name="uno" localSheetId="0">#N/A</definedName>
    <definedName name="uno" localSheetId="1">#N/A</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#N/A</definedName>
    <definedName name="uriel" localSheetId="1">#N/A</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TYUYUU" hidden="1">{#N/A,#N/A,TRUE,"INGENIERIA";#N/A,#N/A,TRUE,"COMPRAS";#N/A,#N/A,TRUE,"DIRECCION";#N/A,#N/A,TRUE,"RESUMEN"}</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 localSheetId="1">IF('PROPUESTA ECONOMICA (Proponent)'!Loan_Amount*'PROPUESTA ECONOMICA (Proponent)'!Interest_Rate*'PROPUESTA ECONOMICA (Proponent)'!Loan_Years*'PROPUESTA ECONOMICA (Proponent)'!Loan_Start&gt;0,1,0)</definedName>
    <definedName name="Values_Entered">IF(Loan_Amount*Interest_Rate*Loan_Years*Loan_Start&gt;0,1,0)</definedName>
    <definedName name="Válvulas">#REF!</definedName>
    <definedName name="vaquita" hidden="1">{"PRES REHAB ARM-PER POR ITEMS  KM A KM",#N/A,TRUE,"Rehabilitacion Arm-Per"}</definedName>
    <definedName name="Var">[20]Varios.!$E$1:$E$65536</definedName>
    <definedName name="VARIACION1">#REF!</definedName>
    <definedName name="Varilla_Puesta_A_Tierra_De_5_8_X_2.40" hidden="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DVDVDV" hidden="1">#REF!,#REF!</definedName>
    <definedName name="VDVDVDVD" hidden="1">#REF!,#REF!</definedName>
    <definedName name="VentaAiu" localSheetId="2">#REF!</definedName>
    <definedName name="VentaAiu">#REF!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cueducto." hidden="1">{"Acueducto",#N/A,FALSE,"Base"}</definedName>
    <definedName name="wrn.Aging._.and._.Trend._.Analysis." hidden="1">{#N/A,#N/A,FALSE,"Aging Summary";#N/A,#N/A,FALSE,"Ratio Analysis";#N/A,#N/A,FALSE,"Test 120 Day Accts";#N/A,#N/A,FALSE,"Tickmarks"}</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R." hidden="1">{#N/A,#N/A,FALSE,"a1";#N/A,#N/A,FALSE,"a2";#N/A,#N/A,FALSE,"a3";#N/A,#N/A,FALSE,"a4a";#N/A,#N/A,FALSE,"a4B";#N/A,#N/A,FALSE,"a4C";#N/A,#N/A,FALSE,"a4D";#N/A,#N/A,FALSE,"A5a ";#N/A,#N/A,FALSE,"A5b";#N/A,#N/A,FALSE,"A6A";#N/A,#N/A,FALSE,"A6B";#N/A,#N/A,FALSE,"A6C";#N/A,#N/A,FALSE,"A6D";#N/A,#N/A,FALSE,"INV"}</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localSheetId="0" hidden="1">{#N/A,#N/A,TRUE,"1842CWN0"}</definedName>
    <definedName name="wrn.civil._.works." localSheetId="1" hidden="1">{#N/A,#N/A,TRUE,"1842CWN0"}</definedName>
    <definedName name="wrn.civil._.works." hidden="1">{#N/A,#N/A,TRUE,"1842CWN0"}</definedName>
    <definedName name="wrn.Completo260." hidden="1">{#N/A,#N/A,TRUE,"Caratula";#N/A,#N/A,TRUE,"Costo y Venta";#N/A,#N/A,TRUE,"Resumen de Estudio Economico";#N/A,#N/A,TRUE,"Montaje";#N/A,#N/A,TRUE,"Sucontratos";#N/A,#N/A,TRUE,"Gastos Varios";#N/A,#N/A,TRUE,"Equipos y Herramientas";#N/A,#N/A,TRUE,"Materiales y Consumibles";#N/A,#N/A,TRUE,"Mano de Obra Indirecta";#N/A,#N/A,TRUE,"Mano de Obra Directa"}</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hidden="1">{#N/A,#N/A,TRUE,"5 year"}</definedName>
    <definedName name="wrn.fixed._.assets." hidden="1">{#N/A,#N/A,TRUE,"fixed assets"}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rn.GP." hidden="1">{#N/A,#N/A,FALSE,"GP01";#N/A,#N/A,FALSE,"GP02";#N/A,#N/A,FALSE,"GP03";#N/A,#N/A,FALSE,"GP04";#N/A,#N/A,FALSE,"GP05";#N/A,#N/A,FALSE,"GP06";#N/A,#N/A,FALSE,"GP07";#N/A,#N/A,FALSE,"GP08";#N/A,#N/A,FALSE,"GP09";#N/A,#N/A,FALSE,"GP10";#N/A,#N/A,FALSE,"GP11";#N/A,#N/A,FALSE,"GP12"}</definedName>
    <definedName name="wrn.IMPRESION." hidden="1">{"IMPRESION",#N/A,FALSE,"pequeño"}</definedName>
    <definedName name="wrn.Impresion._.Datos._.de._.las._.Curvas." hidden="1">{"Datos de las Curvas",#N/A,TRUE,"TABLA-CALCULOS"}</definedName>
    <definedName name="wrn.INF_DIARIO." hidden="1">{#N/A,#N/A,FALSE,"PERSONAL"}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TEC." hidden="1">{#N/A,#N/A,FALSE,"TEC-01";#N/A,#N/A,FALSE,"TEC - 02";#N/A,#N/A,FALSE,"TEC - 03";#N/A,#N/A,FALSE,"TEC - 04";#N/A,#N/A,FALSE,"TEC-07";#N/A,#N/A,FALSE,"TEC-08";#N/A,#N/A,FALSE,"TEC - 09A";#N/A,#N/A,FALSE,"TEC - 09B";#N/A,#N/A,FALSE,"TEC - 09C";#N/A,#N/A,FALSE,"TEC - 10";#N/A,#N/A,FALSE,"TEC-11"}</definedName>
    <definedName name="wrn.julio24." hidden="1">{#N/A,#N/A,FALSE,"310.1";#N/A,#N/A,FALSE,"321.1";#N/A,#N/A,FALSE,"320.3";#N/A,#N/A,FALSE,"330.1"}</definedName>
    <definedName name="wrn.Kr." hidden="1">{"krl1",#N/A,FALSE,"kr";"krl2",#N/A,FALSE,"kr";"compara",#N/A,FALSE,"kr";"desconp1",#N/A,FALSE,"kr";"desconp12",#N/A,FALSE,"kr";"krnp1",#N/A,FALSE,"kr";"krnp2",#N/A,FALSE,"kr";"krp12avg",#N/A,FALSE,"kr";"krp1avg",#N/A,FALSE,"kr"}</definedName>
    <definedName name="wrn.Modello." hidden="1">{#N/A,#N/A,TRUE,"Proposal";#N/A,#N/A,TRUE,"Assumptions";#N/A,#N/A,TRUE,"Net Income";#N/A,#N/A,TRUE,"Balsheet";#N/A,#N/A,TRUE,"Capex";#N/A,#N/A,TRUE,"Volumes";#N/A,#N/A,TRUE,"Revenues";#N/A,#N/A,TRUE,"Var.Costs";#N/A,#N/A,TRUE,"Personnel";#N/A,#N/A,TRUE,"Other costs";#N/A,#N/A,TRUE,"MKTG and G&amp;A"}</definedName>
    <definedName name="wrn.OBRASC." hidden="1">{"AURES1",#N/A,FALSE,"GENERAL";"AURES2",#N/A,FALSE,"GENERAL";"AURES3",#N/A,FALSE,"GENERAL";"AURES4",#N/A,FALSE,"GENERAL";"AURES5",#N/A,FALSE,"GENERAL";"AURES6",#N/A,FALSE,"GENERAL";"AURES7",#N/A,FALSE,"GENERAL"}</definedName>
    <definedName name="wrn.OPERADORES." localSheetId="0" hidden="1">{#N/A,#N/A,TRUE,"T1"}</definedName>
    <definedName name="wrn.OPERADORES." localSheetId="1" hidden="1">{#N/A,#N/A,TRUE,"T1"}</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int._.first._.three._.sheets." hidden="1">{#N/A,#N/A,TRUE,"Summary";#N/A,#N/A,TRUE,"Detail";#N/A,#N/A,TRUE,"Accessories"}</definedName>
    <definedName name="wrn.PROYEC." hidden="1">{#N/A,#N/A,FALSE,"GRAFICO";#N/A,#N/A,FALSE,"CAJA (2)";#N/A,#N/A,FALSE,"TERCEROS-PROMEDIO";#N/A,#N/A,FALSE,"CAJA";#N/A,#N/A,FALSE,"INGRESOS1995-2003";#N/A,#N/A,FALSE,"GASTOS1995-2003"}</definedName>
    <definedName name="wrn.PRU_1." hidden="1">{#N/A,#N/A,FALSE,"PERSONAL"}</definedName>
    <definedName name="wrn.res7" localSheetId="0" hidden="1">{#N/A,#N/A,FALSE,"Hoja1";#N/A,#N/A,FALSE,"Hoja2"}</definedName>
    <definedName name="wrn.res7" localSheetId="1" hidden="1">{#N/A,#N/A,FALSE,"Hoja1";#N/A,#N/A,FALSE,"Hoja2"}</definedName>
    <definedName name="wrn.res7" hidden="1">{#N/A,#N/A,FALSE,"Hoja1";#N/A,#N/A,FALSE,"Hoja2"}</definedName>
    <definedName name="wrn.Restructuring._.Summaries." hidden="1">{#N/A,#N/A,TRUE,"Transaction Summary";#N/A,#N/A,TRUE,"Restructuring Sensitivities";#N/A,#N/A,TRUE,"DCF";#N/A,#N/A,TRUE,"IRR";#N/A,#N/A,TRUE,"Debt Capacity"}</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SENCILLO." hidden="1">{"PYGS",#N/A,FALSE,"PYG";"ACTIS",#N/A,FALSE,"BCE_GRAL-ACTIVO";"PASIS",#N/A,FALSE,"BCE_GRAL-PASIVO-PATRIM";"CAJAS",#N/A,FALSE,"CAJA"}</definedName>
    <definedName name="wrn.summary._.report." hidden="1">{#N/A,#N/A,TRUE,"Summary"}</definedName>
    <definedName name="wrn.SUP._.1." hidden="1">{#N/A,#N/A,FALSE,"PERSONAL"}</definedName>
    <definedName name="wrn.SUPER." hidden="1">{#N/A,#N/A,FALSE,"PERSONAL"}</definedName>
    <definedName name="wrn.synt." hidden="1">{#N/A,#N/A,FALSE,"c_finanz";#N/A,#N/A,FALSE,"c_eco";#N/A,#N/A,FALSE,"investimenti";#N/A,#N/A,FALSE,"tir"}</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st." hidden="1">{"test2",#N/A,TRUE,"Prices"}</definedName>
    <definedName name="wrn.Total." hidden="1">{"Parcial",#N/A,FALSE,"GastFuncionamiento";"Parcial2",#N/A,FALSE,"GastFuncionamiento";"Total",#N/A,FALSE,"GastFuncionamiento"}</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hidden="1">{"via1",#N/A,TRUE,"general";"via2",#N/A,TRUE,"general";"via3",#N/A,TRUE,"general"}</definedName>
    <definedName name="wsdds" hidden="1">{"TAB1",#N/A,TRUE,"GENERAL";"TAB2",#N/A,TRUE,"GENERAL";"TAB3",#N/A,TRUE,"GENERAL";"TAB4",#N/A,TRUE,"GENERAL";"TAB5",#N/A,TRUE,"GENERAL"}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{#N/A,#N/A,FALSE,"Hoja1";#N/A,#N/A,FALSE,"Hoja2"}</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JF" hidden="1">{#N/A,#N/A,TRUE,"INGENIERIA";#N/A,#N/A,TRUE,"COMPRAS";#N/A,#N/A,TRUE,"DIRECCION";#N/A,#N/A,TRUE,"RESUMEN"}</definedName>
    <definedName name="XPLOT" hidden="1">{"krl1",#N/A,FALSE,"kr";"krl2",#N/A,FALSE,"kr";"compara",#N/A,FALSE,"kr";"desconp1",#N/A,FALSE,"kr";"desconp12",#N/A,FALSE,"kr";"krnp1",#N/A,FALSE,"kr";"krnp2",#N/A,FALSE,"kr";"krp12avg",#N/A,FALSE,"kr";"krp1avg",#N/A,FALSE,"kr"}</definedName>
    <definedName name="XRefColumnsCount" hidden="1">4</definedName>
    <definedName name="XRefCopyRangeCount" hidden="1">4</definedName>
    <definedName name="XRefPasteRangeCount" hidden="1">4</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_1" hidden="1">{#N/A,#N/A,TRUE,"INGENIERIA";#N/A,#N/A,TRUE,"COMPRAS";#N/A,#N/A,TRUE,"DIRECCION";#N/A,#N/A,TRUE,"RESUMEN"}</definedName>
    <definedName name="xxxxxxcxxxx" hidden="1">"C:\C-314\VOLUMENES\volfin4.mdb"</definedName>
    <definedName name="XXXXXXXX" hidden="1">#REF!</definedName>
    <definedName name="XXXXXXXXXX" localSheetId="2">#REF!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XXXXXXXXXXXXXXX" hidden="1">#REF!</definedName>
    <definedName name="xyz"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ES" hidden="1">#REF!,#REF!,#REF!,#REF!,#REF!,#REF!,#REF!,#REF!,#REF!,#REF!,#REF!,#REF!,#REF!,#REF!,#REF!,#REF!,#REF!,#REF!,#REF!</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hidden="1">#REF!,#REF!,#REF!,#REF!,#REF!,#REF!,#REF!,#REF!,#REF!,#REF!,#REF!,#REF!,#REF!,#REF!,#REF!,#REF!,#REF!,#REF!,#REF!</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 hidden="1">{#N/A,#N/A,TRUE,"INGENIERIA";#N/A,#N/A,TRUE,"COMPRAS";#N/A,#N/A,TRUE,"DIRECCION";#N/A,#N/A,TRUE,"RESUMEN"}</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IIYU" hidden="1">{#N/A,#N/A,TRUE,"INGENIERIA";#N/A,#N/A,TRUE,"COMPRAS";#N/A,#N/A,TRUE,"DIRECCION";#N/A,#N/A,TRUE,"RESUMEN"}</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 hidden="1">#REF!</definedName>
    <definedName name="Z_086A872D_15DF_436A_8459_CE22F6819FF4_.wvu.Row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hidden="1">#REF!</definedName>
    <definedName name="Z_F540D718_D9AA_403F_AE49_60D937FD77E5_.wvu.Rows" hidden="1">#REF!</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0">#N/A</definedName>
    <definedName name="zx" localSheetId="1">#N/A</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2" i="271" l="1"/>
  <c r="I61" i="271" s="1"/>
  <c r="A62" i="271"/>
  <c r="B62" i="271" s="1"/>
  <c r="I60" i="271"/>
  <c r="I59" i="271" s="1"/>
  <c r="A60" i="271"/>
  <c r="B60" i="271" s="1"/>
  <c r="I58" i="271"/>
  <c r="I57" i="271"/>
  <c r="I56" i="271"/>
  <c r="A56" i="271"/>
  <c r="B56" i="271" s="1"/>
  <c r="I54" i="271"/>
  <c r="I53" i="271" s="1"/>
  <c r="A54" i="271"/>
  <c r="B54" i="271" s="1"/>
  <c r="I52" i="271"/>
  <c r="I51" i="271"/>
  <c r="A51" i="271"/>
  <c r="A52" i="271" s="1"/>
  <c r="B52" i="271" s="1"/>
  <c r="I49" i="271"/>
  <c r="I48" i="271"/>
  <c r="I47" i="271"/>
  <c r="I46" i="271"/>
  <c r="A46" i="271"/>
  <c r="B46" i="271" s="1"/>
  <c r="I44" i="271"/>
  <c r="I43" i="271"/>
  <c r="A43" i="271"/>
  <c r="B43" i="271" s="1"/>
  <c r="I41" i="271"/>
  <c r="I40" i="271"/>
  <c r="A40" i="271"/>
  <c r="B40" i="271" s="1"/>
  <c r="I38" i="271"/>
  <c r="I37" i="271"/>
  <c r="I36" i="271"/>
  <c r="I35" i="271"/>
  <c r="I34" i="271"/>
  <c r="I33" i="271"/>
  <c r="I32" i="271"/>
  <c r="I31" i="271"/>
  <c r="I30" i="271"/>
  <c r="I29" i="271"/>
  <c r="I28" i="271"/>
  <c r="I27" i="271"/>
  <c r="I26" i="271"/>
  <c r="I25" i="271"/>
  <c r="I24" i="271"/>
  <c r="I23" i="271"/>
  <c r="I22" i="271"/>
  <c r="I21" i="271"/>
  <c r="I20" i="271"/>
  <c r="I19" i="271"/>
  <c r="I18" i="271"/>
  <c r="I17" i="271"/>
  <c r="A17" i="271"/>
  <c r="A18" i="271" s="1"/>
  <c r="I16" i="271"/>
  <c r="D16" i="271"/>
  <c r="B16" i="271"/>
  <c r="I15" i="271"/>
  <c r="A15" i="271"/>
  <c r="I13" i="271"/>
  <c r="I12" i="271" s="1"/>
  <c r="A13" i="271"/>
  <c r="I79" i="270"/>
  <c r="I69" i="270"/>
  <c r="H64" i="270"/>
  <c r="I64" i="270" s="1"/>
  <c r="I63" i="270" s="1"/>
  <c r="A64" i="270"/>
  <c r="B64" i="270" s="1"/>
  <c r="H62" i="270"/>
  <c r="I62" i="270" s="1"/>
  <c r="I61" i="270" s="1"/>
  <c r="A62" i="270"/>
  <c r="B62" i="270" s="1"/>
  <c r="H60" i="270"/>
  <c r="I60" i="270" s="1"/>
  <c r="H59" i="270"/>
  <c r="I59" i="270" s="1"/>
  <c r="I58" i="270"/>
  <c r="H58" i="270"/>
  <c r="A58" i="270"/>
  <c r="B58" i="270" s="1"/>
  <c r="H56" i="270"/>
  <c r="I56" i="270" s="1"/>
  <c r="I55" i="270" s="1"/>
  <c r="A56" i="270"/>
  <c r="B56" i="270" s="1"/>
  <c r="H54" i="270"/>
  <c r="I54" i="270" s="1"/>
  <c r="H53" i="270"/>
  <c r="I53" i="270" s="1"/>
  <c r="I52" i="270" s="1"/>
  <c r="A53" i="270"/>
  <c r="A54" i="270" s="1"/>
  <c r="B54" i="270" s="1"/>
  <c r="H51" i="270"/>
  <c r="I51" i="270" s="1"/>
  <c r="H50" i="270"/>
  <c r="I50" i="270" s="1"/>
  <c r="H49" i="270"/>
  <c r="I49" i="270" s="1"/>
  <c r="A49" i="270"/>
  <c r="A50" i="270" s="1"/>
  <c r="H48" i="270"/>
  <c r="I48" i="270" s="1"/>
  <c r="I47" i="270" s="1"/>
  <c r="B48" i="270"/>
  <c r="A48" i="270"/>
  <c r="I46" i="270"/>
  <c r="H46" i="270"/>
  <c r="H45" i="270"/>
  <c r="I45" i="270" s="1"/>
  <c r="I44" i="270" s="1"/>
  <c r="A45" i="270"/>
  <c r="A46" i="270" s="1"/>
  <c r="B46" i="270" s="1"/>
  <c r="H43" i="270"/>
  <c r="I43" i="270" s="1"/>
  <c r="H42" i="270"/>
  <c r="I42" i="270" s="1"/>
  <c r="I41" i="270" s="1"/>
  <c r="A42" i="270"/>
  <c r="B42" i="270" s="1"/>
  <c r="H40" i="270"/>
  <c r="I40" i="270" s="1"/>
  <c r="H39" i="270"/>
  <c r="I39" i="270" s="1"/>
  <c r="H38" i="270"/>
  <c r="I38" i="270" s="1"/>
  <c r="H37" i="270"/>
  <c r="I37" i="270" s="1"/>
  <c r="H36" i="270"/>
  <c r="I36" i="270" s="1"/>
  <c r="H35" i="270"/>
  <c r="I35" i="270" s="1"/>
  <c r="H34" i="270"/>
  <c r="I34" i="270" s="1"/>
  <c r="H33" i="270"/>
  <c r="I33" i="270" s="1"/>
  <c r="H32" i="270"/>
  <c r="I32" i="270" s="1"/>
  <c r="H31" i="270"/>
  <c r="I31" i="270" s="1"/>
  <c r="I30" i="270"/>
  <c r="H30" i="270"/>
  <c r="H29" i="270"/>
  <c r="I29" i="270" s="1"/>
  <c r="H28" i="270"/>
  <c r="I28" i="270" s="1"/>
  <c r="H27" i="270"/>
  <c r="I27" i="270" s="1"/>
  <c r="H26" i="270"/>
  <c r="I26" i="270" s="1"/>
  <c r="I25" i="270"/>
  <c r="H25" i="270"/>
  <c r="I24" i="270"/>
  <c r="H24" i="270"/>
  <c r="H23" i="270"/>
  <c r="I23" i="270" s="1"/>
  <c r="H22" i="270"/>
  <c r="I22" i="270" s="1"/>
  <c r="I21" i="270"/>
  <c r="H21" i="270"/>
  <c r="H20" i="270"/>
  <c r="I20" i="270" s="1"/>
  <c r="A20" i="270"/>
  <c r="B20" i="270" s="1"/>
  <c r="H19" i="270"/>
  <c r="I19" i="270" s="1"/>
  <c r="D19" i="270"/>
  <c r="A19" i="270"/>
  <c r="B19" i="270" s="1"/>
  <c r="H18" i="270"/>
  <c r="I18" i="270" s="1"/>
  <c r="D18" i="270"/>
  <c r="B18" i="270"/>
  <c r="H17" i="270"/>
  <c r="I17" i="270" s="1"/>
  <c r="A17" i="270"/>
  <c r="I15" i="270"/>
  <c r="H15" i="270"/>
  <c r="A15" i="270"/>
  <c r="I14" i="270"/>
  <c r="I42" i="271" l="1"/>
  <c r="A44" i="271"/>
  <c r="B44" i="271" s="1"/>
  <c r="I55" i="271"/>
  <c r="B51" i="271"/>
  <c r="D17" i="271"/>
  <c r="I50" i="271"/>
  <c r="A19" i="271"/>
  <c r="D18" i="271"/>
  <c r="B18" i="271"/>
  <c r="I14" i="271"/>
  <c r="I45" i="271"/>
  <c r="I39" i="271"/>
  <c r="A41" i="271"/>
  <c r="B41" i="271" s="1"/>
  <c r="A47" i="271"/>
  <c r="B17" i="271"/>
  <c r="A57" i="271"/>
  <c r="B53" i="270"/>
  <c r="A43" i="270"/>
  <c r="B43" i="270" s="1"/>
  <c r="I16" i="270"/>
  <c r="D20" i="270"/>
  <c r="B50" i="270"/>
  <c r="A51" i="270"/>
  <c r="B51" i="270" s="1"/>
  <c r="B49" i="270"/>
  <c r="I57" i="270"/>
  <c r="I65" i="270"/>
  <c r="A21" i="270"/>
  <c r="B45" i="270"/>
  <c r="A59" i="270"/>
  <c r="I63" i="271" l="1"/>
  <c r="A48" i="271"/>
  <c r="B47" i="271"/>
  <c r="A58" i="271"/>
  <c r="B58" i="271" s="1"/>
  <c r="B57" i="271"/>
  <c r="B19" i="271"/>
  <c r="A20" i="271"/>
  <c r="D19" i="271"/>
  <c r="B59" i="270"/>
  <c r="A60" i="270"/>
  <c r="B60" i="270" s="1"/>
  <c r="B21" i="270"/>
  <c r="A22" i="270"/>
  <c r="D21" i="270"/>
  <c r="I70" i="270"/>
  <c r="D20" i="271" l="1"/>
  <c r="B20" i="271"/>
  <c r="A21" i="271"/>
  <c r="B48" i="271"/>
  <c r="A49" i="271"/>
  <c r="B49" i="271" s="1"/>
  <c r="B22" i="270"/>
  <c r="A23" i="270"/>
  <c r="D22" i="270"/>
  <c r="I72" i="270"/>
  <c r="D21" i="271" l="1"/>
  <c r="B21" i="271"/>
  <c r="A22" i="271"/>
  <c r="A24" i="270"/>
  <c r="B23" i="270"/>
  <c r="D23" i="270"/>
  <c r="D22" i="271" l="1"/>
  <c r="B22" i="271"/>
  <c r="A23" i="271"/>
  <c r="D24" i="270"/>
  <c r="A25" i="270"/>
  <c r="B24" i="270"/>
  <c r="A24" i="271" l="1"/>
  <c r="B23" i="271"/>
  <c r="D23" i="271"/>
  <c r="A26" i="270"/>
  <c r="D25" i="270"/>
  <c r="B25" i="270"/>
  <c r="A25" i="271" l="1"/>
  <c r="D24" i="271"/>
  <c r="B24" i="271"/>
  <c r="D26" i="270"/>
  <c r="A27" i="270"/>
  <c r="B26" i="270"/>
  <c r="B25" i="271" l="1"/>
  <c r="A26" i="271"/>
  <c r="D25" i="271"/>
  <c r="A28" i="270"/>
  <c r="B27" i="270"/>
  <c r="D27" i="270"/>
  <c r="D26" i="271" l="1"/>
  <c r="B26" i="271"/>
  <c r="A27" i="271"/>
  <c r="D28" i="270"/>
  <c r="B28" i="270"/>
  <c r="A29" i="270"/>
  <c r="B27" i="271" l="1"/>
  <c r="D27" i="271"/>
  <c r="A28" i="271"/>
  <c r="B29" i="270"/>
  <c r="A30" i="270"/>
  <c r="D29" i="270"/>
  <c r="D28" i="271" l="1"/>
  <c r="A29" i="271"/>
  <c r="B28" i="271"/>
  <c r="D30" i="270"/>
  <c r="B30" i="270"/>
  <c r="A31" i="270"/>
  <c r="A30" i="271" l="1"/>
  <c r="D29" i="271"/>
  <c r="B29" i="271"/>
  <c r="A32" i="270"/>
  <c r="D31" i="270"/>
  <c r="B31" i="270"/>
  <c r="A31" i="271" l="1"/>
  <c r="D30" i="271"/>
  <c r="B30" i="271"/>
  <c r="D32" i="270"/>
  <c r="A33" i="270"/>
  <c r="B32" i="270"/>
  <c r="B31" i="271" l="1"/>
  <c r="A32" i="271"/>
  <c r="D31" i="271"/>
  <c r="A34" i="270"/>
  <c r="B33" i="270"/>
  <c r="D33" i="270"/>
  <c r="D32" i="271" l="1"/>
  <c r="B32" i="271"/>
  <c r="A33" i="271"/>
  <c r="A35" i="270"/>
  <c r="D34" i="270"/>
  <c r="B34" i="270"/>
  <c r="B33" i="271" l="1"/>
  <c r="D33" i="271"/>
  <c r="A34" i="271"/>
  <c r="D35" i="270"/>
  <c r="B35" i="270"/>
  <c r="A36" i="270"/>
  <c r="A35" i="271" l="1"/>
  <c r="B34" i="271"/>
  <c r="B36" i="270"/>
  <c r="A37" i="270"/>
  <c r="A36" i="271" l="1"/>
  <c r="D35" i="271"/>
  <c r="B35" i="271"/>
  <c r="B37" i="270"/>
  <c r="D37" i="270"/>
  <c r="A38" i="270"/>
  <c r="B36" i="271" l="1"/>
  <c r="A37" i="271"/>
  <c r="D36" i="271"/>
  <c r="D38" i="270"/>
  <c r="A39" i="270"/>
  <c r="B38" i="270"/>
  <c r="D37" i="271" l="1"/>
  <c r="A38" i="271"/>
  <c r="B37" i="271"/>
  <c r="D39" i="270"/>
  <c r="A40" i="270"/>
  <c r="B39" i="270"/>
  <c r="B38" i="271" l="1"/>
  <c r="D38" i="271"/>
  <c r="B40" i="270"/>
  <c r="D40" i="270"/>
</calcChain>
</file>

<file path=xl/sharedStrings.xml><?xml version="1.0" encoding="utf-8"?>
<sst xmlns="http://schemas.openxmlformats.org/spreadsheetml/2006/main" count="396" uniqueCount="195">
  <si>
    <t>Formulario 1 - Propuesta económica  - Documento tipo de licitación de obra pública de agua potable y saneamiento básico</t>
  </si>
  <si>
    <t>Código</t>
  </si>
  <si>
    <t>CCE-EICP-FM-47</t>
  </si>
  <si>
    <t>Versión</t>
  </si>
  <si>
    <t>FORMULARIO 1</t>
  </si>
  <si>
    <t>PRESUPUESTO OFICIAL</t>
  </si>
  <si>
    <t xml:space="preserve">ESPECIFICACIONES </t>
  </si>
  <si>
    <t>DESCRIPCIÓN</t>
  </si>
  <si>
    <t>CANTIDAD</t>
  </si>
  <si>
    <t>GENERAL</t>
  </si>
  <si>
    <t>PARTICULAR</t>
  </si>
  <si>
    <t>SUBTOTAL OBRAS (INCLUYE IVA)</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</si>
  <si>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</si>
  <si>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</si>
  <si>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</si>
  <si>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</si>
  <si>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</si>
  <si>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</si>
  <si>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</si>
  <si>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</si>
  <si>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</si>
  <si>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</si>
  <si>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</si>
  <si>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</si>
  <si>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</si>
  <si>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</si>
  <si>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</si>
  <si>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</si>
  <si>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</si>
  <si>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</si>
  <si>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</si>
  <si>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</si>
  <si>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</si>
  <si>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</si>
  <si>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</si>
  <si>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</si>
  <si>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</si>
  <si>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</si>
  <si>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</si>
  <si>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</si>
  <si>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</si>
  <si>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</si>
  <si>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</si>
  <si>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</si>
  <si>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</si>
  <si>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</si>
  <si>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</si>
  <si>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</si>
  <si>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</si>
  <si>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</si>
  <si>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</si>
  <si>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</si>
  <si>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</si>
  <si>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</si>
  <si>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</si>
  <si>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</si>
  <si>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</si>
  <si>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</si>
  <si>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</si>
  <si>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</si>
  <si>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</si>
  <si>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</si>
  <si>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</si>
  <si>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</si>
  <si>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</si>
  <si>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</si>
  <si>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</si>
  <si>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</si>
  <si>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</si>
  <si>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</si>
  <si>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</si>
  <si>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</si>
  <si>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</si>
  <si>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</si>
  <si>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</si>
  <si>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</si>
  <si>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</si>
  <si>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</si>
  <si>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</si>
  <si>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</si>
  <si>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</si>
  <si>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</si>
  <si>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</si>
  <si>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</si>
  <si>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</si>
  <si>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ALCALDIA DE MONTERÍA</t>
  </si>
  <si>
    <t>SECRETARÍA DE INFRAESTRUCTURA</t>
  </si>
  <si>
    <t>OBJETO:</t>
  </si>
  <si>
    <t>CONSTRUCCIÓN DE UNIDADES BÁSICAS SANITARIAS EN ZONA RURAL DEL MUNICIPIO DE MONTERÍA</t>
  </si>
  <si>
    <t>LOCALIZACION: MUNICIPIO DE MONTERIA</t>
  </si>
  <si>
    <t xml:space="preserve">FORMULARIO DE CANTIDADES DE OBRA Y VALOR TOTAL </t>
  </si>
  <si>
    <t>ABRIL - 2025</t>
  </si>
  <si>
    <t>PRESUPUESTO</t>
  </si>
  <si>
    <t>N°</t>
  </si>
  <si>
    <t>ITEM DE PAGO</t>
  </si>
  <si>
    <t>VR UNITARIO</t>
  </si>
  <si>
    <t>VR TOTAL</t>
  </si>
  <si>
    <t>ACTIVIDADES PRELIMINARES</t>
  </si>
  <si>
    <t>LOCALIZACION TRAZADO Y REPLANTEO</t>
  </si>
  <si>
    <t>M2</t>
  </si>
  <si>
    <t>ADECUACION DEL TERRENO</t>
  </si>
  <si>
    <t>600.1.1</t>
  </si>
  <si>
    <t>600.4.2.1</t>
  </si>
  <si>
    <t>EXCAVACION VARIAS SIN CLASIFICAR</t>
  </si>
  <si>
    <t>M3</t>
  </si>
  <si>
    <t>RELLENO CON MATERIAL SELECCIONADO COMPACTADO LOMA VERDE</t>
  </si>
  <si>
    <t>RELLENO CON MATERIAL SELECCIONADO COMPACTADO SAN FRANCISCO</t>
  </si>
  <si>
    <t>RELLENO CON MATERIAL SELECCIONADO COMPACTADO OYETO</t>
  </si>
  <si>
    <t>RELLENO CON MATERIAL SELECCIONADO COMPACTADO OCTAVIA</t>
  </si>
  <si>
    <t>RELLENO CON MATERIAL SELECCIONADO COMPACTADO SAN DIEGO</t>
  </si>
  <si>
    <t>RELLENO CON MATERIAL SELECCIONADO COMPACTADO SAN MIGUEL</t>
  </si>
  <si>
    <t>RELLENO CON MATERIAL SELECCIONADO COMPACTADO LA GLORIA</t>
  </si>
  <si>
    <t>RELLENO CON MATERIAL SELECCIONADO COMPACTADO LA POPA</t>
  </si>
  <si>
    <t>RELLENO CON MATERIAL SELECCIONADO COMPACTADO FRONTERA</t>
  </si>
  <si>
    <t>RELLENO CON MATERIAL SELECCIONADO COMPACTADO RINCON</t>
  </si>
  <si>
    <t>RELLENO CON MATERIAL SELECCIONADO COMPACTADO PALMERAS</t>
  </si>
  <si>
    <t>RELLENO CON MATERIAL SELECCIONADO COMPACTADO MARIMBA</t>
  </si>
  <si>
    <t>RELLENO CON MATERIAL SELECCIONADO COMPACTADO SAN JOSE</t>
  </si>
  <si>
    <t>RELLENO CON MATERIAL SELECCIONADO COMPACTADO PASOLENTO</t>
  </si>
  <si>
    <t>RELLENO CON MATERIAL SELECCIONADO COMPACTADO VERDINAL</t>
  </si>
  <si>
    <t>RELLENO CON MATERIAL SELECCIONADO COMPACTADO FLORISANTO</t>
  </si>
  <si>
    <t>RELLENO CON MATERIAL SELECCIONADO COMPACTADO OKINAWA</t>
  </si>
  <si>
    <t>RELLENO CON MATERIAL SELECCIONADO COMPACTADO RECONQUISTA</t>
  </si>
  <si>
    <t>2.20P</t>
  </si>
  <si>
    <t>RELLENO CON MATERIAL SELECCIONADO COMPACTADO JUANA JULIA</t>
  </si>
  <si>
    <t>RELLENO CON MATERIAL SELECCIONADO COMPACTADO DOS BOCAS</t>
  </si>
  <si>
    <t>RELLENO CON MATERIAL SELECCIONADO COMPACTADO GRAN CHINA</t>
  </si>
  <si>
    <t>RELLENO CON MATERIAL SELECCIONADO COMPACTADO BOCHE</t>
  </si>
  <si>
    <t>RELLENO CON MATERIAL PROVENIENTE DE LA EXCAVACIÓN</t>
  </si>
  <si>
    <t>MAMPOSTERÍA</t>
  </si>
  <si>
    <t>3.01P</t>
  </si>
  <si>
    <t>LEVANTE DE MURO EN BLOQUE DE CONCRETO DE 0.10MTS X 0.20MTS X 0.40MTS CON PEGA DE MORTERO 1:4</t>
  </si>
  <si>
    <t>3.02P</t>
  </si>
  <si>
    <t>LEVANTE DE CALADO EN CONCRETO DE 0.10MTS X 0.20 MTS X 0.40 MTS CON PEGA DE MORTERO 1:4</t>
  </si>
  <si>
    <t>PAÑETES</t>
  </si>
  <si>
    <t>4.01P</t>
  </si>
  <si>
    <t>PAÑETE PARA MUROS EN MORTERO 1:4</t>
  </si>
  <si>
    <t>4.02P</t>
  </si>
  <si>
    <t>FILOS EN MORTERO 1:4</t>
  </si>
  <si>
    <t>M</t>
  </si>
  <si>
    <t>ESTRUCTURAS EN CONCRETO</t>
  </si>
  <si>
    <t>5.01P</t>
  </si>
  <si>
    <t>VIGA SUPERIOR DE 0.10 MTS X 0.20 MTS EN CONCRETO DE 3000PSI, REF. 2Ø 1/2" Y ESTRIBOS DE 3/8" @ 20 CM</t>
  </si>
  <si>
    <t>5.02P</t>
  </si>
  <si>
    <t>VIGA CIMENTACION PARA CASETA Y POZO HUMEDO DE 0.20MTS X 0.20MTS CONCRETO DE 3000PSI. REF. 4 Ø 3/8" Y ESTRIBOS DE 3/8 @ 0.20MTS. INCLUYE SOLADO</t>
  </si>
  <si>
    <t>5.03P</t>
  </si>
  <si>
    <t>SOBRECIMIENTO 3 HILADAS EN BLOQUE MACIZO DE ARENA - CEMENTO DE 0.10M X 0.20M X 0.40M Y PEGA CON MORTERO 1:4,  PARA CASETA Y ANDEN</t>
  </si>
  <si>
    <t>5.04P</t>
  </si>
  <si>
    <t>TAPA EN CONCRETO E = 0,07 M EN CONCRETO DE 3000 PSI REF. 3/8 @ 0.20 MTS D=1.80 MTS</t>
  </si>
  <si>
    <t>UND</t>
  </si>
  <si>
    <t>CUBIERTA</t>
  </si>
  <si>
    <t>6.01P</t>
  </si>
  <si>
    <t>S/I CUBIERTA EN LAMINA MASTER 1000</t>
  </si>
  <si>
    <t>6.02P</t>
  </si>
  <si>
    <t>ESTRUCTURA METALICA PERFILES 120X60 GRADO 50, PINTADA CON BASE ANTICORROSIVA Y ACABADO ESMALTE SINTÉTICO B</t>
  </si>
  <si>
    <t>Kg</t>
  </si>
  <si>
    <t>ACABADOS</t>
  </si>
  <si>
    <t>7.01P</t>
  </si>
  <si>
    <t>PLANTILLA DE PISO E=0.07 MTS EN CONCRETO 2500 PSI INCLUYE PLANTILLA PARA ANDEN</t>
  </si>
  <si>
    <t>INSTALACIÓN SANITARIA</t>
  </si>
  <si>
    <t>8.01P</t>
  </si>
  <si>
    <t>PUNTO SANITARIO DE 4" INLUYE ACCESORIOS, ENCAJUELADA Y RELLENO</t>
  </si>
  <si>
    <t>8.02P</t>
  </si>
  <si>
    <t>PUNTO SANITARIO DE 2" INLUYE ACCESORIOS, ENCAJUELADA Y RELLENO</t>
  </si>
  <si>
    <t>8.03P</t>
  </si>
  <si>
    <t>S/I TASA SANITARIA CAMPESINA</t>
  </si>
  <si>
    <t>CARPINTERÍA METÁLICA</t>
  </si>
  <si>
    <t>9.01P</t>
  </si>
  <si>
    <t>SUMINISTRO E INSTALACION DE PUERTA METALICA Y MARCO 0,80 X 2,00 MTS INCLUYE CERRADURA</t>
  </si>
  <si>
    <t>PINTURA</t>
  </si>
  <si>
    <t>10.01P</t>
  </si>
  <si>
    <t>PINTURA EN VINILO TIPO 1 PARA MUROS (A 3 MANOS)</t>
  </si>
  <si>
    <t>CHEQUEO Y VALIDACIÓN DE DISEÑOS DE UNIDADES BASICAS</t>
  </si>
  <si>
    <t>PGIO</t>
  </si>
  <si>
    <t>VALOR OBRAS</t>
  </si>
  <si>
    <t>VALOR TOTAL DEL PROYECTO</t>
  </si>
  <si>
    <t xml:space="preserve">VALOR TOTAL EN LETRAS: </t>
  </si>
  <si>
    <t>TRES MIL CIENTO SETENTA MILLONES NOVECIENTOS NOVENTA Y  CUATRO MIL CIENTO CINCUENTA Y CINCO PESOS ($3.170,994,155,00)</t>
  </si>
  <si>
    <r>
      <rPr>
        <b/>
        <sz val="12"/>
        <rFont val="Arial"/>
        <family val="2"/>
      </rPr>
      <t xml:space="preserve">NOTA 1: </t>
    </r>
    <r>
      <rPr>
        <sz val="12"/>
        <rFont val="Arial"/>
        <family val="2"/>
      </rPr>
      <t xml:space="preserve"> Se debe tener en cuenta que el PRECIO UNITARIO incluye el valor de A.I.U.</t>
    </r>
  </si>
  <si>
    <r>
      <rPr>
        <b/>
        <sz val="12"/>
        <rFont val="Arial"/>
        <family val="2"/>
      </rPr>
      <t>NOTA 2:</t>
    </r>
    <r>
      <rPr>
        <sz val="12"/>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t>
    </r>
  </si>
  <si>
    <r>
      <rPr>
        <b/>
        <sz val="12"/>
        <rFont val="Arial"/>
        <family val="2"/>
      </rPr>
      <t>NOTA 3:</t>
    </r>
    <r>
      <rPr>
        <sz val="12"/>
        <rFont val="Arial"/>
        <family val="2"/>
      </rPr>
      <t xml:space="preserve"> El A.I.U y su discriminación deben estar en porcentaje (%).</t>
    </r>
  </si>
  <si>
    <t>IMPREVISTO</t>
  </si>
  <si>
    <r>
      <rPr>
        <b/>
        <sz val="12"/>
        <rFont val="Arial"/>
        <family val="2"/>
      </rPr>
      <t>NOTA 4:</t>
    </r>
    <r>
      <rPr>
        <sz val="12"/>
        <rFont val="Arial"/>
        <family val="2"/>
      </rPr>
      <t xml:space="preserve"> El valor del PGIO es modificable, en todo caso durante la ejecucion de l contrato se debera garantizar  las especificaciones de estos planes de acuerdo con lo previsto por la entidad en el cuadro que discrimina las actividades del mismo.</t>
    </r>
  </si>
  <si>
    <t>Elaboró:</t>
  </si>
  <si>
    <t>Revisó:</t>
  </si>
  <si>
    <t>Mauricio Rodríguez</t>
  </si>
  <si>
    <t>Luis Fernando Mendoza Ortega</t>
  </si>
  <si>
    <t>Contratista SIM</t>
  </si>
  <si>
    <t>Aprobó:</t>
  </si>
  <si>
    <t>VoBo:</t>
  </si>
  <si>
    <t>Ingrid Morales Avila</t>
  </si>
  <si>
    <t>Iris Spath Camaño</t>
  </si>
  <si>
    <t>Gerente de proyectos SIM</t>
  </si>
  <si>
    <t>Secretaria De Infraestructura</t>
  </si>
  <si>
    <t>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</si>
</sst>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6" formatCode="_-* #,##0.00\ &quot;Pts&quot;_-;\-* #,##0.00\ &quot;Pts&quot;_-;_-* &quot;-&quot;??\ &quot;Pts&quot;_-;_-@_-"/>
    <numFmt numFmtId="177" formatCode="#,##0.0000"/>
    <numFmt numFmtId="178" formatCode="0#.00\ \L\t"/>
    <numFmt numFmtId="182" formatCode="_-* #,##0.00\ [$€]_-;\-* #,##0.00\ [$€]_-;_-* &quot;-&quot;??\ [$€]_-;_-@_-"/>
    <numFmt numFmtId="185" formatCode="_-[$$-240A]\ * #,##0.00_ ;_-[$$-240A]\ * \-#,##0.00\ ;_-[$$-240A]\ * &quot;-&quot;??_ ;_-@_ "/>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4" formatCode="0.0"/>
    <numFmt numFmtId="205" formatCode="[$$-240A]\ #,##0.00"/>
    <numFmt numFmtId="206" formatCode="_(&quot;$&quot;\ * #,##0_);_(&quot;$&quot;\ * \(#,##0\);_(&quot;$&quot;\ * &quot;-&quot;_);_(@_)"/>
    <numFmt numFmtId="212" formatCode="_-* #,##0.0\ _p_t_a_-;\-* #,##0.0\ _p_t_a_-;_-* &quot;-&quot;??\ _p_t_a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u/>
      <sz val="11"/>
      <name val="Arial"/>
      <family val="2"/>
    </font>
    <font>
      <sz val="8"/>
      <name val="Arial"/>
      <family val="2"/>
      <charset val="1"/>
    </font>
    <font>
      <b/>
      <sz val="8"/>
      <name val="Arial"/>
      <family val="2"/>
      <charset val="1"/>
    </font>
    <font>
      <sz val="9"/>
      <name val="Calibri"/>
      <family val="2"/>
    </font>
    <font>
      <sz val="8"/>
      <name val="Calibri"/>
      <family val="2"/>
    </font>
    <font>
      <sz val="10"/>
      <color theme="1"/>
      <name val="Arial"/>
      <family val="2"/>
    </font>
    <font>
      <sz val="12"/>
      <color theme="1"/>
      <name val="Arial"/>
      <family val="2"/>
    </font>
    <font>
      <b/>
      <sz val="13"/>
      <color theme="2" tint="-0.749992370372631"/>
      <name val="Arial"/>
      <family val="2"/>
    </font>
    <font>
      <b/>
      <sz val="13"/>
      <color theme="1"/>
      <name val="Arial"/>
      <family val="2"/>
    </font>
    <font>
      <sz val="13"/>
      <color theme="1"/>
      <name val="Arial"/>
      <family val="2"/>
    </font>
    <font>
      <b/>
      <sz val="10"/>
      <color indexed="8"/>
      <name val="Arial"/>
      <family val="2"/>
    </font>
    <font>
      <b/>
      <sz val="10"/>
      <color theme="1"/>
      <name val="Arial"/>
      <family val="2"/>
    </font>
    <font>
      <b/>
      <sz val="12"/>
      <color theme="1"/>
      <name val="Arial"/>
      <family val="2"/>
    </font>
    <font>
      <b/>
      <sz val="11"/>
      <color theme="1"/>
      <name val="Arial"/>
      <family val="2"/>
    </font>
    <font>
      <sz val="12"/>
      <name val="Arial"/>
      <family val="2"/>
    </font>
    <font>
      <b/>
      <sz val="12"/>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22"/>
        <bgColor indexed="64"/>
      </patternFill>
    </fill>
    <fill>
      <patternFill patternType="solid">
        <fgColor indexed="9"/>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medium">
        <color indexed="64"/>
      </left>
      <right style="dotted">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26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44" fontId="6" fillId="0" borderId="0" applyFont="0" applyFill="0" applyBorder="0" applyAlignment="0" applyProtection="0"/>
    <xf numFmtId="176"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6">
      <alignment horizontal="right"/>
    </xf>
    <xf numFmtId="187" fontId="7" fillId="0" borderId="46">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6">
      <alignment horizontal="right"/>
    </xf>
    <xf numFmtId="190" fontId="5" fillId="0" borderId="0">
      <protection locked="0"/>
    </xf>
    <xf numFmtId="3" fontId="33" fillId="0" borderId="0" applyFont="0" applyFill="0" applyBorder="0" applyAlignment="0" applyProtection="0"/>
    <xf numFmtId="191" fontId="5" fillId="0" borderId="0">
      <protection locked="0"/>
    </xf>
    <xf numFmtId="192" fontId="33"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92" fontId="38"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1">
      <protection locked="0"/>
    </xf>
    <xf numFmtId="0" fontId="44" fillId="0" borderId="0"/>
    <xf numFmtId="0" fontId="45" fillId="0" borderId="0" applyNumberFormat="0" applyFill="0" applyBorder="0" applyAlignment="0" applyProtection="0">
      <alignment vertical="top"/>
      <protection locked="0"/>
    </xf>
    <xf numFmtId="0" fontId="1" fillId="0" borderId="0"/>
    <xf numFmtId="206" fontId="1" fillId="0" borderId="0" applyFont="0" applyFill="0" applyBorder="0" applyAlignment="0" applyProtection="0"/>
    <xf numFmtId="167" fontId="1" fillId="0" borderId="0" applyFont="0" applyFill="0" applyBorder="0" applyAlignment="0" applyProtection="0"/>
    <xf numFmtId="0" fontId="1" fillId="0" borderId="0"/>
    <xf numFmtId="9" fontId="1" fillId="0" borderId="0" applyFont="0" applyFill="0" applyBorder="0" applyAlignment="0" applyProtection="0"/>
    <xf numFmtId="168" fontId="1" fillId="0" borderId="0" applyFont="0" applyFill="0" applyBorder="0" applyAlignment="0" applyProtection="0"/>
    <xf numFmtId="0" fontId="5" fillId="0" borderId="0"/>
    <xf numFmtId="178" fontId="5" fillId="0" borderId="0" applyFont="0" applyFill="0" applyBorder="0" applyAlignment="0" applyProtection="0"/>
    <xf numFmtId="9" fontId="5" fillId="0" borderId="0" applyFont="0" applyFill="0" applyBorder="0" applyAlignment="0" applyProtection="0"/>
  </cellStyleXfs>
  <cellXfs count="428">
    <xf numFmtId="0" fontId="0" fillId="0" borderId="0" xfId="0"/>
    <xf numFmtId="0" fontId="30" fillId="0" borderId="0" xfId="0" applyFont="1"/>
    <xf numFmtId="0" fontId="30" fillId="0" borderId="36" xfId="0" applyFont="1" applyBorder="1"/>
    <xf numFmtId="0" fontId="30" fillId="0" borderId="78" xfId="0" applyFont="1" applyBorder="1"/>
    <xf numFmtId="0" fontId="30" fillId="0" borderId="34" xfId="0" applyFont="1" applyBorder="1"/>
    <xf numFmtId="0" fontId="30" fillId="0" borderId="35" xfId="0" applyFont="1" applyBorder="1"/>
    <xf numFmtId="0" fontId="32" fillId="0" borderId="35" xfId="0" applyFont="1" applyBorder="1" applyAlignment="1">
      <alignment horizontal="center" wrapText="1"/>
    </xf>
    <xf numFmtId="0" fontId="43" fillId="0" borderId="35" xfId="254" applyFont="1" applyBorder="1" applyAlignment="1">
      <alignment horizontal="center" vertical="center"/>
    </xf>
    <xf numFmtId="0" fontId="43" fillId="0" borderId="35" xfId="0" applyFont="1" applyBorder="1" applyAlignment="1">
      <alignment horizontal="center" vertical="center"/>
    </xf>
    <xf numFmtId="0" fontId="43" fillId="0" borderId="35" xfId="0" applyFont="1" applyBorder="1" applyAlignment="1">
      <alignment vertical="center"/>
    </xf>
    <xf numFmtId="1" fontId="43" fillId="0" borderId="35" xfId="0" applyNumberFormat="1" applyFont="1" applyBorder="1" applyAlignment="1">
      <alignment horizontal="center" vertical="center"/>
    </xf>
    <xf numFmtId="0" fontId="43" fillId="0" borderId="35" xfId="0" applyFont="1" applyBorder="1" applyAlignment="1">
      <alignment horizontal="center"/>
    </xf>
    <xf numFmtId="0" fontId="42" fillId="0" borderId="35" xfId="0" applyFont="1" applyBorder="1" applyAlignment="1" applyProtection="1">
      <alignment horizontal="center"/>
      <protection locked="0"/>
    </xf>
    <xf numFmtId="0" fontId="42" fillId="0" borderId="35" xfId="0" applyFont="1" applyBorder="1" applyAlignment="1">
      <alignment horizontal="center" vertical="center"/>
    </xf>
    <xf numFmtId="4" fontId="30" fillId="0" borderId="35" xfId="0" applyNumberFormat="1" applyFont="1" applyBorder="1" applyAlignment="1">
      <alignment horizontal="center" vertical="center"/>
    </xf>
    <xf numFmtId="0" fontId="42" fillId="0" borderId="35" xfId="0" applyFont="1" applyBorder="1" applyAlignment="1">
      <alignment horizontal="left" vertical="center"/>
    </xf>
    <xf numFmtId="0" fontId="42" fillId="0" borderId="35" xfId="0" applyFont="1" applyBorder="1" applyAlignment="1">
      <alignment horizontal="center"/>
    </xf>
    <xf numFmtId="172" fontId="30" fillId="0" borderId="35" xfId="34" applyFont="1" applyFill="1" applyBorder="1"/>
    <xf numFmtId="172" fontId="30" fillId="0" borderId="35" xfId="0" applyNumberFormat="1" applyFont="1" applyBorder="1"/>
    <xf numFmtId="0" fontId="42" fillId="0" borderId="35" xfId="0" applyFont="1" applyBorder="1" applyAlignment="1">
      <alignment horizontal="center" wrapText="1"/>
    </xf>
    <xf numFmtId="172" fontId="30" fillId="0" borderId="35" xfId="34" applyFont="1" applyFill="1" applyBorder="1" applyAlignment="1">
      <alignment horizontal="center" wrapText="1"/>
    </xf>
    <xf numFmtId="165" fontId="30" fillId="0" borderId="35" xfId="0" applyNumberFormat="1" applyFont="1" applyBorder="1"/>
    <xf numFmtId="43" fontId="30" fillId="0" borderId="35" xfId="34" applyNumberFormat="1" applyFont="1" applyFill="1" applyBorder="1"/>
    <xf numFmtId="43" fontId="30" fillId="0" borderId="35" xfId="0" applyNumberFormat="1" applyFont="1" applyBorder="1"/>
    <xf numFmtId="0" fontId="31" fillId="0" borderId="35" xfId="0" applyFont="1" applyBorder="1"/>
    <xf numFmtId="0" fontId="30" fillId="0" borderId="35" xfId="0" applyFont="1" applyBorder="1" applyAlignment="1">
      <alignment horizontal="center"/>
    </xf>
    <xf numFmtId="0" fontId="41" fillId="0" borderId="35" xfId="0" applyFont="1" applyBorder="1" applyAlignment="1">
      <alignment wrapText="1"/>
    </xf>
    <xf numFmtId="0" fontId="32" fillId="0" borderId="35" xfId="0" applyFont="1" applyBorder="1" applyAlignment="1">
      <alignment horizontal="right"/>
    </xf>
    <xf numFmtId="0" fontId="30" fillId="0" borderId="79" xfId="0" applyFont="1" applyBorder="1"/>
    <xf numFmtId="0" fontId="30" fillId="0" borderId="80" xfId="0" applyFont="1" applyBorder="1"/>
    <xf numFmtId="0" fontId="30" fillId="0" borderId="81" xfId="0" applyFont="1" applyBorder="1"/>
    <xf numFmtId="0" fontId="48" fillId="0" borderId="0" xfId="0" applyFont="1"/>
    <xf numFmtId="0" fontId="48" fillId="0" borderId="60" xfId="0" applyFont="1" applyBorder="1" applyAlignment="1">
      <alignment horizontal="center"/>
    </xf>
    <xf numFmtId="0" fontId="50" fillId="0" borderId="52" xfId="0" applyFont="1" applyBorder="1" applyAlignment="1">
      <alignment horizontal="center"/>
    </xf>
    <xf numFmtId="0" fontId="48" fillId="0" borderId="52" xfId="0" applyFont="1" applyBorder="1" applyAlignment="1">
      <alignment vertical="center"/>
    </xf>
    <xf numFmtId="0" fontId="48" fillId="0" borderId="71" xfId="0" applyFont="1" applyBorder="1" applyAlignment="1">
      <alignment vertical="center"/>
    </xf>
    <xf numFmtId="0" fontId="48" fillId="0" borderId="57" xfId="0" applyFont="1" applyBorder="1" applyAlignment="1">
      <alignment horizontal="center"/>
    </xf>
    <xf numFmtId="0" fontId="48" fillId="0" borderId="56" xfId="0" applyFont="1" applyBorder="1" applyAlignment="1">
      <alignment horizontal="right" vertical="center"/>
    </xf>
    <xf numFmtId="0" fontId="48" fillId="0" borderId="28" xfId="0" applyFont="1" applyBorder="1" applyAlignment="1">
      <alignment horizontal="center" vertical="center"/>
    </xf>
    <xf numFmtId="0" fontId="48" fillId="0" borderId="33"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0" xfId="0" applyFont="1" applyBorder="1" applyAlignment="1">
      <alignment horizontal="left"/>
    </xf>
    <xf numFmtId="0" fontId="48" fillId="0" borderId="53" xfId="0" applyFont="1" applyBorder="1" applyAlignment="1">
      <alignment horizontal="center"/>
    </xf>
    <xf numFmtId="0" fontId="48" fillId="0" borderId="69" xfId="0" applyFont="1" applyBorder="1" applyAlignment="1">
      <alignment horizontal="center"/>
    </xf>
    <xf numFmtId="0" fontId="48" fillId="0" borderId="26" xfId="0" applyFont="1" applyBorder="1"/>
    <xf numFmtId="0" fontId="48" fillId="0" borderId="30" xfId="0" applyFont="1" applyBorder="1"/>
    <xf numFmtId="0" fontId="48" fillId="0" borderId="67" xfId="0" applyFont="1" applyBorder="1"/>
    <xf numFmtId="0" fontId="48" fillId="0" borderId="57" xfId="0" applyFont="1" applyBorder="1"/>
    <xf numFmtId="0" fontId="48" fillId="0" borderId="56" xfId="0" applyFont="1" applyBorder="1"/>
    <xf numFmtId="0" fontId="48" fillId="0" borderId="55" xfId="0" applyFont="1" applyBorder="1"/>
    <xf numFmtId="0" fontId="48" fillId="0" borderId="11" xfId="0" applyFont="1" applyBorder="1"/>
    <xf numFmtId="0" fontId="48" fillId="0" borderId="12" xfId="0" applyFont="1" applyBorder="1"/>
    <xf numFmtId="0" fontId="50" fillId="24" borderId="68" xfId="0" applyFont="1" applyFill="1" applyBorder="1" applyAlignment="1">
      <alignment horizontal="center" vertical="center"/>
    </xf>
    <xf numFmtId="0" fontId="48" fillId="24" borderId="66" xfId="0" applyFont="1" applyFill="1" applyBorder="1" applyAlignment="1">
      <alignment horizontal="center" vertical="center"/>
    </xf>
    <xf numFmtId="4" fontId="48" fillId="24" borderId="66"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3" xfId="0" applyFont="1" applyFill="1" applyBorder="1" applyAlignment="1">
      <alignment horizontal="center"/>
    </xf>
    <xf numFmtId="172" fontId="48" fillId="0" borderId="18" xfId="34" applyFont="1" applyBorder="1"/>
    <xf numFmtId="172" fontId="48" fillId="0" borderId="29" xfId="34" applyFont="1" applyBorder="1"/>
    <xf numFmtId="0" fontId="48" fillId="0" borderId="60" xfId="0" applyFont="1" applyBorder="1"/>
    <xf numFmtId="0" fontId="48" fillId="0" borderId="52" xfId="0" applyFont="1" applyBorder="1"/>
    <xf numFmtId="0" fontId="48" fillId="0" borderId="62" xfId="0" applyFont="1" applyBorder="1"/>
    <xf numFmtId="0" fontId="48" fillId="0" borderId="63" xfId="0" applyFont="1" applyBorder="1"/>
    <xf numFmtId="172" fontId="48" fillId="0" borderId="61" xfId="34" applyFont="1" applyBorder="1"/>
    <xf numFmtId="172" fontId="48" fillId="0" borderId="58" xfId="0" applyNumberFormat="1" applyFont="1" applyBorder="1"/>
    <xf numFmtId="2" fontId="48" fillId="0" borderId="18" xfId="0" applyNumberFormat="1" applyFont="1" applyBorder="1"/>
    <xf numFmtId="0" fontId="48" fillId="0" borderId="20" xfId="0" applyFont="1" applyBorder="1"/>
    <xf numFmtId="172" fontId="48" fillId="0" borderId="40" xfId="34" applyFont="1" applyBorder="1"/>
    <xf numFmtId="172" fontId="48" fillId="0" borderId="58" xfId="34" applyFont="1" applyBorder="1"/>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1" xfId="0" applyFont="1" applyBorder="1"/>
    <xf numFmtId="0" fontId="48" fillId="0" borderId="14" xfId="0" applyFont="1" applyBorder="1"/>
    <xf numFmtId="172" fontId="48" fillId="0" borderId="38"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3"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5" fontId="48" fillId="0" borderId="24" xfId="0" applyNumberFormat="1" applyFont="1" applyBorder="1" applyAlignment="1">
      <alignment horizontal="center" wrapText="1"/>
    </xf>
    <xf numFmtId="172" fontId="48" fillId="0" borderId="45" xfId="34" applyFont="1" applyBorder="1" applyAlignment="1">
      <alignment horizontal="center" wrapText="1"/>
    </xf>
    <xf numFmtId="165" fontId="48" fillId="24" borderId="58"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58" xfId="0" applyNumberFormat="1" applyFont="1" applyBorder="1"/>
    <xf numFmtId="43" fontId="48" fillId="24" borderId="58" xfId="0" applyNumberFormat="1" applyFont="1" applyFill="1" applyBorder="1"/>
    <xf numFmtId="0" fontId="48" fillId="0" borderId="53"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4"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32" xfId="79" applyFont="1" applyBorder="1" applyAlignment="1">
      <alignment vertical="center"/>
    </xf>
    <xf numFmtId="185" fontId="50" fillId="26" borderId="45" xfId="60" applyNumberFormat="1" applyFont="1" applyFill="1" applyBorder="1" applyAlignment="1">
      <alignment horizontal="center" vertical="center"/>
    </xf>
    <xf numFmtId="185"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60" xfId="0" applyFont="1" applyFill="1" applyBorder="1" applyAlignment="1">
      <alignment vertical="center" wrapText="1"/>
    </xf>
    <xf numFmtId="0" fontId="48" fillId="25" borderId="52" xfId="0" applyFont="1" applyFill="1" applyBorder="1" applyAlignment="1">
      <alignment vertical="center" wrapText="1"/>
    </xf>
    <xf numFmtId="0" fontId="48" fillId="25" borderId="62" xfId="0" applyFont="1" applyFill="1" applyBorder="1" applyAlignment="1">
      <alignment vertical="center" wrapText="1"/>
    </xf>
    <xf numFmtId="0" fontId="48" fillId="25" borderId="11" xfId="0" applyFont="1" applyFill="1" applyBorder="1" applyAlignment="1">
      <alignment vertical="center" wrapText="1"/>
    </xf>
    <xf numFmtId="0" fontId="48" fillId="25" borderId="0" xfId="0" applyFont="1" applyFill="1" applyAlignment="1">
      <alignment vertical="center" wrapText="1"/>
    </xf>
    <xf numFmtId="0" fontId="48" fillId="25" borderId="43" xfId="0" applyFont="1" applyFill="1" applyBorder="1" applyAlignment="1">
      <alignment vertical="center" wrapText="1"/>
    </xf>
    <xf numFmtId="0" fontId="48" fillId="25" borderId="70" xfId="0" applyFont="1" applyFill="1" applyBorder="1" applyAlignment="1">
      <alignment vertical="center" wrapText="1"/>
    </xf>
    <xf numFmtId="0" fontId="48" fillId="25" borderId="53" xfId="0" applyFont="1" applyFill="1" applyBorder="1" applyAlignment="1">
      <alignment vertical="center" wrapText="1"/>
    </xf>
    <xf numFmtId="0" fontId="48" fillId="25" borderId="64" xfId="0" applyFont="1" applyFill="1" applyBorder="1" applyAlignment="1">
      <alignment vertical="center" wrapText="1"/>
    </xf>
    <xf numFmtId="0" fontId="53" fillId="0" borderId="83" xfId="0" applyFont="1" applyBorder="1" applyAlignment="1">
      <alignment horizontal="left" vertical="center"/>
    </xf>
    <xf numFmtId="0" fontId="54" fillId="0" borderId="83" xfId="0" applyFont="1" applyBorder="1" applyAlignment="1">
      <alignment horizontal="left" vertical="center"/>
    </xf>
    <xf numFmtId="0" fontId="48" fillId="0" borderId="22"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50" fillId="24" borderId="44" xfId="0" applyFont="1" applyFill="1" applyBorder="1" applyAlignment="1">
      <alignment horizontal="center"/>
    </xf>
    <xf numFmtId="0" fontId="50" fillId="0" borderId="56" xfId="0" applyFont="1" applyBorder="1" applyAlignment="1">
      <alignment horizontal="center"/>
    </xf>
    <xf numFmtId="0" fontId="50" fillId="0" borderId="0" xfId="0" applyFont="1" applyAlignment="1">
      <alignment horizontal="center"/>
    </xf>
    <xf numFmtId="0" fontId="30" fillId="0" borderId="37" xfId="0" applyFont="1" applyBorder="1"/>
    <xf numFmtId="0" fontId="48" fillId="26" borderId="31" xfId="130" applyFont="1" applyFill="1" applyBorder="1" applyAlignment="1">
      <alignment vertical="center" wrapText="1"/>
    </xf>
    <xf numFmtId="0" fontId="48" fillId="26" borderId="18" xfId="130" applyFont="1" applyFill="1" applyBorder="1" applyAlignment="1">
      <alignment vertical="center" wrapText="1"/>
    </xf>
    <xf numFmtId="0" fontId="48" fillId="25" borderId="18" xfId="130" applyFont="1" applyFill="1" applyBorder="1" applyAlignment="1">
      <alignment horizontal="center" vertical="center" wrapText="1"/>
    </xf>
    <xf numFmtId="0" fontId="48" fillId="25" borderId="29"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4"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5" xfId="79" applyFont="1" applyBorder="1" applyAlignment="1">
      <alignment horizontal="center" vertical="center"/>
    </xf>
    <xf numFmtId="0" fontId="50" fillId="0" borderId="11" xfId="130" applyFont="1" applyBorder="1" applyAlignment="1">
      <alignment horizontal="center"/>
    </xf>
    <xf numFmtId="0" fontId="50" fillId="0" borderId="0" xfId="130" applyFont="1" applyAlignment="1">
      <alignment horizontal="center"/>
    </xf>
    <xf numFmtId="0" fontId="50" fillId="0" borderId="12" xfId="130" applyFont="1" applyBorder="1" applyAlignment="1">
      <alignment horizontal="center"/>
    </xf>
    <xf numFmtId="0" fontId="50" fillId="0" borderId="11" xfId="130" applyFont="1" applyBorder="1" applyAlignment="1">
      <alignment horizontal="center" vertical="center"/>
    </xf>
    <xf numFmtId="0" fontId="50" fillId="0" borderId="0" xfId="130" applyFont="1" applyAlignment="1">
      <alignment horizontal="center" vertical="center"/>
    </xf>
    <xf numFmtId="0" fontId="50" fillId="0" borderId="12" xfId="130" applyFont="1" applyBorder="1" applyAlignment="1">
      <alignment horizontal="center" vertical="center"/>
    </xf>
    <xf numFmtId="0" fontId="48" fillId="27" borderId="18" xfId="89" applyFont="1" applyFill="1" applyBorder="1" applyAlignment="1">
      <alignment horizontal="left" wrapText="1"/>
    </xf>
    <xf numFmtId="0" fontId="48" fillId="26" borderId="19" xfId="89" applyFont="1" applyFill="1" applyBorder="1" applyAlignment="1">
      <alignment horizontal="center" wrapText="1"/>
    </xf>
    <xf numFmtId="0" fontId="48" fillId="26" borderId="22" xfId="89" applyFont="1" applyFill="1" applyBorder="1" applyAlignment="1">
      <alignment horizontal="center" wrapText="1"/>
    </xf>
    <xf numFmtId="0" fontId="48" fillId="26" borderId="23" xfId="89" applyFont="1" applyFill="1" applyBorder="1" applyAlignment="1">
      <alignment horizontal="center" wrapText="1"/>
    </xf>
    <xf numFmtId="0" fontId="48" fillId="27" borderId="18" xfId="0" applyFont="1" applyFill="1" applyBorder="1" applyAlignment="1">
      <alignment horizontal="center" vertical="center" wrapText="1"/>
    </xf>
    <xf numFmtId="0" fontId="48" fillId="0" borderId="74" xfId="254" applyFont="1" applyBorder="1" applyAlignment="1">
      <alignment horizontal="center" vertical="center"/>
    </xf>
    <xf numFmtId="0" fontId="48" fillId="0" borderId="46" xfId="254" applyFont="1" applyBorder="1" applyAlignment="1">
      <alignment horizontal="center" vertical="center"/>
    </xf>
    <xf numFmtId="0" fontId="50" fillId="0" borderId="72" xfId="0" applyFont="1" applyBorder="1" applyAlignment="1">
      <alignment horizontal="center"/>
    </xf>
    <xf numFmtId="0" fontId="50" fillId="0" borderId="0" xfId="0" applyFont="1" applyAlignment="1">
      <alignment horizontal="center"/>
    </xf>
    <xf numFmtId="0" fontId="50" fillId="0" borderId="43" xfId="0" applyFont="1" applyBorder="1" applyAlignment="1">
      <alignment horizontal="center"/>
    </xf>
    <xf numFmtId="0" fontId="50" fillId="0" borderId="72" xfId="0" applyFont="1" applyBorder="1" applyAlignment="1">
      <alignment horizontal="center" vertical="center" wrapText="1"/>
    </xf>
    <xf numFmtId="0" fontId="50" fillId="0" borderId="0" xfId="0" applyFont="1" applyAlignment="1">
      <alignment horizontal="center" vertical="center" wrapText="1"/>
    </xf>
    <xf numFmtId="0" fontId="50" fillId="0" borderId="43" xfId="0" applyFont="1" applyBorder="1" applyAlignment="1">
      <alignment horizontal="center" vertical="center" wrapText="1"/>
    </xf>
    <xf numFmtId="0" fontId="50" fillId="24" borderId="32"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57" xfId="0" applyFont="1" applyBorder="1" applyAlignment="1" applyProtection="1">
      <alignment horizontal="center"/>
      <protection locked="0"/>
    </xf>
    <xf numFmtId="0" fontId="50" fillId="0" borderId="56" xfId="0" applyFont="1" applyBorder="1" applyAlignment="1" applyProtection="1">
      <alignment horizontal="center"/>
      <protection locked="0"/>
    </xf>
    <xf numFmtId="0" fontId="50" fillId="0" borderId="55"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24" borderId="26" xfId="0" applyFont="1" applyFill="1" applyBorder="1" applyAlignment="1">
      <alignment horizontal="center" vertical="center"/>
    </xf>
    <xf numFmtId="0" fontId="48" fillId="24" borderId="67" xfId="0" applyFont="1" applyFill="1" applyBorder="1" applyAlignment="1">
      <alignment horizontal="center" vertical="center"/>
    </xf>
    <xf numFmtId="0" fontId="50" fillId="24" borderId="32"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24" borderId="44" xfId="0" applyFont="1" applyFill="1" applyBorder="1" applyAlignment="1">
      <alignment horizontal="center"/>
    </xf>
    <xf numFmtId="0" fontId="50" fillId="0" borderId="57" xfId="0" applyFont="1" applyBorder="1" applyAlignment="1">
      <alignment horizontal="left" vertical="center"/>
    </xf>
    <xf numFmtId="0" fontId="50" fillId="0" borderId="56" xfId="0" applyFont="1" applyBorder="1" applyAlignment="1">
      <alignment horizontal="left" vertical="center"/>
    </xf>
    <xf numFmtId="0" fontId="50" fillId="0" borderId="55"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7" xfId="255" applyFont="1" applyBorder="1" applyAlignment="1" applyProtection="1">
      <alignment horizontal="center"/>
    </xf>
    <xf numFmtId="0" fontId="49" fillId="0" borderId="48" xfId="255" applyFont="1" applyBorder="1" applyAlignment="1" applyProtection="1">
      <alignment horizontal="center"/>
    </xf>
    <xf numFmtId="0" fontId="50" fillId="0" borderId="75" xfId="0" applyFont="1" applyBorder="1" applyAlignment="1">
      <alignment horizontal="center"/>
    </xf>
    <xf numFmtId="0" fontId="50" fillId="0" borderId="56" xfId="0" applyFont="1" applyBorder="1" applyAlignment="1">
      <alignment horizontal="center"/>
    </xf>
    <xf numFmtId="0" fontId="50" fillId="0" borderId="76" xfId="0" applyFont="1" applyBorder="1" applyAlignment="1">
      <alignment horizontal="center"/>
    </xf>
    <xf numFmtId="0" fontId="48" fillId="0" borderId="24" xfId="0" applyFont="1" applyBorder="1" applyAlignment="1">
      <alignment horizontal="center" vertical="center"/>
    </xf>
    <xf numFmtId="0" fontId="50" fillId="24" borderId="32"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3" xfId="254" applyFont="1" applyBorder="1" applyAlignment="1">
      <alignment horizontal="center" vertical="center"/>
    </xf>
    <xf numFmtId="0" fontId="48" fillId="0" borderId="47" xfId="254" applyFont="1" applyBorder="1" applyAlignment="1">
      <alignment horizontal="center" vertical="center"/>
    </xf>
    <xf numFmtId="0" fontId="48" fillId="0" borderId="75" xfId="254" applyFont="1" applyBorder="1" applyAlignment="1">
      <alignment horizontal="center" vertical="center"/>
    </xf>
    <xf numFmtId="0" fontId="48" fillId="0" borderId="56" xfId="254" applyFont="1" applyBorder="1" applyAlignment="1">
      <alignment horizontal="center" vertical="center"/>
    </xf>
    <xf numFmtId="0" fontId="48" fillId="0" borderId="55" xfId="254" applyFont="1" applyBorder="1" applyAlignment="1">
      <alignment horizontal="center" vertical="center"/>
    </xf>
    <xf numFmtId="0" fontId="48" fillId="0" borderId="65" xfId="254" applyFont="1" applyBorder="1" applyAlignment="1">
      <alignment horizontal="center" vertical="center"/>
    </xf>
    <xf numFmtId="0" fontId="48" fillId="0" borderId="53" xfId="254" applyFont="1" applyBorder="1" applyAlignment="1">
      <alignment horizontal="center" vertical="center"/>
    </xf>
    <xf numFmtId="0" fontId="48" fillId="0" borderId="69" xfId="254" applyFont="1" applyBorder="1" applyAlignment="1">
      <alignment horizontal="center" vertical="center"/>
    </xf>
    <xf numFmtId="0" fontId="48" fillId="0" borderId="63" xfId="254" applyFont="1" applyBorder="1" applyAlignment="1">
      <alignment horizontal="center" vertical="center"/>
    </xf>
    <xf numFmtId="0" fontId="48" fillId="0" borderId="52" xfId="254" applyFont="1" applyBorder="1" applyAlignment="1">
      <alignment horizontal="center" vertical="center"/>
    </xf>
    <xf numFmtId="0" fontId="48" fillId="0" borderId="71" xfId="254" applyFont="1" applyBorder="1" applyAlignment="1">
      <alignment horizontal="center" vertical="center"/>
    </xf>
    <xf numFmtId="0" fontId="48" fillId="0" borderId="65" xfId="0" applyFont="1" applyBorder="1" applyAlignment="1">
      <alignment horizontal="center" vertical="center"/>
    </xf>
    <xf numFmtId="0" fontId="48" fillId="0" borderId="53" xfId="0" applyFont="1" applyBorder="1" applyAlignment="1">
      <alignment horizontal="center" vertical="center"/>
    </xf>
    <xf numFmtId="0" fontId="48" fillId="0" borderId="69" xfId="0" applyFont="1" applyBorder="1" applyAlignment="1">
      <alignment horizontal="center" vertic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0" borderId="39" xfId="0" applyFont="1" applyBorder="1" applyAlignment="1">
      <alignment horizontal="right"/>
    </xf>
    <xf numFmtId="0" fontId="50" fillId="0" borderId="41" xfId="0" applyFont="1" applyBorder="1" applyAlignment="1">
      <alignment horizontal="right"/>
    </xf>
    <xf numFmtId="0" fontId="50" fillId="0" borderId="42" xfId="0" applyFont="1" applyBorder="1" applyAlignment="1">
      <alignment horizontal="right"/>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5" xfId="0" applyFont="1" applyFill="1" applyBorder="1" applyAlignment="1">
      <alignment horizontal="center"/>
    </xf>
    <xf numFmtId="0" fontId="50" fillId="24" borderId="64" xfId="0" applyFont="1" applyFill="1" applyBorder="1" applyAlignment="1">
      <alignment horizontal="center"/>
    </xf>
    <xf numFmtId="0" fontId="48" fillId="24" borderId="30" xfId="0" applyFont="1" applyFill="1" applyBorder="1" applyAlignment="1">
      <alignment horizontal="center" vertical="center"/>
    </xf>
    <xf numFmtId="0" fontId="48" fillId="0" borderId="26" xfId="0" applyFont="1" applyBorder="1"/>
    <xf numFmtId="0" fontId="48" fillId="0" borderId="30" xfId="0" applyFont="1" applyBorder="1"/>
    <xf numFmtId="0" fontId="48" fillId="0" borderId="27" xfId="0" applyFont="1" applyBorder="1"/>
    <xf numFmtId="0" fontId="48" fillId="0" borderId="59" xfId="0" applyFont="1" applyBorder="1"/>
    <xf numFmtId="2" fontId="48" fillId="0" borderId="59" xfId="0" applyNumberFormat="1" applyFont="1" applyBorder="1" applyAlignment="1">
      <alignment horizontal="center"/>
    </xf>
    <xf numFmtId="2" fontId="48" fillId="0" borderId="27" xfId="0" applyNumberFormat="1" applyFont="1" applyBorder="1" applyAlignment="1">
      <alignment horizontal="center"/>
    </xf>
    <xf numFmtId="0" fontId="48" fillId="0" borderId="59" xfId="0" applyFont="1" applyBorder="1" applyAlignment="1">
      <alignment horizontal="center"/>
    </xf>
    <xf numFmtId="0" fontId="48" fillId="0" borderId="27"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50" fillId="24" borderId="39" xfId="0" applyFont="1" applyFill="1" applyBorder="1" applyAlignment="1">
      <alignment horizontal="right"/>
    </xf>
    <xf numFmtId="0" fontId="50" fillId="24" borderId="41" xfId="0" applyFont="1" applyFill="1" applyBorder="1" applyAlignment="1">
      <alignment horizontal="right"/>
    </xf>
    <xf numFmtId="0" fontId="50" fillId="24" borderId="42" xfId="0" applyFont="1" applyFill="1" applyBorder="1" applyAlignment="1">
      <alignment horizontal="right"/>
    </xf>
    <xf numFmtId="0" fontId="50" fillId="24" borderId="44"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5" fillId="0" borderId="82" xfId="0"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4"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59" xfId="34" applyNumberFormat="1" applyFont="1" applyBorder="1" applyAlignment="1">
      <alignment horizontal="center"/>
    </xf>
    <xf numFmtId="43" fontId="48" fillId="0" borderId="27" xfId="34" applyNumberFormat="1" applyFont="1" applyBorder="1" applyAlignment="1">
      <alignment horizontal="center"/>
    </xf>
    <xf numFmtId="0" fontId="58" fillId="0" borderId="56" xfId="256" applyFont="1" applyBorder="1"/>
    <xf numFmtId="0" fontId="58" fillId="0" borderId="55" xfId="256" applyFont="1" applyBorder="1"/>
    <xf numFmtId="0" fontId="58" fillId="0" borderId="0" xfId="256" applyFont="1"/>
    <xf numFmtId="0" fontId="54" fillId="0" borderId="86" xfId="256" applyFont="1" applyBorder="1" applyAlignment="1">
      <alignment horizontal="left" vertical="center"/>
    </xf>
    <xf numFmtId="0" fontId="54" fillId="0" borderId="83" xfId="256" applyFont="1" applyBorder="1" applyAlignment="1">
      <alignment horizontal="left" vertical="center"/>
    </xf>
    <xf numFmtId="0" fontId="53" fillId="0" borderId="83" xfId="256" applyFont="1" applyBorder="1" applyAlignment="1">
      <alignment horizontal="left" vertical="center"/>
    </xf>
    <xf numFmtId="0" fontId="58" fillId="0" borderId="12" xfId="256" applyFont="1" applyBorder="1"/>
    <xf numFmtId="0" fontId="58" fillId="0" borderId="11" xfId="256" applyFont="1" applyBorder="1" applyAlignment="1">
      <alignment horizontal="center"/>
    </xf>
    <xf numFmtId="0" fontId="58" fillId="0" borderId="0" xfId="256" applyFont="1" applyAlignment="1">
      <alignment horizontal="center"/>
    </xf>
    <xf numFmtId="0" fontId="59" fillId="0" borderId="57" xfId="134" applyFont="1" applyBorder="1" applyAlignment="1">
      <alignment horizontal="center" vertical="center"/>
    </xf>
    <xf numFmtId="0" fontId="59" fillId="0" borderId="56" xfId="134" applyFont="1" applyBorder="1" applyAlignment="1">
      <alignment horizontal="center" vertical="center"/>
    </xf>
    <xf numFmtId="0" fontId="59" fillId="0" borderId="55" xfId="134" applyFont="1" applyBorder="1" applyAlignment="1">
      <alignment vertical="center"/>
    </xf>
    <xf numFmtId="0" fontId="59" fillId="27" borderId="11" xfId="134" applyFont="1" applyFill="1" applyBorder="1" applyAlignment="1">
      <alignment horizontal="center" vertical="center"/>
    </xf>
    <xf numFmtId="0" fontId="59" fillId="27" borderId="0" xfId="134" applyFont="1" applyFill="1" applyAlignment="1">
      <alignment horizontal="center" vertical="center"/>
    </xf>
    <xf numFmtId="0" fontId="59" fillId="0" borderId="12" xfId="134" applyFont="1" applyBorder="1" applyAlignment="1">
      <alignment vertical="center"/>
    </xf>
    <xf numFmtId="0" fontId="59" fillId="25" borderId="11" xfId="256" applyFont="1" applyFill="1" applyBorder="1" applyAlignment="1">
      <alignment horizontal="center" vertical="center"/>
    </xf>
    <xf numFmtId="0" fontId="59" fillId="25" borderId="0" xfId="256" applyFont="1" applyFill="1" applyAlignment="1">
      <alignment horizontal="center" vertical="center"/>
    </xf>
    <xf numFmtId="0" fontId="59" fillId="25" borderId="12" xfId="256" applyFont="1" applyFill="1" applyBorder="1" applyAlignment="1">
      <alignment vertical="center"/>
    </xf>
    <xf numFmtId="0" fontId="60" fillId="27" borderId="11" xfId="256" applyFont="1" applyFill="1" applyBorder="1" applyAlignment="1">
      <alignment horizontal="center" vertical="center"/>
    </xf>
    <xf numFmtId="0" fontId="60" fillId="27" borderId="0" xfId="256" applyFont="1" applyFill="1" applyAlignment="1">
      <alignment horizontal="left" vertical="center" wrapText="1"/>
    </xf>
    <xf numFmtId="0" fontId="61" fillId="0" borderId="12" xfId="256" applyFont="1" applyBorder="1"/>
    <xf numFmtId="0" fontId="58" fillId="27" borderId="0" xfId="256" applyFont="1" applyFill="1"/>
    <xf numFmtId="0" fontId="60" fillId="0" borderId="11" xfId="256" applyFont="1" applyBorder="1" applyAlignment="1">
      <alignment horizontal="center" vertical="center"/>
    </xf>
    <xf numFmtId="0" fontId="60" fillId="0" borderId="0" xfId="256" applyFont="1" applyAlignment="1">
      <alignment horizontal="center" vertical="center"/>
    </xf>
    <xf numFmtId="0" fontId="60" fillId="0" borderId="12" xfId="256" applyFont="1" applyBorder="1" applyAlignment="1">
      <alignment vertical="center"/>
    </xf>
    <xf numFmtId="0" fontId="58" fillId="28" borderId="0" xfId="256" applyFont="1" applyFill="1"/>
    <xf numFmtId="0" fontId="60" fillId="27" borderId="11" xfId="256" applyFont="1" applyFill="1" applyBorder="1" applyAlignment="1">
      <alignment horizontal="center" vertical="center"/>
    </xf>
    <xf numFmtId="0" fontId="60" fillId="27" borderId="0" xfId="256" applyFont="1" applyFill="1" applyAlignment="1">
      <alignment horizontal="center" vertical="center"/>
    </xf>
    <xf numFmtId="49" fontId="60" fillId="0" borderId="11" xfId="256" applyNumberFormat="1" applyFont="1" applyBorder="1" applyAlignment="1">
      <alignment horizontal="center" vertical="center"/>
    </xf>
    <xf numFmtId="49" fontId="60" fillId="0" borderId="0" xfId="256" applyNumberFormat="1" applyFont="1" applyAlignment="1">
      <alignment horizontal="center" vertical="center"/>
    </xf>
    <xf numFmtId="49" fontId="60" fillId="0" borderId="12" xfId="256" applyNumberFormat="1" applyFont="1" applyBorder="1" applyAlignment="1">
      <alignment vertical="center"/>
    </xf>
    <xf numFmtId="49" fontId="60" fillId="28" borderId="70" xfId="256" applyNumberFormat="1" applyFont="1" applyFill="1" applyBorder="1" applyAlignment="1">
      <alignment horizontal="center" vertical="center"/>
    </xf>
    <xf numFmtId="49" fontId="60" fillId="28" borderId="53" xfId="256" applyNumberFormat="1" applyFont="1" applyFill="1" applyBorder="1" applyAlignment="1">
      <alignment horizontal="center" vertical="center"/>
    </xf>
    <xf numFmtId="49" fontId="60" fillId="28" borderId="69" xfId="256" applyNumberFormat="1" applyFont="1" applyFill="1" applyBorder="1" applyAlignment="1">
      <alignment horizontal="center" vertical="center"/>
    </xf>
    <xf numFmtId="0" fontId="62" fillId="29" borderId="87" xfId="134" applyFont="1" applyFill="1" applyBorder="1" applyAlignment="1">
      <alignment horizontal="center" vertical="center"/>
    </xf>
    <xf numFmtId="0" fontId="62" fillId="29" borderId="74" xfId="134" applyFont="1" applyFill="1" applyBorder="1" applyAlignment="1">
      <alignment horizontal="center" vertical="center" wrapText="1"/>
    </xf>
    <xf numFmtId="0" fontId="50" fillId="27" borderId="28" xfId="126" applyFont="1" applyFill="1" applyBorder="1" applyAlignment="1">
      <alignment horizontal="center" vertical="center" wrapText="1"/>
    </xf>
    <xf numFmtId="0" fontId="62" fillId="29" borderId="74" xfId="134" applyFont="1" applyFill="1" applyBorder="1" applyAlignment="1">
      <alignment horizontal="center" vertical="center"/>
    </xf>
    <xf numFmtId="0" fontId="62" fillId="29" borderId="73" xfId="134" applyFont="1" applyFill="1" applyBorder="1" applyAlignment="1">
      <alignment horizontal="center" vertical="center"/>
    </xf>
    <xf numFmtId="0" fontId="62" fillId="29" borderId="49" xfId="134" applyFont="1" applyFill="1" applyBorder="1" applyAlignment="1">
      <alignment horizontal="center" vertical="center"/>
    </xf>
    <xf numFmtId="0" fontId="62" fillId="29" borderId="24" xfId="134" applyFont="1" applyFill="1" applyBorder="1" applyAlignment="1">
      <alignment horizontal="center" vertical="center" wrapText="1"/>
    </xf>
    <xf numFmtId="0" fontId="50" fillId="27" borderId="20" xfId="126" applyFont="1" applyFill="1" applyBorder="1" applyAlignment="1">
      <alignment horizontal="center" vertical="center" wrapText="1"/>
    </xf>
    <xf numFmtId="0" fontId="62" fillId="29" borderId="24" xfId="134" applyFont="1" applyFill="1" applyBorder="1" applyAlignment="1">
      <alignment horizontal="center" vertical="center"/>
    </xf>
    <xf numFmtId="0" fontId="62" fillId="29" borderId="45" xfId="134" applyFont="1" applyFill="1" applyBorder="1" applyAlignment="1">
      <alignment horizontal="center" vertical="center"/>
    </xf>
    <xf numFmtId="204" fontId="62" fillId="27" borderId="31" xfId="134" applyNumberFormat="1" applyFont="1" applyFill="1" applyBorder="1" applyAlignment="1">
      <alignment horizontal="center" vertical="center"/>
    </xf>
    <xf numFmtId="204" fontId="62" fillId="27" borderId="62" xfId="134" applyNumberFormat="1" applyFont="1" applyFill="1" applyBorder="1" applyAlignment="1">
      <alignment horizontal="center" vertical="center"/>
    </xf>
    <xf numFmtId="0" fontId="41" fillId="27" borderId="18" xfId="134" applyFont="1" applyFill="1" applyBorder="1" applyAlignment="1">
      <alignment vertical="center"/>
    </xf>
    <xf numFmtId="0" fontId="57" fillId="27" borderId="18" xfId="256" applyFont="1" applyFill="1" applyBorder="1"/>
    <xf numFmtId="205" fontId="57" fillId="27" borderId="18" xfId="256" applyNumberFormat="1" applyFont="1" applyFill="1" applyBorder="1"/>
    <xf numFmtId="205" fontId="63" fillId="27" borderId="29" xfId="256" applyNumberFormat="1" applyFont="1" applyFill="1" applyBorder="1"/>
    <xf numFmtId="2" fontId="26" fillId="30" borderId="31" xfId="134" applyNumberFormat="1" applyFont="1" applyFill="1" applyBorder="1" applyAlignment="1">
      <alignment horizontal="center" vertical="center"/>
    </xf>
    <xf numFmtId="2" fontId="26" fillId="30" borderId="23" xfId="134" applyNumberFormat="1" applyFont="1" applyFill="1" applyBorder="1" applyAlignment="1">
      <alignment horizontal="center" vertical="center"/>
    </xf>
    <xf numFmtId="0" fontId="26" fillId="30" borderId="23" xfId="134" applyFont="1" applyFill="1" applyBorder="1" applyAlignment="1">
      <alignment horizontal="center" vertical="center"/>
    </xf>
    <xf numFmtId="0" fontId="5" fillId="0" borderId="18" xfId="227" applyBorder="1" applyAlignment="1">
      <alignment horizontal="left" vertical="center"/>
    </xf>
    <xf numFmtId="0" fontId="26" fillId="30" borderId="18" xfId="134" applyFont="1" applyFill="1" applyBorder="1" applyAlignment="1">
      <alignment horizontal="center" vertical="center"/>
    </xf>
    <xf numFmtId="4" fontId="5" fillId="0" borderId="18" xfId="256" applyNumberFormat="1" applyFont="1" applyBorder="1" applyAlignment="1">
      <alignment horizontal="center" vertical="center"/>
    </xf>
    <xf numFmtId="205" fontId="5" fillId="0" borderId="18" xfId="257" applyNumberFormat="1" applyFont="1" applyFill="1" applyBorder="1" applyAlignment="1">
      <alignment horizontal="right" vertical="center"/>
    </xf>
    <xf numFmtId="205" fontId="26" fillId="30" borderId="29" xfId="258" applyNumberFormat="1" applyFont="1" applyFill="1" applyBorder="1" applyAlignment="1">
      <alignment horizontal="right" vertical="center"/>
    </xf>
    <xf numFmtId="204" fontId="62" fillId="27" borderId="23" xfId="134" applyNumberFormat="1" applyFont="1" applyFill="1" applyBorder="1" applyAlignment="1">
      <alignment horizontal="center" vertical="center"/>
    </xf>
    <xf numFmtId="0" fontId="62" fillId="27" borderId="23" xfId="134" applyFont="1" applyFill="1" applyBorder="1" applyAlignment="1">
      <alignment horizontal="center" vertical="center"/>
    </xf>
    <xf numFmtId="0" fontId="62" fillId="27" borderId="18" xfId="259" applyFont="1" applyFill="1" applyBorder="1" applyAlignment="1">
      <alignment horizontal="left" vertical="center"/>
    </xf>
    <xf numFmtId="0" fontId="26" fillId="27" borderId="18" xfId="134" applyFont="1" applyFill="1" applyBorder="1" applyAlignment="1">
      <alignment horizontal="center" vertical="center"/>
    </xf>
    <xf numFmtId="4" fontId="5" fillId="27" borderId="18" xfId="256" applyNumberFormat="1" applyFont="1" applyFill="1" applyBorder="1" applyAlignment="1">
      <alignment horizontal="center" vertical="center"/>
    </xf>
    <xf numFmtId="205" fontId="26" fillId="27" borderId="18" xfId="259" applyNumberFormat="1" applyFont="1" applyFill="1" applyBorder="1" applyAlignment="1">
      <alignment horizontal="right" vertical="center"/>
    </xf>
    <xf numFmtId="205" fontId="62" fillId="27" borderId="29" xfId="258" applyNumberFormat="1" applyFont="1" applyFill="1" applyBorder="1" applyAlignment="1">
      <alignment horizontal="right" vertical="center"/>
    </xf>
    <xf numFmtId="2" fontId="26" fillId="0" borderId="31" xfId="134" applyNumberFormat="1" applyFont="1" applyBorder="1" applyAlignment="1">
      <alignment horizontal="center" vertical="center"/>
    </xf>
    <xf numFmtId="2" fontId="26" fillId="0" borderId="23" xfId="134" applyNumberFormat="1" applyFont="1" applyBorder="1" applyAlignment="1">
      <alignment horizontal="center" vertical="center"/>
    </xf>
    <xf numFmtId="0" fontId="26" fillId="0" borderId="23" xfId="134" applyFont="1" applyBorder="1" applyAlignment="1">
      <alignment horizontal="center" vertical="center"/>
    </xf>
    <xf numFmtId="0" fontId="5" fillId="0" borderId="18" xfId="227" applyBorder="1" applyAlignment="1">
      <alignment horizontal="left" vertical="center" wrapText="1"/>
    </xf>
    <xf numFmtId="0" fontId="26" fillId="0" borderId="18" xfId="134" applyFont="1" applyBorder="1" applyAlignment="1">
      <alignment horizontal="center" vertical="center"/>
    </xf>
    <xf numFmtId="205" fontId="5" fillId="0" borderId="18" xfId="257" applyNumberFormat="1" applyFont="1" applyBorder="1" applyAlignment="1">
      <alignment horizontal="right" vertical="center"/>
    </xf>
    <xf numFmtId="0" fontId="26" fillId="0" borderId="31" xfId="134" applyFont="1" applyBorder="1" applyAlignment="1">
      <alignment horizontal="center" vertical="center"/>
    </xf>
    <xf numFmtId="4" fontId="5" fillId="0" borderId="18" xfId="227" applyNumberFormat="1" applyBorder="1" applyAlignment="1">
      <alignment horizontal="left" vertical="center" wrapText="1"/>
    </xf>
    <xf numFmtId="0" fontId="5" fillId="0" borderId="18" xfId="134" applyBorder="1" applyAlignment="1">
      <alignment horizontal="center" vertical="center"/>
    </xf>
    <xf numFmtId="205" fontId="5" fillId="30" borderId="29" xfId="258" applyNumberFormat="1" applyFont="1" applyFill="1" applyBorder="1" applyAlignment="1">
      <alignment horizontal="right" vertical="center"/>
    </xf>
    <xf numFmtId="0" fontId="5" fillId="0" borderId="18" xfId="227" applyBorder="1" applyAlignment="1">
      <alignment horizontal="center" vertical="center"/>
    </xf>
    <xf numFmtId="205" fontId="26" fillId="0" borderId="29" xfId="258" applyNumberFormat="1" applyFont="1" applyFill="1" applyBorder="1" applyAlignment="1">
      <alignment horizontal="right" vertical="center"/>
    </xf>
    <xf numFmtId="205" fontId="57" fillId="0" borderId="18" xfId="257" applyNumberFormat="1" applyFont="1" applyBorder="1" applyAlignment="1">
      <alignment horizontal="right" vertical="center"/>
    </xf>
    <xf numFmtId="205" fontId="26" fillId="25" borderId="18" xfId="258" applyNumberFormat="1" applyFont="1" applyFill="1" applyBorder="1" applyAlignment="1">
      <alignment horizontal="right" vertical="center"/>
    </xf>
    <xf numFmtId="204" fontId="62" fillId="27" borderId="31" xfId="134" applyNumberFormat="1" applyFont="1" applyFill="1" applyBorder="1" applyAlignment="1">
      <alignment horizontal="center" vertical="center" wrapText="1"/>
    </xf>
    <xf numFmtId="204" fontId="62" fillId="27" borderId="23" xfId="134" applyNumberFormat="1" applyFont="1" applyFill="1" applyBorder="1" applyAlignment="1">
      <alignment horizontal="center" vertical="center" wrapText="1"/>
    </xf>
    <xf numFmtId="0" fontId="62" fillId="27" borderId="23" xfId="134" applyFont="1" applyFill="1" applyBorder="1" applyAlignment="1">
      <alignment horizontal="center" vertical="center" wrapText="1"/>
    </xf>
    <xf numFmtId="0" fontId="62" fillId="27" borderId="18" xfId="259" applyFont="1" applyFill="1" applyBorder="1" applyAlignment="1">
      <alignment horizontal="left" vertical="center" wrapText="1"/>
    </xf>
    <xf numFmtId="0" fontId="26" fillId="27" borderId="18" xfId="134" applyFont="1" applyFill="1" applyBorder="1" applyAlignment="1">
      <alignment horizontal="center" vertical="center" wrapText="1"/>
    </xf>
    <xf numFmtId="205" fontId="62" fillId="27" borderId="29" xfId="258" applyNumberFormat="1" applyFont="1" applyFill="1" applyBorder="1" applyAlignment="1">
      <alignment horizontal="right" vertical="center" wrapText="1"/>
    </xf>
    <xf numFmtId="2" fontId="26" fillId="0" borderId="31" xfId="134" applyNumberFormat="1" applyFont="1" applyBorder="1" applyAlignment="1">
      <alignment horizontal="center" vertical="center" wrapText="1"/>
    </xf>
    <xf numFmtId="2" fontId="26" fillId="0" borderId="23" xfId="134" applyNumberFormat="1" applyFont="1" applyBorder="1" applyAlignment="1">
      <alignment horizontal="center" vertical="center" wrapText="1"/>
    </xf>
    <xf numFmtId="0" fontId="26" fillId="0" borderId="23" xfId="134" applyFont="1" applyBorder="1" applyAlignment="1">
      <alignment horizontal="center" vertical="center" wrapText="1"/>
    </xf>
    <xf numFmtId="0" fontId="26" fillId="0" borderId="18" xfId="134" applyFont="1" applyBorder="1" applyAlignment="1">
      <alignment horizontal="center" vertical="center" wrapText="1"/>
    </xf>
    <xf numFmtId="205" fontId="57" fillId="0" borderId="18" xfId="257" applyNumberFormat="1" applyFont="1" applyFill="1" applyBorder="1" applyAlignment="1">
      <alignment horizontal="right" vertical="center"/>
    </xf>
    <xf numFmtId="205" fontId="26" fillId="30" borderId="29" xfId="258" applyNumberFormat="1" applyFont="1" applyFill="1" applyBorder="1" applyAlignment="1">
      <alignment horizontal="right" vertical="center" wrapText="1"/>
    </xf>
    <xf numFmtId="0" fontId="62" fillId="30" borderId="88" xfId="134" applyFont="1" applyFill="1" applyBorder="1" applyAlignment="1">
      <alignment horizontal="right" vertical="center" wrapText="1"/>
    </xf>
    <xf numFmtId="0" fontId="62" fillId="30" borderId="50" xfId="134" applyFont="1" applyFill="1" applyBorder="1" applyAlignment="1">
      <alignment horizontal="right" vertical="center" wrapText="1"/>
    </xf>
    <xf numFmtId="0" fontId="62" fillId="30" borderId="89" xfId="134" applyFont="1" applyFill="1" applyBorder="1" applyAlignment="1">
      <alignment horizontal="right" vertical="center" wrapText="1"/>
    </xf>
    <xf numFmtId="0" fontId="62" fillId="30" borderId="90" xfId="134" applyFont="1" applyFill="1" applyBorder="1" applyAlignment="1">
      <alignment horizontal="right" vertical="center" wrapText="1"/>
    </xf>
    <xf numFmtId="205" fontId="63" fillId="0" borderId="42" xfId="258" applyNumberFormat="1" applyFont="1" applyBorder="1"/>
    <xf numFmtId="0" fontId="26" fillId="30" borderId="11" xfId="134" applyFont="1" applyFill="1" applyBorder="1" applyAlignment="1">
      <alignment horizontal="right" vertical="center" wrapText="1"/>
    </xf>
    <xf numFmtId="0" fontId="26" fillId="30" borderId="0" xfId="134" applyFont="1" applyFill="1" applyAlignment="1">
      <alignment horizontal="right" vertical="center" wrapText="1"/>
    </xf>
    <xf numFmtId="205" fontId="5" fillId="0" borderId="71" xfId="134" applyNumberFormat="1" applyBorder="1"/>
    <xf numFmtId="0" fontId="63" fillId="0" borderId="11" xfId="256" applyFont="1" applyBorder="1"/>
    <xf numFmtId="0" fontId="63" fillId="0" borderId="0" xfId="256" applyFont="1"/>
    <xf numFmtId="0" fontId="63" fillId="0" borderId="0" xfId="256" applyFont="1" applyAlignment="1">
      <alignment horizontal="left"/>
    </xf>
    <xf numFmtId="205" fontId="63" fillId="0" borderId="12" xfId="256" applyNumberFormat="1" applyFont="1" applyBorder="1"/>
    <xf numFmtId="0" fontId="63" fillId="0" borderId="39" xfId="256" applyFont="1" applyBorder="1" applyAlignment="1">
      <alignment horizontal="left" wrapText="1"/>
    </xf>
    <xf numFmtId="0" fontId="63" fillId="0" borderId="41" xfId="256" applyFont="1" applyBorder="1" applyAlignment="1">
      <alignment horizontal="left" wrapText="1"/>
    </xf>
    <xf numFmtId="0" fontId="63" fillId="0" borderId="42" xfId="256" applyFont="1" applyBorder="1" applyAlignment="1">
      <alignment horizontal="left" wrapText="1"/>
    </xf>
    <xf numFmtId="205" fontId="63" fillId="0" borderId="42" xfId="256" applyNumberFormat="1" applyFont="1" applyBorder="1"/>
    <xf numFmtId="0" fontId="63" fillId="25" borderId="11" xfId="256" applyFont="1" applyFill="1" applyBorder="1" applyAlignment="1">
      <alignment horizontal="right"/>
    </xf>
    <xf numFmtId="0" fontId="63" fillId="25" borderId="0" xfId="256" applyFont="1" applyFill="1" applyAlignment="1">
      <alignment horizontal="right"/>
    </xf>
    <xf numFmtId="0" fontId="63" fillId="25" borderId="39" xfId="256" applyFont="1" applyFill="1" applyBorder="1"/>
    <xf numFmtId="0" fontId="63" fillId="25" borderId="41" xfId="256" applyFont="1" applyFill="1" applyBorder="1"/>
    <xf numFmtId="0" fontId="63" fillId="25" borderId="42" xfId="256" applyFont="1" applyFill="1" applyBorder="1"/>
    <xf numFmtId="205" fontId="63" fillId="25" borderId="12" xfId="256" applyNumberFormat="1" applyFont="1" applyFill="1" applyBorder="1"/>
    <xf numFmtId="205" fontId="63" fillId="25" borderId="42" xfId="256" applyNumberFormat="1" applyFont="1" applyFill="1" applyBorder="1"/>
    <xf numFmtId="205" fontId="63" fillId="25" borderId="42" xfId="261" applyNumberFormat="1" applyFont="1" applyFill="1" applyBorder="1"/>
    <xf numFmtId="205" fontId="63" fillId="25" borderId="15" xfId="261" applyNumberFormat="1" applyFont="1" applyFill="1" applyBorder="1"/>
    <xf numFmtId="0" fontId="63" fillId="25" borderId="0" xfId="256" applyFont="1" applyFill="1"/>
    <xf numFmtId="205" fontId="63" fillId="25" borderId="12" xfId="261" applyNumberFormat="1" applyFont="1" applyFill="1" applyBorder="1"/>
    <xf numFmtId="0" fontId="65" fillId="0" borderId="21" xfId="262" applyFont="1" applyBorder="1" applyAlignment="1">
      <alignment horizontal="left" vertical="center" wrapText="1"/>
    </xf>
    <xf numFmtId="0" fontId="64" fillId="0" borderId="22" xfId="262" applyFont="1" applyBorder="1" applyAlignment="1">
      <alignment horizontal="left" vertical="center" wrapText="1"/>
    </xf>
    <xf numFmtId="0" fontId="64" fillId="0" borderId="54" xfId="262" applyFont="1" applyBorder="1" applyAlignment="1">
      <alignment horizontal="left" vertical="center" wrapText="1"/>
    </xf>
    <xf numFmtId="0" fontId="66" fillId="25" borderId="21" xfId="256" applyFont="1" applyFill="1" applyBorder="1" applyAlignment="1">
      <alignment horizontal="justify" vertical="center" wrapText="1"/>
    </xf>
    <xf numFmtId="0" fontId="66" fillId="25" borderId="22" xfId="256" applyFont="1" applyFill="1" applyBorder="1" applyAlignment="1">
      <alignment horizontal="justify" vertical="center" wrapText="1"/>
    </xf>
    <xf numFmtId="0" fontId="66" fillId="25" borderId="23" xfId="256" applyFont="1" applyFill="1" applyBorder="1" applyAlignment="1">
      <alignment horizontal="justify" vertical="center" wrapText="1"/>
    </xf>
    <xf numFmtId="3" fontId="67" fillId="25" borderId="19" xfId="256" applyNumberFormat="1" applyFont="1" applyFill="1" applyBorder="1" applyAlignment="1">
      <alignment horizontal="center" vertical="center" wrapText="1"/>
    </xf>
    <xf numFmtId="3" fontId="67" fillId="25" borderId="23" xfId="256" applyNumberFormat="1" applyFont="1" applyFill="1" applyBorder="1" applyAlignment="1">
      <alignment horizontal="center" vertical="center" wrapText="1"/>
    </xf>
    <xf numFmtId="185" fontId="67" fillId="25" borderId="45" xfId="263" applyNumberFormat="1" applyFont="1" applyFill="1" applyBorder="1" applyAlignment="1">
      <alignment horizontal="center" vertical="center"/>
    </xf>
    <xf numFmtId="0" fontId="66" fillId="25" borderId="21" xfId="256" applyFont="1" applyFill="1" applyBorder="1" applyAlignment="1">
      <alignment horizontal="justify" vertical="top" wrapText="1"/>
    </xf>
    <xf numFmtId="0" fontId="66" fillId="25" borderId="22" xfId="256" applyFont="1" applyFill="1" applyBorder="1" applyAlignment="1">
      <alignment horizontal="justify" vertical="top" wrapText="1"/>
    </xf>
    <xf numFmtId="0" fontId="66" fillId="25" borderId="23" xfId="256" applyFont="1" applyFill="1" applyBorder="1" applyAlignment="1">
      <alignment horizontal="justify" vertical="top" wrapText="1"/>
    </xf>
    <xf numFmtId="3" fontId="67" fillId="25" borderId="18" xfId="256" applyNumberFormat="1" applyFont="1" applyFill="1" applyBorder="1" applyAlignment="1">
      <alignment vertical="center"/>
    </xf>
    <xf numFmtId="185" fontId="67" fillId="25" borderId="18" xfId="263" applyNumberFormat="1" applyFont="1" applyFill="1" applyBorder="1" applyAlignment="1">
      <alignment horizontal="center" vertical="center"/>
    </xf>
    <xf numFmtId="9" fontId="66" fillId="0" borderId="29" xfId="264" applyFont="1" applyFill="1" applyBorder="1" applyAlignment="1">
      <alignment horizontal="center" vertical="center"/>
    </xf>
    <xf numFmtId="0" fontId="67" fillId="25" borderId="18" xfId="256" applyFont="1" applyFill="1" applyBorder="1" applyAlignment="1">
      <alignment vertical="top" wrapText="1"/>
    </xf>
    <xf numFmtId="3" fontId="67" fillId="25" borderId="18" xfId="256" applyNumberFormat="1" applyFont="1" applyFill="1" applyBorder="1" applyAlignment="1">
      <alignment vertical="center" wrapText="1"/>
    </xf>
    <xf numFmtId="3" fontId="67" fillId="25" borderId="20" xfId="256" applyNumberFormat="1" applyFont="1" applyFill="1" applyBorder="1" applyAlignment="1">
      <alignment vertical="center"/>
    </xf>
    <xf numFmtId="185" fontId="67" fillId="25" borderId="20" xfId="263" applyNumberFormat="1" applyFont="1" applyFill="1" applyBorder="1" applyAlignment="1">
      <alignment horizontal="center" vertical="center"/>
    </xf>
    <xf numFmtId="9" fontId="67" fillId="0" borderId="40" xfId="264" applyFont="1" applyFill="1" applyBorder="1" applyAlignment="1">
      <alignment horizontal="center" vertical="center"/>
    </xf>
    <xf numFmtId="0" fontId="66" fillId="25" borderId="11" xfId="256" applyFont="1" applyFill="1" applyBorder="1" applyAlignment="1">
      <alignment horizontal="left" vertical="center" wrapText="1"/>
    </xf>
    <xf numFmtId="0" fontId="66" fillId="25" borderId="0" xfId="256" applyFont="1" applyFill="1" applyAlignment="1">
      <alignment horizontal="left" vertical="center" wrapText="1"/>
    </xf>
    <xf numFmtId="0" fontId="66" fillId="25" borderId="0" xfId="262" applyFont="1" applyFill="1" applyAlignment="1">
      <alignment vertical="center" wrapText="1"/>
    </xf>
    <xf numFmtId="3" fontId="67" fillId="25" borderId="0" xfId="256" applyNumberFormat="1" applyFont="1" applyFill="1" applyAlignment="1">
      <alignment vertical="center"/>
    </xf>
    <xf numFmtId="185" fontId="67" fillId="25" borderId="0" xfId="263" applyNumberFormat="1" applyFont="1" applyFill="1" applyBorder="1" applyAlignment="1">
      <alignment horizontal="center" vertical="center"/>
    </xf>
    <xf numFmtId="9" fontId="66" fillId="25" borderId="12" xfId="264" applyFont="1" applyFill="1" applyBorder="1" applyAlignment="1">
      <alignment horizontal="center" vertical="center"/>
    </xf>
    <xf numFmtId="0" fontId="64" fillId="25" borderId="11" xfId="256" applyFont="1" applyFill="1" applyBorder="1" applyAlignment="1">
      <alignment horizontal="right"/>
    </xf>
    <xf numFmtId="0" fontId="64" fillId="25" borderId="0" xfId="256" applyFont="1" applyFill="1" applyAlignment="1">
      <alignment horizontal="right"/>
    </xf>
    <xf numFmtId="0" fontId="58" fillId="25" borderId="12" xfId="256" applyFont="1" applyFill="1" applyBorder="1"/>
    <xf numFmtId="0" fontId="58" fillId="25" borderId="11" xfId="256" applyFont="1" applyFill="1" applyBorder="1" applyAlignment="1">
      <alignment horizontal="center"/>
    </xf>
    <xf numFmtId="0" fontId="58" fillId="25" borderId="0" xfId="256" applyFont="1" applyFill="1" applyAlignment="1">
      <alignment horizontal="center"/>
    </xf>
    <xf numFmtId="0" fontId="66" fillId="25" borderId="0" xfId="256" applyFont="1" applyFill="1" applyAlignment="1">
      <alignment vertical="center"/>
    </xf>
    <xf numFmtId="0" fontId="58" fillId="25" borderId="0" xfId="256" applyFont="1" applyFill="1"/>
    <xf numFmtId="0" fontId="66" fillId="25" borderId="0" xfId="262" applyFont="1" applyFill="1" applyAlignment="1">
      <alignment vertical="center"/>
    </xf>
    <xf numFmtId="0" fontId="67" fillId="25" borderId="0" xfId="256" applyFont="1" applyFill="1" applyAlignment="1">
      <alignment vertical="center"/>
    </xf>
    <xf numFmtId="0" fontId="67" fillId="25" borderId="0" xfId="262" applyFont="1" applyFill="1" applyAlignment="1">
      <alignment vertical="center"/>
    </xf>
    <xf numFmtId="0" fontId="66" fillId="25" borderId="0" xfId="256" applyFont="1" applyFill="1" applyAlignment="1">
      <alignment horizontal="left" vertical="center"/>
    </xf>
    <xf numFmtId="0" fontId="66" fillId="25" borderId="12" xfId="256" applyFont="1" applyFill="1" applyBorder="1" applyAlignment="1">
      <alignment horizontal="left" vertical="center"/>
    </xf>
    <xf numFmtId="212" fontId="66" fillId="25" borderId="0" xfId="261" applyNumberFormat="1" applyFont="1" applyFill="1" applyBorder="1" applyAlignment="1">
      <alignment horizontal="center" vertical="center"/>
    </xf>
    <xf numFmtId="205" fontId="66" fillId="25" borderId="12" xfId="256" applyNumberFormat="1" applyFont="1" applyFill="1" applyBorder="1" applyAlignment="1">
      <alignment vertical="center"/>
    </xf>
    <xf numFmtId="0" fontId="58" fillId="25" borderId="13" xfId="256" applyFont="1" applyFill="1" applyBorder="1" applyAlignment="1">
      <alignment horizontal="center"/>
    </xf>
    <xf numFmtId="0" fontId="58" fillId="25" borderId="14" xfId="256" applyFont="1" applyFill="1" applyBorder="1" applyAlignment="1">
      <alignment horizontal="center"/>
    </xf>
    <xf numFmtId="0" fontId="66" fillId="25" borderId="14" xfId="262" applyFont="1" applyFill="1" applyBorder="1" applyAlignment="1">
      <alignment vertical="center"/>
    </xf>
    <xf numFmtId="0" fontId="58" fillId="25" borderId="14" xfId="256" applyFont="1" applyFill="1" applyBorder="1"/>
    <xf numFmtId="0" fontId="67" fillId="25" borderId="14" xfId="256" applyFont="1" applyFill="1" applyBorder="1" applyAlignment="1">
      <alignment horizontal="left" vertical="center"/>
    </xf>
    <xf numFmtId="0" fontId="67" fillId="25" borderId="15" xfId="256" applyFont="1" applyFill="1" applyBorder="1" applyAlignment="1">
      <alignment horizontal="left" vertical="center"/>
    </xf>
    <xf numFmtId="0" fontId="58" fillId="0" borderId="72" xfId="256" applyFont="1" applyBorder="1" applyAlignment="1">
      <alignment horizontal="center"/>
    </xf>
    <xf numFmtId="0" fontId="66" fillId="0" borderId="0" xfId="256" applyFont="1" applyAlignment="1">
      <alignment vertical="center"/>
    </xf>
    <xf numFmtId="0" fontId="66" fillId="0" borderId="0" xfId="256" applyFont="1" applyAlignment="1">
      <alignment horizontal="left" vertical="center"/>
    </xf>
    <xf numFmtId="0" fontId="56" fillId="0" borderId="84" xfId="256" applyFont="1" applyBorder="1" applyAlignment="1">
      <alignment horizontal="center" vertical="center"/>
    </xf>
    <xf numFmtId="0" fontId="56" fillId="0" borderId="85" xfId="256" applyFont="1" applyBorder="1" applyAlignment="1">
      <alignment horizontal="center" vertical="center"/>
    </xf>
    <xf numFmtId="0" fontId="60" fillId="27" borderId="0" xfId="256" applyFont="1" applyFill="1" applyBorder="1" applyAlignment="1">
      <alignment horizontal="center" vertical="center"/>
    </xf>
    <xf numFmtId="0" fontId="60" fillId="27" borderId="12" xfId="256" applyFont="1" applyFill="1" applyBorder="1" applyAlignment="1">
      <alignment horizontal="center" vertical="center"/>
    </xf>
    <xf numFmtId="0" fontId="48" fillId="25" borderId="0" xfId="130" applyFont="1" applyFill="1" applyAlignment="1">
      <alignment horizontal="center" vertical="center" wrapText="1"/>
    </xf>
    <xf numFmtId="0" fontId="50" fillId="25" borderId="0" xfId="130" applyFont="1" applyFill="1" applyBorder="1" applyAlignment="1">
      <alignment horizontal="center" vertical="center" wrapText="1"/>
    </xf>
  </cellXfs>
  <cellStyles count="26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14" xfId="261" xr:uid="{4CDDB2AD-68FD-4036-B685-5FF8C9BCC4F6}"/>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3" xr:uid="{E708340B-E909-4C80-9ED5-94A726B379EB}"/>
    <cellStyle name="MILLONES" xfId="208" xr:uid="{00000000-0005-0000-0000-000088000000}"/>
    <cellStyle name="MILLONES 2" xfId="209" xr:uid="{00000000-0005-0000-0000-000089000000}"/>
    <cellStyle name="MILLONES_PRESUPUESTO FASE III ABR-2015 Rev3" xfId="210" xr:uid="{00000000-0005-0000-0000-00008A000000}"/>
    <cellStyle name="Moneda [0] 2" xfId="257" xr:uid="{10797EA3-884A-4665-A4DD-E54A6874107F}"/>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8" xr:uid="{62E00C43-48FB-4B7B-99CA-3070E397C1D4}"/>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3" xfId="259" xr:uid="{216919AE-CE55-4DB4-87DA-FE3EE7EC9EBE}"/>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2 2" xfId="262" xr:uid="{74B20E16-9BCE-4655-9B2E-D2065C47CC9F}"/>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6" xr:uid="{1688B0F8-E9DB-4A62-89C1-9A5033246A89}"/>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2 3" xfId="264" xr:uid="{F78E7A0F-3FBD-4B9E-831A-D221D5145F7D}"/>
    <cellStyle name="Porcentaje 3" xfId="94"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aje 6" xfId="260" xr:uid="{15745FBD-15E0-49B5-9EA9-78BC92CCB908}"/>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customXml" Target="../customXml/item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customXml" Target="../customXml/item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350044</xdr:colOff>
      <xdr:row>3</xdr:row>
      <xdr:rowOff>71976</xdr:rowOff>
    </xdr:from>
    <xdr:ext cx="1450181" cy="1655388"/>
    <xdr:pic>
      <xdr:nvPicPr>
        <xdr:cNvPr id="2" name="Imagen 1">
          <a:extLst>
            <a:ext uri="{FF2B5EF4-FFF2-40B4-BE49-F238E27FC236}">
              <a16:creationId xmlns:a16="http://schemas.microsoft.com/office/drawing/2014/main" id="{73060AD6-88E8-40C4-89D1-6B2DD0FDB06F}"/>
            </a:ext>
          </a:extLst>
        </xdr:cNvPr>
        <xdr:cNvPicPr>
          <a:picLocks noChangeAspect="1" noChangeArrowheads="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t="-603" b="523"/>
        <a:stretch/>
      </xdr:blipFill>
      <xdr:spPr bwMode="auto">
        <a:xfrm>
          <a:off x="11233944" y="579976"/>
          <a:ext cx="1450181" cy="16553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https://d.docs.live.net/e24037ddf5afd850/INFORMACION%20INGRID/INFRAESTRUCTURA%202023/PROYECTOS%202024/SANEAMIENTO/BATERIAS%20SANITARIAS%20LOMA%20VERDE/1.PTO_Final_UBS%20Veredas%202025_ABRIL.xlsx" TargetMode="External"/><Relationship Id="rId1" Type="http://schemas.openxmlformats.org/officeDocument/2006/relationships/externalLinkPath" Target="https://d.docs.live.net/e24037ddf5afd850/INFORMACION%20INGRID/INFRAESTRUCTURA%202023/PROYECTOS%202024/SANEAMIENTO/BATERIAS%20SANITARIAS%20LOMA%20VERDE/1.PTO_Final_UBS%20Veredas%202025_ABRIL.xlsx"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https://d.docs.live.net/e24037ddf5afd850/INFORMACION%20INGRID/INFRAESTRUCTURA%202023/PROYECTOS%202024/SANEAMIENTO/BATERIAS%20SANITARIAS%20LOMA%20VERDE/PROCESO%20DE%20LICITACION/PRESUPUESTO/FORMULARIO%20N&#176;1%20UBS%20LOMA%20VERDE%205.xlsx" TargetMode="External"/><Relationship Id="rId1" Type="http://schemas.openxmlformats.org/officeDocument/2006/relationships/externalLinkPath" Target="https://d.docs.live.net/e24037ddf5afd850/INFORMACION%20INGRID/INFRAESTRUCTURA%202023/PROYECTOS%202024/SANEAMIENTO/BATERIAS%20SANITARIAS%20LOMA%20VERDE/PROCESO%20DE%20LICITACION/PRESUPUESTO/FORMULARIO%20N&#176;1%20UBS%20LOMA%20VERDE%205.xlsx" TargetMode="External"/></Relationships>
</file>

<file path=xl/externalLinks/_rels/externalLink117.xml.rels><?xml version="1.0" encoding="UTF-8" standalone="yes"?>
<Relationships xmlns="http://schemas.openxmlformats.org/package/2006/relationships"><Relationship Id="rId2" Type="http://schemas.openxmlformats.org/officeDocument/2006/relationships/externalLinkPath" Target="file:///C:\Users\maria\OneDrive\Documents\OFICINA%20ARRAZOLA\1.%20MONTERIA\MONTERIA%202025\LICITACI&#211;N%20P&#218;BLICA\LP-SIM-014-2025%20UNIDADES%20SANITARIAS\PRESUPUESTO\FORMULARIO%20N&#176;1%20OBRA%20U.B.S%20LOMA%20VERDE.xlsx" TargetMode="External"/><Relationship Id="rId1" Type="http://schemas.openxmlformats.org/officeDocument/2006/relationships/externalLinkPath" Target="/Users/maria/OneDrive/Documents/OFICINA%20ARRAZOLA/1.%20MONTERIA/MONTERIA%202025/LICITACI&#211;N%20P&#218;BLICA/LP-SIM-014-2025%20UNIDADES%20SANITARIAS/PRESUPUESTO/FORMULARIO%20N&#176;1%20OBRA%20U.B.S%20LOMA%20VERD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MGA"/>
      <sheetName val="PPTO OFICIAL"/>
      <sheetName val="AIU_PGIO"/>
      <sheetName val="EQUIPOS"/>
      <sheetName val="MATERIALES"/>
      <sheetName val="MANO DE O."/>
      <sheetName val="MAT SELEC"/>
      <sheetName val="MORTERO  1. 4"/>
      <sheetName val="CONC 2500"/>
      <sheetName val="CONC 3000"/>
      <sheetName val="P.OFICIAL"/>
      <sheetName val="1,01"/>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3,01"/>
      <sheetName val="3,02"/>
      <sheetName val="4,01"/>
      <sheetName val="4,02"/>
      <sheetName val="5,01"/>
      <sheetName val="5,02"/>
      <sheetName val="5,03"/>
      <sheetName val="5,04"/>
      <sheetName val="6,01"/>
      <sheetName val="6,02"/>
      <sheetName val="7,01"/>
      <sheetName val="8,01"/>
      <sheetName val="8,02"/>
      <sheetName val="8,03"/>
      <sheetName val="9,01"/>
      <sheetName val="10,01"/>
    </sheetNames>
    <sheetDataSet>
      <sheetData sheetId="0"/>
      <sheetData sheetId="1">
        <row r="4">
          <cell r="B4" t="str">
            <v>CONSTRUCCIÓN DE UNIDADES BÁSICAS SANITARIAS EN ZONA RURAL DEL MUNICIPIO DE MONTERÍA</v>
          </cell>
        </row>
      </sheetData>
      <sheetData sheetId="2"/>
      <sheetData sheetId="3"/>
      <sheetData sheetId="4"/>
      <sheetData sheetId="5"/>
      <sheetData sheetId="6"/>
      <sheetData sheetId="7"/>
      <sheetData sheetId="8"/>
      <sheetData sheetId="9"/>
      <sheetData sheetId="10"/>
      <sheetData sheetId="11">
        <row r="42">
          <cell r="N42">
            <v>10979</v>
          </cell>
        </row>
      </sheetData>
      <sheetData sheetId="12">
        <row r="33">
          <cell r="N33">
            <v>51446</v>
          </cell>
        </row>
      </sheetData>
      <sheetData sheetId="13">
        <row r="37">
          <cell r="N37">
            <v>312409</v>
          </cell>
        </row>
      </sheetData>
      <sheetData sheetId="14">
        <row r="37">
          <cell r="N37">
            <v>370131</v>
          </cell>
        </row>
      </sheetData>
      <sheetData sheetId="15">
        <row r="37">
          <cell r="N37">
            <v>337663</v>
          </cell>
        </row>
      </sheetData>
      <sheetData sheetId="16">
        <row r="37">
          <cell r="N37">
            <v>341270</v>
          </cell>
        </row>
      </sheetData>
      <sheetData sheetId="17">
        <row r="37">
          <cell r="N37">
            <v>326840</v>
          </cell>
        </row>
      </sheetData>
      <sheetData sheetId="18">
        <row r="37">
          <cell r="N37">
            <v>316017</v>
          </cell>
        </row>
      </sheetData>
      <sheetData sheetId="19">
        <row r="37">
          <cell r="N37">
            <v>326840</v>
          </cell>
        </row>
      </sheetData>
      <sheetData sheetId="20">
        <row r="37">
          <cell r="N37">
            <v>319624</v>
          </cell>
        </row>
      </sheetData>
      <sheetData sheetId="21">
        <row r="37">
          <cell r="N37">
            <v>319624</v>
          </cell>
        </row>
      </sheetData>
      <sheetData sheetId="22">
        <row r="37">
          <cell r="N37">
            <v>301587</v>
          </cell>
        </row>
      </sheetData>
      <sheetData sheetId="23">
        <row r="37">
          <cell r="N37">
            <v>305194</v>
          </cell>
        </row>
      </sheetData>
      <sheetData sheetId="24">
        <row r="37">
          <cell r="N37">
            <v>301587</v>
          </cell>
        </row>
      </sheetData>
      <sheetData sheetId="25">
        <row r="37">
          <cell r="N37">
            <v>305194</v>
          </cell>
        </row>
      </sheetData>
      <sheetData sheetId="26">
        <row r="37">
          <cell r="N37">
            <v>287156</v>
          </cell>
        </row>
      </sheetData>
      <sheetData sheetId="27">
        <row r="37">
          <cell r="N37">
            <v>276333</v>
          </cell>
        </row>
      </sheetData>
      <sheetData sheetId="28">
        <row r="37">
          <cell r="N37">
            <v>283548</v>
          </cell>
        </row>
      </sheetData>
      <sheetData sheetId="29">
        <row r="37">
          <cell r="N37">
            <v>272726</v>
          </cell>
        </row>
      </sheetData>
      <sheetData sheetId="30">
        <row r="37">
          <cell r="N37">
            <v>272726</v>
          </cell>
        </row>
      </sheetData>
      <sheetData sheetId="31">
        <row r="37">
          <cell r="N37">
            <v>283548</v>
          </cell>
        </row>
      </sheetData>
      <sheetData sheetId="32">
        <row r="37">
          <cell r="N37">
            <v>276333</v>
          </cell>
        </row>
      </sheetData>
      <sheetData sheetId="33">
        <row r="37">
          <cell r="N37">
            <v>323233</v>
          </cell>
        </row>
      </sheetData>
      <sheetData sheetId="34">
        <row r="37">
          <cell r="N37">
            <v>261902</v>
          </cell>
        </row>
      </sheetData>
      <sheetData sheetId="35">
        <row r="33">
          <cell r="N33">
            <v>38773</v>
          </cell>
        </row>
      </sheetData>
      <sheetData sheetId="36">
        <row r="36">
          <cell r="N36">
            <v>131546</v>
          </cell>
        </row>
      </sheetData>
      <sheetData sheetId="37">
        <row r="36">
          <cell r="N36">
            <v>97839</v>
          </cell>
        </row>
      </sheetData>
      <sheetData sheetId="38">
        <row r="20">
          <cell r="O20">
            <v>5299</v>
          </cell>
        </row>
        <row r="37">
          <cell r="N37">
            <v>59640</v>
          </cell>
        </row>
      </sheetData>
      <sheetData sheetId="39">
        <row r="20">
          <cell r="O20">
            <v>2650</v>
          </cell>
        </row>
        <row r="37">
          <cell r="N37">
            <v>29821</v>
          </cell>
        </row>
      </sheetData>
      <sheetData sheetId="40">
        <row r="40">
          <cell r="N40">
            <v>140210</v>
          </cell>
        </row>
      </sheetData>
      <sheetData sheetId="41">
        <row r="38">
          <cell r="N38">
            <v>113462</v>
          </cell>
        </row>
      </sheetData>
      <sheetData sheetId="42">
        <row r="36">
          <cell r="N36">
            <v>76166</v>
          </cell>
        </row>
      </sheetData>
      <sheetData sheetId="43">
        <row r="40">
          <cell r="N40">
            <v>438009</v>
          </cell>
        </row>
      </sheetData>
      <sheetData sheetId="44">
        <row r="21">
          <cell r="O21">
            <v>31313</v>
          </cell>
        </row>
        <row r="38">
          <cell r="N38">
            <v>234216</v>
          </cell>
        </row>
      </sheetData>
      <sheetData sheetId="45">
        <row r="28">
          <cell r="O28">
            <v>12044</v>
          </cell>
        </row>
        <row r="46">
          <cell r="N46">
            <v>89891</v>
          </cell>
        </row>
      </sheetData>
      <sheetData sheetId="46">
        <row r="21">
          <cell r="O21">
            <v>14452</v>
          </cell>
        </row>
        <row r="38">
          <cell r="N38">
            <v>145712</v>
          </cell>
        </row>
      </sheetData>
      <sheetData sheetId="47">
        <row r="44">
          <cell r="N44">
            <v>270607</v>
          </cell>
        </row>
      </sheetData>
      <sheetData sheetId="48">
        <row r="43">
          <cell r="L43">
            <v>165691</v>
          </cell>
        </row>
      </sheetData>
      <sheetData sheetId="49">
        <row r="40">
          <cell r="L40">
            <v>286010</v>
          </cell>
        </row>
      </sheetData>
      <sheetData sheetId="50">
        <row r="36">
          <cell r="L36">
            <v>905505</v>
          </cell>
        </row>
      </sheetData>
      <sheetData sheetId="51">
        <row r="39">
          <cell r="L39">
            <v>32158</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OFICIAL"/>
      <sheetName val="AIU_PGIO"/>
    </sheetNames>
    <sheetDataSet>
      <sheetData sheetId="0"/>
      <sheetData sheetId="1">
        <row r="152">
          <cell r="H152">
            <v>57277465</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OFICIAL"/>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ECF9F-9064-41BF-96EB-78F6C54DFD01}">
  <sheetPr>
    <tabColor rgb="FF00B050"/>
    <pageSetUpPr fitToPage="1"/>
  </sheetPr>
  <dimension ref="A1:L92"/>
  <sheetViews>
    <sheetView view="pageBreakPreview" zoomScale="63" zoomScaleNormal="100" zoomScaleSheetLayoutView="63" workbookViewId="0">
      <selection activeCell="D21" sqref="D21"/>
    </sheetView>
  </sheetViews>
  <sheetFormatPr baseColWidth="10" defaultColWidth="11.453125" defaultRowHeight="15.5"/>
  <cols>
    <col min="1" max="2" width="13" style="263" customWidth="1"/>
    <col min="3" max="3" width="12.08984375" style="263" bestFit="1" customWidth="1"/>
    <col min="4" max="4" width="14.6328125" style="263" customWidth="1"/>
    <col min="5" max="5" width="55.08984375" style="257" customWidth="1"/>
    <col min="6" max="6" width="12.08984375" style="257" customWidth="1"/>
    <col min="7" max="7" width="20" style="257" customWidth="1"/>
    <col min="8" max="8" width="15.90625" style="257" customWidth="1"/>
    <col min="9" max="9" width="38.1796875" style="257" customWidth="1"/>
    <col min="10" max="16384" width="11.453125" style="257"/>
  </cols>
  <sheetData>
    <row r="1" spans="1:9" ht="30.5" customHeight="1">
      <c r="A1" s="422" t="s">
        <v>0</v>
      </c>
      <c r="B1" s="423"/>
      <c r="C1" s="423"/>
      <c r="D1" s="423"/>
      <c r="E1" s="423"/>
      <c r="F1" s="255"/>
      <c r="G1" s="255"/>
      <c r="H1" s="255"/>
      <c r="I1" s="256"/>
    </row>
    <row r="2" spans="1:9">
      <c r="A2" s="258" t="s">
        <v>1</v>
      </c>
      <c r="B2" s="259"/>
      <c r="C2" s="260" t="s">
        <v>2</v>
      </c>
      <c r="D2" s="259" t="s">
        <v>3</v>
      </c>
      <c r="E2" s="260">
        <v>1</v>
      </c>
      <c r="I2" s="261"/>
    </row>
    <row r="3" spans="1:9" ht="9" customHeight="1" thickBot="1">
      <c r="A3" s="262"/>
      <c r="I3" s="261"/>
    </row>
    <row r="4" spans="1:9" ht="16.5">
      <c r="A4" s="264" t="s">
        <v>85</v>
      </c>
      <c r="B4" s="265"/>
      <c r="C4" s="265"/>
      <c r="D4" s="265"/>
      <c r="E4" s="265"/>
      <c r="F4" s="265"/>
      <c r="G4" s="265"/>
      <c r="H4" s="265"/>
      <c r="I4" s="266"/>
    </row>
    <row r="5" spans="1:9" ht="16.5">
      <c r="A5" s="267" t="s">
        <v>86</v>
      </c>
      <c r="B5" s="268"/>
      <c r="C5" s="268"/>
      <c r="D5" s="268"/>
      <c r="E5" s="268"/>
      <c r="F5" s="268"/>
      <c r="G5" s="268"/>
      <c r="H5" s="268"/>
      <c r="I5" s="269"/>
    </row>
    <row r="6" spans="1:9" ht="16.5">
      <c r="A6" s="270" t="s">
        <v>5</v>
      </c>
      <c r="B6" s="271"/>
      <c r="C6" s="271"/>
      <c r="D6" s="271"/>
      <c r="E6" s="271"/>
      <c r="F6" s="271"/>
      <c r="G6" s="271"/>
      <c r="H6" s="271"/>
      <c r="I6" s="272"/>
    </row>
    <row r="7" spans="1:9" s="276" customFormat="1" ht="22.25" customHeight="1">
      <c r="A7" s="273" t="s">
        <v>87</v>
      </c>
      <c r="B7" s="274" t="s">
        <v>88</v>
      </c>
      <c r="C7" s="274"/>
      <c r="D7" s="274"/>
      <c r="E7" s="274"/>
      <c r="F7" s="274"/>
      <c r="G7" s="274"/>
      <c r="H7" s="274"/>
      <c r="I7" s="275"/>
    </row>
    <row r="8" spans="1:9" ht="22.5" customHeight="1">
      <c r="A8" s="277" t="s">
        <v>89</v>
      </c>
      <c r="B8" s="278"/>
      <c r="C8" s="278"/>
      <c r="D8" s="278"/>
      <c r="E8" s="278"/>
      <c r="F8" s="278"/>
      <c r="G8" s="278"/>
      <c r="H8" s="278"/>
      <c r="I8" s="279"/>
    </row>
    <row r="9" spans="1:9" s="276" customFormat="1" ht="19.5" customHeight="1">
      <c r="A9" s="281" t="s">
        <v>90</v>
      </c>
      <c r="B9" s="282"/>
      <c r="C9" s="282"/>
      <c r="D9" s="282"/>
      <c r="E9" s="282"/>
      <c r="F9" s="282"/>
      <c r="G9" s="282"/>
      <c r="H9" s="282"/>
      <c r="I9" s="279"/>
    </row>
    <row r="10" spans="1:9" ht="19.5" customHeight="1">
      <c r="A10" s="283" t="s">
        <v>91</v>
      </c>
      <c r="B10" s="284"/>
      <c r="C10" s="284"/>
      <c r="D10" s="284"/>
      <c r="E10" s="284"/>
      <c r="F10" s="284"/>
      <c r="G10" s="284"/>
      <c r="H10" s="284"/>
      <c r="I10" s="285"/>
    </row>
    <row r="11" spans="1:9" s="280" customFormat="1" ht="19.5" customHeight="1" thickBot="1">
      <c r="A11" s="286" t="s">
        <v>92</v>
      </c>
      <c r="B11" s="287"/>
      <c r="C11" s="287"/>
      <c r="D11" s="287"/>
      <c r="E11" s="287"/>
      <c r="F11" s="287"/>
      <c r="G11" s="287"/>
      <c r="H11" s="287"/>
      <c r="I11" s="288"/>
    </row>
    <row r="12" spans="1:9" ht="18" customHeight="1">
      <c r="A12" s="289" t="s">
        <v>93</v>
      </c>
      <c r="B12" s="290" t="s">
        <v>94</v>
      </c>
      <c r="C12" s="291" t="s">
        <v>6</v>
      </c>
      <c r="D12" s="291"/>
      <c r="E12" s="292" t="s">
        <v>13</v>
      </c>
      <c r="F12" s="292" t="s">
        <v>45</v>
      </c>
      <c r="G12" s="292" t="s">
        <v>8</v>
      </c>
      <c r="H12" s="292" t="s">
        <v>95</v>
      </c>
      <c r="I12" s="293" t="s">
        <v>96</v>
      </c>
    </row>
    <row r="13" spans="1:9" ht="15" customHeight="1" thickBot="1">
      <c r="A13" s="294"/>
      <c r="B13" s="295"/>
      <c r="C13" s="296" t="s">
        <v>9</v>
      </c>
      <c r="D13" s="296" t="s">
        <v>10</v>
      </c>
      <c r="E13" s="297"/>
      <c r="F13" s="297"/>
      <c r="G13" s="297"/>
      <c r="H13" s="297"/>
      <c r="I13" s="298"/>
    </row>
    <row r="14" spans="1:9">
      <c r="A14" s="299">
        <v>1</v>
      </c>
      <c r="B14" s="300"/>
      <c r="C14" s="300"/>
      <c r="D14" s="300"/>
      <c r="E14" s="301" t="s">
        <v>97</v>
      </c>
      <c r="F14" s="302"/>
      <c r="G14" s="302"/>
      <c r="H14" s="303"/>
      <c r="I14" s="304">
        <f>+I15</f>
        <v>15483354</v>
      </c>
    </row>
    <row r="15" spans="1:9" ht="25.25" customHeight="1">
      <c r="A15" s="305">
        <f>+A14+0.01</f>
        <v>1.01</v>
      </c>
      <c r="B15" s="306">
        <v>1.01</v>
      </c>
      <c r="C15" s="307">
        <v>1.01</v>
      </c>
      <c r="D15" s="306"/>
      <c r="E15" s="308" t="s">
        <v>98</v>
      </c>
      <c r="F15" s="309" t="s">
        <v>99</v>
      </c>
      <c r="G15" s="310">
        <v>1410.27</v>
      </c>
      <c r="H15" s="311">
        <f>+'[115]1,01'!$N$42</f>
        <v>10979</v>
      </c>
      <c r="I15" s="312">
        <f>+ROUND(H15*G15,0)</f>
        <v>15483354</v>
      </c>
    </row>
    <row r="16" spans="1:9">
      <c r="A16" s="299">
        <v>2</v>
      </c>
      <c r="B16" s="313"/>
      <c r="C16" s="314"/>
      <c r="D16" s="313"/>
      <c r="E16" s="315" t="s">
        <v>100</v>
      </c>
      <c r="F16" s="316"/>
      <c r="G16" s="317"/>
      <c r="H16" s="318"/>
      <c r="I16" s="319">
        <f>SUM(I17:I40)</f>
        <v>225063427</v>
      </c>
    </row>
    <row r="17" spans="1:9" ht="18.75" customHeight="1">
      <c r="A17" s="320">
        <f>+A16+0.01</f>
        <v>2.0099999999999998</v>
      </c>
      <c r="B17" s="321" t="s">
        <v>101</v>
      </c>
      <c r="C17" s="322">
        <v>600</v>
      </c>
      <c r="D17" s="321" t="s">
        <v>102</v>
      </c>
      <c r="E17" s="323" t="s">
        <v>103</v>
      </c>
      <c r="F17" s="324" t="s">
        <v>104</v>
      </c>
      <c r="G17" s="310">
        <v>2084.71</v>
      </c>
      <c r="H17" s="325">
        <f>+'[115]2,01'!$N$33</f>
        <v>51446</v>
      </c>
      <c r="I17" s="312">
        <f>ROUND(G17*H17,0)</f>
        <v>107249991</v>
      </c>
    </row>
    <row r="18" spans="1:9" ht="30" customHeight="1">
      <c r="A18" s="326">
        <v>2.02</v>
      </c>
      <c r="B18" s="322">
        <f>+A18</f>
        <v>2.02</v>
      </c>
      <c r="C18" s="322"/>
      <c r="D18" s="322" t="str">
        <f t="shared" ref="D18:D35" si="0">+CONCATENATE(A18,"P")</f>
        <v>2,02P</v>
      </c>
      <c r="E18" s="327" t="s">
        <v>105</v>
      </c>
      <c r="F18" s="324" t="s">
        <v>104</v>
      </c>
      <c r="G18" s="310">
        <v>32.97</v>
      </c>
      <c r="H18" s="311">
        <f>+'[115]2,02'!$N$37</f>
        <v>312409</v>
      </c>
      <c r="I18" s="312">
        <f>ROUND(G18*H18,0)</f>
        <v>10300125</v>
      </c>
    </row>
    <row r="19" spans="1:9" ht="30" customHeight="1">
      <c r="A19" s="326">
        <f>+A18+0.01</f>
        <v>2.0299999999999998</v>
      </c>
      <c r="B19" s="322">
        <f t="shared" ref="B19:B40" si="1">+A19</f>
        <v>2.0299999999999998</v>
      </c>
      <c r="C19" s="322"/>
      <c r="D19" s="322" t="str">
        <f t="shared" si="0"/>
        <v>2,03P</v>
      </c>
      <c r="E19" s="327" t="s">
        <v>106</v>
      </c>
      <c r="F19" s="324" t="s">
        <v>104</v>
      </c>
      <c r="G19" s="310">
        <v>18.84</v>
      </c>
      <c r="H19" s="311">
        <f>+'[115]2,03'!$N$37</f>
        <v>370131</v>
      </c>
      <c r="I19" s="312">
        <f t="shared" ref="I19:I40" si="2">ROUND(G19*H19,0)</f>
        <v>6973268</v>
      </c>
    </row>
    <row r="20" spans="1:9" ht="30" customHeight="1">
      <c r="A20" s="326">
        <f t="shared" ref="A20:A40" si="3">+A19+0.01</f>
        <v>2.0399999999999996</v>
      </c>
      <c r="B20" s="322">
        <f t="shared" si="1"/>
        <v>2.0399999999999996</v>
      </c>
      <c r="C20" s="322"/>
      <c r="D20" s="322" t="str">
        <f t="shared" si="0"/>
        <v>2,04P</v>
      </c>
      <c r="E20" s="327" t="s">
        <v>107</v>
      </c>
      <c r="F20" s="324" t="s">
        <v>104</v>
      </c>
      <c r="G20" s="310">
        <v>23.55</v>
      </c>
      <c r="H20" s="311">
        <f>+'[115]2,04'!N37</f>
        <v>337663</v>
      </c>
      <c r="I20" s="312">
        <f t="shared" si="2"/>
        <v>7951964</v>
      </c>
    </row>
    <row r="21" spans="1:9" ht="30" customHeight="1">
      <c r="A21" s="326">
        <f t="shared" si="3"/>
        <v>2.0499999999999994</v>
      </c>
      <c r="B21" s="322">
        <f t="shared" si="1"/>
        <v>2.0499999999999994</v>
      </c>
      <c r="C21" s="322"/>
      <c r="D21" s="322" t="str">
        <f t="shared" si="0"/>
        <v>2,05P</v>
      </c>
      <c r="E21" s="327" t="s">
        <v>108</v>
      </c>
      <c r="F21" s="324" t="s">
        <v>104</v>
      </c>
      <c r="G21" s="310">
        <v>9.42</v>
      </c>
      <c r="H21" s="311">
        <f>+'[115]2,05'!N37</f>
        <v>341270</v>
      </c>
      <c r="I21" s="312">
        <f t="shared" si="2"/>
        <v>3214763</v>
      </c>
    </row>
    <row r="22" spans="1:9" ht="30" customHeight="1">
      <c r="A22" s="326">
        <f t="shared" si="3"/>
        <v>2.0599999999999992</v>
      </c>
      <c r="B22" s="322">
        <f t="shared" si="1"/>
        <v>2.0599999999999992</v>
      </c>
      <c r="C22" s="322"/>
      <c r="D22" s="322" t="str">
        <f t="shared" si="0"/>
        <v>2,06P</v>
      </c>
      <c r="E22" s="327" t="s">
        <v>109</v>
      </c>
      <c r="F22" s="324" t="s">
        <v>104</v>
      </c>
      <c r="G22" s="310">
        <v>10.6</v>
      </c>
      <c r="H22" s="311">
        <f>+'[115]2,06'!N37</f>
        <v>326840</v>
      </c>
      <c r="I22" s="312">
        <f t="shared" si="2"/>
        <v>3464504</v>
      </c>
    </row>
    <row r="23" spans="1:9" ht="30" customHeight="1">
      <c r="A23" s="326">
        <f t="shared" si="3"/>
        <v>2.069999999999999</v>
      </c>
      <c r="B23" s="322">
        <f t="shared" si="1"/>
        <v>2.069999999999999</v>
      </c>
      <c r="C23" s="322"/>
      <c r="D23" s="322" t="str">
        <f t="shared" si="0"/>
        <v>2,07P</v>
      </c>
      <c r="E23" s="327" t="s">
        <v>110</v>
      </c>
      <c r="F23" s="324" t="s">
        <v>104</v>
      </c>
      <c r="G23" s="310">
        <v>23.55</v>
      </c>
      <c r="H23" s="311">
        <f>+'[115]2,07'!N37</f>
        <v>316017</v>
      </c>
      <c r="I23" s="312">
        <f t="shared" si="2"/>
        <v>7442200</v>
      </c>
    </row>
    <row r="24" spans="1:9" ht="30" customHeight="1">
      <c r="A24" s="326">
        <f t="shared" si="3"/>
        <v>2.0799999999999987</v>
      </c>
      <c r="B24" s="322">
        <f t="shared" si="1"/>
        <v>2.0799999999999987</v>
      </c>
      <c r="C24" s="322"/>
      <c r="D24" s="322" t="str">
        <f t="shared" si="0"/>
        <v>2,08P</v>
      </c>
      <c r="E24" s="327" t="s">
        <v>111</v>
      </c>
      <c r="F24" s="324" t="s">
        <v>104</v>
      </c>
      <c r="G24" s="310">
        <v>9.42</v>
      </c>
      <c r="H24" s="311">
        <f>+'[115]2,08'!N37</f>
        <v>326840</v>
      </c>
      <c r="I24" s="312">
        <f t="shared" si="2"/>
        <v>3078833</v>
      </c>
    </row>
    <row r="25" spans="1:9" ht="30" customHeight="1">
      <c r="A25" s="326">
        <f t="shared" si="3"/>
        <v>2.0899999999999985</v>
      </c>
      <c r="B25" s="322">
        <f t="shared" si="1"/>
        <v>2.0899999999999985</v>
      </c>
      <c r="C25" s="322"/>
      <c r="D25" s="322" t="str">
        <f t="shared" si="0"/>
        <v>2,09P</v>
      </c>
      <c r="E25" s="327" t="s">
        <v>112</v>
      </c>
      <c r="F25" s="324" t="s">
        <v>104</v>
      </c>
      <c r="G25" s="310">
        <v>7.06</v>
      </c>
      <c r="H25" s="311">
        <f>+'[115]2,09'!N37</f>
        <v>319624</v>
      </c>
      <c r="I25" s="312">
        <f t="shared" si="2"/>
        <v>2256545</v>
      </c>
    </row>
    <row r="26" spans="1:9" ht="30" customHeight="1">
      <c r="A26" s="320">
        <f t="shared" si="3"/>
        <v>2.0999999999999983</v>
      </c>
      <c r="B26" s="322">
        <f t="shared" si="1"/>
        <v>2.0999999999999983</v>
      </c>
      <c r="C26" s="322"/>
      <c r="D26" s="322" t="str">
        <f t="shared" si="0"/>
        <v>2,1P</v>
      </c>
      <c r="E26" s="327" t="s">
        <v>113</v>
      </c>
      <c r="F26" s="324" t="s">
        <v>104</v>
      </c>
      <c r="G26" s="310">
        <v>4.71</v>
      </c>
      <c r="H26" s="311">
        <f>+'[115]2,10'!$N$37</f>
        <v>319624</v>
      </c>
      <c r="I26" s="312">
        <f t="shared" si="2"/>
        <v>1505429</v>
      </c>
    </row>
    <row r="27" spans="1:9" ht="30" customHeight="1">
      <c r="A27" s="326">
        <f t="shared" si="3"/>
        <v>2.1099999999999981</v>
      </c>
      <c r="B27" s="322">
        <f t="shared" si="1"/>
        <v>2.1099999999999981</v>
      </c>
      <c r="C27" s="322"/>
      <c r="D27" s="322" t="str">
        <f t="shared" si="0"/>
        <v>2,11P</v>
      </c>
      <c r="E27" s="327" t="s">
        <v>114</v>
      </c>
      <c r="F27" s="324" t="s">
        <v>104</v>
      </c>
      <c r="G27" s="310">
        <v>5.89</v>
      </c>
      <c r="H27" s="311">
        <f>+'[115]2,11'!$N$37</f>
        <v>301587</v>
      </c>
      <c r="I27" s="312">
        <f t="shared" si="2"/>
        <v>1776347</v>
      </c>
    </row>
    <row r="28" spans="1:9" ht="30" customHeight="1">
      <c r="A28" s="326">
        <f t="shared" si="3"/>
        <v>2.1199999999999979</v>
      </c>
      <c r="B28" s="322">
        <f t="shared" si="1"/>
        <v>2.1199999999999979</v>
      </c>
      <c r="C28" s="322"/>
      <c r="D28" s="322" t="str">
        <f t="shared" si="0"/>
        <v>2,12P</v>
      </c>
      <c r="E28" s="327" t="s">
        <v>115</v>
      </c>
      <c r="F28" s="324" t="s">
        <v>104</v>
      </c>
      <c r="G28" s="310">
        <v>4.71</v>
      </c>
      <c r="H28" s="311">
        <f>+'[115]2,12'!$N$37</f>
        <v>305194</v>
      </c>
      <c r="I28" s="312">
        <f t="shared" si="2"/>
        <v>1437464</v>
      </c>
    </row>
    <row r="29" spans="1:9" ht="30" customHeight="1">
      <c r="A29" s="326">
        <f t="shared" si="3"/>
        <v>2.1299999999999977</v>
      </c>
      <c r="B29" s="322">
        <f t="shared" si="1"/>
        <v>2.1299999999999977</v>
      </c>
      <c r="C29" s="322"/>
      <c r="D29" s="322" t="str">
        <f t="shared" si="0"/>
        <v>2,13P</v>
      </c>
      <c r="E29" s="327" t="s">
        <v>116</v>
      </c>
      <c r="F29" s="324" t="s">
        <v>104</v>
      </c>
      <c r="G29" s="310">
        <v>9.42</v>
      </c>
      <c r="H29" s="311">
        <f>+'[115]2,13'!$N$37</f>
        <v>301587</v>
      </c>
      <c r="I29" s="312">
        <f t="shared" si="2"/>
        <v>2840950</v>
      </c>
    </row>
    <row r="30" spans="1:9" ht="30" customHeight="1">
      <c r="A30" s="326">
        <f t="shared" si="3"/>
        <v>2.1399999999999975</v>
      </c>
      <c r="B30" s="322">
        <f t="shared" si="1"/>
        <v>2.1399999999999975</v>
      </c>
      <c r="C30" s="322"/>
      <c r="D30" s="322" t="str">
        <f t="shared" si="0"/>
        <v>2,14P</v>
      </c>
      <c r="E30" s="327" t="s">
        <v>117</v>
      </c>
      <c r="F30" s="324" t="s">
        <v>104</v>
      </c>
      <c r="G30" s="310">
        <v>9.42</v>
      </c>
      <c r="H30" s="311">
        <f>+'[115]2,14'!$N$37</f>
        <v>305194</v>
      </c>
      <c r="I30" s="312">
        <f t="shared" si="2"/>
        <v>2874927</v>
      </c>
    </row>
    <row r="31" spans="1:9" ht="30" customHeight="1">
      <c r="A31" s="326">
        <f t="shared" si="3"/>
        <v>2.1499999999999972</v>
      </c>
      <c r="B31" s="322">
        <f t="shared" si="1"/>
        <v>2.1499999999999972</v>
      </c>
      <c r="C31" s="322"/>
      <c r="D31" s="322" t="str">
        <f t="shared" si="0"/>
        <v>2,15P</v>
      </c>
      <c r="E31" s="327" t="s">
        <v>118</v>
      </c>
      <c r="F31" s="324" t="s">
        <v>104</v>
      </c>
      <c r="G31" s="310">
        <v>7.06</v>
      </c>
      <c r="H31" s="311">
        <f>+'[115]2,15'!$N$37</f>
        <v>287156</v>
      </c>
      <c r="I31" s="312">
        <f t="shared" si="2"/>
        <v>2027321</v>
      </c>
    </row>
    <row r="32" spans="1:9" ht="30" customHeight="1">
      <c r="A32" s="326">
        <f t="shared" si="3"/>
        <v>2.159999999999997</v>
      </c>
      <c r="B32" s="322">
        <f t="shared" si="1"/>
        <v>2.159999999999997</v>
      </c>
      <c r="C32" s="322"/>
      <c r="D32" s="322" t="str">
        <f t="shared" si="0"/>
        <v>2,16P</v>
      </c>
      <c r="E32" s="327" t="s">
        <v>119</v>
      </c>
      <c r="F32" s="324" t="s">
        <v>104</v>
      </c>
      <c r="G32" s="310">
        <v>7.06</v>
      </c>
      <c r="H32" s="311">
        <f>+'[115]2,16'!$N$37</f>
        <v>276333</v>
      </c>
      <c r="I32" s="312">
        <f t="shared" si="2"/>
        <v>1950911</v>
      </c>
    </row>
    <row r="33" spans="1:9" ht="30" customHeight="1">
      <c r="A33" s="326">
        <f t="shared" si="3"/>
        <v>2.1699999999999968</v>
      </c>
      <c r="B33" s="322">
        <f t="shared" si="1"/>
        <v>2.1699999999999968</v>
      </c>
      <c r="C33" s="322"/>
      <c r="D33" s="322" t="str">
        <f t="shared" si="0"/>
        <v>2,17P</v>
      </c>
      <c r="E33" s="327" t="s">
        <v>120</v>
      </c>
      <c r="F33" s="324" t="s">
        <v>104</v>
      </c>
      <c r="G33" s="310">
        <v>7.06</v>
      </c>
      <c r="H33" s="311">
        <f>+'[115]2,17'!$N$37</f>
        <v>283548</v>
      </c>
      <c r="I33" s="312">
        <f t="shared" si="2"/>
        <v>2001849</v>
      </c>
    </row>
    <row r="34" spans="1:9" ht="30" customHeight="1">
      <c r="A34" s="326">
        <f t="shared" si="3"/>
        <v>2.1799999999999966</v>
      </c>
      <c r="B34" s="322">
        <f t="shared" si="1"/>
        <v>2.1799999999999966</v>
      </c>
      <c r="C34" s="322"/>
      <c r="D34" s="322" t="str">
        <f t="shared" si="0"/>
        <v>2,18P</v>
      </c>
      <c r="E34" s="327" t="s">
        <v>121</v>
      </c>
      <c r="F34" s="324" t="s">
        <v>104</v>
      </c>
      <c r="G34" s="310">
        <v>9.42</v>
      </c>
      <c r="H34" s="311">
        <f>+'[115]2,18'!$N$37</f>
        <v>272726</v>
      </c>
      <c r="I34" s="312">
        <f t="shared" si="2"/>
        <v>2569079</v>
      </c>
    </row>
    <row r="35" spans="1:9" ht="30" customHeight="1">
      <c r="A35" s="326">
        <f t="shared" si="3"/>
        <v>2.1899999999999964</v>
      </c>
      <c r="B35" s="322">
        <f t="shared" si="1"/>
        <v>2.1899999999999964</v>
      </c>
      <c r="C35" s="322"/>
      <c r="D35" s="322" t="str">
        <f t="shared" si="0"/>
        <v>2,19P</v>
      </c>
      <c r="E35" s="327" t="s">
        <v>122</v>
      </c>
      <c r="F35" s="324" t="s">
        <v>104</v>
      </c>
      <c r="G35" s="310">
        <v>8.24</v>
      </c>
      <c r="H35" s="311">
        <f>+'[115]2,19'!$N$37</f>
        <v>272726</v>
      </c>
      <c r="I35" s="312">
        <f t="shared" si="2"/>
        <v>2247262</v>
      </c>
    </row>
    <row r="36" spans="1:9" ht="30" customHeight="1">
      <c r="A36" s="320">
        <f t="shared" si="3"/>
        <v>2.1999999999999962</v>
      </c>
      <c r="B36" s="322">
        <f t="shared" si="1"/>
        <v>2.1999999999999962</v>
      </c>
      <c r="C36" s="322"/>
      <c r="D36" s="322" t="s">
        <v>123</v>
      </c>
      <c r="E36" s="327" t="s">
        <v>124</v>
      </c>
      <c r="F36" s="324" t="s">
        <v>104</v>
      </c>
      <c r="G36" s="310">
        <v>4.71</v>
      </c>
      <c r="H36" s="311">
        <f>+'[115]2,20'!$N$37</f>
        <v>283548</v>
      </c>
      <c r="I36" s="312">
        <f t="shared" si="2"/>
        <v>1335511</v>
      </c>
    </row>
    <row r="37" spans="1:9" ht="30" customHeight="1">
      <c r="A37" s="326">
        <f t="shared" si="3"/>
        <v>2.209999999999996</v>
      </c>
      <c r="B37" s="322">
        <f t="shared" si="1"/>
        <v>2.209999999999996</v>
      </c>
      <c r="C37" s="322"/>
      <c r="D37" s="322" t="str">
        <f>+CONCATENATE(A37,"P")</f>
        <v>2,21P</v>
      </c>
      <c r="E37" s="327" t="s">
        <v>125</v>
      </c>
      <c r="F37" s="324" t="s">
        <v>104</v>
      </c>
      <c r="G37" s="310">
        <v>9.42</v>
      </c>
      <c r="H37" s="311">
        <f>+'[115]2,21'!$N$37</f>
        <v>276333</v>
      </c>
      <c r="I37" s="312">
        <f t="shared" si="2"/>
        <v>2603057</v>
      </c>
    </row>
    <row r="38" spans="1:9" ht="30" customHeight="1">
      <c r="A38" s="326">
        <f t="shared" si="3"/>
        <v>2.2199999999999958</v>
      </c>
      <c r="B38" s="322">
        <f t="shared" si="1"/>
        <v>2.2199999999999958</v>
      </c>
      <c r="C38" s="322"/>
      <c r="D38" s="322" t="str">
        <f>+CONCATENATE(A38,"P")</f>
        <v>2,22P</v>
      </c>
      <c r="E38" s="327" t="s">
        <v>126</v>
      </c>
      <c r="F38" s="324" t="s">
        <v>104</v>
      </c>
      <c r="G38" s="310">
        <v>10.6</v>
      </c>
      <c r="H38" s="311">
        <f>+'[115]2,22'!$N$37</f>
        <v>323233</v>
      </c>
      <c r="I38" s="312">
        <f t="shared" si="2"/>
        <v>3426270</v>
      </c>
    </row>
    <row r="39" spans="1:9" ht="30" customHeight="1">
      <c r="A39" s="326">
        <f t="shared" si="3"/>
        <v>2.2299999999999955</v>
      </c>
      <c r="B39" s="322">
        <f t="shared" si="1"/>
        <v>2.2299999999999955</v>
      </c>
      <c r="C39" s="322"/>
      <c r="D39" s="322" t="str">
        <f>+CONCATENATE(A39,"P")</f>
        <v>2,23P</v>
      </c>
      <c r="E39" s="327" t="s">
        <v>127</v>
      </c>
      <c r="F39" s="324" t="s">
        <v>104</v>
      </c>
      <c r="G39" s="310">
        <v>4.71</v>
      </c>
      <c r="H39" s="311">
        <f>+'[115]2,23'!$N$37</f>
        <v>261902</v>
      </c>
      <c r="I39" s="312">
        <f t="shared" si="2"/>
        <v>1233558</v>
      </c>
    </row>
    <row r="40" spans="1:9" ht="30" customHeight="1">
      <c r="A40" s="326">
        <f t="shared" si="3"/>
        <v>2.2399999999999953</v>
      </c>
      <c r="B40" s="322">
        <f t="shared" si="1"/>
        <v>2.2399999999999953</v>
      </c>
      <c r="C40" s="322"/>
      <c r="D40" s="322" t="str">
        <f>+CONCATENATE(A40,"P")</f>
        <v>2,24P</v>
      </c>
      <c r="E40" s="327" t="s">
        <v>128</v>
      </c>
      <c r="F40" s="328" t="s">
        <v>104</v>
      </c>
      <c r="G40" s="310">
        <v>1116.79</v>
      </c>
      <c r="H40" s="311">
        <f>+'[115]2,24'!N33</f>
        <v>38773</v>
      </c>
      <c r="I40" s="329">
        <f t="shared" si="2"/>
        <v>43301299</v>
      </c>
    </row>
    <row r="41" spans="1:9">
      <c r="A41" s="299">
        <v>3</v>
      </c>
      <c r="B41" s="313"/>
      <c r="C41" s="314"/>
      <c r="D41" s="313"/>
      <c r="E41" s="315" t="s">
        <v>129</v>
      </c>
      <c r="F41" s="316"/>
      <c r="G41" s="317"/>
      <c r="H41" s="318"/>
      <c r="I41" s="319">
        <f>+I42+I43</f>
        <v>569314884</v>
      </c>
    </row>
    <row r="42" spans="1:9" ht="30" customHeight="1">
      <c r="A42" s="320">
        <f>+A41+0.01</f>
        <v>3.01</v>
      </c>
      <c r="B42" s="321">
        <f>+A42</f>
        <v>3.01</v>
      </c>
      <c r="C42" s="322"/>
      <c r="D42" s="321" t="s">
        <v>130</v>
      </c>
      <c r="E42" s="323" t="s">
        <v>131</v>
      </c>
      <c r="F42" s="324" t="s">
        <v>99</v>
      </c>
      <c r="G42" s="310">
        <v>4279.8</v>
      </c>
      <c r="H42" s="325">
        <f>+'[115]3,01'!$N$36</f>
        <v>131546</v>
      </c>
      <c r="I42" s="312">
        <f>+ROUND(H42*G42,0)</f>
        <v>562990571</v>
      </c>
    </row>
    <row r="43" spans="1:9" ht="25">
      <c r="A43" s="320">
        <f>+A42+0.01</f>
        <v>3.0199999999999996</v>
      </c>
      <c r="B43" s="321">
        <f>+A43</f>
        <v>3.0199999999999996</v>
      </c>
      <c r="C43" s="322"/>
      <c r="D43" s="321" t="s">
        <v>132</v>
      </c>
      <c r="E43" s="323" t="s">
        <v>133</v>
      </c>
      <c r="F43" s="330" t="s">
        <v>99</v>
      </c>
      <c r="G43" s="310">
        <v>64.64</v>
      </c>
      <c r="H43" s="325">
        <f>+'[115]3,02'!$N$36</f>
        <v>97839</v>
      </c>
      <c r="I43" s="312">
        <f>+ROUND(H43*G43,0)</f>
        <v>6324313</v>
      </c>
    </row>
    <row r="44" spans="1:9">
      <c r="A44" s="299">
        <v>4</v>
      </c>
      <c r="B44" s="313"/>
      <c r="C44" s="314"/>
      <c r="D44" s="313"/>
      <c r="E44" s="315" t="s">
        <v>134</v>
      </c>
      <c r="F44" s="316"/>
      <c r="G44" s="317"/>
      <c r="H44" s="318"/>
      <c r="I44" s="319">
        <f>SUM(I45:I46)</f>
        <v>400065494</v>
      </c>
    </row>
    <row r="45" spans="1:9">
      <c r="A45" s="320">
        <f>+A44+0.01</f>
        <v>4.01</v>
      </c>
      <c r="B45" s="321">
        <f>+A45</f>
        <v>4.01</v>
      </c>
      <c r="C45" s="322"/>
      <c r="D45" s="321" t="s">
        <v>135</v>
      </c>
      <c r="E45" s="308" t="s">
        <v>136</v>
      </c>
      <c r="F45" s="324" t="s">
        <v>99</v>
      </c>
      <c r="G45" s="310">
        <v>6223.19</v>
      </c>
      <c r="H45" s="311">
        <f>+'[115]4,01'!$N$37</f>
        <v>59640</v>
      </c>
      <c r="I45" s="331">
        <f>+ROUND(H45*G45,0)</f>
        <v>371151052</v>
      </c>
    </row>
    <row r="46" spans="1:9">
      <c r="A46" s="320">
        <f>+A45+0.01</f>
        <v>4.0199999999999996</v>
      </c>
      <c r="B46" s="321">
        <f>+A46</f>
        <v>4.0199999999999996</v>
      </c>
      <c r="C46" s="322"/>
      <c r="D46" s="321" t="s">
        <v>137</v>
      </c>
      <c r="E46" s="308" t="s">
        <v>138</v>
      </c>
      <c r="F46" s="324" t="s">
        <v>139</v>
      </c>
      <c r="G46" s="310">
        <v>969.6</v>
      </c>
      <c r="H46" s="311">
        <f>+'[115]4,02'!N37</f>
        <v>29821</v>
      </c>
      <c r="I46" s="331">
        <f>+ROUND(H46*G46,0)</f>
        <v>28914442</v>
      </c>
    </row>
    <row r="47" spans="1:9">
      <c r="A47" s="299">
        <v>5</v>
      </c>
      <c r="B47" s="313"/>
      <c r="C47" s="314"/>
      <c r="D47" s="313"/>
      <c r="E47" s="315" t="s">
        <v>140</v>
      </c>
      <c r="F47" s="316"/>
      <c r="G47" s="317"/>
      <c r="H47" s="318"/>
      <c r="I47" s="319">
        <f>SUM(I48:I51)</f>
        <v>795173514</v>
      </c>
    </row>
    <row r="48" spans="1:9" ht="25">
      <c r="A48" s="320">
        <f>+A47+0.01</f>
        <v>5.01</v>
      </c>
      <c r="B48" s="321">
        <f>+A48</f>
        <v>5.01</v>
      </c>
      <c r="C48" s="322"/>
      <c r="D48" s="321" t="s">
        <v>141</v>
      </c>
      <c r="E48" s="323" t="s">
        <v>142</v>
      </c>
      <c r="F48" s="324" t="s">
        <v>139</v>
      </c>
      <c r="G48" s="310">
        <v>1818</v>
      </c>
      <c r="H48" s="325">
        <f>+'[115]5,01'!$N$40</f>
        <v>140210</v>
      </c>
      <c r="I48" s="312">
        <f>+ROUND(H48*G48,0)</f>
        <v>254901780</v>
      </c>
    </row>
    <row r="49" spans="1:9" ht="40.5" customHeight="1">
      <c r="A49" s="320">
        <f t="shared" ref="A49:A51" si="4">+A48+0.01</f>
        <v>5.0199999999999996</v>
      </c>
      <c r="B49" s="321">
        <f t="shared" ref="B49:B51" si="5">+A49</f>
        <v>5.0199999999999996</v>
      </c>
      <c r="C49" s="322"/>
      <c r="D49" s="321" t="s">
        <v>143</v>
      </c>
      <c r="E49" s="323" t="s">
        <v>144</v>
      </c>
      <c r="F49" s="324" t="s">
        <v>139</v>
      </c>
      <c r="G49" s="310">
        <v>2842.85</v>
      </c>
      <c r="H49" s="325">
        <f>+'[115]5,02'!$N$38</f>
        <v>113462</v>
      </c>
      <c r="I49" s="312">
        <f>+ROUND(H49*G49,0)</f>
        <v>322555447</v>
      </c>
    </row>
    <row r="50" spans="1:9" ht="37.5">
      <c r="A50" s="320">
        <f t="shared" si="4"/>
        <v>5.0299999999999994</v>
      </c>
      <c r="B50" s="321">
        <f t="shared" si="5"/>
        <v>5.0299999999999994</v>
      </c>
      <c r="C50" s="322"/>
      <c r="D50" s="321" t="s">
        <v>145</v>
      </c>
      <c r="E50" s="327" t="s">
        <v>146</v>
      </c>
      <c r="F50" s="324" t="s">
        <v>139</v>
      </c>
      <c r="G50" s="310">
        <v>1696.8</v>
      </c>
      <c r="H50" s="325">
        <f>+'[115]5,03'!$N$36</f>
        <v>76166</v>
      </c>
      <c r="I50" s="312">
        <f t="shared" ref="I50:I51" si="6">+ROUND(H50*G50,0)</f>
        <v>129238469</v>
      </c>
    </row>
    <row r="51" spans="1:9" ht="28.25" customHeight="1">
      <c r="A51" s="320">
        <f t="shared" si="4"/>
        <v>5.0399999999999991</v>
      </c>
      <c r="B51" s="321">
        <f t="shared" si="5"/>
        <v>5.0399999999999991</v>
      </c>
      <c r="C51" s="322"/>
      <c r="D51" s="321" t="s">
        <v>147</v>
      </c>
      <c r="E51" s="323" t="s">
        <v>148</v>
      </c>
      <c r="F51" s="324" t="s">
        <v>149</v>
      </c>
      <c r="G51" s="310">
        <v>202</v>
      </c>
      <c r="H51" s="332">
        <f>+'[115]5,04'!$N$40</f>
        <v>438009</v>
      </c>
      <c r="I51" s="312">
        <f t="shared" si="6"/>
        <v>88477818</v>
      </c>
    </row>
    <row r="52" spans="1:9">
      <c r="A52" s="299">
        <v>6</v>
      </c>
      <c r="B52" s="313"/>
      <c r="C52" s="314"/>
      <c r="D52" s="313"/>
      <c r="E52" s="315" t="s">
        <v>150</v>
      </c>
      <c r="F52" s="316"/>
      <c r="G52" s="317"/>
      <c r="H52" s="318"/>
      <c r="I52" s="319">
        <f>SUM(I53:I54)</f>
        <v>451647206</v>
      </c>
    </row>
    <row r="53" spans="1:9">
      <c r="A53" s="320">
        <f>+A52+0.01</f>
        <v>6.01</v>
      </c>
      <c r="B53" s="321">
        <f>+A53</f>
        <v>6.01</v>
      </c>
      <c r="C53" s="322"/>
      <c r="D53" s="321" t="s">
        <v>151</v>
      </c>
      <c r="E53" s="308" t="s">
        <v>152</v>
      </c>
      <c r="F53" s="324" t="s">
        <v>99</v>
      </c>
      <c r="G53" s="310">
        <v>775.68</v>
      </c>
      <c r="H53" s="333">
        <f>+'[115]6,01'!$N$38</f>
        <v>234216</v>
      </c>
      <c r="I53" s="312">
        <f>ROUND(G53*H53,0)</f>
        <v>181676667</v>
      </c>
    </row>
    <row r="54" spans="1:9" ht="37.5">
      <c r="A54" s="320">
        <f>+A53+0.01</f>
        <v>6.02</v>
      </c>
      <c r="B54" s="321">
        <f>+A54</f>
        <v>6.02</v>
      </c>
      <c r="C54" s="322"/>
      <c r="D54" s="321" t="s">
        <v>153</v>
      </c>
      <c r="E54" s="323" t="s">
        <v>154</v>
      </c>
      <c r="F54" s="324" t="s">
        <v>155</v>
      </c>
      <c r="G54" s="310">
        <v>3003.31</v>
      </c>
      <c r="H54" s="333">
        <f>+'[115]6,02'!$N$46</f>
        <v>89891</v>
      </c>
      <c r="I54" s="312">
        <f>ROUND(G54*H54,0)</f>
        <v>269970539</v>
      </c>
    </row>
    <row r="55" spans="1:9">
      <c r="A55" s="299">
        <v>7</v>
      </c>
      <c r="B55" s="313"/>
      <c r="C55" s="314"/>
      <c r="D55" s="313"/>
      <c r="E55" s="315" t="s">
        <v>156</v>
      </c>
      <c r="F55" s="316"/>
      <c r="G55" s="317"/>
      <c r="H55" s="318"/>
      <c r="I55" s="319">
        <f>SUM(I56)</f>
        <v>113025884</v>
      </c>
    </row>
    <row r="56" spans="1:9" ht="25">
      <c r="A56" s="320">
        <f>+A55+0.01</f>
        <v>7.01</v>
      </c>
      <c r="B56" s="321">
        <f>+A56</f>
        <v>7.01</v>
      </c>
      <c r="C56" s="322"/>
      <c r="D56" s="321" t="s">
        <v>157</v>
      </c>
      <c r="E56" s="323" t="s">
        <v>158</v>
      </c>
      <c r="F56" s="324" t="s">
        <v>99</v>
      </c>
      <c r="G56" s="310">
        <v>775.68</v>
      </c>
      <c r="H56" s="332">
        <f>+'[115]7,01'!$N$38</f>
        <v>145712</v>
      </c>
      <c r="I56" s="312">
        <f>+ROUND(H56*G56,0)</f>
        <v>113025884</v>
      </c>
    </row>
    <row r="57" spans="1:9">
      <c r="A57" s="299">
        <v>8</v>
      </c>
      <c r="B57" s="313"/>
      <c r="C57" s="314"/>
      <c r="D57" s="313"/>
      <c r="E57" s="315" t="s">
        <v>159</v>
      </c>
      <c r="F57" s="316"/>
      <c r="G57" s="317"/>
      <c r="H57" s="318"/>
      <c r="I57" s="319">
        <f>SUM(I58:I60)</f>
        <v>145906216</v>
      </c>
    </row>
    <row r="58" spans="1:9">
      <c r="A58" s="320">
        <f>+A57+0.01</f>
        <v>8.01</v>
      </c>
      <c r="B58" s="321">
        <f>+A58</f>
        <v>8.01</v>
      </c>
      <c r="C58" s="322"/>
      <c r="D58" s="321" t="s">
        <v>160</v>
      </c>
      <c r="E58" s="308" t="s">
        <v>161</v>
      </c>
      <c r="F58" s="324" t="s">
        <v>149</v>
      </c>
      <c r="G58" s="310">
        <v>202</v>
      </c>
      <c r="H58" s="332">
        <f>+'[115]8,01'!$N$44</f>
        <v>270607</v>
      </c>
      <c r="I58" s="312">
        <f>ROUND(G58*H58,0)</f>
        <v>54662614</v>
      </c>
    </row>
    <row r="59" spans="1:9">
      <c r="A59" s="320">
        <f t="shared" ref="A59:A60" si="7">+A58+0.01</f>
        <v>8.02</v>
      </c>
      <c r="B59" s="321">
        <f t="shared" ref="B59:B60" si="8">+A59</f>
        <v>8.02</v>
      </c>
      <c r="C59" s="322"/>
      <c r="D59" s="321" t="s">
        <v>162</v>
      </c>
      <c r="E59" s="308" t="s">
        <v>163</v>
      </c>
      <c r="F59" s="324" t="s">
        <v>149</v>
      </c>
      <c r="G59" s="310">
        <v>202</v>
      </c>
      <c r="H59" s="332">
        <f>+'[115]8,02'!$L$43</f>
        <v>165691</v>
      </c>
      <c r="I59" s="312">
        <f t="shared" ref="I59:I60" si="9">ROUND(G59*H59,0)</f>
        <v>33469582</v>
      </c>
    </row>
    <row r="60" spans="1:9">
      <c r="A60" s="320">
        <f t="shared" si="7"/>
        <v>8.0299999999999994</v>
      </c>
      <c r="B60" s="321">
        <f t="shared" si="8"/>
        <v>8.0299999999999994</v>
      </c>
      <c r="C60" s="322"/>
      <c r="D60" s="321" t="s">
        <v>164</v>
      </c>
      <c r="E60" s="308" t="s">
        <v>165</v>
      </c>
      <c r="F60" s="324" t="s">
        <v>149</v>
      </c>
      <c r="G60" s="310">
        <v>202</v>
      </c>
      <c r="H60" s="332">
        <f>+'[115]8,03'!$L$40</f>
        <v>286010</v>
      </c>
      <c r="I60" s="312">
        <f t="shared" si="9"/>
        <v>57774020</v>
      </c>
    </row>
    <row r="61" spans="1:9">
      <c r="A61" s="334">
        <v>9</v>
      </c>
      <c r="B61" s="335"/>
      <c r="C61" s="336"/>
      <c r="D61" s="335"/>
      <c r="E61" s="337" t="s">
        <v>166</v>
      </c>
      <c r="F61" s="338"/>
      <c r="G61" s="317"/>
      <c r="H61" s="318"/>
      <c r="I61" s="339">
        <f>SUM(I62)</f>
        <v>182912010</v>
      </c>
    </row>
    <row r="62" spans="1:9" ht="25">
      <c r="A62" s="340">
        <f>+A61+0.01</f>
        <v>9.01</v>
      </c>
      <c r="B62" s="341">
        <f>+A62</f>
        <v>9.01</v>
      </c>
      <c r="C62" s="342"/>
      <c r="D62" s="341" t="s">
        <v>167</v>
      </c>
      <c r="E62" s="323" t="s">
        <v>168</v>
      </c>
      <c r="F62" s="343" t="s">
        <v>149</v>
      </c>
      <c r="G62" s="310">
        <v>202</v>
      </c>
      <c r="H62" s="344">
        <f>+'[115]9,01'!$L$36</f>
        <v>905505</v>
      </c>
      <c r="I62" s="345">
        <f>ROUND(G62*H62,0)</f>
        <v>182912010</v>
      </c>
    </row>
    <row r="63" spans="1:9">
      <c r="A63" s="334">
        <v>10</v>
      </c>
      <c r="B63" s="335"/>
      <c r="C63" s="336"/>
      <c r="D63" s="335"/>
      <c r="E63" s="315" t="s">
        <v>169</v>
      </c>
      <c r="F63" s="316"/>
      <c r="G63" s="317"/>
      <c r="H63" s="318"/>
      <c r="I63" s="339">
        <f>SUM(I64)</f>
        <v>200124701</v>
      </c>
    </row>
    <row r="64" spans="1:9" ht="25.75" customHeight="1" thickBot="1">
      <c r="A64" s="340">
        <f>+A63+0.01</f>
        <v>10.01</v>
      </c>
      <c r="B64" s="341">
        <f>+A64</f>
        <v>10.01</v>
      </c>
      <c r="C64" s="342"/>
      <c r="D64" s="341" t="s">
        <v>170</v>
      </c>
      <c r="E64" s="308" t="s">
        <v>171</v>
      </c>
      <c r="F64" s="324" t="s">
        <v>99</v>
      </c>
      <c r="G64" s="310">
        <v>6223.17</v>
      </c>
      <c r="H64" s="344">
        <f>+'[115]10,01'!$L$39</f>
        <v>32158</v>
      </c>
      <c r="I64" s="331">
        <f>ROUND(G64*H64,0)</f>
        <v>200124701</v>
      </c>
    </row>
    <row r="65" spans="1:9" ht="16" thickBot="1">
      <c r="A65" s="346" t="s">
        <v>11</v>
      </c>
      <c r="B65" s="347"/>
      <c r="C65" s="347"/>
      <c r="D65" s="347"/>
      <c r="E65" s="348"/>
      <c r="F65" s="348"/>
      <c r="G65" s="348"/>
      <c r="H65" s="349"/>
      <c r="I65" s="350">
        <f>+I14+I16+I41+I44+I47+I52+I55+I57+I61+I63</f>
        <v>3098716690</v>
      </c>
    </row>
    <row r="66" spans="1:9" ht="10.5" customHeight="1" thickBot="1">
      <c r="A66" s="351"/>
      <c r="B66" s="352"/>
      <c r="C66" s="352"/>
      <c r="D66" s="352"/>
      <c r="E66" s="352"/>
      <c r="F66" s="352"/>
      <c r="G66" s="352"/>
      <c r="H66" s="352"/>
      <c r="I66" s="353"/>
    </row>
    <row r="67" spans="1:9" ht="10.5" hidden="1" customHeight="1" thickBot="1">
      <c r="A67" s="354"/>
      <c r="B67" s="355"/>
      <c r="C67" s="355"/>
      <c r="D67" s="355"/>
      <c r="E67" s="355"/>
      <c r="F67" s="356"/>
      <c r="G67" s="356"/>
      <c r="H67" s="356"/>
      <c r="I67" s="357"/>
    </row>
    <row r="68" spans="1:9" ht="31.75" customHeight="1" thickBot="1">
      <c r="A68" s="354"/>
      <c r="B68" s="355"/>
      <c r="C68" s="355"/>
      <c r="D68" s="355"/>
      <c r="E68" s="355"/>
      <c r="F68" s="358" t="s">
        <v>172</v>
      </c>
      <c r="G68" s="359"/>
      <c r="H68" s="360"/>
      <c r="I68" s="361">
        <v>15000000</v>
      </c>
    </row>
    <row r="69" spans="1:9" ht="16" thickBot="1">
      <c r="A69" s="362"/>
      <c r="B69" s="363"/>
      <c r="C69" s="363"/>
      <c r="D69" s="363"/>
      <c r="E69" s="363"/>
      <c r="F69" s="364" t="s">
        <v>173</v>
      </c>
      <c r="G69" s="365"/>
      <c r="H69" s="366"/>
      <c r="I69" s="367">
        <f>+[116]AIU_PGIO!H152</f>
        <v>57277465</v>
      </c>
    </row>
    <row r="70" spans="1:9" ht="16" thickBot="1">
      <c r="A70" s="362"/>
      <c r="B70" s="363"/>
      <c r="C70" s="363"/>
      <c r="D70" s="363"/>
      <c r="E70" s="363"/>
      <c r="F70" s="364" t="s">
        <v>174</v>
      </c>
      <c r="G70" s="365"/>
      <c r="H70" s="366"/>
      <c r="I70" s="368">
        <f>+ROUND(I69+I65+I68,0)</f>
        <v>3170994155</v>
      </c>
    </row>
    <row r="71" spans="1:9" ht="16" thickBot="1">
      <c r="A71" s="362"/>
      <c r="B71" s="363"/>
      <c r="C71" s="363"/>
      <c r="D71" s="363"/>
      <c r="E71" s="363"/>
      <c r="F71" s="364"/>
      <c r="G71" s="365"/>
      <c r="H71" s="366"/>
      <c r="I71" s="369"/>
    </row>
    <row r="72" spans="1:9" ht="16" thickBot="1">
      <c r="A72" s="362"/>
      <c r="B72" s="363"/>
      <c r="C72" s="363"/>
      <c r="D72" s="363"/>
      <c r="E72" s="363"/>
      <c r="F72" s="364" t="s">
        <v>175</v>
      </c>
      <c r="G72" s="365"/>
      <c r="H72" s="366"/>
      <c r="I72" s="370">
        <f>+ROUND(I71+I70,0)</f>
        <v>3170994155</v>
      </c>
    </row>
    <row r="73" spans="1:9">
      <c r="A73" s="362"/>
      <c r="B73" s="363"/>
      <c r="C73" s="363"/>
      <c r="D73" s="363"/>
      <c r="E73" s="363"/>
      <c r="F73" s="371"/>
      <c r="G73" s="371"/>
      <c r="H73" s="371"/>
      <c r="I73" s="372"/>
    </row>
    <row r="74" spans="1:9" ht="44.4" customHeight="1">
      <c r="A74" s="373" t="s">
        <v>176</v>
      </c>
      <c r="B74" s="374" t="s">
        <v>177</v>
      </c>
      <c r="C74" s="374"/>
      <c r="D74" s="374"/>
      <c r="E74" s="374"/>
      <c r="F74" s="374"/>
      <c r="G74" s="374"/>
      <c r="H74" s="374"/>
      <c r="I74" s="375"/>
    </row>
    <row r="75" spans="1:9" ht="29.4" customHeight="1">
      <c r="A75" s="376" t="s">
        <v>178</v>
      </c>
      <c r="B75" s="377"/>
      <c r="C75" s="377"/>
      <c r="D75" s="377"/>
      <c r="E75" s="377"/>
      <c r="F75" s="378"/>
      <c r="G75" s="379" t="s">
        <v>13</v>
      </c>
      <c r="H75" s="380"/>
      <c r="I75" s="381" t="s">
        <v>14</v>
      </c>
    </row>
    <row r="76" spans="1:9" ht="47.25" customHeight="1">
      <c r="A76" s="382" t="s">
        <v>179</v>
      </c>
      <c r="B76" s="383"/>
      <c r="C76" s="383"/>
      <c r="D76" s="383"/>
      <c r="E76" s="383"/>
      <c r="F76" s="384"/>
      <c r="G76" s="385" t="s">
        <v>71</v>
      </c>
      <c r="H76" s="386" t="s">
        <v>16</v>
      </c>
      <c r="I76" s="387">
        <v>0.27</v>
      </c>
    </row>
    <row r="77" spans="1:9" ht="27" customHeight="1">
      <c r="A77" s="376" t="s">
        <v>180</v>
      </c>
      <c r="B77" s="377"/>
      <c r="C77" s="377"/>
      <c r="D77" s="377"/>
      <c r="E77" s="377"/>
      <c r="F77" s="378"/>
      <c r="G77" s="388" t="s">
        <v>181</v>
      </c>
      <c r="H77" s="386" t="s">
        <v>19</v>
      </c>
      <c r="I77" s="387">
        <v>0.01</v>
      </c>
    </row>
    <row r="78" spans="1:9" ht="46.5" customHeight="1">
      <c r="A78" s="376" t="s">
        <v>182</v>
      </c>
      <c r="B78" s="377"/>
      <c r="C78" s="377"/>
      <c r="D78" s="377"/>
      <c r="E78" s="377"/>
      <c r="F78" s="378"/>
      <c r="G78" s="389" t="s">
        <v>73</v>
      </c>
      <c r="H78" s="386" t="s">
        <v>21</v>
      </c>
      <c r="I78" s="387">
        <v>0.05</v>
      </c>
    </row>
    <row r="79" spans="1:9" ht="23.4" customHeight="1" thickBot="1">
      <c r="A79" s="376"/>
      <c r="B79" s="377"/>
      <c r="C79" s="377"/>
      <c r="D79" s="377"/>
      <c r="E79" s="377"/>
      <c r="F79" s="378"/>
      <c r="G79" s="390" t="s">
        <v>22</v>
      </c>
      <c r="H79" s="391" t="s">
        <v>23</v>
      </c>
      <c r="I79" s="392">
        <f>+I76+I77+I78</f>
        <v>0.33</v>
      </c>
    </row>
    <row r="80" spans="1:9" ht="16.25" customHeight="1">
      <c r="A80" s="393"/>
      <c r="B80" s="394"/>
      <c r="C80" s="394"/>
      <c r="D80" s="394"/>
      <c r="E80" s="394"/>
      <c r="F80" s="395"/>
      <c r="G80" s="396"/>
      <c r="H80" s="397"/>
      <c r="I80" s="398"/>
    </row>
    <row r="81" spans="1:9">
      <c r="A81" s="399"/>
      <c r="B81" s="400"/>
      <c r="C81" s="400"/>
      <c r="D81" s="400"/>
      <c r="E81" s="400"/>
      <c r="F81" s="400"/>
      <c r="G81" s="400"/>
      <c r="H81" s="400"/>
      <c r="I81" s="401"/>
    </row>
    <row r="82" spans="1:9">
      <c r="A82" s="402"/>
      <c r="B82" s="403"/>
      <c r="C82" s="403"/>
      <c r="D82" s="403"/>
      <c r="E82" s="404"/>
      <c r="F82" s="405"/>
      <c r="G82" s="405"/>
      <c r="H82" s="404"/>
      <c r="I82" s="401"/>
    </row>
    <row r="83" spans="1:9">
      <c r="A83" s="402"/>
      <c r="B83" s="403"/>
      <c r="C83" s="403"/>
      <c r="D83" s="403"/>
      <c r="E83" s="406" t="s">
        <v>183</v>
      </c>
      <c r="F83" s="407"/>
      <c r="G83" s="406" t="s">
        <v>184</v>
      </c>
      <c r="H83" s="405"/>
      <c r="I83" s="401"/>
    </row>
    <row r="84" spans="1:9">
      <c r="A84" s="402"/>
      <c r="B84" s="403"/>
      <c r="C84" s="403"/>
      <c r="D84" s="403"/>
      <c r="E84" s="408" t="s">
        <v>185</v>
      </c>
      <c r="F84" s="404"/>
      <c r="G84" s="408" t="s">
        <v>186</v>
      </c>
      <c r="H84" s="405"/>
      <c r="I84" s="401"/>
    </row>
    <row r="85" spans="1:9">
      <c r="A85" s="402"/>
      <c r="B85" s="403"/>
      <c r="C85" s="403"/>
      <c r="D85" s="403"/>
      <c r="E85" s="406" t="s">
        <v>187</v>
      </c>
      <c r="F85" s="409"/>
      <c r="G85" s="406" t="s">
        <v>187</v>
      </c>
      <c r="H85" s="405"/>
      <c r="I85" s="401"/>
    </row>
    <row r="86" spans="1:9">
      <c r="A86" s="402"/>
      <c r="B86" s="403"/>
      <c r="C86" s="403"/>
      <c r="D86" s="403"/>
      <c r="E86" s="404"/>
      <c r="F86" s="405"/>
      <c r="G86" s="409"/>
      <c r="H86" s="409"/>
      <c r="I86" s="410"/>
    </row>
    <row r="87" spans="1:9">
      <c r="A87" s="402"/>
      <c r="B87" s="403"/>
      <c r="C87" s="403"/>
      <c r="D87" s="403"/>
      <c r="E87" s="404"/>
      <c r="F87" s="405"/>
      <c r="G87" s="409"/>
      <c r="H87" s="409"/>
      <c r="I87" s="410"/>
    </row>
    <row r="88" spans="1:9">
      <c r="A88" s="402"/>
      <c r="B88" s="403"/>
      <c r="C88" s="403"/>
      <c r="D88" s="403"/>
      <c r="E88" s="404"/>
      <c r="F88" s="405"/>
      <c r="G88" s="409"/>
      <c r="H88" s="409"/>
      <c r="I88" s="410"/>
    </row>
    <row r="89" spans="1:9">
      <c r="A89" s="402"/>
      <c r="B89" s="403"/>
      <c r="C89" s="403"/>
      <c r="D89" s="403"/>
      <c r="E89" s="406" t="s">
        <v>188</v>
      </c>
      <c r="F89" s="405"/>
      <c r="G89" s="406" t="s">
        <v>189</v>
      </c>
      <c r="H89" s="409"/>
      <c r="I89" s="410"/>
    </row>
    <row r="90" spans="1:9">
      <c r="A90" s="402"/>
      <c r="B90" s="403"/>
      <c r="C90" s="403"/>
      <c r="D90" s="403"/>
      <c r="E90" s="408" t="s">
        <v>190</v>
      </c>
      <c r="F90" s="405"/>
      <c r="G90" s="408" t="s">
        <v>191</v>
      </c>
      <c r="H90" s="411"/>
      <c r="I90" s="412"/>
    </row>
    <row r="91" spans="1:9" ht="16" thickBot="1">
      <c r="A91" s="413"/>
      <c r="B91" s="414"/>
      <c r="C91" s="414"/>
      <c r="D91" s="414"/>
      <c r="E91" s="415" t="s">
        <v>192</v>
      </c>
      <c r="F91" s="416"/>
      <c r="G91" s="415" t="s">
        <v>193</v>
      </c>
      <c r="H91" s="417"/>
      <c r="I91" s="418"/>
    </row>
    <row r="92" spans="1:9">
      <c r="A92" s="419"/>
      <c r="E92" s="420"/>
      <c r="G92" s="421"/>
      <c r="H92" s="421"/>
      <c r="I92" s="421"/>
    </row>
  </sheetData>
  <mergeCells count="29">
    <mergeCell ref="G92:I92"/>
    <mergeCell ref="A75:F75"/>
    <mergeCell ref="G75:H75"/>
    <mergeCell ref="A76:F76"/>
    <mergeCell ref="A77:F77"/>
    <mergeCell ref="A78:F78"/>
    <mergeCell ref="A79:F79"/>
    <mergeCell ref="I12:I13"/>
    <mergeCell ref="A65:H65"/>
    <mergeCell ref="A66:H66"/>
    <mergeCell ref="F67:H67"/>
    <mergeCell ref="F68:H68"/>
    <mergeCell ref="B74:I74"/>
    <mergeCell ref="A9:H9"/>
    <mergeCell ref="A10:H10"/>
    <mergeCell ref="A11:I11"/>
    <mergeCell ref="A12:A13"/>
    <mergeCell ref="B12:B13"/>
    <mergeCell ref="C12:D12"/>
    <mergeCell ref="E12:E13"/>
    <mergeCell ref="F12:F13"/>
    <mergeCell ref="G12:G13"/>
    <mergeCell ref="H12:H13"/>
    <mergeCell ref="A1:E1"/>
    <mergeCell ref="A4:H4"/>
    <mergeCell ref="A5:H5"/>
    <mergeCell ref="A6:H6"/>
    <mergeCell ref="B7:H7"/>
    <mergeCell ref="A8:H8"/>
  </mergeCells>
  <printOptions horizontalCentered="1" verticalCentered="1"/>
  <pageMargins left="0.44" right="0.70866141732283472" top="0.15748031496062992" bottom="0.15" header="0" footer="0"/>
  <pageSetup paperSize="5" scale="35" fitToWidth="0" orientation="portrait" r:id="rId1"/>
  <rowBreaks count="1" manualBreakCount="1">
    <brk id="60"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051E9-F03D-41C8-9737-F462C2B60DD3}">
  <sheetPr>
    <tabColor rgb="FF00B050"/>
    <pageSetUpPr fitToPage="1"/>
  </sheetPr>
  <dimension ref="A1:L85"/>
  <sheetViews>
    <sheetView tabSelected="1" view="pageBreakPreview" zoomScale="63" zoomScaleNormal="100" zoomScaleSheetLayoutView="63" workbookViewId="0">
      <selection activeCell="E88" sqref="E88"/>
    </sheetView>
  </sheetViews>
  <sheetFormatPr baseColWidth="10" defaultColWidth="11.453125" defaultRowHeight="15.5"/>
  <cols>
    <col min="1" max="2" width="13" style="263" customWidth="1"/>
    <col min="3" max="3" width="12.08984375" style="263" bestFit="1" customWidth="1"/>
    <col min="4" max="4" width="14.6328125" style="263" customWidth="1"/>
    <col min="5" max="5" width="55.08984375" style="257" customWidth="1"/>
    <col min="6" max="6" width="12.08984375" style="257" customWidth="1"/>
    <col min="7" max="7" width="20" style="257" customWidth="1"/>
    <col min="8" max="8" width="15.90625" style="257" customWidth="1"/>
    <col min="9" max="9" width="38.1796875" style="257" customWidth="1"/>
    <col min="10" max="16384" width="11.453125" style="257"/>
  </cols>
  <sheetData>
    <row r="1" spans="1:9" ht="30.5" customHeight="1">
      <c r="A1" s="422" t="s">
        <v>0</v>
      </c>
      <c r="B1" s="423"/>
      <c r="C1" s="423"/>
      <c r="D1" s="423"/>
      <c r="E1" s="423"/>
      <c r="F1" s="255"/>
      <c r="G1" s="255"/>
      <c r="H1" s="255"/>
      <c r="I1" s="256"/>
    </row>
    <row r="2" spans="1:9">
      <c r="A2" s="258" t="s">
        <v>1</v>
      </c>
      <c r="B2" s="259"/>
      <c r="C2" s="260" t="s">
        <v>2</v>
      </c>
      <c r="D2" s="259" t="s">
        <v>3</v>
      </c>
      <c r="E2" s="260">
        <v>1</v>
      </c>
      <c r="I2" s="261"/>
    </row>
    <row r="3" spans="1:9" ht="9" customHeight="1">
      <c r="A3" s="262"/>
      <c r="I3" s="261"/>
    </row>
    <row r="4" spans="1:9">
      <c r="A4" s="144" t="s">
        <v>4</v>
      </c>
      <c r="B4" s="145"/>
      <c r="C4" s="145"/>
      <c r="D4" s="145"/>
      <c r="E4" s="145"/>
      <c r="F4" s="145"/>
      <c r="G4" s="145"/>
      <c r="H4" s="145"/>
      <c r="I4" s="146"/>
    </row>
    <row r="5" spans="1:9">
      <c r="A5" s="141" t="s">
        <v>24</v>
      </c>
      <c r="B5" s="142"/>
      <c r="C5" s="142"/>
      <c r="D5" s="142"/>
      <c r="E5" s="142"/>
      <c r="F5" s="142"/>
      <c r="G5" s="142"/>
      <c r="H5" s="142"/>
      <c r="I5" s="143"/>
    </row>
    <row r="6" spans="1:9">
      <c r="A6" s="147" t="s">
        <v>25</v>
      </c>
      <c r="B6" s="147"/>
      <c r="C6" s="147"/>
      <c r="D6" s="147"/>
      <c r="E6" s="147"/>
      <c r="F6" s="147"/>
      <c r="G6" s="147"/>
      <c r="H6" s="147"/>
      <c r="I6" s="147"/>
    </row>
    <row r="7" spans="1:9" s="276" customFormat="1" ht="47.5" customHeight="1">
      <c r="A7" s="147"/>
      <c r="B7" s="147"/>
      <c r="C7" s="147"/>
      <c r="D7" s="147"/>
      <c r="E7" s="147"/>
      <c r="F7" s="147"/>
      <c r="G7" s="147"/>
      <c r="H7" s="147"/>
      <c r="I7" s="147"/>
    </row>
    <row r="8" spans="1:9" ht="42.5" customHeight="1">
      <c r="A8" s="148" t="s">
        <v>26</v>
      </c>
      <c r="B8" s="149"/>
      <c r="C8" s="149"/>
      <c r="D8" s="149"/>
      <c r="E8" s="149"/>
      <c r="F8" s="149"/>
      <c r="G8" s="149"/>
      <c r="H8" s="149"/>
      <c r="I8" s="150"/>
    </row>
    <row r="9" spans="1:9" s="276" customFormat="1" ht="19.5" customHeight="1" thickBot="1">
      <c r="A9" s="281"/>
      <c r="B9" s="424"/>
      <c r="C9" s="424"/>
      <c r="D9" s="424"/>
      <c r="E9" s="424"/>
      <c r="F9" s="424"/>
      <c r="G9" s="424"/>
      <c r="H9" s="424"/>
      <c r="I9" s="425"/>
    </row>
    <row r="10" spans="1:9" ht="18" customHeight="1">
      <c r="A10" s="289" t="s">
        <v>93</v>
      </c>
      <c r="B10" s="290" t="s">
        <v>94</v>
      </c>
      <c r="C10" s="291" t="s">
        <v>6</v>
      </c>
      <c r="D10" s="291"/>
      <c r="E10" s="292" t="s">
        <v>13</v>
      </c>
      <c r="F10" s="292" t="s">
        <v>45</v>
      </c>
      <c r="G10" s="292" t="s">
        <v>8</v>
      </c>
      <c r="H10" s="292" t="s">
        <v>95</v>
      </c>
      <c r="I10" s="293" t="s">
        <v>96</v>
      </c>
    </row>
    <row r="11" spans="1:9" ht="15" customHeight="1" thickBot="1">
      <c r="A11" s="294"/>
      <c r="B11" s="295"/>
      <c r="C11" s="296" t="s">
        <v>9</v>
      </c>
      <c r="D11" s="296" t="s">
        <v>10</v>
      </c>
      <c r="E11" s="297"/>
      <c r="F11" s="297"/>
      <c r="G11" s="297"/>
      <c r="H11" s="297"/>
      <c r="I11" s="298"/>
    </row>
    <row r="12" spans="1:9">
      <c r="A12" s="299">
        <v>1</v>
      </c>
      <c r="B12" s="300"/>
      <c r="C12" s="300"/>
      <c r="D12" s="300"/>
      <c r="E12" s="301" t="s">
        <v>97</v>
      </c>
      <c r="F12" s="302"/>
      <c r="G12" s="302"/>
      <c r="H12" s="303"/>
      <c r="I12" s="304">
        <f>+I13</f>
        <v>0</v>
      </c>
    </row>
    <row r="13" spans="1:9" ht="25.25" customHeight="1">
      <c r="A13" s="305">
        <f>+A12+0.01</f>
        <v>1.01</v>
      </c>
      <c r="B13" s="306">
        <v>1.01</v>
      </c>
      <c r="C13" s="307">
        <v>1.01</v>
      </c>
      <c r="D13" s="306"/>
      <c r="E13" s="308" t="s">
        <v>98</v>
      </c>
      <c r="F13" s="309" t="s">
        <v>99</v>
      </c>
      <c r="G13" s="310">
        <v>1410.27</v>
      </c>
      <c r="H13" s="311"/>
      <c r="I13" s="312">
        <f>+ROUND(H13*G13,0)</f>
        <v>0</v>
      </c>
    </row>
    <row r="14" spans="1:9">
      <c r="A14" s="299">
        <v>2</v>
      </c>
      <c r="B14" s="313"/>
      <c r="C14" s="314"/>
      <c r="D14" s="313"/>
      <c r="E14" s="315" t="s">
        <v>100</v>
      </c>
      <c r="F14" s="316"/>
      <c r="G14" s="317"/>
      <c r="H14" s="318"/>
      <c r="I14" s="319">
        <f>SUM(I15:I38)</f>
        <v>0</v>
      </c>
    </row>
    <row r="15" spans="1:9" ht="18.75" customHeight="1">
      <c r="A15" s="320">
        <f>+A14+0.01</f>
        <v>2.0099999999999998</v>
      </c>
      <c r="B15" s="321" t="s">
        <v>101</v>
      </c>
      <c r="C15" s="322">
        <v>600</v>
      </c>
      <c r="D15" s="321" t="s">
        <v>102</v>
      </c>
      <c r="E15" s="323" t="s">
        <v>103</v>
      </c>
      <c r="F15" s="324" t="s">
        <v>104</v>
      </c>
      <c r="G15" s="310">
        <v>2084.71</v>
      </c>
      <c r="H15" s="325"/>
      <c r="I15" s="312">
        <f>ROUND(G15*H15,0)</f>
        <v>0</v>
      </c>
    </row>
    <row r="16" spans="1:9" ht="30" customHeight="1">
      <c r="A16" s="326">
        <v>2.02</v>
      </c>
      <c r="B16" s="322">
        <f>+A16</f>
        <v>2.02</v>
      </c>
      <c r="C16" s="322"/>
      <c r="D16" s="322" t="str">
        <f t="shared" ref="D16:D33" si="0">+CONCATENATE(A16,"P")</f>
        <v>2,02P</v>
      </c>
      <c r="E16" s="327" t="s">
        <v>105</v>
      </c>
      <c r="F16" s="324" t="s">
        <v>104</v>
      </c>
      <c r="G16" s="310">
        <v>32.97</v>
      </c>
      <c r="H16" s="311"/>
      <c r="I16" s="312">
        <f>ROUND(G16*H16,0)</f>
        <v>0</v>
      </c>
    </row>
    <row r="17" spans="1:9" ht="30" customHeight="1">
      <c r="A17" s="326">
        <f>+A16+0.01</f>
        <v>2.0299999999999998</v>
      </c>
      <c r="B17" s="322">
        <f t="shared" ref="B17:B38" si="1">+A17</f>
        <v>2.0299999999999998</v>
      </c>
      <c r="C17" s="322"/>
      <c r="D17" s="322" t="str">
        <f t="shared" si="0"/>
        <v>2,03P</v>
      </c>
      <c r="E17" s="327" t="s">
        <v>106</v>
      </c>
      <c r="F17" s="324" t="s">
        <v>104</v>
      </c>
      <c r="G17" s="310">
        <v>18.84</v>
      </c>
      <c r="H17" s="311"/>
      <c r="I17" s="312">
        <f t="shared" ref="I17:I38" si="2">ROUND(G17*H17,0)</f>
        <v>0</v>
      </c>
    </row>
    <row r="18" spans="1:9" ht="30" customHeight="1">
      <c r="A18" s="326">
        <f t="shared" ref="A18:A38" si="3">+A17+0.01</f>
        <v>2.0399999999999996</v>
      </c>
      <c r="B18" s="322">
        <f t="shared" si="1"/>
        <v>2.0399999999999996</v>
      </c>
      <c r="C18" s="322"/>
      <c r="D18" s="322" t="str">
        <f t="shared" si="0"/>
        <v>2,04P</v>
      </c>
      <c r="E18" s="327" t="s">
        <v>107</v>
      </c>
      <c r="F18" s="324" t="s">
        <v>104</v>
      </c>
      <c r="G18" s="310">
        <v>23.55</v>
      </c>
      <c r="H18" s="311"/>
      <c r="I18" s="312">
        <f t="shared" si="2"/>
        <v>0</v>
      </c>
    </row>
    <row r="19" spans="1:9" ht="30" customHeight="1">
      <c r="A19" s="326">
        <f t="shared" si="3"/>
        <v>2.0499999999999994</v>
      </c>
      <c r="B19" s="322">
        <f t="shared" si="1"/>
        <v>2.0499999999999994</v>
      </c>
      <c r="C19" s="322"/>
      <c r="D19" s="322" t="str">
        <f t="shared" si="0"/>
        <v>2,05P</v>
      </c>
      <c r="E19" s="327" t="s">
        <v>108</v>
      </c>
      <c r="F19" s="324" t="s">
        <v>104</v>
      </c>
      <c r="G19" s="310">
        <v>9.42</v>
      </c>
      <c r="H19" s="311"/>
      <c r="I19" s="312">
        <f t="shared" si="2"/>
        <v>0</v>
      </c>
    </row>
    <row r="20" spans="1:9" ht="30" customHeight="1">
      <c r="A20" s="326">
        <f t="shared" si="3"/>
        <v>2.0599999999999992</v>
      </c>
      <c r="B20" s="322">
        <f t="shared" si="1"/>
        <v>2.0599999999999992</v>
      </c>
      <c r="C20" s="322"/>
      <c r="D20" s="322" t="str">
        <f t="shared" si="0"/>
        <v>2,06P</v>
      </c>
      <c r="E20" s="327" t="s">
        <v>109</v>
      </c>
      <c r="F20" s="324" t="s">
        <v>104</v>
      </c>
      <c r="G20" s="310">
        <v>10.6</v>
      </c>
      <c r="H20" s="311"/>
      <c r="I20" s="312">
        <f t="shared" si="2"/>
        <v>0</v>
      </c>
    </row>
    <row r="21" spans="1:9" ht="30" customHeight="1">
      <c r="A21" s="326">
        <f t="shared" si="3"/>
        <v>2.069999999999999</v>
      </c>
      <c r="B21" s="322">
        <f t="shared" si="1"/>
        <v>2.069999999999999</v>
      </c>
      <c r="C21" s="322"/>
      <c r="D21" s="322" t="str">
        <f t="shared" si="0"/>
        <v>2,07P</v>
      </c>
      <c r="E21" s="327" t="s">
        <v>110</v>
      </c>
      <c r="F21" s="324" t="s">
        <v>104</v>
      </c>
      <c r="G21" s="310">
        <v>23.55</v>
      </c>
      <c r="H21" s="311"/>
      <c r="I21" s="312">
        <f t="shared" si="2"/>
        <v>0</v>
      </c>
    </row>
    <row r="22" spans="1:9" ht="30" customHeight="1">
      <c r="A22" s="326">
        <f t="shared" si="3"/>
        <v>2.0799999999999987</v>
      </c>
      <c r="B22" s="322">
        <f t="shared" si="1"/>
        <v>2.0799999999999987</v>
      </c>
      <c r="C22" s="322"/>
      <c r="D22" s="322" t="str">
        <f t="shared" si="0"/>
        <v>2,08P</v>
      </c>
      <c r="E22" s="327" t="s">
        <v>111</v>
      </c>
      <c r="F22" s="324" t="s">
        <v>104</v>
      </c>
      <c r="G22" s="310">
        <v>9.42</v>
      </c>
      <c r="H22" s="311"/>
      <c r="I22" s="312">
        <f t="shared" si="2"/>
        <v>0</v>
      </c>
    </row>
    <row r="23" spans="1:9" ht="30" customHeight="1">
      <c r="A23" s="326">
        <f t="shared" si="3"/>
        <v>2.0899999999999985</v>
      </c>
      <c r="B23" s="322">
        <f t="shared" si="1"/>
        <v>2.0899999999999985</v>
      </c>
      <c r="C23" s="322"/>
      <c r="D23" s="322" t="str">
        <f t="shared" si="0"/>
        <v>2,09P</v>
      </c>
      <c r="E23" s="327" t="s">
        <v>112</v>
      </c>
      <c r="F23" s="324" t="s">
        <v>104</v>
      </c>
      <c r="G23" s="310">
        <v>7.06</v>
      </c>
      <c r="H23" s="311"/>
      <c r="I23" s="312">
        <f t="shared" si="2"/>
        <v>0</v>
      </c>
    </row>
    <row r="24" spans="1:9" ht="30" customHeight="1">
      <c r="A24" s="320">
        <f t="shared" si="3"/>
        <v>2.0999999999999983</v>
      </c>
      <c r="B24" s="322">
        <f t="shared" si="1"/>
        <v>2.0999999999999983</v>
      </c>
      <c r="C24" s="322"/>
      <c r="D24" s="322" t="str">
        <f t="shared" si="0"/>
        <v>2,1P</v>
      </c>
      <c r="E24" s="327" t="s">
        <v>113</v>
      </c>
      <c r="F24" s="324" t="s">
        <v>104</v>
      </c>
      <c r="G24" s="310">
        <v>4.71</v>
      </c>
      <c r="H24" s="311"/>
      <c r="I24" s="312">
        <f t="shared" si="2"/>
        <v>0</v>
      </c>
    </row>
    <row r="25" spans="1:9" ht="30" customHeight="1">
      <c r="A25" s="326">
        <f t="shared" si="3"/>
        <v>2.1099999999999981</v>
      </c>
      <c r="B25" s="322">
        <f t="shared" si="1"/>
        <v>2.1099999999999981</v>
      </c>
      <c r="C25" s="322"/>
      <c r="D25" s="322" t="str">
        <f t="shared" si="0"/>
        <v>2,11P</v>
      </c>
      <c r="E25" s="327" t="s">
        <v>114</v>
      </c>
      <c r="F25" s="324" t="s">
        <v>104</v>
      </c>
      <c r="G25" s="310">
        <v>5.89</v>
      </c>
      <c r="H25" s="311"/>
      <c r="I25" s="312">
        <f t="shared" si="2"/>
        <v>0</v>
      </c>
    </row>
    <row r="26" spans="1:9" ht="30" customHeight="1">
      <c r="A26" s="326">
        <f t="shared" si="3"/>
        <v>2.1199999999999979</v>
      </c>
      <c r="B26" s="322">
        <f t="shared" si="1"/>
        <v>2.1199999999999979</v>
      </c>
      <c r="C26" s="322"/>
      <c r="D26" s="322" t="str">
        <f t="shared" si="0"/>
        <v>2,12P</v>
      </c>
      <c r="E26" s="327" t="s">
        <v>115</v>
      </c>
      <c r="F26" s="324" t="s">
        <v>104</v>
      </c>
      <c r="G26" s="310">
        <v>4.71</v>
      </c>
      <c r="H26" s="311"/>
      <c r="I26" s="312">
        <f t="shared" si="2"/>
        <v>0</v>
      </c>
    </row>
    <row r="27" spans="1:9" ht="30" customHeight="1">
      <c r="A27" s="326">
        <f t="shared" si="3"/>
        <v>2.1299999999999977</v>
      </c>
      <c r="B27" s="322">
        <f t="shared" si="1"/>
        <v>2.1299999999999977</v>
      </c>
      <c r="C27" s="322"/>
      <c r="D27" s="322" t="str">
        <f t="shared" si="0"/>
        <v>2,13P</v>
      </c>
      <c r="E27" s="327" t="s">
        <v>116</v>
      </c>
      <c r="F27" s="324" t="s">
        <v>104</v>
      </c>
      <c r="G27" s="310">
        <v>9.42</v>
      </c>
      <c r="H27" s="311"/>
      <c r="I27" s="312">
        <f t="shared" si="2"/>
        <v>0</v>
      </c>
    </row>
    <row r="28" spans="1:9" ht="30" customHeight="1">
      <c r="A28" s="326">
        <f t="shared" si="3"/>
        <v>2.1399999999999975</v>
      </c>
      <c r="B28" s="322">
        <f t="shared" si="1"/>
        <v>2.1399999999999975</v>
      </c>
      <c r="C28" s="322"/>
      <c r="D28" s="322" t="str">
        <f t="shared" si="0"/>
        <v>2,14P</v>
      </c>
      <c r="E28" s="327" t="s">
        <v>117</v>
      </c>
      <c r="F28" s="324" t="s">
        <v>104</v>
      </c>
      <c r="G28" s="310">
        <v>9.42</v>
      </c>
      <c r="H28" s="311"/>
      <c r="I28" s="312">
        <f t="shared" si="2"/>
        <v>0</v>
      </c>
    </row>
    <row r="29" spans="1:9" ht="30" customHeight="1">
      <c r="A29" s="326">
        <f t="shared" si="3"/>
        <v>2.1499999999999972</v>
      </c>
      <c r="B29" s="322">
        <f t="shared" si="1"/>
        <v>2.1499999999999972</v>
      </c>
      <c r="C29" s="322"/>
      <c r="D29" s="322" t="str">
        <f t="shared" si="0"/>
        <v>2,15P</v>
      </c>
      <c r="E29" s="327" t="s">
        <v>118</v>
      </c>
      <c r="F29" s="324" t="s">
        <v>104</v>
      </c>
      <c r="G29" s="310">
        <v>7.06</v>
      </c>
      <c r="H29" s="311"/>
      <c r="I29" s="312">
        <f t="shared" si="2"/>
        <v>0</v>
      </c>
    </row>
    <row r="30" spans="1:9" ht="30" customHeight="1">
      <c r="A30" s="326">
        <f t="shared" si="3"/>
        <v>2.159999999999997</v>
      </c>
      <c r="B30" s="322">
        <f t="shared" si="1"/>
        <v>2.159999999999997</v>
      </c>
      <c r="C30" s="322"/>
      <c r="D30" s="322" t="str">
        <f t="shared" si="0"/>
        <v>2,16P</v>
      </c>
      <c r="E30" s="327" t="s">
        <v>119</v>
      </c>
      <c r="F30" s="324" t="s">
        <v>104</v>
      </c>
      <c r="G30" s="310">
        <v>7.06</v>
      </c>
      <c r="H30" s="311"/>
      <c r="I30" s="312">
        <f t="shared" si="2"/>
        <v>0</v>
      </c>
    </row>
    <row r="31" spans="1:9" ht="30" customHeight="1">
      <c r="A31" s="326">
        <f t="shared" si="3"/>
        <v>2.1699999999999968</v>
      </c>
      <c r="B31" s="322">
        <f t="shared" si="1"/>
        <v>2.1699999999999968</v>
      </c>
      <c r="C31" s="322"/>
      <c r="D31" s="322" t="str">
        <f t="shared" si="0"/>
        <v>2,17P</v>
      </c>
      <c r="E31" s="327" t="s">
        <v>120</v>
      </c>
      <c r="F31" s="324" t="s">
        <v>104</v>
      </c>
      <c r="G31" s="310">
        <v>7.06</v>
      </c>
      <c r="H31" s="311"/>
      <c r="I31" s="312">
        <f t="shared" si="2"/>
        <v>0</v>
      </c>
    </row>
    <row r="32" spans="1:9" ht="30" customHeight="1">
      <c r="A32" s="326">
        <f t="shared" si="3"/>
        <v>2.1799999999999966</v>
      </c>
      <c r="B32" s="322">
        <f t="shared" si="1"/>
        <v>2.1799999999999966</v>
      </c>
      <c r="C32" s="322"/>
      <c r="D32" s="322" t="str">
        <f t="shared" si="0"/>
        <v>2,18P</v>
      </c>
      <c r="E32" s="327" t="s">
        <v>121</v>
      </c>
      <c r="F32" s="324" t="s">
        <v>104</v>
      </c>
      <c r="G32" s="310">
        <v>9.42</v>
      </c>
      <c r="H32" s="311"/>
      <c r="I32" s="312">
        <f t="shared" si="2"/>
        <v>0</v>
      </c>
    </row>
    <row r="33" spans="1:9" ht="30" customHeight="1">
      <c r="A33" s="326">
        <f t="shared" si="3"/>
        <v>2.1899999999999964</v>
      </c>
      <c r="B33" s="322">
        <f t="shared" si="1"/>
        <v>2.1899999999999964</v>
      </c>
      <c r="C33" s="322"/>
      <c r="D33" s="322" t="str">
        <f t="shared" si="0"/>
        <v>2,19P</v>
      </c>
      <c r="E33" s="327" t="s">
        <v>122</v>
      </c>
      <c r="F33" s="324" t="s">
        <v>104</v>
      </c>
      <c r="G33" s="310">
        <v>8.24</v>
      </c>
      <c r="H33" s="311"/>
      <c r="I33" s="312">
        <f t="shared" si="2"/>
        <v>0</v>
      </c>
    </row>
    <row r="34" spans="1:9" ht="30" customHeight="1">
      <c r="A34" s="320">
        <f t="shared" si="3"/>
        <v>2.1999999999999962</v>
      </c>
      <c r="B34" s="322">
        <f t="shared" si="1"/>
        <v>2.1999999999999962</v>
      </c>
      <c r="C34" s="322"/>
      <c r="D34" s="322" t="s">
        <v>123</v>
      </c>
      <c r="E34" s="327" t="s">
        <v>124</v>
      </c>
      <c r="F34" s="324" t="s">
        <v>104</v>
      </c>
      <c r="G34" s="310">
        <v>4.71</v>
      </c>
      <c r="H34" s="311"/>
      <c r="I34" s="312">
        <f t="shared" si="2"/>
        <v>0</v>
      </c>
    </row>
    <row r="35" spans="1:9" ht="30" customHeight="1">
      <c r="A35" s="326">
        <f t="shared" si="3"/>
        <v>2.209999999999996</v>
      </c>
      <c r="B35" s="322">
        <f t="shared" si="1"/>
        <v>2.209999999999996</v>
      </c>
      <c r="C35" s="322"/>
      <c r="D35" s="322" t="str">
        <f>+CONCATENATE(A35,"P")</f>
        <v>2,21P</v>
      </c>
      <c r="E35" s="327" t="s">
        <v>125</v>
      </c>
      <c r="F35" s="324" t="s">
        <v>104</v>
      </c>
      <c r="G35" s="310">
        <v>9.42</v>
      </c>
      <c r="H35" s="311"/>
      <c r="I35" s="312">
        <f t="shared" si="2"/>
        <v>0</v>
      </c>
    </row>
    <row r="36" spans="1:9" ht="30" customHeight="1">
      <c r="A36" s="326">
        <f t="shared" si="3"/>
        <v>2.2199999999999958</v>
      </c>
      <c r="B36" s="322">
        <f t="shared" si="1"/>
        <v>2.2199999999999958</v>
      </c>
      <c r="C36" s="322"/>
      <c r="D36" s="322" t="str">
        <f>+CONCATENATE(A36,"P")</f>
        <v>2,22P</v>
      </c>
      <c r="E36" s="327" t="s">
        <v>126</v>
      </c>
      <c r="F36" s="324" t="s">
        <v>104</v>
      </c>
      <c r="G36" s="310">
        <v>10.6</v>
      </c>
      <c r="H36" s="311"/>
      <c r="I36" s="312">
        <f t="shared" si="2"/>
        <v>0</v>
      </c>
    </row>
    <row r="37" spans="1:9" ht="30" customHeight="1">
      <c r="A37" s="326">
        <f t="shared" si="3"/>
        <v>2.2299999999999955</v>
      </c>
      <c r="B37" s="322">
        <f t="shared" si="1"/>
        <v>2.2299999999999955</v>
      </c>
      <c r="C37" s="322"/>
      <c r="D37" s="322" t="str">
        <f>+CONCATENATE(A37,"P")</f>
        <v>2,23P</v>
      </c>
      <c r="E37" s="327" t="s">
        <v>127</v>
      </c>
      <c r="F37" s="324" t="s">
        <v>104</v>
      </c>
      <c r="G37" s="310">
        <v>4.71</v>
      </c>
      <c r="H37" s="311"/>
      <c r="I37" s="312">
        <f t="shared" si="2"/>
        <v>0</v>
      </c>
    </row>
    <row r="38" spans="1:9" ht="30" customHeight="1">
      <c r="A38" s="326">
        <f t="shared" si="3"/>
        <v>2.2399999999999953</v>
      </c>
      <c r="B38" s="322">
        <f t="shared" si="1"/>
        <v>2.2399999999999953</v>
      </c>
      <c r="C38" s="322"/>
      <c r="D38" s="322" t="str">
        <f>+CONCATENATE(A38,"P")</f>
        <v>2,24P</v>
      </c>
      <c r="E38" s="327" t="s">
        <v>128</v>
      </c>
      <c r="F38" s="328" t="s">
        <v>104</v>
      </c>
      <c r="G38" s="310">
        <v>1116.79</v>
      </c>
      <c r="H38" s="311"/>
      <c r="I38" s="329">
        <f t="shared" si="2"/>
        <v>0</v>
      </c>
    </row>
    <row r="39" spans="1:9">
      <c r="A39" s="299">
        <v>3</v>
      </c>
      <c r="B39" s="313"/>
      <c r="C39" s="314"/>
      <c r="D39" s="313"/>
      <c r="E39" s="315" t="s">
        <v>129</v>
      </c>
      <c r="F39" s="316"/>
      <c r="G39" s="317"/>
      <c r="H39" s="318"/>
      <c r="I39" s="319">
        <f>+I40+I41</f>
        <v>0</v>
      </c>
    </row>
    <row r="40" spans="1:9" ht="30" customHeight="1">
      <c r="A40" s="320">
        <f>+A39+0.01</f>
        <v>3.01</v>
      </c>
      <c r="B40" s="321">
        <f>+A40</f>
        <v>3.01</v>
      </c>
      <c r="C40" s="322"/>
      <c r="D40" s="321" t="s">
        <v>130</v>
      </c>
      <c r="E40" s="323" t="s">
        <v>131</v>
      </c>
      <c r="F40" s="324" t="s">
        <v>99</v>
      </c>
      <c r="G40" s="310">
        <v>4279.8</v>
      </c>
      <c r="H40" s="325"/>
      <c r="I40" s="312">
        <f>+ROUND(H40*G40,0)</f>
        <v>0</v>
      </c>
    </row>
    <row r="41" spans="1:9" ht="25">
      <c r="A41" s="320">
        <f>+A40+0.01</f>
        <v>3.0199999999999996</v>
      </c>
      <c r="B41" s="321">
        <f>+A41</f>
        <v>3.0199999999999996</v>
      </c>
      <c r="C41" s="322"/>
      <c r="D41" s="321" t="s">
        <v>132</v>
      </c>
      <c r="E41" s="323" t="s">
        <v>133</v>
      </c>
      <c r="F41" s="330" t="s">
        <v>99</v>
      </c>
      <c r="G41" s="310">
        <v>64.64</v>
      </c>
      <c r="H41" s="325"/>
      <c r="I41" s="312">
        <f>+ROUND(H41*G41,0)</f>
        <v>0</v>
      </c>
    </row>
    <row r="42" spans="1:9">
      <c r="A42" s="299">
        <v>4</v>
      </c>
      <c r="B42" s="313"/>
      <c r="C42" s="314"/>
      <c r="D42" s="313"/>
      <c r="E42" s="315" t="s">
        <v>134</v>
      </c>
      <c r="F42" s="316"/>
      <c r="G42" s="317"/>
      <c r="H42" s="318"/>
      <c r="I42" s="319">
        <f>SUM(I43:I44)</f>
        <v>0</v>
      </c>
    </row>
    <row r="43" spans="1:9">
      <c r="A43" s="320">
        <f>+A42+0.01</f>
        <v>4.01</v>
      </c>
      <c r="B43" s="321">
        <f>+A43</f>
        <v>4.01</v>
      </c>
      <c r="C43" s="322"/>
      <c r="D43" s="321" t="s">
        <v>135</v>
      </c>
      <c r="E43" s="308" t="s">
        <v>136</v>
      </c>
      <c r="F43" s="324" t="s">
        <v>99</v>
      </c>
      <c r="G43" s="310">
        <v>6223.19</v>
      </c>
      <c r="H43" s="311"/>
      <c r="I43" s="331">
        <f>+ROUND(H43*G43,0)</f>
        <v>0</v>
      </c>
    </row>
    <row r="44" spans="1:9">
      <c r="A44" s="320">
        <f>+A43+0.01</f>
        <v>4.0199999999999996</v>
      </c>
      <c r="B44" s="321">
        <f>+A44</f>
        <v>4.0199999999999996</v>
      </c>
      <c r="C44" s="322"/>
      <c r="D44" s="321" t="s">
        <v>137</v>
      </c>
      <c r="E44" s="308" t="s">
        <v>138</v>
      </c>
      <c r="F44" s="324" t="s">
        <v>139</v>
      </c>
      <c r="G44" s="310">
        <v>969.6</v>
      </c>
      <c r="H44" s="311"/>
      <c r="I44" s="331">
        <f>+ROUND(H44*G44,0)</f>
        <v>0</v>
      </c>
    </row>
    <row r="45" spans="1:9">
      <c r="A45" s="299">
        <v>5</v>
      </c>
      <c r="B45" s="313"/>
      <c r="C45" s="314"/>
      <c r="D45" s="313"/>
      <c r="E45" s="315" t="s">
        <v>140</v>
      </c>
      <c r="F45" s="316"/>
      <c r="G45" s="317"/>
      <c r="H45" s="318"/>
      <c r="I45" s="319">
        <f>SUM(I46:I49)</f>
        <v>0</v>
      </c>
    </row>
    <row r="46" spans="1:9" ht="25">
      <c r="A46" s="320">
        <f>+A45+0.01</f>
        <v>5.01</v>
      </c>
      <c r="B46" s="321">
        <f>+A46</f>
        <v>5.01</v>
      </c>
      <c r="C46" s="322"/>
      <c r="D46" s="321" t="s">
        <v>141</v>
      </c>
      <c r="E46" s="323" t="s">
        <v>142</v>
      </c>
      <c r="F46" s="324" t="s">
        <v>139</v>
      </c>
      <c r="G46" s="310">
        <v>1818</v>
      </c>
      <c r="H46" s="325"/>
      <c r="I46" s="312">
        <f>+ROUND(H46*G46,0)</f>
        <v>0</v>
      </c>
    </row>
    <row r="47" spans="1:9" ht="40.5" customHeight="1">
      <c r="A47" s="320">
        <f t="shared" ref="A47:A49" si="4">+A46+0.01</f>
        <v>5.0199999999999996</v>
      </c>
      <c r="B47" s="321">
        <f t="shared" ref="B47:B49" si="5">+A47</f>
        <v>5.0199999999999996</v>
      </c>
      <c r="C47" s="322"/>
      <c r="D47" s="321" t="s">
        <v>143</v>
      </c>
      <c r="E47" s="323" t="s">
        <v>144</v>
      </c>
      <c r="F47" s="324" t="s">
        <v>139</v>
      </c>
      <c r="G47" s="310">
        <v>2842.85</v>
      </c>
      <c r="H47" s="325"/>
      <c r="I47" s="312">
        <f>+ROUND(H47*G47,0)</f>
        <v>0</v>
      </c>
    </row>
    <row r="48" spans="1:9" ht="37.5">
      <c r="A48" s="320">
        <f t="shared" si="4"/>
        <v>5.0299999999999994</v>
      </c>
      <c r="B48" s="321">
        <f t="shared" si="5"/>
        <v>5.0299999999999994</v>
      </c>
      <c r="C48" s="322"/>
      <c r="D48" s="321" t="s">
        <v>145</v>
      </c>
      <c r="E48" s="327" t="s">
        <v>146</v>
      </c>
      <c r="F48" s="324" t="s">
        <v>139</v>
      </c>
      <c r="G48" s="310">
        <v>1696.8</v>
      </c>
      <c r="H48" s="325"/>
      <c r="I48" s="312">
        <f t="shared" ref="I48:I49" si="6">+ROUND(H48*G48,0)</f>
        <v>0</v>
      </c>
    </row>
    <row r="49" spans="1:9" ht="28.25" customHeight="1">
      <c r="A49" s="320">
        <f t="shared" si="4"/>
        <v>5.0399999999999991</v>
      </c>
      <c r="B49" s="321">
        <f t="shared" si="5"/>
        <v>5.0399999999999991</v>
      </c>
      <c r="C49" s="322"/>
      <c r="D49" s="321" t="s">
        <v>147</v>
      </c>
      <c r="E49" s="323" t="s">
        <v>148</v>
      </c>
      <c r="F49" s="324" t="s">
        <v>149</v>
      </c>
      <c r="G49" s="310">
        <v>202</v>
      </c>
      <c r="H49" s="332"/>
      <c r="I49" s="312">
        <f t="shared" si="6"/>
        <v>0</v>
      </c>
    </row>
    <row r="50" spans="1:9">
      <c r="A50" s="299">
        <v>6</v>
      </c>
      <c r="B50" s="313"/>
      <c r="C50" s="314"/>
      <c r="D50" s="313"/>
      <c r="E50" s="315" t="s">
        <v>150</v>
      </c>
      <c r="F50" s="316"/>
      <c r="G50" s="317"/>
      <c r="H50" s="318"/>
      <c r="I50" s="319">
        <f>SUM(I51:I52)</f>
        <v>0</v>
      </c>
    </row>
    <row r="51" spans="1:9">
      <c r="A51" s="320">
        <f>+A50+0.01</f>
        <v>6.01</v>
      </c>
      <c r="B51" s="321">
        <f>+A51</f>
        <v>6.01</v>
      </c>
      <c r="C51" s="322"/>
      <c r="D51" s="321" t="s">
        <v>151</v>
      </c>
      <c r="E51" s="308" t="s">
        <v>152</v>
      </c>
      <c r="F51" s="324" t="s">
        <v>99</v>
      </c>
      <c r="G51" s="310">
        <v>775.68</v>
      </c>
      <c r="H51" s="333"/>
      <c r="I51" s="312">
        <f>ROUND(G51*H51,0)</f>
        <v>0</v>
      </c>
    </row>
    <row r="52" spans="1:9" ht="37.5">
      <c r="A52" s="320">
        <f>+A51+0.01</f>
        <v>6.02</v>
      </c>
      <c r="B52" s="321">
        <f>+A52</f>
        <v>6.02</v>
      </c>
      <c r="C52" s="322"/>
      <c r="D52" s="321" t="s">
        <v>153</v>
      </c>
      <c r="E52" s="323" t="s">
        <v>154</v>
      </c>
      <c r="F52" s="324" t="s">
        <v>155</v>
      </c>
      <c r="G52" s="310">
        <v>3003.31</v>
      </c>
      <c r="H52" s="333"/>
      <c r="I52" s="312">
        <f>ROUND(G52*H52,0)</f>
        <v>0</v>
      </c>
    </row>
    <row r="53" spans="1:9">
      <c r="A53" s="299">
        <v>7</v>
      </c>
      <c r="B53" s="313"/>
      <c r="C53" s="314"/>
      <c r="D53" s="313"/>
      <c r="E53" s="315" t="s">
        <v>156</v>
      </c>
      <c r="F53" s="316"/>
      <c r="G53" s="317"/>
      <c r="H53" s="318"/>
      <c r="I53" s="319">
        <f>SUM(I54)</f>
        <v>0</v>
      </c>
    </row>
    <row r="54" spans="1:9" ht="25">
      <c r="A54" s="320">
        <f>+A53+0.01</f>
        <v>7.01</v>
      </c>
      <c r="B54" s="321">
        <f>+A54</f>
        <v>7.01</v>
      </c>
      <c r="C54" s="322"/>
      <c r="D54" s="321" t="s">
        <v>157</v>
      </c>
      <c r="E54" s="323" t="s">
        <v>158</v>
      </c>
      <c r="F54" s="324" t="s">
        <v>99</v>
      </c>
      <c r="G54" s="310">
        <v>775.68</v>
      </c>
      <c r="H54" s="332"/>
      <c r="I54" s="312">
        <f>+ROUND(H54*G54,0)</f>
        <v>0</v>
      </c>
    </row>
    <row r="55" spans="1:9">
      <c r="A55" s="299">
        <v>8</v>
      </c>
      <c r="B55" s="313"/>
      <c r="C55" s="314"/>
      <c r="D55" s="313"/>
      <c r="E55" s="315" t="s">
        <v>159</v>
      </c>
      <c r="F55" s="316"/>
      <c r="G55" s="317"/>
      <c r="H55" s="318"/>
      <c r="I55" s="319">
        <f>SUM(I56:I58)</f>
        <v>0</v>
      </c>
    </row>
    <row r="56" spans="1:9">
      <c r="A56" s="320">
        <f>+A55+0.01</f>
        <v>8.01</v>
      </c>
      <c r="B56" s="321">
        <f>+A56</f>
        <v>8.01</v>
      </c>
      <c r="C56" s="322"/>
      <c r="D56" s="321" t="s">
        <v>160</v>
      </c>
      <c r="E56" s="308" t="s">
        <v>161</v>
      </c>
      <c r="F56" s="324" t="s">
        <v>149</v>
      </c>
      <c r="G56" s="310">
        <v>202</v>
      </c>
      <c r="H56" s="332"/>
      <c r="I56" s="312">
        <f>ROUND(G56*H56,0)</f>
        <v>0</v>
      </c>
    </row>
    <row r="57" spans="1:9">
      <c r="A57" s="320">
        <f t="shared" ref="A57:A58" si="7">+A56+0.01</f>
        <v>8.02</v>
      </c>
      <c r="B57" s="321">
        <f t="shared" ref="B57:B58" si="8">+A57</f>
        <v>8.02</v>
      </c>
      <c r="C57" s="322"/>
      <c r="D57" s="321" t="s">
        <v>162</v>
      </c>
      <c r="E57" s="308" t="s">
        <v>163</v>
      </c>
      <c r="F57" s="324" t="s">
        <v>149</v>
      </c>
      <c r="G57" s="310">
        <v>202</v>
      </c>
      <c r="H57" s="332"/>
      <c r="I57" s="312">
        <f t="shared" ref="I57:I58" si="9">ROUND(G57*H57,0)</f>
        <v>0</v>
      </c>
    </row>
    <row r="58" spans="1:9">
      <c r="A58" s="320">
        <f t="shared" si="7"/>
        <v>8.0299999999999994</v>
      </c>
      <c r="B58" s="321">
        <f t="shared" si="8"/>
        <v>8.0299999999999994</v>
      </c>
      <c r="C58" s="322"/>
      <c r="D58" s="321" t="s">
        <v>164</v>
      </c>
      <c r="E58" s="308" t="s">
        <v>165</v>
      </c>
      <c r="F58" s="324" t="s">
        <v>149</v>
      </c>
      <c r="G58" s="310">
        <v>202</v>
      </c>
      <c r="H58" s="332"/>
      <c r="I58" s="312">
        <f t="shared" si="9"/>
        <v>0</v>
      </c>
    </row>
    <row r="59" spans="1:9">
      <c r="A59" s="334">
        <v>9</v>
      </c>
      <c r="B59" s="335"/>
      <c r="C59" s="336"/>
      <c r="D59" s="335"/>
      <c r="E59" s="337" t="s">
        <v>166</v>
      </c>
      <c r="F59" s="338"/>
      <c r="G59" s="317"/>
      <c r="H59" s="318"/>
      <c r="I59" s="339">
        <f>SUM(I60)</f>
        <v>0</v>
      </c>
    </row>
    <row r="60" spans="1:9" ht="25">
      <c r="A60" s="340">
        <f>+A59+0.01</f>
        <v>9.01</v>
      </c>
      <c r="B60" s="341">
        <f>+A60</f>
        <v>9.01</v>
      </c>
      <c r="C60" s="342"/>
      <c r="D60" s="341" t="s">
        <v>167</v>
      </c>
      <c r="E60" s="323" t="s">
        <v>168</v>
      </c>
      <c r="F60" s="343" t="s">
        <v>149</v>
      </c>
      <c r="G60" s="310">
        <v>202</v>
      </c>
      <c r="H60" s="344"/>
      <c r="I60" s="345">
        <f>ROUND(G60*H60,0)</f>
        <v>0</v>
      </c>
    </row>
    <row r="61" spans="1:9">
      <c r="A61" s="334">
        <v>10</v>
      </c>
      <c r="B61" s="335"/>
      <c r="C61" s="336"/>
      <c r="D61" s="335"/>
      <c r="E61" s="315" t="s">
        <v>169</v>
      </c>
      <c r="F61" s="316"/>
      <c r="G61" s="317"/>
      <c r="H61" s="318"/>
      <c r="I61" s="339">
        <f>SUM(I62)</f>
        <v>0</v>
      </c>
    </row>
    <row r="62" spans="1:9" ht="25.75" customHeight="1" thickBot="1">
      <c r="A62" s="340">
        <f>+A61+0.01</f>
        <v>10.01</v>
      </c>
      <c r="B62" s="341">
        <f>+A62</f>
        <v>10.01</v>
      </c>
      <c r="C62" s="342"/>
      <c r="D62" s="341" t="s">
        <v>170</v>
      </c>
      <c r="E62" s="308" t="s">
        <v>171</v>
      </c>
      <c r="F62" s="324" t="s">
        <v>99</v>
      </c>
      <c r="G62" s="310">
        <v>6223.17</v>
      </c>
      <c r="H62" s="344"/>
      <c r="I62" s="331">
        <f>ROUND(G62*H62,0)</f>
        <v>0</v>
      </c>
    </row>
    <row r="63" spans="1:9" ht="16" thickBot="1">
      <c r="A63" s="346" t="s">
        <v>11</v>
      </c>
      <c r="B63" s="347"/>
      <c r="C63" s="347"/>
      <c r="D63" s="347"/>
      <c r="E63" s="348"/>
      <c r="F63" s="348"/>
      <c r="G63" s="348"/>
      <c r="H63" s="349"/>
      <c r="I63" s="350">
        <f>+I12+I14+I39+I42+I45+I50+I53+I55+I59+I61</f>
        <v>0</v>
      </c>
    </row>
    <row r="64" spans="1:9" ht="10.5" customHeight="1" thickBot="1">
      <c r="A64" s="351"/>
      <c r="B64" s="352"/>
      <c r="C64" s="352"/>
      <c r="D64" s="352"/>
      <c r="E64" s="352"/>
      <c r="F64" s="352"/>
      <c r="G64" s="352"/>
      <c r="H64" s="352"/>
      <c r="I64" s="353"/>
    </row>
    <row r="65" spans="1:9" ht="10.5" hidden="1" customHeight="1" thickBot="1">
      <c r="A65" s="354"/>
      <c r="B65" s="355"/>
      <c r="C65" s="355"/>
      <c r="D65" s="355"/>
      <c r="E65" s="355"/>
      <c r="F65" s="356"/>
      <c r="G65" s="356"/>
      <c r="H65" s="356"/>
      <c r="I65" s="357"/>
    </row>
    <row r="66" spans="1:9" ht="31.75" customHeight="1" thickBot="1">
      <c r="A66" s="354"/>
      <c r="B66" s="355"/>
      <c r="C66" s="355"/>
      <c r="D66" s="355"/>
      <c r="E66" s="355"/>
      <c r="F66" s="358" t="s">
        <v>172</v>
      </c>
      <c r="G66" s="359"/>
      <c r="H66" s="360"/>
      <c r="I66" s="361"/>
    </row>
    <row r="67" spans="1:9" ht="16" thickBot="1">
      <c r="A67" s="362"/>
      <c r="B67" s="363"/>
      <c r="C67" s="363"/>
      <c r="D67" s="363"/>
      <c r="E67" s="363"/>
      <c r="F67" s="364" t="s">
        <v>173</v>
      </c>
      <c r="G67" s="365"/>
      <c r="H67" s="366"/>
      <c r="I67" s="367"/>
    </row>
    <row r="68" spans="1:9" ht="16" thickBot="1">
      <c r="A68" s="362"/>
      <c r="B68" s="363"/>
      <c r="C68" s="363"/>
      <c r="D68" s="363"/>
      <c r="E68" s="363"/>
      <c r="F68" s="364" t="s">
        <v>174</v>
      </c>
      <c r="G68" s="365"/>
      <c r="H68" s="366"/>
      <c r="I68" s="368"/>
    </row>
    <row r="69" spans="1:9" ht="16" thickBot="1">
      <c r="A69" s="362"/>
      <c r="B69" s="363"/>
      <c r="C69" s="363"/>
      <c r="D69" s="363"/>
      <c r="E69" s="363"/>
      <c r="F69" s="364"/>
      <c r="G69" s="365"/>
      <c r="H69" s="366"/>
      <c r="I69" s="369"/>
    </row>
    <row r="70" spans="1:9" ht="16" thickBot="1">
      <c r="A70" s="362"/>
      <c r="B70" s="363"/>
      <c r="C70" s="363"/>
      <c r="D70" s="363"/>
      <c r="E70" s="363"/>
      <c r="F70" s="364" t="s">
        <v>175</v>
      </c>
      <c r="G70" s="365"/>
      <c r="H70" s="366"/>
      <c r="I70" s="370"/>
    </row>
    <row r="71" spans="1:9" ht="16" thickBot="1">
      <c r="A71" s="362"/>
      <c r="B71" s="363"/>
      <c r="C71" s="363"/>
      <c r="D71" s="363"/>
      <c r="E71" s="363"/>
      <c r="F71" s="371"/>
      <c r="G71" s="371"/>
      <c r="H71" s="371"/>
      <c r="I71" s="372"/>
    </row>
    <row r="72" spans="1:9" ht="44.4" customHeight="1">
      <c r="A72" s="108"/>
      <c r="B72" s="139"/>
      <c r="C72" s="139"/>
      <c r="D72" s="139"/>
      <c r="E72" s="139"/>
      <c r="F72" s="139"/>
      <c r="G72" s="139"/>
      <c r="H72" s="139"/>
      <c r="I72" s="140"/>
    </row>
    <row r="73" spans="1:9" ht="29.4" customHeight="1">
      <c r="A73" s="130" t="s">
        <v>12</v>
      </c>
      <c r="B73" s="131"/>
      <c r="C73" s="131"/>
      <c r="D73" s="131"/>
      <c r="E73" s="131"/>
      <c r="F73" s="138" t="s">
        <v>7</v>
      </c>
      <c r="G73" s="138"/>
      <c r="H73" s="138"/>
      <c r="I73" s="109" t="s">
        <v>14</v>
      </c>
    </row>
    <row r="74" spans="1:9" ht="47.25" customHeight="1">
      <c r="A74" s="130" t="s">
        <v>27</v>
      </c>
      <c r="B74" s="131"/>
      <c r="C74" s="131"/>
      <c r="D74" s="131"/>
      <c r="E74" s="131"/>
      <c r="F74" s="137" t="s">
        <v>15</v>
      </c>
      <c r="G74" s="137"/>
      <c r="H74" s="110" t="s">
        <v>16</v>
      </c>
      <c r="I74" s="111" t="s">
        <v>28</v>
      </c>
    </row>
    <row r="75" spans="1:9" ht="27" customHeight="1">
      <c r="A75" s="130" t="s">
        <v>17</v>
      </c>
      <c r="B75" s="131"/>
      <c r="C75" s="131"/>
      <c r="D75" s="131"/>
      <c r="E75" s="131"/>
      <c r="F75" s="134" t="s">
        <v>18</v>
      </c>
      <c r="G75" s="135"/>
      <c r="H75" s="110" t="s">
        <v>19</v>
      </c>
      <c r="I75" s="111" t="s">
        <v>28</v>
      </c>
    </row>
    <row r="76" spans="1:9" ht="46.5" customHeight="1">
      <c r="A76" s="112"/>
      <c r="B76" s="113"/>
      <c r="C76" s="113"/>
      <c r="D76" s="113"/>
      <c r="E76" s="114"/>
      <c r="F76" s="136" t="s">
        <v>20</v>
      </c>
      <c r="G76" s="137"/>
      <c r="H76" s="110" t="s">
        <v>21</v>
      </c>
      <c r="I76" s="111" t="s">
        <v>28</v>
      </c>
    </row>
    <row r="77" spans="1:9" ht="23.4" customHeight="1">
      <c r="A77" s="115"/>
      <c r="B77" s="116"/>
      <c r="C77" s="116"/>
      <c r="D77" s="116"/>
      <c r="E77" s="117"/>
      <c r="F77" s="137" t="s">
        <v>22</v>
      </c>
      <c r="G77" s="137"/>
      <c r="H77" s="110" t="s">
        <v>23</v>
      </c>
      <c r="I77" s="111" t="s">
        <v>28</v>
      </c>
    </row>
    <row r="78" spans="1:9" ht="16.25" customHeight="1">
      <c r="A78" s="118"/>
      <c r="B78" s="119"/>
      <c r="C78" s="119"/>
      <c r="D78" s="119"/>
      <c r="E78" s="120"/>
      <c r="F78" s="132"/>
      <c r="G78" s="132"/>
      <c r="H78" s="132"/>
      <c r="I78" s="133"/>
    </row>
    <row r="79" spans="1:9">
      <c r="A79" s="399"/>
      <c r="B79" s="400"/>
      <c r="C79" s="400"/>
      <c r="D79" s="400"/>
      <c r="E79" s="400"/>
      <c r="F79" s="400"/>
      <c r="G79" s="400"/>
      <c r="H79" s="400"/>
      <c r="I79" s="401"/>
    </row>
    <row r="80" spans="1:9" ht="35.5" customHeight="1">
      <c r="A80" s="402"/>
      <c r="B80" s="403"/>
      <c r="C80" s="403"/>
      <c r="D80" s="403"/>
      <c r="E80" s="426" t="s">
        <v>194</v>
      </c>
      <c r="F80" s="426"/>
      <c r="G80" s="426"/>
      <c r="H80" s="405"/>
      <c r="I80" s="401"/>
    </row>
    <row r="81" spans="1:9">
      <c r="A81" s="402"/>
      <c r="B81" s="403"/>
      <c r="C81" s="403"/>
      <c r="D81" s="403"/>
      <c r="E81" s="427" t="s">
        <v>29</v>
      </c>
      <c r="F81" s="427"/>
      <c r="G81" s="427"/>
      <c r="H81" s="405"/>
      <c r="I81" s="401"/>
    </row>
    <row r="82" spans="1:9" ht="32" customHeight="1">
      <c r="A82" s="402"/>
      <c r="B82" s="403"/>
      <c r="C82" s="403"/>
      <c r="D82" s="403"/>
      <c r="E82" s="406"/>
      <c r="F82" s="409"/>
      <c r="G82" s="406"/>
      <c r="H82" s="405"/>
      <c r="I82" s="401"/>
    </row>
    <row r="83" spans="1:9">
      <c r="A83" s="402"/>
      <c r="B83" s="403"/>
      <c r="C83" s="403"/>
      <c r="D83" s="403"/>
      <c r="E83" s="408"/>
      <c r="F83" s="405"/>
      <c r="G83" s="408"/>
      <c r="H83" s="411"/>
      <c r="I83" s="412"/>
    </row>
    <row r="84" spans="1:9" ht="16" thickBot="1">
      <c r="A84" s="413"/>
      <c r="B84" s="414"/>
      <c r="C84" s="414"/>
      <c r="D84" s="414"/>
      <c r="E84" s="415"/>
      <c r="F84" s="416"/>
      <c r="G84" s="415"/>
      <c r="H84" s="417"/>
      <c r="I84" s="418"/>
    </row>
    <row r="85" spans="1:9">
      <c r="A85" s="419"/>
      <c r="E85" s="420"/>
      <c r="G85" s="421"/>
      <c r="H85" s="421"/>
      <c r="I85" s="421"/>
    </row>
  </sheetData>
  <mergeCells count="31">
    <mergeCell ref="F76:G76"/>
    <mergeCell ref="F77:G77"/>
    <mergeCell ref="F78:I78"/>
    <mergeCell ref="E80:G80"/>
    <mergeCell ref="E81:G81"/>
    <mergeCell ref="G85:I85"/>
    <mergeCell ref="A4:I4"/>
    <mergeCell ref="A5:I5"/>
    <mergeCell ref="A8:I8"/>
    <mergeCell ref="A9:I9"/>
    <mergeCell ref="A6:I7"/>
    <mergeCell ref="A73:E73"/>
    <mergeCell ref="F73:H73"/>
    <mergeCell ref="A74:E74"/>
    <mergeCell ref="F74:G74"/>
    <mergeCell ref="A75:E75"/>
    <mergeCell ref="F75:G75"/>
    <mergeCell ref="I10:I11"/>
    <mergeCell ref="A63:H63"/>
    <mergeCell ref="A64:H64"/>
    <mergeCell ref="F65:H65"/>
    <mergeCell ref="F66:H66"/>
    <mergeCell ref="B72:I72"/>
    <mergeCell ref="A10:A11"/>
    <mergeCell ref="B10:B11"/>
    <mergeCell ref="C10:D10"/>
    <mergeCell ref="E10:E11"/>
    <mergeCell ref="F10:F11"/>
    <mergeCell ref="G10:G11"/>
    <mergeCell ref="H10:H11"/>
    <mergeCell ref="A1:E1"/>
  </mergeCells>
  <printOptions horizontalCentered="1" verticalCentered="1"/>
  <pageMargins left="0.44" right="0.70866141732283472" top="0.15748031496062992" bottom="0.15" header="0" footer="0"/>
  <pageSetup paperSize="5" scale="36" fitToWidth="0" orientation="portrait" r:id="rId1"/>
  <rowBreaks count="1" manualBreakCount="1">
    <brk id="58"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74" zoomScale="70" zoomScaleNormal="80" zoomScaleSheetLayoutView="70" workbookViewId="0">
      <selection activeCell="C3" sqref="C3:F3"/>
    </sheetView>
  </sheetViews>
  <sheetFormatPr baseColWidth="10" defaultColWidth="11.453125" defaultRowHeight="13"/>
  <cols>
    <col min="1" max="2" width="3.453125" style="1" customWidth="1"/>
    <col min="3" max="3" width="12.54296875" style="1" customWidth="1"/>
    <col min="4" max="4" width="18" style="1" customWidth="1"/>
    <col min="5" max="11" width="11.453125" style="1"/>
    <col min="12" max="12" width="17.54296875" style="1" customWidth="1"/>
    <col min="13" max="14" width="11.453125" style="1"/>
    <col min="15" max="15" width="20" style="1" customWidth="1"/>
    <col min="16" max="17" width="3.453125" style="1" customWidth="1"/>
    <col min="18" max="16384" width="11.453125" style="1"/>
  </cols>
  <sheetData>
    <row r="1" spans="2:16" ht="13.5" thickBot="1"/>
    <row r="2" spans="2:16" ht="13.5" thickTop="1">
      <c r="B2" s="2"/>
      <c r="C2" s="3"/>
      <c r="D2" s="3"/>
      <c r="E2" s="3"/>
      <c r="F2" s="3"/>
      <c r="G2" s="3"/>
      <c r="H2" s="3"/>
      <c r="I2" s="3"/>
      <c r="J2" s="3"/>
      <c r="K2" s="3"/>
      <c r="L2" s="3"/>
      <c r="M2" s="3"/>
      <c r="N2" s="3"/>
      <c r="O2" s="3"/>
      <c r="P2" s="129"/>
    </row>
    <row r="3" spans="2:16" ht="23.25" customHeight="1">
      <c r="B3" s="4"/>
      <c r="C3" s="236" t="s">
        <v>0</v>
      </c>
      <c r="D3" s="236"/>
      <c r="E3" s="236"/>
      <c r="F3" s="236"/>
      <c r="P3" s="5"/>
    </row>
    <row r="4" spans="2:16">
      <c r="B4" s="4"/>
      <c r="C4" s="122" t="s">
        <v>1</v>
      </c>
      <c r="D4" s="121" t="s">
        <v>2</v>
      </c>
      <c r="E4" s="122" t="s">
        <v>3</v>
      </c>
      <c r="F4" s="121">
        <v>1</v>
      </c>
      <c r="P4" s="5"/>
    </row>
    <row r="5" spans="2:16">
      <c r="B5" s="4"/>
      <c r="C5" s="106"/>
      <c r="D5" s="107"/>
      <c r="E5" s="106"/>
      <c r="F5" s="107"/>
      <c r="P5" s="5"/>
    </row>
    <row r="6" spans="2:16" ht="48" customHeight="1">
      <c r="B6" s="4"/>
      <c r="C6" s="151" t="s">
        <v>30</v>
      </c>
      <c r="D6" s="151"/>
      <c r="E6" s="151"/>
      <c r="F6" s="151"/>
      <c r="G6" s="151"/>
      <c r="H6" s="151"/>
      <c r="I6" s="151"/>
      <c r="J6" s="151"/>
      <c r="K6" s="151"/>
      <c r="L6" s="151"/>
      <c r="M6" s="151"/>
      <c r="N6" s="151"/>
      <c r="O6" s="151"/>
      <c r="P6" s="6"/>
    </row>
    <row r="7" spans="2:16" ht="14.5" thickBot="1">
      <c r="B7" s="4"/>
      <c r="C7" s="31"/>
      <c r="D7" s="31"/>
      <c r="E7" s="31"/>
      <c r="F7" s="31"/>
      <c r="G7" s="31"/>
      <c r="H7" s="31"/>
      <c r="I7" s="31"/>
      <c r="J7" s="31"/>
      <c r="K7" s="31"/>
      <c r="L7" s="31"/>
      <c r="M7" s="31"/>
      <c r="N7" s="31"/>
      <c r="O7" s="31"/>
      <c r="P7" s="5"/>
    </row>
    <row r="8" spans="2:16" ht="14">
      <c r="B8" s="4"/>
      <c r="C8" s="186"/>
      <c r="D8" s="188"/>
      <c r="E8" s="189"/>
      <c r="F8" s="189"/>
      <c r="G8" s="189"/>
      <c r="H8" s="189"/>
      <c r="I8" s="189"/>
      <c r="J8" s="189"/>
      <c r="K8" s="190"/>
      <c r="L8" s="197"/>
      <c r="M8" s="198"/>
      <c r="N8" s="198"/>
      <c r="O8" s="199"/>
      <c r="P8" s="7"/>
    </row>
    <row r="9" spans="2:16" ht="14">
      <c r="B9" s="4"/>
      <c r="C9" s="187"/>
      <c r="D9" s="154" t="s">
        <v>31</v>
      </c>
      <c r="E9" s="155"/>
      <c r="F9" s="155"/>
      <c r="G9" s="155"/>
      <c r="H9" s="155"/>
      <c r="I9" s="155"/>
      <c r="J9" s="155"/>
      <c r="K9" s="156"/>
      <c r="L9" s="200"/>
      <c r="M9" s="201"/>
      <c r="N9" s="201"/>
      <c r="O9" s="202"/>
      <c r="P9" s="7"/>
    </row>
    <row r="10" spans="2:16" ht="14">
      <c r="B10" s="4"/>
      <c r="C10" s="187"/>
      <c r="D10" s="154"/>
      <c r="E10" s="155"/>
      <c r="F10" s="155"/>
      <c r="G10" s="155"/>
      <c r="H10" s="155"/>
      <c r="I10" s="155"/>
      <c r="J10" s="155"/>
      <c r="K10" s="156"/>
      <c r="L10" s="152" t="s">
        <v>32</v>
      </c>
      <c r="M10" s="203"/>
      <c r="N10" s="204"/>
      <c r="O10" s="205"/>
      <c r="P10" s="7"/>
    </row>
    <row r="11" spans="2:16" ht="14">
      <c r="B11" s="4"/>
      <c r="C11" s="187"/>
      <c r="D11" s="154" t="s">
        <v>33</v>
      </c>
      <c r="E11" s="155"/>
      <c r="F11" s="155"/>
      <c r="G11" s="155"/>
      <c r="H11" s="155"/>
      <c r="I11" s="155"/>
      <c r="J11" s="155"/>
      <c r="K11" s="156"/>
      <c r="L11" s="191"/>
      <c r="M11" s="206"/>
      <c r="N11" s="207"/>
      <c r="O11" s="208"/>
      <c r="P11" s="8"/>
    </row>
    <row r="12" spans="2:16" ht="12.75" customHeight="1">
      <c r="B12" s="4"/>
      <c r="C12" s="187"/>
      <c r="D12" s="157"/>
      <c r="E12" s="158"/>
      <c r="F12" s="158"/>
      <c r="G12" s="158"/>
      <c r="H12" s="158"/>
      <c r="I12" s="158"/>
      <c r="J12" s="158"/>
      <c r="K12" s="159"/>
      <c r="L12" s="152" t="s">
        <v>34</v>
      </c>
      <c r="M12" s="152">
        <v>1</v>
      </c>
      <c r="N12" s="152" t="s">
        <v>35</v>
      </c>
      <c r="O12" s="195">
        <v>1</v>
      </c>
      <c r="P12" s="7"/>
    </row>
    <row r="13" spans="2:16">
      <c r="B13" s="4"/>
      <c r="C13" s="187"/>
      <c r="D13" s="157"/>
      <c r="E13" s="158"/>
      <c r="F13" s="158"/>
      <c r="G13" s="158"/>
      <c r="H13" s="158"/>
      <c r="I13" s="158"/>
      <c r="J13" s="158"/>
      <c r="K13" s="159"/>
      <c r="L13" s="153"/>
      <c r="M13" s="153"/>
      <c r="N13" s="153"/>
      <c r="O13" s="196"/>
      <c r="P13" s="7"/>
    </row>
    <row r="14" spans="2:16" ht="14">
      <c r="B14" s="4"/>
      <c r="C14" s="187"/>
      <c r="D14" s="154" t="s">
        <v>36</v>
      </c>
      <c r="E14" s="155"/>
      <c r="F14" s="155"/>
      <c r="G14" s="155"/>
      <c r="H14" s="155"/>
      <c r="I14" s="155"/>
      <c r="J14" s="155"/>
      <c r="K14" s="156"/>
      <c r="L14" s="153"/>
      <c r="M14" s="153"/>
      <c r="N14" s="153"/>
      <c r="O14" s="196"/>
      <c r="P14" s="7"/>
    </row>
    <row r="15" spans="2:16" ht="14.5" thickBot="1">
      <c r="B15" s="4"/>
      <c r="C15" s="32"/>
      <c r="D15" s="33"/>
      <c r="E15" s="33"/>
      <c r="F15" s="33"/>
      <c r="G15" s="33"/>
      <c r="H15" s="33"/>
      <c r="I15" s="33"/>
      <c r="J15" s="33"/>
      <c r="K15" s="33"/>
      <c r="L15" s="33"/>
      <c r="M15" s="34"/>
      <c r="N15" s="34"/>
      <c r="O15" s="35"/>
      <c r="P15" s="9"/>
    </row>
    <row r="16" spans="2:16" ht="14">
      <c r="B16" s="4"/>
      <c r="C16" s="36"/>
      <c r="D16" s="127"/>
      <c r="E16" s="127"/>
      <c r="F16" s="127"/>
      <c r="G16" s="127"/>
      <c r="H16" s="127"/>
      <c r="I16" s="127"/>
      <c r="J16" s="127"/>
      <c r="K16" s="127"/>
      <c r="L16" s="37" t="s">
        <v>37</v>
      </c>
      <c r="M16" s="38" t="s">
        <v>38</v>
      </c>
      <c r="N16" s="38" t="s">
        <v>39</v>
      </c>
      <c r="O16" s="39" t="s">
        <v>40</v>
      </c>
      <c r="P16" s="8"/>
    </row>
    <row r="17" spans="2:16" ht="14">
      <c r="B17" s="4"/>
      <c r="C17" s="40"/>
      <c r="D17" s="128"/>
      <c r="E17" s="128"/>
      <c r="F17" s="128"/>
      <c r="G17" s="128"/>
      <c r="H17" s="128"/>
      <c r="I17" s="128"/>
      <c r="J17" s="128"/>
      <c r="K17" s="128"/>
      <c r="L17" s="41"/>
      <c r="M17" s="42"/>
      <c r="N17" s="42"/>
      <c r="O17" s="43"/>
      <c r="P17" s="10"/>
    </row>
    <row r="18" spans="2:16" ht="18" customHeight="1">
      <c r="B18" s="4"/>
      <c r="C18" s="243" t="s">
        <v>41</v>
      </c>
      <c r="D18" s="244"/>
      <c r="E18" s="244"/>
      <c r="F18" s="244"/>
      <c r="G18" s="128"/>
      <c r="H18" s="128"/>
      <c r="I18" s="128" t="s">
        <v>42</v>
      </c>
      <c r="J18" s="31"/>
      <c r="K18" s="128"/>
      <c r="L18" s="41"/>
      <c r="M18" s="31"/>
      <c r="N18" s="31"/>
      <c r="O18" s="44"/>
      <c r="P18" s="10"/>
    </row>
    <row r="19" spans="2:16" ht="14">
      <c r="B19" s="4"/>
      <c r="C19" s="45"/>
      <c r="D19" s="46"/>
      <c r="E19" s="46"/>
      <c r="F19" s="46"/>
      <c r="G19" s="46"/>
      <c r="H19" s="46"/>
      <c r="I19" s="46"/>
      <c r="J19" s="46"/>
      <c r="K19" s="46"/>
      <c r="L19" s="46"/>
      <c r="M19" s="46"/>
      <c r="N19" s="46"/>
      <c r="O19" s="47"/>
      <c r="P19" s="11"/>
    </row>
    <row r="20" spans="2:16" ht="14.5" thickBot="1">
      <c r="B20" s="4"/>
      <c r="C20" s="48"/>
      <c r="D20" s="49"/>
      <c r="E20" s="49"/>
      <c r="F20" s="49"/>
      <c r="G20" s="49"/>
      <c r="H20" s="49"/>
      <c r="I20" s="49"/>
      <c r="J20" s="49"/>
      <c r="K20" s="49"/>
      <c r="L20" s="49"/>
      <c r="M20" s="49"/>
      <c r="N20" s="49"/>
      <c r="O20" s="50"/>
      <c r="P20" s="5"/>
    </row>
    <row r="21" spans="2:16" ht="14.5" thickBot="1">
      <c r="B21" s="4"/>
      <c r="C21" s="51"/>
      <c r="D21" s="52"/>
      <c r="E21" s="52"/>
      <c r="F21" s="52"/>
      <c r="G21" s="52"/>
      <c r="H21" s="52"/>
      <c r="I21" s="31"/>
      <c r="J21" s="31"/>
      <c r="K21" s="52"/>
      <c r="L21" s="52"/>
      <c r="M21" s="52"/>
      <c r="N21" s="52"/>
      <c r="O21" s="53"/>
      <c r="P21" s="5"/>
    </row>
    <row r="22" spans="2:16" ht="14">
      <c r="B22" s="4"/>
      <c r="C22" s="162" t="s">
        <v>43</v>
      </c>
      <c r="D22" s="163"/>
      <c r="E22" s="163"/>
      <c r="F22" s="163"/>
      <c r="G22" s="163"/>
      <c r="H22" s="163"/>
      <c r="I22" s="163"/>
      <c r="J22" s="163"/>
      <c r="K22" s="163"/>
      <c r="L22" s="163"/>
      <c r="M22" s="163"/>
      <c r="N22" s="163"/>
      <c r="O22" s="164"/>
      <c r="P22" s="12"/>
    </row>
    <row r="23" spans="2:16" ht="14.5" thickBot="1">
      <c r="B23" s="4"/>
      <c r="C23" s="54"/>
      <c r="D23" s="31"/>
      <c r="E23" s="31"/>
      <c r="F23" s="31"/>
      <c r="G23" s="31"/>
      <c r="H23" s="31"/>
      <c r="I23" s="31"/>
      <c r="J23" s="31"/>
      <c r="K23" s="31"/>
      <c r="L23" s="31"/>
      <c r="M23" s="31"/>
      <c r="N23" s="31"/>
      <c r="O23" s="55"/>
      <c r="P23" s="5"/>
    </row>
    <row r="24" spans="2:16" ht="14">
      <c r="B24" s="4"/>
      <c r="C24" s="56" t="s">
        <v>44</v>
      </c>
      <c r="D24" s="192" t="s">
        <v>7</v>
      </c>
      <c r="E24" s="193"/>
      <c r="F24" s="193"/>
      <c r="G24" s="193"/>
      <c r="H24" s="193"/>
      <c r="I24" s="193"/>
      <c r="J24" s="193"/>
      <c r="K24" s="193"/>
      <c r="L24" s="194"/>
      <c r="M24" s="160" t="s">
        <v>45</v>
      </c>
      <c r="N24" s="161"/>
      <c r="O24" s="56" t="s">
        <v>8</v>
      </c>
      <c r="P24" s="13"/>
    </row>
    <row r="25" spans="2:16" ht="14.5" thickBot="1">
      <c r="B25" s="4"/>
      <c r="C25" s="57"/>
      <c r="D25" s="171"/>
      <c r="E25" s="218"/>
      <c r="F25" s="218"/>
      <c r="G25" s="218"/>
      <c r="H25" s="218"/>
      <c r="I25" s="218"/>
      <c r="J25" s="218"/>
      <c r="K25" s="218"/>
      <c r="L25" s="172"/>
      <c r="M25" s="171"/>
      <c r="N25" s="172"/>
      <c r="O25" s="58"/>
      <c r="P25" s="14"/>
    </row>
    <row r="26" spans="2:16">
      <c r="B26" s="4"/>
      <c r="C26" s="177" t="s">
        <v>46</v>
      </c>
      <c r="D26" s="178"/>
      <c r="E26" s="178"/>
      <c r="F26" s="178"/>
      <c r="G26" s="178"/>
      <c r="H26" s="178"/>
      <c r="I26" s="178"/>
      <c r="J26" s="178"/>
      <c r="K26" s="178"/>
      <c r="L26" s="178"/>
      <c r="M26" s="178"/>
      <c r="N26" s="178"/>
      <c r="O26" s="179"/>
      <c r="P26" s="15"/>
    </row>
    <row r="27" spans="2:16">
      <c r="B27" s="4"/>
      <c r="C27" s="180"/>
      <c r="D27" s="181"/>
      <c r="E27" s="181"/>
      <c r="F27" s="181"/>
      <c r="G27" s="181"/>
      <c r="H27" s="181"/>
      <c r="I27" s="181"/>
      <c r="J27" s="181"/>
      <c r="K27" s="181"/>
      <c r="L27" s="181"/>
      <c r="M27" s="181"/>
      <c r="N27" s="181"/>
      <c r="O27" s="182"/>
      <c r="P27" s="15"/>
    </row>
    <row r="28" spans="2:16" ht="13.5" thickBot="1">
      <c r="B28" s="4"/>
      <c r="C28" s="183"/>
      <c r="D28" s="184"/>
      <c r="E28" s="184"/>
      <c r="F28" s="184"/>
      <c r="G28" s="184"/>
      <c r="H28" s="184"/>
      <c r="I28" s="184"/>
      <c r="J28" s="184"/>
      <c r="K28" s="184"/>
      <c r="L28" s="184"/>
      <c r="M28" s="184"/>
      <c r="N28" s="184"/>
      <c r="O28" s="185"/>
      <c r="P28" s="15"/>
    </row>
    <row r="29" spans="2:16" ht="14">
      <c r="B29" s="4"/>
      <c r="C29" s="173" t="s">
        <v>7</v>
      </c>
      <c r="D29" s="174"/>
      <c r="E29" s="174"/>
      <c r="F29" s="174"/>
      <c r="G29" s="175"/>
      <c r="H29" s="176" t="s">
        <v>47</v>
      </c>
      <c r="I29" s="174"/>
      <c r="J29" s="216" t="s">
        <v>48</v>
      </c>
      <c r="K29" s="217"/>
      <c r="L29" s="59" t="s">
        <v>49</v>
      </c>
      <c r="M29" s="176" t="s">
        <v>50</v>
      </c>
      <c r="N29" s="210"/>
      <c r="O29" s="60" t="s">
        <v>51</v>
      </c>
      <c r="P29" s="16"/>
    </row>
    <row r="30" spans="2:16" ht="14">
      <c r="B30" s="4"/>
      <c r="C30" s="165"/>
      <c r="D30" s="166"/>
      <c r="E30" s="166"/>
      <c r="F30" s="166"/>
      <c r="G30" s="167"/>
      <c r="H30" s="168"/>
      <c r="I30" s="167"/>
      <c r="J30" s="168"/>
      <c r="K30" s="167"/>
      <c r="L30" s="61"/>
      <c r="M30" s="169"/>
      <c r="N30" s="170"/>
      <c r="O30" s="62"/>
      <c r="P30" s="17"/>
    </row>
    <row r="31" spans="2:16" ht="14">
      <c r="B31" s="4"/>
      <c r="C31" s="63"/>
      <c r="D31" s="64"/>
      <c r="E31" s="64"/>
      <c r="F31" s="64"/>
      <c r="G31" s="65"/>
      <c r="H31" s="66"/>
      <c r="I31" s="65"/>
      <c r="J31" s="66"/>
      <c r="K31" s="65"/>
      <c r="L31" s="61"/>
      <c r="M31" s="169"/>
      <c r="N31" s="170"/>
      <c r="O31" s="62"/>
      <c r="P31" s="17"/>
    </row>
    <row r="32" spans="2:16" ht="14.5" thickBot="1">
      <c r="B32" s="4"/>
      <c r="C32" s="219"/>
      <c r="D32" s="220"/>
      <c r="E32" s="220"/>
      <c r="F32" s="220"/>
      <c r="G32" s="221"/>
      <c r="H32" s="222"/>
      <c r="I32" s="221"/>
      <c r="J32" s="222"/>
      <c r="K32" s="221"/>
      <c r="L32" s="67"/>
      <c r="M32" s="223"/>
      <c r="N32" s="224"/>
      <c r="O32" s="62"/>
      <c r="P32" s="17"/>
    </row>
    <row r="33" spans="2:16" ht="14.5" thickBot="1">
      <c r="B33" s="4"/>
      <c r="C33" s="211" t="s">
        <v>52</v>
      </c>
      <c r="D33" s="212"/>
      <c r="E33" s="212"/>
      <c r="F33" s="212"/>
      <c r="G33" s="212"/>
      <c r="H33" s="212"/>
      <c r="I33" s="212"/>
      <c r="J33" s="212"/>
      <c r="K33" s="212"/>
      <c r="L33" s="212"/>
      <c r="M33" s="212"/>
      <c r="N33" s="213"/>
      <c r="O33" s="68"/>
      <c r="P33" s="18"/>
    </row>
    <row r="34" spans="2:16" ht="13.5" customHeight="1">
      <c r="B34" s="4"/>
      <c r="C34" s="177" t="s">
        <v>53</v>
      </c>
      <c r="D34" s="178"/>
      <c r="E34" s="178"/>
      <c r="F34" s="178"/>
      <c r="G34" s="178"/>
      <c r="H34" s="178"/>
      <c r="I34" s="178"/>
      <c r="J34" s="178"/>
      <c r="K34" s="178"/>
      <c r="L34" s="178"/>
      <c r="M34" s="178"/>
      <c r="N34" s="178"/>
      <c r="O34" s="179"/>
      <c r="P34" s="15"/>
    </row>
    <row r="35" spans="2:16">
      <c r="B35" s="4"/>
      <c r="C35" s="180"/>
      <c r="D35" s="181"/>
      <c r="E35" s="181"/>
      <c r="F35" s="181"/>
      <c r="G35" s="181"/>
      <c r="H35" s="181"/>
      <c r="I35" s="181"/>
      <c r="J35" s="181"/>
      <c r="K35" s="181"/>
      <c r="L35" s="181"/>
      <c r="M35" s="181"/>
      <c r="N35" s="181"/>
      <c r="O35" s="182"/>
      <c r="P35" s="15"/>
    </row>
    <row r="36" spans="2:16" ht="13.5" thickBot="1">
      <c r="B36" s="4"/>
      <c r="C36" s="183"/>
      <c r="D36" s="184"/>
      <c r="E36" s="184"/>
      <c r="F36" s="184"/>
      <c r="G36" s="184"/>
      <c r="H36" s="184"/>
      <c r="I36" s="184"/>
      <c r="J36" s="184"/>
      <c r="K36" s="184"/>
      <c r="L36" s="184"/>
      <c r="M36" s="184"/>
      <c r="N36" s="184"/>
      <c r="O36" s="185"/>
      <c r="P36" s="15"/>
    </row>
    <row r="37" spans="2:16" ht="14">
      <c r="B37" s="4"/>
      <c r="C37" s="173" t="s">
        <v>7</v>
      </c>
      <c r="D37" s="209"/>
      <c r="E37" s="209"/>
      <c r="F37" s="209"/>
      <c r="G37" s="209"/>
      <c r="H37" s="209"/>
      <c r="I37" s="209"/>
      <c r="J37" s="210"/>
      <c r="K37" s="126" t="s">
        <v>45</v>
      </c>
      <c r="L37" s="59" t="s">
        <v>8</v>
      </c>
      <c r="M37" s="176" t="s">
        <v>54</v>
      </c>
      <c r="N37" s="210"/>
      <c r="O37" s="60" t="s">
        <v>51</v>
      </c>
      <c r="P37" s="16"/>
    </row>
    <row r="38" spans="2:16" ht="14">
      <c r="B38" s="4"/>
      <c r="C38" s="165"/>
      <c r="D38" s="166"/>
      <c r="E38" s="166"/>
      <c r="F38" s="166"/>
      <c r="G38" s="166"/>
      <c r="H38" s="166"/>
      <c r="I38" s="166"/>
      <c r="J38" s="167"/>
      <c r="K38" s="123"/>
      <c r="L38" s="69"/>
      <c r="M38" s="227"/>
      <c r="N38" s="228"/>
      <c r="O38" s="62"/>
      <c r="P38" s="17"/>
    </row>
    <row r="39" spans="2:16" ht="14.5" thickBot="1">
      <c r="B39" s="4"/>
      <c r="C39" s="219"/>
      <c r="D39" s="220"/>
      <c r="E39" s="220"/>
      <c r="F39" s="220"/>
      <c r="G39" s="220"/>
      <c r="H39" s="220"/>
      <c r="I39" s="220"/>
      <c r="J39" s="221"/>
      <c r="K39" s="64"/>
      <c r="L39" s="70"/>
      <c r="M39" s="225"/>
      <c r="N39" s="226"/>
      <c r="O39" s="71"/>
      <c r="P39" s="17"/>
    </row>
    <row r="40" spans="2:16" ht="14.5" thickBot="1">
      <c r="B40" s="4"/>
      <c r="C40" s="211" t="s">
        <v>52</v>
      </c>
      <c r="D40" s="212"/>
      <c r="E40" s="212"/>
      <c r="F40" s="212"/>
      <c r="G40" s="212"/>
      <c r="H40" s="212"/>
      <c r="I40" s="212"/>
      <c r="J40" s="212"/>
      <c r="K40" s="212"/>
      <c r="L40" s="212"/>
      <c r="M40" s="212"/>
      <c r="N40" s="213"/>
      <c r="O40" s="72">
        <v>0</v>
      </c>
      <c r="P40" s="17"/>
    </row>
    <row r="41" spans="2:16">
      <c r="B41" s="4"/>
      <c r="C41" s="177" t="s">
        <v>55</v>
      </c>
      <c r="D41" s="178"/>
      <c r="E41" s="178"/>
      <c r="F41" s="178"/>
      <c r="G41" s="178"/>
      <c r="H41" s="178"/>
      <c r="I41" s="178"/>
      <c r="J41" s="178"/>
      <c r="K41" s="178"/>
      <c r="L41" s="178"/>
      <c r="M41" s="178"/>
      <c r="N41" s="178"/>
      <c r="O41" s="179"/>
      <c r="P41" s="15"/>
    </row>
    <row r="42" spans="2:16">
      <c r="B42" s="4"/>
      <c r="C42" s="180"/>
      <c r="D42" s="181"/>
      <c r="E42" s="181"/>
      <c r="F42" s="181"/>
      <c r="G42" s="181"/>
      <c r="H42" s="181"/>
      <c r="I42" s="181"/>
      <c r="J42" s="181"/>
      <c r="K42" s="181"/>
      <c r="L42" s="181"/>
      <c r="M42" s="181"/>
      <c r="N42" s="181"/>
      <c r="O42" s="182"/>
      <c r="P42" s="15"/>
    </row>
    <row r="43" spans="2:16" ht="13.5" thickBot="1">
      <c r="B43" s="4"/>
      <c r="C43" s="183"/>
      <c r="D43" s="184"/>
      <c r="E43" s="184"/>
      <c r="F43" s="184"/>
      <c r="G43" s="184"/>
      <c r="H43" s="184"/>
      <c r="I43" s="184"/>
      <c r="J43" s="184"/>
      <c r="K43" s="184"/>
      <c r="L43" s="184"/>
      <c r="M43" s="184"/>
      <c r="N43" s="184"/>
      <c r="O43" s="185"/>
      <c r="P43" s="15"/>
    </row>
    <row r="44" spans="2:16" ht="16">
      <c r="B44" s="4"/>
      <c r="C44" s="173" t="s">
        <v>56</v>
      </c>
      <c r="D44" s="209"/>
      <c r="E44" s="209"/>
      <c r="F44" s="209"/>
      <c r="G44" s="209"/>
      <c r="H44" s="209"/>
      <c r="I44" s="209"/>
      <c r="J44" s="59" t="s">
        <v>57</v>
      </c>
      <c r="K44" s="124" t="s">
        <v>58</v>
      </c>
      <c r="L44" s="73" t="s">
        <v>59</v>
      </c>
      <c r="M44" s="176" t="s">
        <v>60</v>
      </c>
      <c r="N44" s="210"/>
      <c r="O44" s="60" t="s">
        <v>51</v>
      </c>
      <c r="P44" s="16"/>
    </row>
    <row r="45" spans="2:16" ht="14">
      <c r="B45" s="4"/>
      <c r="C45" s="165"/>
      <c r="D45" s="166"/>
      <c r="E45" s="166"/>
      <c r="F45" s="166"/>
      <c r="G45" s="166"/>
      <c r="H45" s="166"/>
      <c r="I45" s="166"/>
      <c r="J45" s="74"/>
      <c r="K45" s="75"/>
      <c r="L45" s="74"/>
      <c r="M45" s="234"/>
      <c r="N45" s="235"/>
      <c r="O45" s="62"/>
      <c r="P45" s="17"/>
    </row>
    <row r="46" spans="2:16" ht="14.5" thickBot="1">
      <c r="B46" s="4"/>
      <c r="C46" s="219"/>
      <c r="D46" s="220"/>
      <c r="E46" s="220"/>
      <c r="F46" s="220"/>
      <c r="G46" s="220"/>
      <c r="H46" s="220"/>
      <c r="I46" s="220"/>
      <c r="J46" s="76"/>
      <c r="K46" s="77"/>
      <c r="L46" s="76"/>
      <c r="M46" s="225"/>
      <c r="N46" s="226"/>
      <c r="O46" s="78"/>
      <c r="P46" s="17"/>
    </row>
    <row r="47" spans="2:16" ht="14.5" thickBot="1">
      <c r="B47" s="4"/>
      <c r="C47" s="211" t="s">
        <v>52</v>
      </c>
      <c r="D47" s="212"/>
      <c r="E47" s="212"/>
      <c r="F47" s="212"/>
      <c r="G47" s="212"/>
      <c r="H47" s="212"/>
      <c r="I47" s="212"/>
      <c r="J47" s="212"/>
      <c r="K47" s="212"/>
      <c r="L47" s="212"/>
      <c r="M47" s="212"/>
      <c r="N47" s="213"/>
      <c r="O47" s="68"/>
      <c r="P47" s="18"/>
    </row>
    <row r="48" spans="2:16">
      <c r="B48" s="4"/>
      <c r="C48" s="177" t="s">
        <v>61</v>
      </c>
      <c r="D48" s="178"/>
      <c r="E48" s="178"/>
      <c r="F48" s="178"/>
      <c r="G48" s="178"/>
      <c r="H48" s="178"/>
      <c r="I48" s="178"/>
      <c r="J48" s="178"/>
      <c r="K48" s="178"/>
      <c r="L48" s="178"/>
      <c r="M48" s="178"/>
      <c r="N48" s="178"/>
      <c r="O48" s="179"/>
      <c r="P48" s="15"/>
    </row>
    <row r="49" spans="2:16">
      <c r="B49" s="4"/>
      <c r="C49" s="180"/>
      <c r="D49" s="181"/>
      <c r="E49" s="181"/>
      <c r="F49" s="181"/>
      <c r="G49" s="181"/>
      <c r="H49" s="181"/>
      <c r="I49" s="181"/>
      <c r="J49" s="181"/>
      <c r="K49" s="181"/>
      <c r="L49" s="181"/>
      <c r="M49" s="181"/>
      <c r="N49" s="181"/>
      <c r="O49" s="182"/>
      <c r="P49" s="15"/>
    </row>
    <row r="50" spans="2:16" ht="13.5" thickBot="1">
      <c r="B50" s="4"/>
      <c r="C50" s="183"/>
      <c r="D50" s="184"/>
      <c r="E50" s="184"/>
      <c r="F50" s="184"/>
      <c r="G50" s="184"/>
      <c r="H50" s="184"/>
      <c r="I50" s="184"/>
      <c r="J50" s="184"/>
      <c r="K50" s="184"/>
      <c r="L50" s="184"/>
      <c r="M50" s="184"/>
      <c r="N50" s="184"/>
      <c r="O50" s="185"/>
      <c r="P50" s="15"/>
    </row>
    <row r="51" spans="2:16" ht="28">
      <c r="B51" s="4"/>
      <c r="C51" s="173" t="s">
        <v>62</v>
      </c>
      <c r="D51" s="209"/>
      <c r="E51" s="209"/>
      <c r="F51" s="209"/>
      <c r="G51" s="209"/>
      <c r="H51" s="209"/>
      <c r="I51" s="209"/>
      <c r="J51" s="59" t="s">
        <v>63</v>
      </c>
      <c r="K51" s="79" t="s">
        <v>64</v>
      </c>
      <c r="L51" s="80" t="s">
        <v>65</v>
      </c>
      <c r="M51" s="232" t="s">
        <v>50</v>
      </c>
      <c r="N51" s="233"/>
      <c r="O51" s="81" t="s">
        <v>51</v>
      </c>
      <c r="P51" s="19"/>
    </row>
    <row r="52" spans="2:16" ht="14">
      <c r="B52" s="4"/>
      <c r="C52" s="82"/>
      <c r="D52" s="83"/>
      <c r="E52" s="83"/>
      <c r="F52" s="83"/>
      <c r="G52" s="83"/>
      <c r="H52" s="83"/>
      <c r="I52" s="83"/>
      <c r="J52" s="84"/>
      <c r="K52" s="85"/>
      <c r="L52" s="86"/>
      <c r="M52" s="214"/>
      <c r="N52" s="215"/>
      <c r="O52" s="87"/>
      <c r="P52" s="20"/>
    </row>
    <row r="53" spans="2:16" ht="14">
      <c r="B53" s="4"/>
      <c r="C53" s="82"/>
      <c r="D53" s="83"/>
      <c r="E53" s="83"/>
      <c r="F53" s="83"/>
      <c r="G53" s="83"/>
      <c r="H53" s="83"/>
      <c r="I53" s="83"/>
      <c r="J53" s="84"/>
      <c r="K53" s="85"/>
      <c r="L53" s="86"/>
      <c r="M53" s="214"/>
      <c r="N53" s="215"/>
      <c r="O53" s="87"/>
      <c r="P53" s="20"/>
    </row>
    <row r="54" spans="2:16" ht="14">
      <c r="B54" s="4"/>
      <c r="C54" s="82"/>
      <c r="D54" s="83"/>
      <c r="E54" s="83"/>
      <c r="F54" s="83"/>
      <c r="G54" s="83"/>
      <c r="H54" s="83"/>
      <c r="I54" s="83"/>
      <c r="J54" s="84"/>
      <c r="K54" s="85"/>
      <c r="L54" s="86"/>
      <c r="M54" s="234"/>
      <c r="N54" s="235"/>
      <c r="O54" s="87"/>
      <c r="P54" s="20"/>
    </row>
    <row r="55" spans="2:16" ht="14.5" thickBot="1">
      <c r="B55" s="4"/>
      <c r="C55" s="219"/>
      <c r="D55" s="220"/>
      <c r="E55" s="220"/>
      <c r="F55" s="220"/>
      <c r="G55" s="220"/>
      <c r="H55" s="220"/>
      <c r="I55" s="220"/>
      <c r="J55" s="76"/>
      <c r="K55" s="77"/>
      <c r="L55" s="76"/>
      <c r="M55" s="225"/>
      <c r="N55" s="226"/>
      <c r="O55" s="78"/>
      <c r="P55" s="17"/>
    </row>
    <row r="56" spans="2:16" ht="14.5" thickBot="1">
      <c r="B56" s="4"/>
      <c r="C56" s="211" t="s">
        <v>52</v>
      </c>
      <c r="D56" s="212"/>
      <c r="E56" s="212"/>
      <c r="F56" s="212"/>
      <c r="G56" s="212"/>
      <c r="H56" s="212"/>
      <c r="I56" s="212"/>
      <c r="J56" s="212"/>
      <c r="K56" s="212"/>
      <c r="L56" s="212"/>
      <c r="M56" s="212"/>
      <c r="N56" s="213"/>
      <c r="O56" s="72"/>
      <c r="P56" s="17"/>
    </row>
    <row r="57" spans="2:16" ht="14.5" thickBot="1">
      <c r="B57" s="4"/>
      <c r="C57" s="54"/>
      <c r="D57" s="31"/>
      <c r="E57" s="31"/>
      <c r="F57" s="31"/>
      <c r="G57" s="31"/>
      <c r="H57" s="31"/>
      <c r="I57" s="31"/>
      <c r="J57" s="31"/>
      <c r="K57" s="31"/>
      <c r="L57" s="31"/>
      <c r="M57" s="31"/>
      <c r="N57" s="31"/>
      <c r="O57" s="55"/>
      <c r="P57" s="5"/>
    </row>
    <row r="58" spans="2:16" ht="14.5" thickBot="1">
      <c r="B58" s="4"/>
      <c r="C58" s="229" t="s">
        <v>66</v>
      </c>
      <c r="D58" s="230"/>
      <c r="E58" s="230"/>
      <c r="F58" s="230"/>
      <c r="G58" s="230"/>
      <c r="H58" s="230"/>
      <c r="I58" s="230"/>
      <c r="J58" s="230"/>
      <c r="K58" s="230"/>
      <c r="L58" s="230"/>
      <c r="M58" s="230"/>
      <c r="N58" s="231"/>
      <c r="O58" s="88"/>
      <c r="P58" s="21"/>
    </row>
    <row r="59" spans="2:16">
      <c r="B59" s="4"/>
      <c r="C59" s="177" t="s">
        <v>67</v>
      </c>
      <c r="D59" s="178"/>
      <c r="E59" s="178"/>
      <c r="F59" s="178"/>
      <c r="G59" s="178"/>
      <c r="H59" s="178"/>
      <c r="I59" s="178"/>
      <c r="J59" s="178"/>
      <c r="K59" s="178"/>
      <c r="L59" s="178"/>
      <c r="M59" s="178"/>
      <c r="N59" s="178"/>
      <c r="O59" s="179"/>
      <c r="P59" s="15"/>
    </row>
    <row r="60" spans="2:16">
      <c r="B60" s="4"/>
      <c r="C60" s="180"/>
      <c r="D60" s="181"/>
      <c r="E60" s="181"/>
      <c r="F60" s="181"/>
      <c r="G60" s="181"/>
      <c r="H60" s="181"/>
      <c r="I60" s="181"/>
      <c r="J60" s="181"/>
      <c r="K60" s="181"/>
      <c r="L60" s="181"/>
      <c r="M60" s="181"/>
      <c r="N60" s="181"/>
      <c r="O60" s="182"/>
      <c r="P60" s="15"/>
    </row>
    <row r="61" spans="2:16" ht="13.5" thickBot="1">
      <c r="B61" s="4"/>
      <c r="C61" s="183"/>
      <c r="D61" s="184"/>
      <c r="E61" s="184"/>
      <c r="F61" s="184"/>
      <c r="G61" s="184"/>
      <c r="H61" s="184"/>
      <c r="I61" s="184"/>
      <c r="J61" s="184"/>
      <c r="K61" s="184"/>
      <c r="L61" s="184"/>
      <c r="M61" s="184"/>
      <c r="N61" s="184"/>
      <c r="O61" s="185"/>
      <c r="P61" s="15"/>
    </row>
    <row r="62" spans="2:16" ht="14">
      <c r="B62" s="4"/>
      <c r="C62" s="173" t="s">
        <v>68</v>
      </c>
      <c r="D62" s="209"/>
      <c r="E62" s="209"/>
      <c r="F62" s="209"/>
      <c r="G62" s="209"/>
      <c r="H62" s="209"/>
      <c r="I62" s="209"/>
      <c r="J62" s="124"/>
      <c r="K62" s="125"/>
      <c r="L62" s="80" t="s">
        <v>69</v>
      </c>
      <c r="M62" s="232" t="s">
        <v>70</v>
      </c>
      <c r="N62" s="233"/>
      <c r="O62" s="81"/>
      <c r="P62" s="19"/>
    </row>
    <row r="63" spans="2:16" ht="14">
      <c r="B63" s="4"/>
      <c r="C63" s="165" t="s">
        <v>71</v>
      </c>
      <c r="D63" s="166"/>
      <c r="E63" s="166"/>
      <c r="F63" s="166"/>
      <c r="G63" s="166"/>
      <c r="H63" s="166"/>
      <c r="I63" s="166"/>
      <c r="J63" s="89"/>
      <c r="K63" s="90"/>
      <c r="L63" s="91"/>
      <c r="M63" s="251"/>
      <c r="N63" s="252"/>
      <c r="O63" s="92"/>
      <c r="P63" s="22"/>
    </row>
    <row r="64" spans="2:16" ht="14">
      <c r="B64" s="4"/>
      <c r="C64" s="63" t="s">
        <v>72</v>
      </c>
      <c r="D64" s="64"/>
      <c r="E64" s="64"/>
      <c r="F64" s="64"/>
      <c r="G64" s="64"/>
      <c r="H64" s="64"/>
      <c r="I64" s="64"/>
      <c r="J64" s="89"/>
      <c r="K64" s="90"/>
      <c r="L64" s="91"/>
      <c r="M64" s="251"/>
      <c r="N64" s="252"/>
      <c r="O64" s="92"/>
      <c r="P64" s="22"/>
    </row>
    <row r="65" spans="2:16" ht="14.5" thickBot="1">
      <c r="B65" s="4"/>
      <c r="C65" s="48" t="s">
        <v>73</v>
      </c>
      <c r="D65" s="49"/>
      <c r="E65" s="49"/>
      <c r="F65" s="49"/>
      <c r="G65" s="49"/>
      <c r="H65" s="49"/>
      <c r="I65" s="49"/>
      <c r="J65" s="93"/>
      <c r="K65" s="94"/>
      <c r="L65" s="91"/>
      <c r="M65" s="253"/>
      <c r="N65" s="254"/>
      <c r="O65" s="92"/>
      <c r="P65" s="22"/>
    </row>
    <row r="66" spans="2:16" ht="14.5" thickBot="1">
      <c r="B66" s="4"/>
      <c r="C66" s="211" t="s">
        <v>52</v>
      </c>
      <c r="D66" s="212"/>
      <c r="E66" s="212"/>
      <c r="F66" s="212"/>
      <c r="G66" s="212"/>
      <c r="H66" s="212"/>
      <c r="I66" s="212"/>
      <c r="J66" s="212"/>
      <c r="K66" s="212"/>
      <c r="L66" s="212"/>
      <c r="M66" s="212"/>
      <c r="N66" s="213"/>
      <c r="O66" s="95"/>
      <c r="P66" s="23"/>
    </row>
    <row r="67" spans="2:16" ht="14.5" thickBot="1">
      <c r="B67" s="4"/>
      <c r="C67" s="54"/>
      <c r="D67" s="31"/>
      <c r="E67" s="31"/>
      <c r="F67" s="31"/>
      <c r="G67" s="31"/>
      <c r="H67" s="31"/>
      <c r="I67" s="31"/>
      <c r="J67" s="31"/>
      <c r="K67" s="31"/>
      <c r="L67" s="31"/>
      <c r="M67" s="31"/>
      <c r="N67" s="31"/>
      <c r="O67" s="55"/>
      <c r="P67" s="5"/>
    </row>
    <row r="68" spans="2:16" ht="14.5" thickBot="1">
      <c r="B68" s="4"/>
      <c r="C68" s="229" t="s">
        <v>74</v>
      </c>
      <c r="D68" s="230"/>
      <c r="E68" s="230"/>
      <c r="F68" s="230"/>
      <c r="G68" s="230"/>
      <c r="H68" s="230"/>
      <c r="I68" s="230"/>
      <c r="J68" s="230"/>
      <c r="K68" s="230"/>
      <c r="L68" s="230"/>
      <c r="M68" s="230"/>
      <c r="N68" s="231"/>
      <c r="O68" s="96"/>
      <c r="P68" s="23"/>
    </row>
    <row r="69" spans="2:16" ht="14">
      <c r="B69" s="4"/>
      <c r="C69" s="51"/>
      <c r="D69" s="52"/>
      <c r="E69" s="52"/>
      <c r="F69" s="52"/>
      <c r="G69" s="52"/>
      <c r="H69" s="52"/>
      <c r="I69" s="52"/>
      <c r="J69" s="52"/>
      <c r="K69" s="52"/>
      <c r="L69" s="52"/>
      <c r="M69" s="52"/>
      <c r="N69" s="52"/>
      <c r="O69" s="53"/>
      <c r="P69" s="5"/>
    </row>
    <row r="70" spans="2:16" ht="14">
      <c r="B70" s="4"/>
      <c r="C70" s="54"/>
      <c r="D70" s="31"/>
      <c r="E70" s="31"/>
      <c r="F70" s="31"/>
      <c r="G70" s="31"/>
      <c r="H70" s="31"/>
      <c r="I70" s="31"/>
      <c r="J70" s="31"/>
      <c r="K70" s="31"/>
      <c r="L70" s="31"/>
      <c r="M70" s="31"/>
      <c r="N70" s="31"/>
      <c r="O70" s="55"/>
      <c r="P70" s="5"/>
    </row>
    <row r="71" spans="2:16" ht="14">
      <c r="B71" s="4"/>
      <c r="C71" s="54"/>
      <c r="D71" s="31"/>
      <c r="E71" s="31"/>
      <c r="F71" s="31"/>
      <c r="G71" s="31"/>
      <c r="H71" s="31"/>
      <c r="I71" s="31"/>
      <c r="J71" s="31"/>
      <c r="K71" s="31"/>
      <c r="L71" s="31"/>
      <c r="M71" s="31"/>
      <c r="N71" s="31"/>
      <c r="O71" s="55"/>
      <c r="P71" s="5"/>
    </row>
    <row r="72" spans="2:16" ht="14">
      <c r="B72" s="4"/>
      <c r="C72" s="54"/>
      <c r="D72" s="31"/>
      <c r="E72" s="31"/>
      <c r="F72" s="31"/>
      <c r="G72" s="31"/>
      <c r="H72" s="97" t="s">
        <v>75</v>
      </c>
      <c r="I72" s="97"/>
      <c r="J72" s="97"/>
      <c r="K72" s="97"/>
      <c r="L72" s="31"/>
      <c r="M72" s="31"/>
      <c r="N72" s="31"/>
      <c r="O72" s="55"/>
      <c r="P72" s="5"/>
    </row>
    <row r="73" spans="2:16" ht="14">
      <c r="B73" s="4"/>
      <c r="C73" s="54"/>
      <c r="D73" s="31"/>
      <c r="E73" s="31"/>
      <c r="F73" s="31"/>
      <c r="G73" s="31"/>
      <c r="H73" s="97" t="s">
        <v>76</v>
      </c>
      <c r="I73" s="31"/>
      <c r="J73" s="31"/>
      <c r="K73" s="31"/>
      <c r="L73" s="31"/>
      <c r="M73" s="31"/>
      <c r="N73" s="31"/>
      <c r="O73" s="55"/>
      <c r="P73" s="24"/>
    </row>
    <row r="74" spans="2:16" ht="14">
      <c r="B74" s="4"/>
      <c r="C74" s="54"/>
      <c r="D74" s="31"/>
      <c r="E74" s="31"/>
      <c r="F74" s="31"/>
      <c r="G74" s="31"/>
      <c r="H74" s="97" t="s">
        <v>77</v>
      </c>
      <c r="I74" s="31"/>
      <c r="J74" s="31"/>
      <c r="K74" s="31"/>
      <c r="L74" s="31"/>
      <c r="M74" s="31"/>
      <c r="N74" s="31"/>
      <c r="O74" s="55"/>
      <c r="P74" s="24"/>
    </row>
    <row r="75" spans="2:16" ht="14">
      <c r="B75" s="4"/>
      <c r="C75" s="40"/>
      <c r="D75" s="98"/>
      <c r="E75" s="98"/>
      <c r="F75" s="98"/>
      <c r="G75" s="98"/>
      <c r="H75" s="97" t="s">
        <v>78</v>
      </c>
      <c r="I75" s="98"/>
      <c r="J75" s="98"/>
      <c r="K75" s="98"/>
      <c r="L75" s="98"/>
      <c r="M75" s="98"/>
      <c r="N75" s="98"/>
      <c r="O75" s="99"/>
      <c r="P75" s="25"/>
    </row>
    <row r="76" spans="2:16" ht="14">
      <c r="B76" s="4"/>
      <c r="C76" s="54"/>
      <c r="D76" s="31"/>
      <c r="E76" s="31"/>
      <c r="F76" s="31"/>
      <c r="G76" s="31"/>
      <c r="H76" s="31" t="s">
        <v>79</v>
      </c>
      <c r="I76" s="31"/>
      <c r="J76" s="31"/>
      <c r="K76" s="31"/>
      <c r="L76" s="31"/>
      <c r="M76" s="31"/>
      <c r="N76" s="31"/>
      <c r="O76" s="55"/>
      <c r="P76" s="5"/>
    </row>
    <row r="77" spans="2:16" ht="14">
      <c r="B77" s="4"/>
      <c r="C77" s="100" t="s">
        <v>80</v>
      </c>
      <c r="D77" s="101"/>
      <c r="E77" s="101"/>
      <c r="F77" s="101"/>
      <c r="G77" s="101"/>
      <c r="H77" s="101"/>
      <c r="I77" s="101"/>
      <c r="J77" s="101"/>
      <c r="K77" s="101"/>
      <c r="L77" s="101"/>
      <c r="M77" s="101"/>
      <c r="N77" s="101"/>
      <c r="O77" s="102"/>
      <c r="P77" s="5"/>
    </row>
    <row r="78" spans="2:16" ht="14">
      <c r="B78" s="4"/>
      <c r="C78" s="248"/>
      <c r="D78" s="249"/>
      <c r="E78" s="249"/>
      <c r="F78" s="249"/>
      <c r="G78" s="249"/>
      <c r="H78" s="249"/>
      <c r="I78" s="249"/>
      <c r="J78" s="249"/>
      <c r="K78" s="249"/>
      <c r="L78" s="249"/>
      <c r="M78" s="249"/>
      <c r="N78" s="249"/>
      <c r="O78" s="250"/>
      <c r="P78" s="25"/>
    </row>
    <row r="79" spans="2:16" ht="14">
      <c r="B79" s="4"/>
      <c r="C79" s="248"/>
      <c r="D79" s="249"/>
      <c r="E79" s="249"/>
      <c r="F79" s="249"/>
      <c r="G79" s="249"/>
      <c r="H79" s="249"/>
      <c r="I79" s="249"/>
      <c r="J79" s="249"/>
      <c r="K79" s="249"/>
      <c r="L79" s="249"/>
      <c r="M79" s="249"/>
      <c r="N79" s="249"/>
      <c r="O79" s="250"/>
      <c r="P79" s="25"/>
    </row>
    <row r="80" spans="2:16" ht="14">
      <c r="B80" s="4"/>
      <c r="C80" s="40"/>
      <c r="D80" s="98"/>
      <c r="E80" s="98"/>
      <c r="F80" s="98"/>
      <c r="G80" s="98"/>
      <c r="H80" s="98"/>
      <c r="I80" s="98"/>
      <c r="J80" s="98"/>
      <c r="K80" s="98"/>
      <c r="L80" s="98"/>
      <c r="M80" s="98"/>
      <c r="N80" s="98"/>
      <c r="O80" s="99"/>
      <c r="P80" s="25"/>
    </row>
    <row r="81" spans="2:16" ht="14">
      <c r="B81" s="4"/>
      <c r="C81" s="103" t="s">
        <v>81</v>
      </c>
      <c r="D81" s="98"/>
      <c r="E81" s="98"/>
      <c r="F81" s="98"/>
      <c r="G81" s="98"/>
      <c r="H81" s="98"/>
      <c r="I81" s="98"/>
      <c r="J81" s="98"/>
      <c r="K81" s="98"/>
      <c r="L81" s="98"/>
      <c r="M81" s="98"/>
      <c r="N81" s="98"/>
      <c r="O81" s="99"/>
      <c r="P81" s="25"/>
    </row>
    <row r="82" spans="2:16" ht="12.75" customHeight="1">
      <c r="B82" s="4"/>
      <c r="C82" s="245" t="s">
        <v>82</v>
      </c>
      <c r="D82" s="246"/>
      <c r="E82" s="246"/>
      <c r="F82" s="246"/>
      <c r="G82" s="246"/>
      <c r="H82" s="246"/>
      <c r="I82" s="246"/>
      <c r="J82" s="246"/>
      <c r="K82" s="246"/>
      <c r="L82" s="246"/>
      <c r="M82" s="246"/>
      <c r="N82" s="246"/>
      <c r="O82" s="247"/>
      <c r="P82" s="26"/>
    </row>
    <row r="83" spans="2:16" ht="24" customHeight="1">
      <c r="B83" s="4"/>
      <c r="C83" s="245"/>
      <c r="D83" s="246"/>
      <c r="E83" s="246"/>
      <c r="F83" s="246"/>
      <c r="G83" s="246"/>
      <c r="H83" s="246"/>
      <c r="I83" s="246"/>
      <c r="J83" s="246"/>
      <c r="K83" s="246"/>
      <c r="L83" s="246"/>
      <c r="M83" s="246"/>
      <c r="N83" s="246"/>
      <c r="O83" s="247"/>
      <c r="P83" s="26"/>
    </row>
    <row r="84" spans="2:16" ht="13" customHeight="1">
      <c r="B84" s="4"/>
      <c r="C84" s="245" t="s">
        <v>83</v>
      </c>
      <c r="D84" s="246"/>
      <c r="E84" s="246"/>
      <c r="F84" s="246"/>
      <c r="G84" s="246"/>
      <c r="H84" s="246"/>
      <c r="I84" s="246"/>
      <c r="J84" s="246"/>
      <c r="K84" s="246"/>
      <c r="L84" s="246"/>
      <c r="M84" s="246"/>
      <c r="N84" s="246"/>
      <c r="O84" s="247"/>
      <c r="P84" s="26"/>
    </row>
    <row r="85" spans="2:16" ht="32.25" customHeight="1">
      <c r="B85" s="4"/>
      <c r="C85" s="245"/>
      <c r="D85" s="246"/>
      <c r="E85" s="246"/>
      <c r="F85" s="246"/>
      <c r="G85" s="246"/>
      <c r="H85" s="246"/>
      <c r="I85" s="246"/>
      <c r="J85" s="246"/>
      <c r="K85" s="246"/>
      <c r="L85" s="246"/>
      <c r="M85" s="246"/>
      <c r="N85" s="246"/>
      <c r="O85" s="247"/>
      <c r="P85" s="26"/>
    </row>
    <row r="86" spans="2:16" ht="14">
      <c r="B86" s="4"/>
      <c r="C86" s="40"/>
      <c r="D86" s="98"/>
      <c r="E86" s="98"/>
      <c r="F86" s="98"/>
      <c r="G86" s="98"/>
      <c r="H86" s="98"/>
      <c r="I86" s="98"/>
      <c r="J86" s="98"/>
      <c r="K86" s="98"/>
      <c r="L86" s="98"/>
      <c r="M86" s="98"/>
      <c r="N86" s="98"/>
      <c r="O86" s="99"/>
      <c r="P86" s="25"/>
    </row>
    <row r="87" spans="2:16" ht="14">
      <c r="B87" s="4"/>
      <c r="C87" s="54"/>
      <c r="D87" s="31"/>
      <c r="E87" s="31"/>
      <c r="F87" s="31"/>
      <c r="G87" s="31"/>
      <c r="H87" s="97" t="s">
        <v>75</v>
      </c>
      <c r="I87" s="31"/>
      <c r="J87" s="31"/>
      <c r="K87" s="31"/>
      <c r="L87" s="31"/>
      <c r="M87" s="31"/>
      <c r="N87" s="31"/>
      <c r="O87" s="55"/>
      <c r="P87" s="5"/>
    </row>
    <row r="88" spans="2:16" ht="14">
      <c r="B88" s="4"/>
      <c r="C88" s="54"/>
      <c r="D88" s="31"/>
      <c r="E88" s="31"/>
      <c r="F88" s="31"/>
      <c r="G88" s="31"/>
      <c r="H88" s="31" t="s">
        <v>76</v>
      </c>
      <c r="I88" s="64"/>
      <c r="J88" s="64"/>
      <c r="K88" s="64"/>
      <c r="L88" s="31"/>
      <c r="M88" s="31"/>
      <c r="N88" s="31"/>
      <c r="O88" s="55"/>
      <c r="P88" s="5"/>
    </row>
    <row r="89" spans="2:16" ht="14">
      <c r="B89" s="4"/>
      <c r="C89" s="54"/>
      <c r="D89" s="31"/>
      <c r="E89" s="31"/>
      <c r="F89" s="31"/>
      <c r="G89" s="31"/>
      <c r="H89" s="31" t="s">
        <v>84</v>
      </c>
      <c r="I89" s="104"/>
      <c r="J89" s="104"/>
      <c r="K89" s="104"/>
      <c r="L89" s="31"/>
      <c r="M89" s="31"/>
      <c r="N89" s="31"/>
      <c r="O89" s="55"/>
      <c r="P89" s="5"/>
    </row>
    <row r="90" spans="2:16" ht="14">
      <c r="B90" s="4"/>
      <c r="C90" s="105"/>
      <c r="D90" s="98"/>
      <c r="E90" s="98"/>
      <c r="F90" s="98"/>
      <c r="G90" s="98"/>
      <c r="H90" s="31" t="s">
        <v>78</v>
      </c>
      <c r="I90" s="31"/>
      <c r="J90" s="31"/>
      <c r="K90" s="31"/>
      <c r="L90" s="98"/>
      <c r="M90" s="98"/>
      <c r="N90" s="98"/>
      <c r="O90" s="99"/>
      <c r="P90" s="25"/>
    </row>
    <row r="91" spans="2:16" ht="17.25" customHeight="1">
      <c r="B91" s="4"/>
      <c r="C91" s="105"/>
      <c r="D91" s="104"/>
      <c r="E91" s="104"/>
      <c r="F91" s="31"/>
      <c r="G91" s="31"/>
      <c r="H91" s="31"/>
      <c r="I91" s="31"/>
      <c r="J91" s="31"/>
      <c r="K91" s="237"/>
      <c r="L91" s="237"/>
      <c r="M91" s="237"/>
      <c r="N91" s="237"/>
      <c r="O91" s="238"/>
      <c r="P91" s="27"/>
    </row>
    <row r="92" spans="2:16" ht="18.75" customHeight="1" thickBot="1">
      <c r="B92" s="4"/>
      <c r="C92" s="241"/>
      <c r="D92" s="242"/>
      <c r="E92" s="242"/>
      <c r="F92" s="77"/>
      <c r="G92" s="77"/>
      <c r="H92" s="77"/>
      <c r="I92" s="77"/>
      <c r="J92" s="77"/>
      <c r="K92" s="239"/>
      <c r="L92" s="239"/>
      <c r="M92" s="239"/>
      <c r="N92" s="239"/>
      <c r="O92" s="240"/>
      <c r="P92" s="27"/>
    </row>
    <row r="93" spans="2:16" ht="13.5" thickBot="1">
      <c r="B93" s="28"/>
      <c r="C93" s="29"/>
      <c r="D93" s="29"/>
      <c r="E93" s="29"/>
      <c r="F93" s="29"/>
      <c r="G93" s="29"/>
      <c r="H93" s="29"/>
      <c r="I93" s="29"/>
      <c r="J93" s="29"/>
      <c r="K93" s="29"/>
      <c r="L93" s="29"/>
      <c r="M93" s="29"/>
      <c r="N93" s="29"/>
      <c r="O93" s="29"/>
      <c r="P93" s="30"/>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 (Proponent)</vt:lpstr>
      <vt:lpstr>INDICAR CÓDIGO DEL ITEM DE PAGO</vt:lpstr>
      <vt:lpstr>_GoBack</vt:lpstr>
      <vt:lpstr>'INDICAR CÓDIGO DEL ITEM DE PAGO'!Área_de_impresión</vt:lpstr>
      <vt:lpstr>'PRESUPUESTO OFICIAL (Entidad)'!Área_de_impresión</vt:lpstr>
      <vt:lpstr>'PROPUESTA ECONOMICA (Proponent)'!Área_de_impresión</vt:lpstr>
      <vt:lpstr>'PRESUPUESTO OFICIAL (Entidad)'!Títulos_a_imprimir</vt:lpstr>
      <vt:lpstr>'PROPUESTA ECONOMICA (Proponent)'!Títulos_a_imprimir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Maria Jose Palacio Argel</cp:lastModifiedBy>
  <cp:revision/>
  <dcterms:created xsi:type="dcterms:W3CDTF">2006-06-27T16:47:25Z</dcterms:created>
  <dcterms:modified xsi:type="dcterms:W3CDTF">2025-06-13T16:29:30Z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