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tmp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yerly.soto\Downloads\"/>
    </mc:Choice>
  </mc:AlternateContent>
  <bookViews>
    <workbookView xWindow="0" yWindow="0" windowWidth="23040" windowHeight="8832"/>
  </bookViews>
  <sheets>
    <sheet name="VERIFICACION" sheetId="1" r:id="rId1"/>
    <sheet name="Hoja1 (2)" sheetId="2" state="hidden" r:id="rId2"/>
  </sheets>
  <externalReferences>
    <externalReference r:id="rId3"/>
  </externalReferences>
  <definedNames>
    <definedName name="_xlnm.Print_Area" localSheetId="0">VERIFICACION!$C$1:$BF$236</definedName>
    <definedName name="_xlnm.Print_Titles" localSheetId="0">VERIFICACION!$C:$G,VERIFICACION!$1:$5</definedName>
    <definedName name="usuarios" localSheetId="1">[1]SIA!#REF!</definedName>
    <definedName name="usuarios" localSheetId="0">[1]SIA!#REF!</definedName>
    <definedName name="usuarios">[1]SIA!#REF!</definedName>
  </definedNames>
  <calcPr calcId="191028"/>
  <customWorkbookViews>
    <customWorkbookView name="Eliecer Vanegas Murcia - Vista personalizada" guid="{920E2BBF-FD78-49C6-87A7-490D662C53B7}" personalView="1" maximized="1" xWindow="56" yWindow="-8" windowWidth="1318" windowHeight="784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33" i="1" l="1"/>
  <c r="BB221" i="1" l="1"/>
  <c r="BB215" i="1"/>
  <c r="BB209" i="1"/>
  <c r="BB192" i="1"/>
  <c r="BB179" i="1"/>
  <c r="I192" i="1"/>
  <c r="G192" i="1"/>
  <c r="I209" i="1"/>
  <c r="I215" i="1"/>
  <c r="I221" i="1"/>
  <c r="I7" i="1"/>
  <c r="I33" i="1"/>
  <c r="I68" i="1"/>
  <c r="I143" i="1"/>
  <c r="I157" i="1"/>
  <c r="I179" i="1"/>
  <c r="BB157" i="1"/>
  <c r="BB143" i="1"/>
  <c r="BB68" i="1"/>
  <c r="BB33" i="1"/>
  <c r="BC235" i="1"/>
  <c r="BC232" i="1"/>
  <c r="BC230" i="1"/>
  <c r="BC229" i="1"/>
  <c r="BC228" i="1"/>
  <c r="BC227" i="1"/>
  <c r="BC226" i="1"/>
  <c r="BC225" i="1"/>
  <c r="BC224" i="1"/>
  <c r="BC223" i="1"/>
  <c r="BC222" i="1"/>
  <c r="BC220" i="1"/>
  <c r="BC219" i="1"/>
  <c r="BC218" i="1"/>
  <c r="BC217" i="1"/>
  <c r="BC216" i="1"/>
  <c r="BC214" i="1"/>
  <c r="BC213" i="1"/>
  <c r="BC212" i="1"/>
  <c r="BC211" i="1"/>
  <c r="BC210" i="1"/>
  <c r="BC208" i="1"/>
  <c r="BC207" i="1"/>
  <c r="BC206" i="1"/>
  <c r="BC205" i="1"/>
  <c r="BC204" i="1"/>
  <c r="BC203" i="1"/>
  <c r="BC202" i="1"/>
  <c r="BC201" i="1"/>
  <c r="BC200" i="1"/>
  <c r="BC199" i="1"/>
  <c r="BC198" i="1"/>
  <c r="BC197" i="1"/>
  <c r="BC196" i="1"/>
  <c r="BC195" i="1"/>
  <c r="BC194" i="1"/>
  <c r="BC193" i="1"/>
  <c r="BC191" i="1"/>
  <c r="BC190" i="1"/>
  <c r="BC189" i="1"/>
  <c r="BC188" i="1"/>
  <c r="BC187" i="1"/>
  <c r="BC186" i="1"/>
  <c r="BC185" i="1"/>
  <c r="BC184" i="1"/>
  <c r="BC183" i="1"/>
  <c r="BC182" i="1"/>
  <c r="BC181" i="1"/>
  <c r="BC180" i="1"/>
  <c r="BC178" i="1"/>
  <c r="BC177" i="1"/>
  <c r="BC176" i="1"/>
  <c r="BC175" i="1"/>
  <c r="BC174" i="1"/>
  <c r="BC173" i="1"/>
  <c r="BC172" i="1"/>
  <c r="BC171" i="1"/>
  <c r="BC170" i="1"/>
  <c r="BC169" i="1"/>
  <c r="BC168" i="1"/>
  <c r="BC167" i="1"/>
  <c r="BC166" i="1"/>
  <c r="BC165" i="1"/>
  <c r="BC164" i="1"/>
  <c r="BC163" i="1"/>
  <c r="BC162" i="1"/>
  <c r="BC161" i="1"/>
  <c r="BC160" i="1"/>
  <c r="BC159" i="1"/>
  <c r="BC158" i="1"/>
  <c r="BC156" i="1"/>
  <c r="BC155" i="1"/>
  <c r="BC154" i="1"/>
  <c r="BC153" i="1"/>
  <c r="BC152" i="1"/>
  <c r="BC151" i="1"/>
  <c r="BC150" i="1"/>
  <c r="BC149" i="1"/>
  <c r="BC148" i="1"/>
  <c r="BC147" i="1"/>
  <c r="BC146" i="1"/>
  <c r="BC145" i="1"/>
  <c r="BC144" i="1"/>
  <c r="BC142" i="1"/>
  <c r="BC141" i="1"/>
  <c r="BC140" i="1"/>
  <c r="BC139" i="1"/>
  <c r="BC138" i="1"/>
  <c r="BC137" i="1"/>
  <c r="BC136" i="1"/>
  <c r="BC135" i="1"/>
  <c r="BC134" i="1"/>
  <c r="BC133" i="1"/>
  <c r="BC132" i="1"/>
  <c r="BC131" i="1"/>
  <c r="BC130" i="1"/>
  <c r="BC129" i="1"/>
  <c r="BC128" i="1"/>
  <c r="BC127" i="1"/>
  <c r="BC126" i="1"/>
  <c r="BC125" i="1"/>
  <c r="BC124" i="1"/>
  <c r="BC123" i="1"/>
  <c r="BC122" i="1"/>
  <c r="BC121" i="1"/>
  <c r="BC120" i="1"/>
  <c r="BC119" i="1"/>
  <c r="BC118" i="1"/>
  <c r="BC117" i="1"/>
  <c r="BC116" i="1"/>
  <c r="BC115" i="1"/>
  <c r="BC114" i="1"/>
  <c r="BC113" i="1"/>
  <c r="BC112" i="1"/>
  <c r="BC111" i="1"/>
  <c r="BC110" i="1"/>
  <c r="BC109" i="1"/>
  <c r="BC108" i="1"/>
  <c r="BC107" i="1"/>
  <c r="BC106" i="1"/>
  <c r="BC105" i="1"/>
  <c r="BC104" i="1"/>
  <c r="BC103" i="1"/>
  <c r="BC102" i="1"/>
  <c r="BC101" i="1"/>
  <c r="BC100" i="1"/>
  <c r="BC99" i="1"/>
  <c r="BC98" i="1"/>
  <c r="BC97" i="1"/>
  <c r="BC96" i="1"/>
  <c r="BC95" i="1"/>
  <c r="BC94" i="1"/>
  <c r="BC93" i="1"/>
  <c r="BC92" i="1"/>
  <c r="BC91" i="1"/>
  <c r="BC90" i="1"/>
  <c r="BC89" i="1"/>
  <c r="BC88" i="1"/>
  <c r="BC87" i="1"/>
  <c r="BC86" i="1"/>
  <c r="BC85" i="1"/>
  <c r="BC84" i="1"/>
  <c r="BC83" i="1"/>
  <c r="BC82" i="1"/>
  <c r="BC81" i="1"/>
  <c r="BC80" i="1"/>
  <c r="BC79" i="1"/>
  <c r="BC78" i="1"/>
  <c r="BC77" i="1"/>
  <c r="BC76" i="1"/>
  <c r="BC75" i="1"/>
  <c r="BC74" i="1"/>
  <c r="BC73" i="1"/>
  <c r="BC72" i="1"/>
  <c r="BC71" i="1"/>
  <c r="BC70" i="1"/>
  <c r="BC69" i="1"/>
  <c r="BC67" i="1"/>
  <c r="BC66" i="1"/>
  <c r="BC65" i="1"/>
  <c r="BC64" i="1"/>
  <c r="BC63" i="1"/>
  <c r="BC62" i="1"/>
  <c r="BC61" i="1"/>
  <c r="BC60" i="1"/>
  <c r="BC59" i="1"/>
  <c r="BC58" i="1"/>
  <c r="BC57" i="1"/>
  <c r="BC56" i="1"/>
  <c r="BC55" i="1"/>
  <c r="BC54" i="1"/>
  <c r="BC53" i="1"/>
  <c r="BC52" i="1"/>
  <c r="BC51" i="1"/>
  <c r="BC50" i="1"/>
  <c r="BC49" i="1"/>
  <c r="BC48" i="1"/>
  <c r="BC47" i="1"/>
  <c r="BC46" i="1"/>
  <c r="BC45" i="1"/>
  <c r="BC44" i="1"/>
  <c r="BC43" i="1"/>
  <c r="BC42" i="1"/>
  <c r="BC41" i="1"/>
  <c r="BC40" i="1"/>
  <c r="BC39" i="1"/>
  <c r="BC38" i="1"/>
  <c r="BC37" i="1"/>
  <c r="BC36" i="1"/>
  <c r="BC35" i="1"/>
  <c r="BC34" i="1"/>
  <c r="BC32" i="1"/>
  <c r="BC31" i="1"/>
  <c r="BC30" i="1"/>
  <c r="BC29" i="1"/>
  <c r="BC28" i="1"/>
  <c r="BC27" i="1"/>
  <c r="BC26" i="1"/>
  <c r="BC25" i="1"/>
  <c r="BC24" i="1"/>
  <c r="BC23" i="1"/>
  <c r="BC22" i="1"/>
  <c r="BC21" i="1"/>
  <c r="BC20" i="1"/>
  <c r="BC19" i="1"/>
  <c r="BC18" i="1"/>
  <c r="BC17" i="1"/>
  <c r="BC16" i="1"/>
  <c r="BC15" i="1"/>
  <c r="BC14" i="1"/>
  <c r="BC13" i="1"/>
  <c r="BC12" i="1"/>
  <c r="BC11" i="1"/>
  <c r="BC10" i="1"/>
  <c r="BC9" i="1"/>
  <c r="BC8" i="1"/>
  <c r="BB7" i="1"/>
  <c r="BB231" i="1" l="1"/>
  <c r="AZ230" i="1"/>
  <c r="AZ229" i="1"/>
  <c r="AZ228" i="1"/>
  <c r="AZ227" i="1"/>
  <c r="AZ226" i="1"/>
  <c r="AZ225" i="1"/>
  <c r="AZ224" i="1"/>
  <c r="AZ223" i="1"/>
  <c r="AZ222" i="1"/>
  <c r="AY221" i="1"/>
  <c r="AZ220" i="1"/>
  <c r="AZ219" i="1"/>
  <c r="AZ218" i="1"/>
  <c r="AZ217" i="1"/>
  <c r="AZ216" i="1"/>
  <c r="AY215" i="1"/>
  <c r="AZ214" i="1"/>
  <c r="AZ213" i="1"/>
  <c r="AZ212" i="1"/>
  <c r="AZ211" i="1"/>
  <c r="AZ210" i="1"/>
  <c r="AY209" i="1"/>
  <c r="AZ208" i="1"/>
  <c r="AZ207" i="1"/>
  <c r="AZ206" i="1"/>
  <c r="AZ205" i="1"/>
  <c r="AZ204" i="1"/>
  <c r="AZ203" i="1"/>
  <c r="AZ202" i="1"/>
  <c r="AZ201" i="1"/>
  <c r="AZ200" i="1"/>
  <c r="AZ199" i="1"/>
  <c r="AZ198" i="1"/>
  <c r="AZ197" i="1"/>
  <c r="AZ196" i="1"/>
  <c r="AZ195" i="1"/>
  <c r="AZ194" i="1"/>
  <c r="AZ193" i="1"/>
  <c r="AY192" i="1"/>
  <c r="AZ191" i="1"/>
  <c r="AZ190" i="1"/>
  <c r="AZ189" i="1"/>
  <c r="AZ188" i="1"/>
  <c r="AZ187" i="1"/>
  <c r="AZ186" i="1"/>
  <c r="AZ185" i="1"/>
  <c r="AZ184" i="1"/>
  <c r="AZ183" i="1"/>
  <c r="AZ182" i="1"/>
  <c r="AZ181" i="1"/>
  <c r="AZ180" i="1"/>
  <c r="AY179" i="1"/>
  <c r="AZ178" i="1"/>
  <c r="AZ177" i="1"/>
  <c r="AZ176" i="1"/>
  <c r="AZ175" i="1"/>
  <c r="AZ174" i="1"/>
  <c r="AZ173" i="1"/>
  <c r="AZ172" i="1"/>
  <c r="AZ171" i="1"/>
  <c r="AZ170" i="1"/>
  <c r="AZ169" i="1"/>
  <c r="AZ168" i="1"/>
  <c r="AZ167" i="1"/>
  <c r="AZ166" i="1"/>
  <c r="AZ165" i="1"/>
  <c r="AZ164" i="1"/>
  <c r="AZ163" i="1"/>
  <c r="AZ162" i="1"/>
  <c r="AZ161" i="1"/>
  <c r="AZ160" i="1"/>
  <c r="AZ159" i="1"/>
  <c r="AZ158" i="1"/>
  <c r="AY157" i="1"/>
  <c r="AZ156" i="1"/>
  <c r="AZ155" i="1"/>
  <c r="AZ154" i="1"/>
  <c r="AZ153" i="1"/>
  <c r="AZ152" i="1"/>
  <c r="AZ151" i="1"/>
  <c r="AZ150" i="1"/>
  <c r="AZ149" i="1"/>
  <c r="AZ148" i="1"/>
  <c r="AZ147" i="1"/>
  <c r="AZ146" i="1"/>
  <c r="AZ145" i="1"/>
  <c r="AZ144" i="1"/>
  <c r="AY143" i="1"/>
  <c r="AZ142" i="1"/>
  <c r="AZ141" i="1"/>
  <c r="AZ140" i="1"/>
  <c r="AZ139" i="1"/>
  <c r="AZ138" i="1"/>
  <c r="AZ137" i="1"/>
  <c r="AZ136" i="1"/>
  <c r="AZ135" i="1"/>
  <c r="AZ134" i="1"/>
  <c r="AZ133" i="1"/>
  <c r="AZ132" i="1"/>
  <c r="AZ131" i="1"/>
  <c r="AZ130" i="1"/>
  <c r="AZ129" i="1"/>
  <c r="AZ128" i="1"/>
  <c r="AZ127" i="1"/>
  <c r="AZ126" i="1"/>
  <c r="AZ125" i="1"/>
  <c r="AZ124" i="1"/>
  <c r="AZ123" i="1"/>
  <c r="AZ122" i="1"/>
  <c r="AZ121" i="1"/>
  <c r="AZ120" i="1"/>
  <c r="AZ119" i="1"/>
  <c r="AZ118" i="1"/>
  <c r="AZ117" i="1"/>
  <c r="AZ116" i="1"/>
  <c r="AZ115" i="1"/>
  <c r="AZ114" i="1"/>
  <c r="AZ113" i="1"/>
  <c r="AZ112" i="1"/>
  <c r="AZ111" i="1"/>
  <c r="AZ110" i="1"/>
  <c r="AZ109" i="1"/>
  <c r="AZ108" i="1"/>
  <c r="AZ107" i="1"/>
  <c r="AZ106" i="1"/>
  <c r="AZ105" i="1"/>
  <c r="AZ104" i="1"/>
  <c r="AZ103" i="1"/>
  <c r="AZ102" i="1"/>
  <c r="AZ101" i="1"/>
  <c r="AZ100" i="1"/>
  <c r="AZ99" i="1"/>
  <c r="AZ98" i="1"/>
  <c r="AZ97" i="1"/>
  <c r="AZ96" i="1"/>
  <c r="AZ95" i="1"/>
  <c r="AZ94" i="1"/>
  <c r="AZ93" i="1"/>
  <c r="AZ92" i="1"/>
  <c r="AZ91" i="1"/>
  <c r="AZ90" i="1"/>
  <c r="AZ89" i="1"/>
  <c r="AZ88" i="1"/>
  <c r="AZ87" i="1"/>
  <c r="AZ86" i="1"/>
  <c r="AZ85" i="1"/>
  <c r="AZ84" i="1"/>
  <c r="AZ83" i="1"/>
  <c r="AZ82" i="1"/>
  <c r="AZ81" i="1"/>
  <c r="AZ80" i="1"/>
  <c r="AZ79" i="1"/>
  <c r="AZ78" i="1"/>
  <c r="AZ77" i="1"/>
  <c r="AZ76" i="1"/>
  <c r="AZ75" i="1"/>
  <c r="AZ74" i="1"/>
  <c r="AZ73" i="1"/>
  <c r="AZ72" i="1"/>
  <c r="AZ71" i="1"/>
  <c r="AZ70" i="1"/>
  <c r="AZ69" i="1"/>
  <c r="AY68" i="1"/>
  <c r="AZ67" i="1"/>
  <c r="AZ66" i="1"/>
  <c r="AZ65" i="1"/>
  <c r="AZ64" i="1"/>
  <c r="AZ63" i="1"/>
  <c r="AZ62" i="1"/>
  <c r="AZ61" i="1"/>
  <c r="AZ60" i="1"/>
  <c r="AZ59" i="1"/>
  <c r="AZ58" i="1"/>
  <c r="AZ57" i="1"/>
  <c r="AZ56" i="1"/>
  <c r="AZ55" i="1"/>
  <c r="AZ54" i="1"/>
  <c r="AZ53" i="1"/>
  <c r="AZ52" i="1"/>
  <c r="AZ51" i="1"/>
  <c r="AZ50" i="1"/>
  <c r="AZ49" i="1"/>
  <c r="AZ48" i="1"/>
  <c r="AZ47" i="1"/>
  <c r="AZ46" i="1"/>
  <c r="AZ45" i="1"/>
  <c r="AZ44" i="1"/>
  <c r="AZ43" i="1"/>
  <c r="AZ42" i="1"/>
  <c r="AZ41" i="1"/>
  <c r="AZ40" i="1"/>
  <c r="AZ39" i="1"/>
  <c r="AZ38" i="1"/>
  <c r="AZ37" i="1"/>
  <c r="AZ36" i="1"/>
  <c r="AZ35" i="1"/>
  <c r="AZ34" i="1"/>
  <c r="AZ32" i="1"/>
  <c r="AZ31" i="1"/>
  <c r="AZ30" i="1"/>
  <c r="AZ29" i="1"/>
  <c r="AZ28" i="1"/>
  <c r="AZ27" i="1"/>
  <c r="AZ26" i="1"/>
  <c r="AZ25" i="1"/>
  <c r="AZ24" i="1"/>
  <c r="AZ23" i="1"/>
  <c r="AZ22" i="1"/>
  <c r="AZ21" i="1"/>
  <c r="AZ20" i="1"/>
  <c r="AZ19" i="1"/>
  <c r="AZ18" i="1"/>
  <c r="AZ17" i="1"/>
  <c r="AZ16" i="1"/>
  <c r="AZ15" i="1"/>
  <c r="AZ14" i="1"/>
  <c r="AZ13" i="1"/>
  <c r="AZ12" i="1"/>
  <c r="AZ11" i="1"/>
  <c r="AZ10" i="1"/>
  <c r="AZ9" i="1"/>
  <c r="AZ8" i="1"/>
  <c r="AY7" i="1"/>
  <c r="AY231" i="1" l="1"/>
  <c r="AV221" i="1"/>
  <c r="AV215" i="1"/>
  <c r="AV209" i="1"/>
  <c r="AV192" i="1"/>
  <c r="AV179" i="1"/>
  <c r="AV157" i="1"/>
  <c r="AV143" i="1"/>
  <c r="AV68" i="1"/>
  <c r="AV33" i="1"/>
  <c r="AW230" i="1"/>
  <c r="AW229" i="1"/>
  <c r="AW228" i="1"/>
  <c r="AW227" i="1"/>
  <c r="AW226" i="1"/>
  <c r="AW225" i="1"/>
  <c r="AW224" i="1"/>
  <c r="AW223" i="1"/>
  <c r="AW222" i="1"/>
  <c r="AW220" i="1"/>
  <c r="AW219" i="1"/>
  <c r="AW218" i="1"/>
  <c r="AW217" i="1"/>
  <c r="AW216" i="1"/>
  <c r="AW214" i="1"/>
  <c r="AW213" i="1"/>
  <c r="AW212" i="1"/>
  <c r="AW211" i="1"/>
  <c r="AW210" i="1"/>
  <c r="AW208" i="1"/>
  <c r="AW207" i="1"/>
  <c r="AW206" i="1"/>
  <c r="AW205" i="1"/>
  <c r="AW204" i="1"/>
  <c r="AW203" i="1"/>
  <c r="AW202" i="1"/>
  <c r="AW201" i="1"/>
  <c r="AW200" i="1"/>
  <c r="AW199" i="1"/>
  <c r="AW198" i="1"/>
  <c r="AW197" i="1"/>
  <c r="AW196" i="1"/>
  <c r="AW195" i="1"/>
  <c r="AW194" i="1"/>
  <c r="AW193" i="1"/>
  <c r="AW191" i="1"/>
  <c r="AW190" i="1"/>
  <c r="AW189" i="1"/>
  <c r="AW188" i="1"/>
  <c r="AW187" i="1"/>
  <c r="AW186" i="1"/>
  <c r="AW185" i="1"/>
  <c r="AW184" i="1"/>
  <c r="AW183" i="1"/>
  <c r="AW182" i="1"/>
  <c r="AW181" i="1"/>
  <c r="AW180" i="1"/>
  <c r="AW178" i="1"/>
  <c r="AW177" i="1"/>
  <c r="AW176" i="1"/>
  <c r="AW175" i="1"/>
  <c r="AW174" i="1"/>
  <c r="AW173" i="1"/>
  <c r="AW172" i="1"/>
  <c r="AW171" i="1"/>
  <c r="AW170" i="1"/>
  <c r="AW169" i="1"/>
  <c r="AW168" i="1"/>
  <c r="AW167" i="1"/>
  <c r="AW166" i="1"/>
  <c r="AW165" i="1"/>
  <c r="AW164" i="1"/>
  <c r="AW163" i="1"/>
  <c r="AW162" i="1"/>
  <c r="AW161" i="1"/>
  <c r="AW160" i="1"/>
  <c r="AW159" i="1"/>
  <c r="AW158" i="1"/>
  <c r="AW156" i="1"/>
  <c r="AW155" i="1"/>
  <c r="AW154" i="1"/>
  <c r="AW153" i="1"/>
  <c r="AW152" i="1"/>
  <c r="AW151" i="1"/>
  <c r="AW150" i="1"/>
  <c r="AW149" i="1"/>
  <c r="AW148" i="1"/>
  <c r="AW147" i="1"/>
  <c r="AW146" i="1"/>
  <c r="AW145" i="1"/>
  <c r="AW144" i="1"/>
  <c r="AW142" i="1"/>
  <c r="AW141" i="1"/>
  <c r="AW140" i="1"/>
  <c r="AW139" i="1"/>
  <c r="AW138" i="1"/>
  <c r="AW137" i="1"/>
  <c r="AW136" i="1"/>
  <c r="AW135" i="1"/>
  <c r="AW134" i="1"/>
  <c r="AW133" i="1"/>
  <c r="AW132" i="1"/>
  <c r="AW131" i="1"/>
  <c r="AW130" i="1"/>
  <c r="AW129" i="1"/>
  <c r="AW128" i="1"/>
  <c r="AW127" i="1"/>
  <c r="AW126" i="1"/>
  <c r="AW125" i="1"/>
  <c r="AW124" i="1"/>
  <c r="AW123" i="1"/>
  <c r="AW122" i="1"/>
  <c r="AW121" i="1"/>
  <c r="AW120" i="1"/>
  <c r="AW119" i="1"/>
  <c r="AW118" i="1"/>
  <c r="AW117" i="1"/>
  <c r="AW116" i="1"/>
  <c r="AW115" i="1"/>
  <c r="AW114" i="1"/>
  <c r="AW113" i="1"/>
  <c r="AW112" i="1"/>
  <c r="AW111" i="1"/>
  <c r="AW110" i="1"/>
  <c r="AW109" i="1"/>
  <c r="AW108" i="1"/>
  <c r="AW107" i="1"/>
  <c r="AW106" i="1"/>
  <c r="AW105" i="1"/>
  <c r="AW104" i="1"/>
  <c r="AW103" i="1"/>
  <c r="AW102" i="1"/>
  <c r="AW101" i="1"/>
  <c r="AW100" i="1"/>
  <c r="AW99" i="1"/>
  <c r="AW98" i="1"/>
  <c r="AW97" i="1"/>
  <c r="AW96" i="1"/>
  <c r="AW95" i="1"/>
  <c r="AW94" i="1"/>
  <c r="AW93" i="1"/>
  <c r="AW92" i="1"/>
  <c r="AW91" i="1"/>
  <c r="AW90" i="1"/>
  <c r="AW89" i="1"/>
  <c r="AW88" i="1"/>
  <c r="AW87" i="1"/>
  <c r="AW86" i="1"/>
  <c r="AW85" i="1"/>
  <c r="AW84" i="1"/>
  <c r="AW83" i="1"/>
  <c r="AW82" i="1"/>
  <c r="AW81" i="1"/>
  <c r="AW80" i="1"/>
  <c r="AW79" i="1"/>
  <c r="AW78" i="1"/>
  <c r="AW77" i="1"/>
  <c r="AW76" i="1"/>
  <c r="AW75" i="1"/>
  <c r="AW74" i="1"/>
  <c r="AW73" i="1"/>
  <c r="AW72" i="1"/>
  <c r="AW71" i="1"/>
  <c r="AW70" i="1"/>
  <c r="AW69" i="1"/>
  <c r="AW67" i="1"/>
  <c r="AW66" i="1"/>
  <c r="AW65" i="1"/>
  <c r="AW64" i="1"/>
  <c r="AW63" i="1"/>
  <c r="AW62" i="1"/>
  <c r="AW61" i="1"/>
  <c r="AW60" i="1"/>
  <c r="AW59" i="1"/>
  <c r="AW58" i="1"/>
  <c r="AW57" i="1"/>
  <c r="AW56" i="1"/>
  <c r="AW55" i="1"/>
  <c r="AW54" i="1"/>
  <c r="AW53" i="1"/>
  <c r="AW52" i="1"/>
  <c r="AW51" i="1"/>
  <c r="AW50" i="1"/>
  <c r="AW49" i="1"/>
  <c r="AW48" i="1"/>
  <c r="AW47" i="1"/>
  <c r="AW46" i="1"/>
  <c r="AW45" i="1"/>
  <c r="AW44" i="1"/>
  <c r="AW43" i="1"/>
  <c r="AW42" i="1"/>
  <c r="AW41" i="1"/>
  <c r="AW40" i="1"/>
  <c r="AW39" i="1"/>
  <c r="AW38" i="1"/>
  <c r="AW37" i="1"/>
  <c r="AW36" i="1"/>
  <c r="AW35" i="1"/>
  <c r="AW34" i="1"/>
  <c r="AW32" i="1"/>
  <c r="AW31" i="1"/>
  <c r="AW30" i="1"/>
  <c r="AW29" i="1"/>
  <c r="AW28" i="1"/>
  <c r="AW27" i="1"/>
  <c r="AW26" i="1"/>
  <c r="AW25" i="1"/>
  <c r="AW24" i="1"/>
  <c r="AW23" i="1"/>
  <c r="AW22" i="1"/>
  <c r="AW21" i="1"/>
  <c r="AW20" i="1"/>
  <c r="AW19" i="1"/>
  <c r="AW18" i="1"/>
  <c r="AW17" i="1"/>
  <c r="AW16" i="1"/>
  <c r="AW15" i="1"/>
  <c r="AW14" i="1"/>
  <c r="AW13" i="1"/>
  <c r="AW12" i="1"/>
  <c r="AW11" i="1"/>
  <c r="AW10" i="1"/>
  <c r="AW9" i="1"/>
  <c r="AW8" i="1"/>
  <c r="AV7" i="1"/>
  <c r="AV231" i="1" l="1"/>
  <c r="AS221" i="1"/>
  <c r="AS215" i="1"/>
  <c r="AS209" i="1"/>
  <c r="AS192" i="1"/>
  <c r="AS179" i="1"/>
  <c r="AS157" i="1"/>
  <c r="AS143" i="1"/>
  <c r="AS68" i="1"/>
  <c r="AS33" i="1"/>
  <c r="AT230" i="1"/>
  <c r="AT229" i="1"/>
  <c r="AT228" i="1"/>
  <c r="AT227" i="1"/>
  <c r="AT226" i="1"/>
  <c r="AT225" i="1"/>
  <c r="AT224" i="1"/>
  <c r="AT223" i="1"/>
  <c r="AT222" i="1"/>
  <c r="AT220" i="1"/>
  <c r="AT219" i="1"/>
  <c r="AT218" i="1"/>
  <c r="AT217" i="1"/>
  <c r="AT216" i="1"/>
  <c r="AT214" i="1"/>
  <c r="AT213" i="1"/>
  <c r="AT212" i="1"/>
  <c r="AT211" i="1"/>
  <c r="AT210" i="1"/>
  <c r="AT208" i="1"/>
  <c r="AT207" i="1"/>
  <c r="AT206" i="1"/>
  <c r="AT205" i="1"/>
  <c r="AT204" i="1"/>
  <c r="AT203" i="1"/>
  <c r="AT202" i="1"/>
  <c r="AT201" i="1"/>
  <c r="AT200" i="1"/>
  <c r="AT199" i="1"/>
  <c r="AT198" i="1"/>
  <c r="AT197" i="1"/>
  <c r="AT196" i="1"/>
  <c r="AT195" i="1"/>
  <c r="AT194" i="1"/>
  <c r="AT193" i="1"/>
  <c r="AT191" i="1"/>
  <c r="AT190" i="1"/>
  <c r="AT189" i="1"/>
  <c r="AT188" i="1"/>
  <c r="AT187" i="1"/>
  <c r="AT186" i="1"/>
  <c r="AT185" i="1"/>
  <c r="AT184" i="1"/>
  <c r="AT183" i="1"/>
  <c r="AT182" i="1"/>
  <c r="AT181" i="1"/>
  <c r="AT180" i="1"/>
  <c r="AT178" i="1"/>
  <c r="AT177" i="1"/>
  <c r="AT176" i="1"/>
  <c r="AT175" i="1"/>
  <c r="AT174" i="1"/>
  <c r="AT173" i="1"/>
  <c r="AT172" i="1"/>
  <c r="AT171" i="1"/>
  <c r="AT170" i="1"/>
  <c r="AT169" i="1"/>
  <c r="AT168" i="1"/>
  <c r="AT167" i="1"/>
  <c r="AT166" i="1"/>
  <c r="AT165" i="1"/>
  <c r="AT164" i="1"/>
  <c r="AT163" i="1"/>
  <c r="AT162" i="1"/>
  <c r="AT161" i="1"/>
  <c r="AT160" i="1"/>
  <c r="AT159" i="1"/>
  <c r="AT158" i="1"/>
  <c r="AT156" i="1"/>
  <c r="AT155" i="1"/>
  <c r="AT154" i="1"/>
  <c r="AT153" i="1"/>
  <c r="AT152" i="1"/>
  <c r="AT151" i="1"/>
  <c r="AT150" i="1"/>
  <c r="AT149" i="1"/>
  <c r="AT148" i="1"/>
  <c r="AT147" i="1"/>
  <c r="AT146" i="1"/>
  <c r="AT145" i="1"/>
  <c r="AT144" i="1"/>
  <c r="AT142" i="1"/>
  <c r="AT141" i="1"/>
  <c r="AT140" i="1"/>
  <c r="AT139" i="1"/>
  <c r="AT138" i="1"/>
  <c r="AT137" i="1"/>
  <c r="AT136" i="1"/>
  <c r="AT135" i="1"/>
  <c r="AT134" i="1"/>
  <c r="AT133" i="1"/>
  <c r="AT132" i="1"/>
  <c r="AT131" i="1"/>
  <c r="AT130" i="1"/>
  <c r="AT129" i="1"/>
  <c r="AT128" i="1"/>
  <c r="AT127" i="1"/>
  <c r="AT126" i="1"/>
  <c r="AT125" i="1"/>
  <c r="AT124" i="1"/>
  <c r="AT123" i="1"/>
  <c r="AT122" i="1"/>
  <c r="AT121" i="1"/>
  <c r="AT120" i="1"/>
  <c r="AT119" i="1"/>
  <c r="AT118" i="1"/>
  <c r="AT117" i="1"/>
  <c r="AT116" i="1"/>
  <c r="AT115" i="1"/>
  <c r="AT114" i="1"/>
  <c r="AT113" i="1"/>
  <c r="AT112" i="1"/>
  <c r="AT111" i="1"/>
  <c r="AT110" i="1"/>
  <c r="AT109" i="1"/>
  <c r="AT108" i="1"/>
  <c r="AT107" i="1"/>
  <c r="AT106" i="1"/>
  <c r="AT105" i="1"/>
  <c r="AT104" i="1"/>
  <c r="AT103" i="1"/>
  <c r="AT102" i="1"/>
  <c r="AT101" i="1"/>
  <c r="AT100" i="1"/>
  <c r="AT99" i="1"/>
  <c r="AT98" i="1"/>
  <c r="AT97" i="1"/>
  <c r="AT96" i="1"/>
  <c r="AT95" i="1"/>
  <c r="AT94" i="1"/>
  <c r="AT93" i="1"/>
  <c r="AT92" i="1"/>
  <c r="AT91" i="1"/>
  <c r="AT90" i="1"/>
  <c r="AT89" i="1"/>
  <c r="AT88" i="1"/>
  <c r="AT87" i="1"/>
  <c r="AT86" i="1"/>
  <c r="AT85" i="1"/>
  <c r="AT84" i="1"/>
  <c r="AT83" i="1"/>
  <c r="AT82" i="1"/>
  <c r="AT81" i="1"/>
  <c r="AT80" i="1"/>
  <c r="AT79" i="1"/>
  <c r="AT78" i="1"/>
  <c r="AT77" i="1"/>
  <c r="AT76" i="1"/>
  <c r="AT75" i="1"/>
  <c r="AT74" i="1"/>
  <c r="AT73" i="1"/>
  <c r="AT72" i="1"/>
  <c r="AT71" i="1"/>
  <c r="AT70" i="1"/>
  <c r="AT69" i="1"/>
  <c r="AT67" i="1"/>
  <c r="AT66" i="1"/>
  <c r="AT65" i="1"/>
  <c r="AT64" i="1"/>
  <c r="AT63" i="1"/>
  <c r="AT62" i="1"/>
  <c r="AT61" i="1"/>
  <c r="AT60" i="1"/>
  <c r="AT59" i="1"/>
  <c r="AT58" i="1"/>
  <c r="AT57" i="1"/>
  <c r="AT56" i="1"/>
  <c r="AT55" i="1"/>
  <c r="AT54" i="1"/>
  <c r="AT53" i="1"/>
  <c r="AT52" i="1"/>
  <c r="AT51" i="1"/>
  <c r="AT50" i="1"/>
  <c r="AT49" i="1"/>
  <c r="AT48" i="1"/>
  <c r="AT47" i="1"/>
  <c r="AT46" i="1"/>
  <c r="AT45" i="1"/>
  <c r="AT44" i="1"/>
  <c r="AT43" i="1"/>
  <c r="AT42" i="1"/>
  <c r="AT41" i="1"/>
  <c r="AT40" i="1"/>
  <c r="AT39" i="1"/>
  <c r="AT38" i="1"/>
  <c r="AT37" i="1"/>
  <c r="AT36" i="1"/>
  <c r="AT35" i="1"/>
  <c r="AT34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T9" i="1"/>
  <c r="AT8" i="1"/>
  <c r="AS7" i="1"/>
  <c r="AS231" i="1" l="1"/>
  <c r="AQ230" i="1" l="1"/>
  <c r="AQ229" i="1"/>
  <c r="AQ228" i="1"/>
  <c r="AQ227" i="1"/>
  <c r="AQ226" i="1"/>
  <c r="AQ225" i="1"/>
  <c r="AQ224" i="1"/>
  <c r="AQ223" i="1"/>
  <c r="AQ222" i="1"/>
  <c r="AP221" i="1"/>
  <c r="AQ220" i="1"/>
  <c r="AQ219" i="1"/>
  <c r="AQ218" i="1"/>
  <c r="AQ217" i="1"/>
  <c r="AQ216" i="1"/>
  <c r="AP215" i="1"/>
  <c r="AQ214" i="1"/>
  <c r="AQ213" i="1"/>
  <c r="AQ212" i="1"/>
  <c r="AQ211" i="1"/>
  <c r="AQ210" i="1"/>
  <c r="AP209" i="1"/>
  <c r="AQ208" i="1"/>
  <c r="AQ207" i="1"/>
  <c r="AQ206" i="1"/>
  <c r="AQ205" i="1"/>
  <c r="AQ204" i="1"/>
  <c r="AQ203" i="1"/>
  <c r="AQ202" i="1"/>
  <c r="AQ201" i="1"/>
  <c r="AQ200" i="1"/>
  <c r="AQ199" i="1"/>
  <c r="AQ198" i="1"/>
  <c r="AQ197" i="1"/>
  <c r="AQ196" i="1"/>
  <c r="AQ195" i="1"/>
  <c r="AQ194" i="1"/>
  <c r="AQ193" i="1"/>
  <c r="AP192" i="1"/>
  <c r="AQ191" i="1"/>
  <c r="AQ190" i="1"/>
  <c r="AQ189" i="1"/>
  <c r="AQ188" i="1"/>
  <c r="AQ187" i="1"/>
  <c r="AQ186" i="1"/>
  <c r="AQ185" i="1"/>
  <c r="AQ184" i="1"/>
  <c r="AQ183" i="1"/>
  <c r="AQ182" i="1"/>
  <c r="AQ181" i="1"/>
  <c r="AQ180" i="1"/>
  <c r="AP179" i="1"/>
  <c r="AQ178" i="1"/>
  <c r="AQ177" i="1"/>
  <c r="AQ176" i="1"/>
  <c r="AQ175" i="1"/>
  <c r="AQ174" i="1"/>
  <c r="AQ173" i="1"/>
  <c r="AQ172" i="1"/>
  <c r="AQ171" i="1"/>
  <c r="AQ170" i="1"/>
  <c r="AQ169" i="1"/>
  <c r="AQ168" i="1"/>
  <c r="AQ167" i="1"/>
  <c r="AQ166" i="1"/>
  <c r="AQ165" i="1"/>
  <c r="AQ164" i="1"/>
  <c r="AQ163" i="1"/>
  <c r="AQ162" i="1"/>
  <c r="AQ161" i="1"/>
  <c r="AQ160" i="1"/>
  <c r="AQ159" i="1"/>
  <c r="AQ158" i="1"/>
  <c r="AP157" i="1"/>
  <c r="AQ156" i="1"/>
  <c r="AQ155" i="1"/>
  <c r="AQ154" i="1"/>
  <c r="AQ153" i="1"/>
  <c r="AQ152" i="1"/>
  <c r="AQ151" i="1"/>
  <c r="AQ150" i="1"/>
  <c r="AQ149" i="1"/>
  <c r="AQ148" i="1"/>
  <c r="AQ147" i="1"/>
  <c r="AQ146" i="1"/>
  <c r="AQ145" i="1"/>
  <c r="AQ144" i="1"/>
  <c r="AP143" i="1"/>
  <c r="AQ142" i="1"/>
  <c r="AQ141" i="1"/>
  <c r="AQ140" i="1"/>
  <c r="AQ139" i="1"/>
  <c r="AQ138" i="1"/>
  <c r="AQ137" i="1"/>
  <c r="AQ136" i="1"/>
  <c r="AQ135" i="1"/>
  <c r="AQ134" i="1"/>
  <c r="AQ133" i="1"/>
  <c r="AQ132" i="1"/>
  <c r="AQ131" i="1"/>
  <c r="AQ130" i="1"/>
  <c r="AQ129" i="1"/>
  <c r="AQ128" i="1"/>
  <c r="AQ127" i="1"/>
  <c r="AQ126" i="1"/>
  <c r="AQ125" i="1"/>
  <c r="AQ124" i="1"/>
  <c r="AQ123" i="1"/>
  <c r="AQ122" i="1"/>
  <c r="AQ121" i="1"/>
  <c r="AQ120" i="1"/>
  <c r="AQ119" i="1"/>
  <c r="AQ118" i="1"/>
  <c r="AQ117" i="1"/>
  <c r="AQ116" i="1"/>
  <c r="AQ115" i="1"/>
  <c r="AQ114" i="1"/>
  <c r="AQ113" i="1"/>
  <c r="AQ112" i="1"/>
  <c r="AQ111" i="1"/>
  <c r="AQ110" i="1"/>
  <c r="AQ109" i="1"/>
  <c r="AQ108" i="1"/>
  <c r="AQ107" i="1"/>
  <c r="AQ106" i="1"/>
  <c r="AQ105" i="1"/>
  <c r="AQ104" i="1"/>
  <c r="AQ103" i="1"/>
  <c r="AQ102" i="1"/>
  <c r="AQ101" i="1"/>
  <c r="AQ100" i="1"/>
  <c r="AQ99" i="1"/>
  <c r="AQ98" i="1"/>
  <c r="AQ97" i="1"/>
  <c r="AQ96" i="1"/>
  <c r="AQ95" i="1"/>
  <c r="AQ94" i="1"/>
  <c r="AQ93" i="1"/>
  <c r="AQ92" i="1"/>
  <c r="AQ91" i="1"/>
  <c r="AQ90" i="1"/>
  <c r="AQ89" i="1"/>
  <c r="AQ88" i="1"/>
  <c r="AQ87" i="1"/>
  <c r="AQ86" i="1"/>
  <c r="AQ85" i="1"/>
  <c r="AQ84" i="1"/>
  <c r="AQ83" i="1"/>
  <c r="AQ82" i="1"/>
  <c r="AQ81" i="1"/>
  <c r="AQ80" i="1"/>
  <c r="AQ79" i="1"/>
  <c r="AQ78" i="1"/>
  <c r="AQ77" i="1"/>
  <c r="AQ76" i="1"/>
  <c r="AQ75" i="1"/>
  <c r="AQ74" i="1"/>
  <c r="AQ73" i="1"/>
  <c r="AQ72" i="1"/>
  <c r="AQ71" i="1"/>
  <c r="AQ70" i="1"/>
  <c r="AQ69" i="1"/>
  <c r="AP68" i="1"/>
  <c r="AQ67" i="1"/>
  <c r="AQ66" i="1"/>
  <c r="AQ65" i="1"/>
  <c r="AQ64" i="1"/>
  <c r="AQ63" i="1"/>
  <c r="AQ62" i="1"/>
  <c r="AQ61" i="1"/>
  <c r="AQ60" i="1"/>
  <c r="AQ59" i="1"/>
  <c r="AQ58" i="1"/>
  <c r="AQ57" i="1"/>
  <c r="AQ56" i="1"/>
  <c r="AQ55" i="1"/>
  <c r="AQ54" i="1"/>
  <c r="AQ53" i="1"/>
  <c r="AQ52" i="1"/>
  <c r="AQ51" i="1"/>
  <c r="AQ50" i="1"/>
  <c r="AQ49" i="1"/>
  <c r="AQ48" i="1"/>
  <c r="AQ47" i="1"/>
  <c r="AQ46" i="1"/>
  <c r="AQ45" i="1"/>
  <c r="AQ44" i="1"/>
  <c r="AQ43" i="1"/>
  <c r="AQ42" i="1"/>
  <c r="AQ41" i="1"/>
  <c r="AQ40" i="1"/>
  <c r="AQ39" i="1"/>
  <c r="AQ38" i="1"/>
  <c r="AQ37" i="1"/>
  <c r="AQ36" i="1"/>
  <c r="AQ35" i="1"/>
  <c r="AQ34" i="1"/>
  <c r="AP33" i="1"/>
  <c r="AQ32" i="1"/>
  <c r="AQ31" i="1"/>
  <c r="AQ30" i="1"/>
  <c r="AQ29" i="1"/>
  <c r="AQ28" i="1"/>
  <c r="AQ27" i="1"/>
  <c r="AQ26" i="1"/>
  <c r="AQ25" i="1"/>
  <c r="AQ24" i="1"/>
  <c r="AQ23" i="1"/>
  <c r="AQ22" i="1"/>
  <c r="AQ21" i="1"/>
  <c r="AQ20" i="1"/>
  <c r="AQ19" i="1"/>
  <c r="AQ18" i="1"/>
  <c r="AQ17" i="1"/>
  <c r="AQ16" i="1"/>
  <c r="AQ15" i="1"/>
  <c r="AQ14" i="1"/>
  <c r="AQ13" i="1"/>
  <c r="AQ12" i="1"/>
  <c r="AQ11" i="1"/>
  <c r="AQ10" i="1"/>
  <c r="AQ9" i="1"/>
  <c r="AQ8" i="1"/>
  <c r="AP7" i="1"/>
  <c r="AP231" i="1" l="1"/>
  <c r="AN230" i="1"/>
  <c r="AN229" i="1"/>
  <c r="AN228" i="1"/>
  <c r="AN227" i="1"/>
  <c r="AN226" i="1"/>
  <c r="AN225" i="1"/>
  <c r="AN224" i="1"/>
  <c r="AN223" i="1"/>
  <c r="AN222" i="1"/>
  <c r="AM221" i="1"/>
  <c r="AN220" i="1"/>
  <c r="AN219" i="1"/>
  <c r="AN218" i="1"/>
  <c r="AN217" i="1"/>
  <c r="AN216" i="1"/>
  <c r="AM215" i="1"/>
  <c r="AN214" i="1"/>
  <c r="AN213" i="1"/>
  <c r="AN212" i="1"/>
  <c r="AN211" i="1"/>
  <c r="AN210" i="1"/>
  <c r="AM209" i="1"/>
  <c r="AN208" i="1"/>
  <c r="AN207" i="1"/>
  <c r="AN206" i="1"/>
  <c r="AN205" i="1"/>
  <c r="AN204" i="1"/>
  <c r="AN203" i="1"/>
  <c r="AN202" i="1"/>
  <c r="AN201" i="1"/>
  <c r="AN200" i="1"/>
  <c r="AN199" i="1"/>
  <c r="AN198" i="1"/>
  <c r="AN197" i="1"/>
  <c r="AN196" i="1"/>
  <c r="AN195" i="1"/>
  <c r="AN194" i="1"/>
  <c r="AN193" i="1"/>
  <c r="AM192" i="1"/>
  <c r="AN191" i="1"/>
  <c r="AN190" i="1"/>
  <c r="AN189" i="1"/>
  <c r="AN188" i="1"/>
  <c r="AN187" i="1"/>
  <c r="AN186" i="1"/>
  <c r="AN185" i="1"/>
  <c r="AN184" i="1"/>
  <c r="AN183" i="1"/>
  <c r="AN182" i="1"/>
  <c r="AN181" i="1"/>
  <c r="AN180" i="1"/>
  <c r="AM179" i="1"/>
  <c r="AN178" i="1"/>
  <c r="AN177" i="1"/>
  <c r="AN176" i="1"/>
  <c r="AN175" i="1"/>
  <c r="AN174" i="1"/>
  <c r="AN173" i="1"/>
  <c r="AN172" i="1"/>
  <c r="AN171" i="1"/>
  <c r="AN170" i="1"/>
  <c r="AN169" i="1"/>
  <c r="AN168" i="1"/>
  <c r="AN167" i="1"/>
  <c r="AN166" i="1"/>
  <c r="AN165" i="1"/>
  <c r="AN164" i="1"/>
  <c r="AN163" i="1"/>
  <c r="AN162" i="1"/>
  <c r="AN161" i="1"/>
  <c r="AN160" i="1"/>
  <c r="AN159" i="1"/>
  <c r="AN158" i="1"/>
  <c r="AM157" i="1"/>
  <c r="AN156" i="1"/>
  <c r="AN155" i="1"/>
  <c r="AN154" i="1"/>
  <c r="AN153" i="1"/>
  <c r="AN152" i="1"/>
  <c r="AN151" i="1"/>
  <c r="AN150" i="1"/>
  <c r="AN149" i="1"/>
  <c r="AN148" i="1"/>
  <c r="AN147" i="1"/>
  <c r="AN146" i="1"/>
  <c r="AN145" i="1"/>
  <c r="AN144" i="1"/>
  <c r="AM143" i="1"/>
  <c r="AN142" i="1"/>
  <c r="AN141" i="1"/>
  <c r="AN140" i="1"/>
  <c r="AN139" i="1"/>
  <c r="AN138" i="1"/>
  <c r="AN137" i="1"/>
  <c r="AN136" i="1"/>
  <c r="AN135" i="1"/>
  <c r="AN134" i="1"/>
  <c r="AN133" i="1"/>
  <c r="AN132" i="1"/>
  <c r="AN131" i="1"/>
  <c r="AN130" i="1"/>
  <c r="AN129" i="1"/>
  <c r="AN128" i="1"/>
  <c r="AN127" i="1"/>
  <c r="AN126" i="1"/>
  <c r="AN125" i="1"/>
  <c r="AN124" i="1"/>
  <c r="AN123" i="1"/>
  <c r="AN122" i="1"/>
  <c r="AN121" i="1"/>
  <c r="AN120" i="1"/>
  <c r="AN119" i="1"/>
  <c r="AN118" i="1"/>
  <c r="AN117" i="1"/>
  <c r="AN116" i="1"/>
  <c r="AN115" i="1"/>
  <c r="AN114" i="1"/>
  <c r="AN113" i="1"/>
  <c r="AN112" i="1"/>
  <c r="AN111" i="1"/>
  <c r="AN110" i="1"/>
  <c r="AN109" i="1"/>
  <c r="AN108" i="1"/>
  <c r="AN107" i="1"/>
  <c r="AN106" i="1"/>
  <c r="AN105" i="1"/>
  <c r="AN104" i="1"/>
  <c r="AN103" i="1"/>
  <c r="AN102" i="1"/>
  <c r="AN101" i="1"/>
  <c r="AN100" i="1"/>
  <c r="AN99" i="1"/>
  <c r="AN98" i="1"/>
  <c r="AN97" i="1"/>
  <c r="AN96" i="1"/>
  <c r="AN95" i="1"/>
  <c r="AN94" i="1"/>
  <c r="AN93" i="1"/>
  <c r="AN92" i="1"/>
  <c r="AN91" i="1"/>
  <c r="AN90" i="1"/>
  <c r="AN89" i="1"/>
  <c r="AN88" i="1"/>
  <c r="AN87" i="1"/>
  <c r="AN86" i="1"/>
  <c r="AN85" i="1"/>
  <c r="AN84" i="1"/>
  <c r="AN83" i="1"/>
  <c r="AN82" i="1"/>
  <c r="AN81" i="1"/>
  <c r="AN80" i="1"/>
  <c r="AN79" i="1"/>
  <c r="AN78" i="1"/>
  <c r="AN77" i="1"/>
  <c r="AN76" i="1"/>
  <c r="AN75" i="1"/>
  <c r="AN74" i="1"/>
  <c r="AN73" i="1"/>
  <c r="AN72" i="1"/>
  <c r="AN71" i="1"/>
  <c r="AN70" i="1"/>
  <c r="AN69" i="1"/>
  <c r="AM68" i="1"/>
  <c r="AN67" i="1"/>
  <c r="AN66" i="1"/>
  <c r="AN65" i="1"/>
  <c r="AN64" i="1"/>
  <c r="AN63" i="1"/>
  <c r="AN62" i="1"/>
  <c r="AN61" i="1"/>
  <c r="AN60" i="1"/>
  <c r="AN59" i="1"/>
  <c r="AN58" i="1"/>
  <c r="AN57" i="1"/>
  <c r="AN56" i="1"/>
  <c r="AN55" i="1"/>
  <c r="AN54" i="1"/>
  <c r="AN53" i="1"/>
  <c r="AN52" i="1"/>
  <c r="AN51" i="1"/>
  <c r="AN50" i="1"/>
  <c r="AN49" i="1"/>
  <c r="AN48" i="1"/>
  <c r="AN47" i="1"/>
  <c r="AN46" i="1"/>
  <c r="AN45" i="1"/>
  <c r="AN44" i="1"/>
  <c r="AN43" i="1"/>
  <c r="AN42" i="1"/>
  <c r="AN41" i="1"/>
  <c r="AN40" i="1"/>
  <c r="AN39" i="1"/>
  <c r="AN38" i="1"/>
  <c r="AN37" i="1"/>
  <c r="AN36" i="1"/>
  <c r="AN35" i="1"/>
  <c r="AN34" i="1"/>
  <c r="AM33" i="1"/>
  <c r="AN32" i="1"/>
  <c r="AN31" i="1"/>
  <c r="AN30" i="1"/>
  <c r="AN29" i="1"/>
  <c r="AN28" i="1"/>
  <c r="AN27" i="1"/>
  <c r="AN26" i="1"/>
  <c r="AN25" i="1"/>
  <c r="AN24" i="1"/>
  <c r="AN23" i="1"/>
  <c r="AN22" i="1"/>
  <c r="AN21" i="1"/>
  <c r="AN20" i="1"/>
  <c r="AN19" i="1"/>
  <c r="AN18" i="1"/>
  <c r="AN17" i="1"/>
  <c r="AN16" i="1"/>
  <c r="AN15" i="1"/>
  <c r="AN14" i="1"/>
  <c r="AN13" i="1"/>
  <c r="AN12" i="1"/>
  <c r="AN11" i="1"/>
  <c r="AN10" i="1"/>
  <c r="AN9" i="1"/>
  <c r="AN8" i="1"/>
  <c r="AM7" i="1"/>
  <c r="AM231" i="1" l="1"/>
  <c r="AK230" i="1"/>
  <c r="AK229" i="1"/>
  <c r="AK228" i="1"/>
  <c r="AK227" i="1"/>
  <c r="AK226" i="1"/>
  <c r="AK225" i="1"/>
  <c r="AK224" i="1"/>
  <c r="AK223" i="1"/>
  <c r="AK222" i="1"/>
  <c r="AJ221" i="1"/>
  <c r="AK220" i="1"/>
  <c r="AK219" i="1"/>
  <c r="AK218" i="1"/>
  <c r="AK217" i="1"/>
  <c r="AK216" i="1"/>
  <c r="AJ215" i="1"/>
  <c r="AK214" i="1"/>
  <c r="AK213" i="1"/>
  <c r="AK212" i="1"/>
  <c r="AK211" i="1"/>
  <c r="AK210" i="1"/>
  <c r="AJ209" i="1"/>
  <c r="AK208" i="1"/>
  <c r="AK207" i="1"/>
  <c r="AK206" i="1"/>
  <c r="AK205" i="1"/>
  <c r="AK204" i="1"/>
  <c r="AK203" i="1"/>
  <c r="AK202" i="1"/>
  <c r="AK201" i="1"/>
  <c r="AK200" i="1"/>
  <c r="AK199" i="1"/>
  <c r="AK198" i="1"/>
  <c r="AK197" i="1"/>
  <c r="AK196" i="1"/>
  <c r="AK195" i="1"/>
  <c r="AK194" i="1"/>
  <c r="AK193" i="1"/>
  <c r="AJ192" i="1"/>
  <c r="AK191" i="1"/>
  <c r="AK190" i="1"/>
  <c r="AK189" i="1"/>
  <c r="AK188" i="1"/>
  <c r="AK187" i="1"/>
  <c r="AK186" i="1"/>
  <c r="AK185" i="1"/>
  <c r="AK184" i="1"/>
  <c r="AK183" i="1"/>
  <c r="AK182" i="1"/>
  <c r="AK181" i="1"/>
  <c r="AK180" i="1"/>
  <c r="AJ179" i="1"/>
  <c r="AK178" i="1"/>
  <c r="AK177" i="1"/>
  <c r="AK176" i="1"/>
  <c r="AK175" i="1"/>
  <c r="AK174" i="1"/>
  <c r="AK173" i="1"/>
  <c r="AK172" i="1"/>
  <c r="AK171" i="1"/>
  <c r="AK170" i="1"/>
  <c r="AK169" i="1"/>
  <c r="AK168" i="1"/>
  <c r="AK167" i="1"/>
  <c r="AK166" i="1"/>
  <c r="AK165" i="1"/>
  <c r="AK164" i="1"/>
  <c r="AK163" i="1"/>
  <c r="AK162" i="1"/>
  <c r="AK161" i="1"/>
  <c r="AK160" i="1"/>
  <c r="AK159" i="1"/>
  <c r="AK158" i="1"/>
  <c r="AJ157" i="1"/>
  <c r="AK156" i="1"/>
  <c r="AK155" i="1"/>
  <c r="AK154" i="1"/>
  <c r="AK153" i="1"/>
  <c r="AK152" i="1"/>
  <c r="AK151" i="1"/>
  <c r="AK150" i="1"/>
  <c r="AK149" i="1"/>
  <c r="AK148" i="1"/>
  <c r="AK147" i="1"/>
  <c r="AK146" i="1"/>
  <c r="AK145" i="1"/>
  <c r="AK144" i="1"/>
  <c r="AJ143" i="1"/>
  <c r="AK142" i="1"/>
  <c r="AK141" i="1"/>
  <c r="AK140" i="1"/>
  <c r="AK139" i="1"/>
  <c r="AK138" i="1"/>
  <c r="AK137" i="1"/>
  <c r="AK136" i="1"/>
  <c r="AK135" i="1"/>
  <c r="AK134" i="1"/>
  <c r="AK133" i="1"/>
  <c r="AK132" i="1"/>
  <c r="AK131" i="1"/>
  <c r="AK130" i="1"/>
  <c r="AK129" i="1"/>
  <c r="AK128" i="1"/>
  <c r="AK127" i="1"/>
  <c r="AK126" i="1"/>
  <c r="AK125" i="1"/>
  <c r="AK124" i="1"/>
  <c r="AK123" i="1"/>
  <c r="AK122" i="1"/>
  <c r="AK121" i="1"/>
  <c r="AK120" i="1"/>
  <c r="AK119" i="1"/>
  <c r="AK118" i="1"/>
  <c r="AK117" i="1"/>
  <c r="AK116" i="1"/>
  <c r="AK115" i="1"/>
  <c r="AK114" i="1"/>
  <c r="AK113" i="1"/>
  <c r="AK112" i="1"/>
  <c r="AK111" i="1"/>
  <c r="AK110" i="1"/>
  <c r="AK109" i="1"/>
  <c r="AK108" i="1"/>
  <c r="AK107" i="1"/>
  <c r="AK106" i="1"/>
  <c r="AK105" i="1"/>
  <c r="AK104" i="1"/>
  <c r="AK103" i="1"/>
  <c r="AK102" i="1"/>
  <c r="AK101" i="1"/>
  <c r="AK100" i="1"/>
  <c r="AK99" i="1"/>
  <c r="AK98" i="1"/>
  <c r="AK97" i="1"/>
  <c r="AK96" i="1"/>
  <c r="AK95" i="1"/>
  <c r="AK94" i="1"/>
  <c r="AK93" i="1"/>
  <c r="AK92" i="1"/>
  <c r="AK91" i="1"/>
  <c r="AK90" i="1"/>
  <c r="AK89" i="1"/>
  <c r="AK88" i="1"/>
  <c r="AK87" i="1"/>
  <c r="AK86" i="1"/>
  <c r="AK85" i="1"/>
  <c r="AK84" i="1"/>
  <c r="AK83" i="1"/>
  <c r="AK82" i="1"/>
  <c r="AK81" i="1"/>
  <c r="AK80" i="1"/>
  <c r="AK79" i="1"/>
  <c r="AK78" i="1"/>
  <c r="AK77" i="1"/>
  <c r="AK76" i="1"/>
  <c r="AK75" i="1"/>
  <c r="AK74" i="1"/>
  <c r="AK73" i="1"/>
  <c r="AK72" i="1"/>
  <c r="AK71" i="1"/>
  <c r="AK70" i="1"/>
  <c r="AK69" i="1"/>
  <c r="AJ68" i="1"/>
  <c r="AK67" i="1"/>
  <c r="AK66" i="1"/>
  <c r="AK65" i="1"/>
  <c r="AK64" i="1"/>
  <c r="AK63" i="1"/>
  <c r="AK62" i="1"/>
  <c r="AK61" i="1"/>
  <c r="AK60" i="1"/>
  <c r="AK59" i="1"/>
  <c r="AK58" i="1"/>
  <c r="AK57" i="1"/>
  <c r="AK56" i="1"/>
  <c r="AK55" i="1"/>
  <c r="AK54" i="1"/>
  <c r="AK53" i="1"/>
  <c r="AK52" i="1"/>
  <c r="AK51" i="1"/>
  <c r="AK50" i="1"/>
  <c r="AK49" i="1"/>
  <c r="AK48" i="1"/>
  <c r="AK47" i="1"/>
  <c r="AK46" i="1"/>
  <c r="AK45" i="1"/>
  <c r="AK44" i="1"/>
  <c r="AK43" i="1"/>
  <c r="AK42" i="1"/>
  <c r="AK41" i="1"/>
  <c r="AK40" i="1"/>
  <c r="AK39" i="1"/>
  <c r="AK38" i="1"/>
  <c r="AK37" i="1"/>
  <c r="AK36" i="1"/>
  <c r="AK35" i="1"/>
  <c r="AK34" i="1"/>
  <c r="AJ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AJ7" i="1"/>
  <c r="AJ231" i="1" l="1"/>
  <c r="AH230" i="1"/>
  <c r="AH229" i="1"/>
  <c r="AH228" i="1"/>
  <c r="AH227" i="1"/>
  <c r="AH226" i="1"/>
  <c r="AH225" i="1"/>
  <c r="AH224" i="1"/>
  <c r="AH223" i="1"/>
  <c r="AH222" i="1"/>
  <c r="AG221" i="1"/>
  <c r="AH220" i="1"/>
  <c r="AH219" i="1"/>
  <c r="AH218" i="1"/>
  <c r="AH217" i="1"/>
  <c r="AH216" i="1"/>
  <c r="AG215" i="1"/>
  <c r="AH214" i="1"/>
  <c r="AH213" i="1"/>
  <c r="AH212" i="1"/>
  <c r="AH211" i="1"/>
  <c r="AH210" i="1"/>
  <c r="AG209" i="1"/>
  <c r="AH208" i="1"/>
  <c r="AH207" i="1"/>
  <c r="AH206" i="1"/>
  <c r="AH205" i="1"/>
  <c r="AH204" i="1"/>
  <c r="AH203" i="1"/>
  <c r="AH202" i="1"/>
  <c r="AH201" i="1"/>
  <c r="AH200" i="1"/>
  <c r="AH199" i="1"/>
  <c r="AH198" i="1"/>
  <c r="AH197" i="1"/>
  <c r="AH196" i="1"/>
  <c r="AH195" i="1"/>
  <c r="AH194" i="1"/>
  <c r="AH193" i="1"/>
  <c r="AG192" i="1"/>
  <c r="AH191" i="1"/>
  <c r="AH190" i="1"/>
  <c r="AH189" i="1"/>
  <c r="AH188" i="1"/>
  <c r="AH187" i="1"/>
  <c r="AH186" i="1"/>
  <c r="AH185" i="1"/>
  <c r="AH184" i="1"/>
  <c r="AH183" i="1"/>
  <c r="AH182" i="1"/>
  <c r="AH181" i="1"/>
  <c r="AH180" i="1"/>
  <c r="AG179" i="1"/>
  <c r="AH178" i="1"/>
  <c r="AH177" i="1"/>
  <c r="AH176" i="1"/>
  <c r="AH175" i="1"/>
  <c r="AH174" i="1"/>
  <c r="AH173" i="1"/>
  <c r="AH172" i="1"/>
  <c r="AH171" i="1"/>
  <c r="AH170" i="1"/>
  <c r="AH169" i="1"/>
  <c r="AH168" i="1"/>
  <c r="AH167" i="1"/>
  <c r="AH166" i="1"/>
  <c r="AH165" i="1"/>
  <c r="AH164" i="1"/>
  <c r="AH163" i="1"/>
  <c r="AH162" i="1"/>
  <c r="AH161" i="1"/>
  <c r="AH160" i="1"/>
  <c r="AH159" i="1"/>
  <c r="AH158" i="1"/>
  <c r="AG157" i="1"/>
  <c r="AH156" i="1"/>
  <c r="AH155" i="1"/>
  <c r="AH154" i="1"/>
  <c r="AH153" i="1"/>
  <c r="AH152" i="1"/>
  <c r="AH151" i="1"/>
  <c r="AH150" i="1"/>
  <c r="AH149" i="1"/>
  <c r="AH148" i="1"/>
  <c r="AH147" i="1"/>
  <c r="AH146" i="1"/>
  <c r="AH145" i="1"/>
  <c r="AH144" i="1"/>
  <c r="AG143" i="1"/>
  <c r="AH142" i="1"/>
  <c r="AH141" i="1"/>
  <c r="AH140" i="1"/>
  <c r="AH139" i="1"/>
  <c r="AH138" i="1"/>
  <c r="AH137" i="1"/>
  <c r="AH136" i="1"/>
  <c r="AH135" i="1"/>
  <c r="AH134" i="1"/>
  <c r="AH133" i="1"/>
  <c r="AH132" i="1"/>
  <c r="AH131" i="1"/>
  <c r="AH130" i="1"/>
  <c r="AH129" i="1"/>
  <c r="AH128" i="1"/>
  <c r="AH127" i="1"/>
  <c r="AH126" i="1"/>
  <c r="AH125" i="1"/>
  <c r="AH124" i="1"/>
  <c r="AH123" i="1"/>
  <c r="AH122" i="1"/>
  <c r="AH121" i="1"/>
  <c r="AH120" i="1"/>
  <c r="AH119" i="1"/>
  <c r="AH118" i="1"/>
  <c r="AH117" i="1"/>
  <c r="AH116" i="1"/>
  <c r="AH115" i="1"/>
  <c r="AH114" i="1"/>
  <c r="AH113" i="1"/>
  <c r="AH112" i="1"/>
  <c r="AH111" i="1"/>
  <c r="AH110" i="1"/>
  <c r="AH109" i="1"/>
  <c r="AH108" i="1"/>
  <c r="AH107" i="1"/>
  <c r="AH106" i="1"/>
  <c r="AH105" i="1"/>
  <c r="AH104" i="1"/>
  <c r="AH103" i="1"/>
  <c r="AH102" i="1"/>
  <c r="AH101" i="1"/>
  <c r="AH100" i="1"/>
  <c r="AH99" i="1"/>
  <c r="AH98" i="1"/>
  <c r="AH97" i="1"/>
  <c r="AH96" i="1"/>
  <c r="AH95" i="1"/>
  <c r="AH94" i="1"/>
  <c r="AH93" i="1"/>
  <c r="AH92" i="1"/>
  <c r="AH91" i="1"/>
  <c r="AH90" i="1"/>
  <c r="AH89" i="1"/>
  <c r="AH88" i="1"/>
  <c r="AH87" i="1"/>
  <c r="AH86" i="1"/>
  <c r="AH85" i="1"/>
  <c r="AH84" i="1"/>
  <c r="AH83" i="1"/>
  <c r="AH82" i="1"/>
  <c r="AH81" i="1"/>
  <c r="AH80" i="1"/>
  <c r="AH79" i="1"/>
  <c r="AH78" i="1"/>
  <c r="AH77" i="1"/>
  <c r="AH76" i="1"/>
  <c r="AH75" i="1"/>
  <c r="AH74" i="1"/>
  <c r="AH73" i="1"/>
  <c r="AH72" i="1"/>
  <c r="AH71" i="1"/>
  <c r="AH70" i="1"/>
  <c r="AH69" i="1"/>
  <c r="AG68" i="1"/>
  <c r="AH67" i="1"/>
  <c r="AH66" i="1"/>
  <c r="AH65" i="1"/>
  <c r="AH64" i="1"/>
  <c r="AH63" i="1"/>
  <c r="AH62" i="1"/>
  <c r="AH61" i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48" i="1"/>
  <c r="AH47" i="1"/>
  <c r="AH46" i="1"/>
  <c r="AH45" i="1"/>
  <c r="AH44" i="1"/>
  <c r="AH43" i="1"/>
  <c r="AH42" i="1"/>
  <c r="AH41" i="1"/>
  <c r="AH40" i="1"/>
  <c r="AH39" i="1"/>
  <c r="AH38" i="1"/>
  <c r="AH37" i="1"/>
  <c r="AH36" i="1"/>
  <c r="AH35" i="1"/>
  <c r="AH34" i="1"/>
  <c r="AG33" i="1"/>
  <c r="AH32" i="1"/>
  <c r="AH31" i="1"/>
  <c r="AH30" i="1"/>
  <c r="AH29" i="1"/>
  <c r="AH28" i="1"/>
  <c r="AH27" i="1"/>
  <c r="AH26" i="1"/>
  <c r="AH25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H12" i="1"/>
  <c r="AH11" i="1"/>
  <c r="AH10" i="1"/>
  <c r="AH9" i="1"/>
  <c r="AH8" i="1"/>
  <c r="AG7" i="1"/>
  <c r="AG231" i="1" l="1"/>
  <c r="AE230" i="1"/>
  <c r="AE229" i="1"/>
  <c r="AE228" i="1"/>
  <c r="AE227" i="1"/>
  <c r="AE226" i="1"/>
  <c r="AE225" i="1"/>
  <c r="AE224" i="1"/>
  <c r="AE223" i="1"/>
  <c r="AE222" i="1"/>
  <c r="AD221" i="1"/>
  <c r="AE220" i="1"/>
  <c r="AE219" i="1"/>
  <c r="AE218" i="1"/>
  <c r="AE217" i="1"/>
  <c r="AE216" i="1"/>
  <c r="AD215" i="1"/>
  <c r="AE214" i="1"/>
  <c r="AE213" i="1"/>
  <c r="AE212" i="1"/>
  <c r="AE211" i="1"/>
  <c r="AE210" i="1"/>
  <c r="AD209" i="1"/>
  <c r="AE208" i="1"/>
  <c r="AE207" i="1"/>
  <c r="AE206" i="1"/>
  <c r="AE205" i="1"/>
  <c r="AE204" i="1"/>
  <c r="AE203" i="1"/>
  <c r="AE202" i="1"/>
  <c r="AE201" i="1"/>
  <c r="AE200" i="1"/>
  <c r="AE199" i="1"/>
  <c r="AE198" i="1"/>
  <c r="AE197" i="1"/>
  <c r="AE196" i="1"/>
  <c r="AE195" i="1"/>
  <c r="AE194" i="1"/>
  <c r="AE193" i="1"/>
  <c r="AD192" i="1"/>
  <c r="AE191" i="1"/>
  <c r="AE190" i="1"/>
  <c r="AE189" i="1"/>
  <c r="AE188" i="1"/>
  <c r="AE187" i="1"/>
  <c r="AE186" i="1"/>
  <c r="AE185" i="1"/>
  <c r="AE184" i="1"/>
  <c r="AE183" i="1"/>
  <c r="AE182" i="1"/>
  <c r="AE181" i="1"/>
  <c r="AE180" i="1"/>
  <c r="AD179" i="1"/>
  <c r="AE178" i="1"/>
  <c r="AE177" i="1"/>
  <c r="AE176" i="1"/>
  <c r="AE175" i="1"/>
  <c r="AE174" i="1"/>
  <c r="AE173" i="1"/>
  <c r="AE172" i="1"/>
  <c r="AE171" i="1"/>
  <c r="AE170" i="1"/>
  <c r="AE169" i="1"/>
  <c r="AE168" i="1"/>
  <c r="AE167" i="1"/>
  <c r="AE166" i="1"/>
  <c r="AE165" i="1"/>
  <c r="AE164" i="1"/>
  <c r="AE163" i="1"/>
  <c r="AE162" i="1"/>
  <c r="AE161" i="1"/>
  <c r="AE160" i="1"/>
  <c r="AE159" i="1"/>
  <c r="AE158" i="1"/>
  <c r="AD157" i="1"/>
  <c r="AE156" i="1"/>
  <c r="AE155" i="1"/>
  <c r="AE154" i="1"/>
  <c r="AE153" i="1"/>
  <c r="AE152" i="1"/>
  <c r="AE151" i="1"/>
  <c r="AE150" i="1"/>
  <c r="AE149" i="1"/>
  <c r="AE148" i="1"/>
  <c r="AE147" i="1"/>
  <c r="AE146" i="1"/>
  <c r="AE145" i="1"/>
  <c r="AE144" i="1"/>
  <c r="AD143" i="1"/>
  <c r="AE142" i="1"/>
  <c r="AE141" i="1"/>
  <c r="AE140" i="1"/>
  <c r="AE139" i="1"/>
  <c r="AE138" i="1"/>
  <c r="AE137" i="1"/>
  <c r="AE136" i="1"/>
  <c r="AE135" i="1"/>
  <c r="AE134" i="1"/>
  <c r="AE133" i="1"/>
  <c r="AE132" i="1"/>
  <c r="AE131" i="1"/>
  <c r="AE130" i="1"/>
  <c r="AE129" i="1"/>
  <c r="AE128" i="1"/>
  <c r="AE127" i="1"/>
  <c r="AE126" i="1"/>
  <c r="AE125" i="1"/>
  <c r="AE124" i="1"/>
  <c r="AE123" i="1"/>
  <c r="AE122" i="1"/>
  <c r="AE121" i="1"/>
  <c r="AE120" i="1"/>
  <c r="AE119" i="1"/>
  <c r="AE118" i="1"/>
  <c r="AE117" i="1"/>
  <c r="AE116" i="1"/>
  <c r="AE115" i="1"/>
  <c r="AE114" i="1"/>
  <c r="AE113" i="1"/>
  <c r="AE112" i="1"/>
  <c r="AE111" i="1"/>
  <c r="AE110" i="1"/>
  <c r="AE109" i="1"/>
  <c r="AE108" i="1"/>
  <c r="AE107" i="1"/>
  <c r="AE106" i="1"/>
  <c r="AE105" i="1"/>
  <c r="AE104" i="1"/>
  <c r="AE103" i="1"/>
  <c r="AE102" i="1"/>
  <c r="AE101" i="1"/>
  <c r="AE100" i="1"/>
  <c r="AE99" i="1"/>
  <c r="AE98" i="1"/>
  <c r="AE97" i="1"/>
  <c r="AE96" i="1"/>
  <c r="AE95" i="1"/>
  <c r="AE94" i="1"/>
  <c r="AE93" i="1"/>
  <c r="AE92" i="1"/>
  <c r="AE91" i="1"/>
  <c r="AE90" i="1"/>
  <c r="AE89" i="1"/>
  <c r="AE88" i="1"/>
  <c r="AE87" i="1"/>
  <c r="AE86" i="1"/>
  <c r="AE85" i="1"/>
  <c r="AE84" i="1"/>
  <c r="AE83" i="1"/>
  <c r="AE82" i="1"/>
  <c r="AE81" i="1"/>
  <c r="AE80" i="1"/>
  <c r="AE79" i="1"/>
  <c r="AE78" i="1"/>
  <c r="AE77" i="1"/>
  <c r="AE76" i="1"/>
  <c r="AE75" i="1"/>
  <c r="AE74" i="1"/>
  <c r="AE73" i="1"/>
  <c r="AE72" i="1"/>
  <c r="AE71" i="1"/>
  <c r="AE70" i="1"/>
  <c r="AE69" i="1"/>
  <c r="AD68" i="1"/>
  <c r="AE67" i="1"/>
  <c r="AE66" i="1"/>
  <c r="AE65" i="1"/>
  <c r="AE64" i="1"/>
  <c r="AE63" i="1"/>
  <c r="AE62" i="1"/>
  <c r="AE61" i="1"/>
  <c r="AE60" i="1"/>
  <c r="AE59" i="1"/>
  <c r="AE58" i="1"/>
  <c r="AE57" i="1"/>
  <c r="AE56" i="1"/>
  <c r="AE55" i="1"/>
  <c r="AE54" i="1"/>
  <c r="AE53" i="1"/>
  <c r="AE52" i="1"/>
  <c r="AE51" i="1"/>
  <c r="AE50" i="1"/>
  <c r="AE49" i="1"/>
  <c r="AE48" i="1"/>
  <c r="AE47" i="1"/>
  <c r="AE46" i="1"/>
  <c r="AE45" i="1"/>
  <c r="AE44" i="1"/>
  <c r="AE43" i="1"/>
  <c r="AE42" i="1"/>
  <c r="AE41" i="1"/>
  <c r="AE40" i="1"/>
  <c r="AE39" i="1"/>
  <c r="AE38" i="1"/>
  <c r="AE37" i="1"/>
  <c r="AE36" i="1"/>
  <c r="AE35" i="1"/>
  <c r="AE34" i="1"/>
  <c r="AD33" i="1"/>
  <c r="AE32" i="1"/>
  <c r="AE31" i="1"/>
  <c r="AE30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AE17" i="1"/>
  <c r="AE16" i="1"/>
  <c r="AE15" i="1"/>
  <c r="AE14" i="1"/>
  <c r="AE13" i="1"/>
  <c r="AE12" i="1"/>
  <c r="AE11" i="1"/>
  <c r="AE10" i="1"/>
  <c r="AE9" i="1"/>
  <c r="AE8" i="1"/>
  <c r="AD7" i="1"/>
  <c r="AD231" i="1" s="1"/>
  <c r="AB230" i="1" l="1"/>
  <c r="AB229" i="1"/>
  <c r="AB228" i="1"/>
  <c r="AB227" i="1"/>
  <c r="AB226" i="1"/>
  <c r="AB225" i="1"/>
  <c r="AB224" i="1"/>
  <c r="AB223" i="1"/>
  <c r="AB222" i="1"/>
  <c r="AA221" i="1"/>
  <c r="AB220" i="1"/>
  <c r="AB219" i="1"/>
  <c r="AB218" i="1"/>
  <c r="AB217" i="1"/>
  <c r="AB216" i="1"/>
  <c r="AA215" i="1"/>
  <c r="AB214" i="1"/>
  <c r="AB213" i="1"/>
  <c r="AB212" i="1"/>
  <c r="AB211" i="1"/>
  <c r="AB210" i="1"/>
  <c r="AA209" i="1"/>
  <c r="AB208" i="1"/>
  <c r="AB207" i="1"/>
  <c r="AB206" i="1"/>
  <c r="AB205" i="1"/>
  <c r="AB204" i="1"/>
  <c r="AB203" i="1"/>
  <c r="AB202" i="1"/>
  <c r="AB201" i="1"/>
  <c r="AB200" i="1"/>
  <c r="AB199" i="1"/>
  <c r="AB198" i="1"/>
  <c r="AB197" i="1"/>
  <c r="AB196" i="1"/>
  <c r="AB195" i="1"/>
  <c r="AB194" i="1"/>
  <c r="AB193" i="1"/>
  <c r="AA192" i="1"/>
  <c r="AB191" i="1"/>
  <c r="AB190" i="1"/>
  <c r="AB189" i="1"/>
  <c r="AB188" i="1"/>
  <c r="AB187" i="1"/>
  <c r="AB186" i="1"/>
  <c r="AB185" i="1"/>
  <c r="AB184" i="1"/>
  <c r="AB183" i="1"/>
  <c r="AB182" i="1"/>
  <c r="AB181" i="1"/>
  <c r="AB180" i="1"/>
  <c r="AA179" i="1"/>
  <c r="AB178" i="1"/>
  <c r="AB177" i="1"/>
  <c r="AB176" i="1"/>
  <c r="AB175" i="1"/>
  <c r="AB174" i="1"/>
  <c r="AB173" i="1"/>
  <c r="AB172" i="1"/>
  <c r="AB171" i="1"/>
  <c r="AB170" i="1"/>
  <c r="AB169" i="1"/>
  <c r="AB168" i="1"/>
  <c r="AB167" i="1"/>
  <c r="AB166" i="1"/>
  <c r="AB165" i="1"/>
  <c r="AB164" i="1"/>
  <c r="AB163" i="1"/>
  <c r="AB162" i="1"/>
  <c r="AB161" i="1"/>
  <c r="AB160" i="1"/>
  <c r="AB159" i="1"/>
  <c r="AB158" i="1"/>
  <c r="AA157" i="1"/>
  <c r="AB156" i="1"/>
  <c r="AB155" i="1"/>
  <c r="AB154" i="1"/>
  <c r="AB153" i="1"/>
  <c r="AB152" i="1"/>
  <c r="AB151" i="1"/>
  <c r="AB150" i="1"/>
  <c r="AB149" i="1"/>
  <c r="AB148" i="1"/>
  <c r="AB147" i="1"/>
  <c r="AB146" i="1"/>
  <c r="AB145" i="1"/>
  <c r="AB144" i="1"/>
  <c r="AA143" i="1"/>
  <c r="AB142" i="1"/>
  <c r="AB141" i="1"/>
  <c r="AB140" i="1"/>
  <c r="AB139" i="1"/>
  <c r="AB138" i="1"/>
  <c r="AB137" i="1"/>
  <c r="AB136" i="1"/>
  <c r="AB135" i="1"/>
  <c r="AB134" i="1"/>
  <c r="AB133" i="1"/>
  <c r="AB132" i="1"/>
  <c r="AB131" i="1"/>
  <c r="AB130" i="1"/>
  <c r="AB129" i="1"/>
  <c r="AB128" i="1"/>
  <c r="AB127" i="1"/>
  <c r="AB126" i="1"/>
  <c r="AB125" i="1"/>
  <c r="AB124" i="1"/>
  <c r="AB123" i="1"/>
  <c r="AB122" i="1"/>
  <c r="AB121" i="1"/>
  <c r="AB120" i="1"/>
  <c r="AB119" i="1"/>
  <c r="AB118" i="1"/>
  <c r="AB117" i="1"/>
  <c r="AB116" i="1"/>
  <c r="AB115" i="1"/>
  <c r="AB114" i="1"/>
  <c r="AB113" i="1"/>
  <c r="AB112" i="1"/>
  <c r="AB111" i="1"/>
  <c r="AB110" i="1"/>
  <c r="AB109" i="1"/>
  <c r="AB108" i="1"/>
  <c r="AB107" i="1"/>
  <c r="AB106" i="1"/>
  <c r="AB105" i="1"/>
  <c r="AB104" i="1"/>
  <c r="AB103" i="1"/>
  <c r="AB102" i="1"/>
  <c r="AB101" i="1"/>
  <c r="AB100" i="1"/>
  <c r="AB99" i="1"/>
  <c r="AB98" i="1"/>
  <c r="AB97" i="1"/>
  <c r="AB96" i="1"/>
  <c r="AB95" i="1"/>
  <c r="AB94" i="1"/>
  <c r="AB93" i="1"/>
  <c r="AB92" i="1"/>
  <c r="AB91" i="1"/>
  <c r="AB90" i="1"/>
  <c r="AB89" i="1"/>
  <c r="AB88" i="1"/>
  <c r="AB87" i="1"/>
  <c r="AB86" i="1"/>
  <c r="AB85" i="1"/>
  <c r="AB84" i="1"/>
  <c r="AB83" i="1"/>
  <c r="AB82" i="1"/>
  <c r="AB81" i="1"/>
  <c r="AB80" i="1"/>
  <c r="AB79" i="1"/>
  <c r="AB78" i="1"/>
  <c r="AB77" i="1"/>
  <c r="AB76" i="1"/>
  <c r="AB75" i="1"/>
  <c r="AB74" i="1"/>
  <c r="AB73" i="1"/>
  <c r="AB72" i="1"/>
  <c r="AB71" i="1"/>
  <c r="AB70" i="1"/>
  <c r="AB69" i="1"/>
  <c r="AA68" i="1"/>
  <c r="AB67" i="1"/>
  <c r="AB66" i="1"/>
  <c r="AB65" i="1"/>
  <c r="AB64" i="1"/>
  <c r="AB63" i="1"/>
  <c r="AB62" i="1"/>
  <c r="AB61" i="1"/>
  <c r="AB60" i="1"/>
  <c r="AB59" i="1"/>
  <c r="AB58" i="1"/>
  <c r="AB57" i="1"/>
  <c r="AB56" i="1"/>
  <c r="AB55" i="1"/>
  <c r="AB54" i="1"/>
  <c r="AB53" i="1"/>
  <c r="AB52" i="1"/>
  <c r="AB51" i="1"/>
  <c r="AB50" i="1"/>
  <c r="AB49" i="1"/>
  <c r="AB48" i="1"/>
  <c r="AB47" i="1"/>
  <c r="AB46" i="1"/>
  <c r="AB45" i="1"/>
  <c r="AB44" i="1"/>
  <c r="AB43" i="1"/>
  <c r="AB42" i="1"/>
  <c r="AB41" i="1"/>
  <c r="AB40" i="1"/>
  <c r="AB39" i="1"/>
  <c r="AB38" i="1"/>
  <c r="AB37" i="1"/>
  <c r="AB36" i="1"/>
  <c r="AB35" i="1"/>
  <c r="AB34" i="1"/>
  <c r="AA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AA7" i="1"/>
  <c r="AA231" i="1" l="1"/>
  <c r="X221" i="1" l="1"/>
  <c r="X215" i="1"/>
  <c r="X209" i="1"/>
  <c r="X192" i="1"/>
  <c r="X179" i="1"/>
  <c r="X157" i="1"/>
  <c r="X143" i="1"/>
  <c r="X68" i="1"/>
  <c r="X33" i="1"/>
  <c r="Y230" i="1"/>
  <c r="Y229" i="1"/>
  <c r="Y228" i="1"/>
  <c r="Y227" i="1"/>
  <c r="Y226" i="1"/>
  <c r="Y225" i="1"/>
  <c r="Y224" i="1"/>
  <c r="Y223" i="1"/>
  <c r="Y222" i="1"/>
  <c r="Y220" i="1"/>
  <c r="Y219" i="1"/>
  <c r="Y218" i="1"/>
  <c r="Y217" i="1"/>
  <c r="Y216" i="1"/>
  <c r="Y214" i="1"/>
  <c r="Y213" i="1"/>
  <c r="Y212" i="1"/>
  <c r="Y211" i="1"/>
  <c r="Y210" i="1"/>
  <c r="Y208" i="1"/>
  <c r="Y207" i="1"/>
  <c r="Y206" i="1"/>
  <c r="Y205" i="1"/>
  <c r="Y204" i="1"/>
  <c r="Y203" i="1"/>
  <c r="Y202" i="1"/>
  <c r="Y201" i="1"/>
  <c r="Y200" i="1"/>
  <c r="Y199" i="1"/>
  <c r="Y198" i="1"/>
  <c r="Y197" i="1"/>
  <c r="Y196" i="1"/>
  <c r="Y195" i="1"/>
  <c r="Y194" i="1"/>
  <c r="Y193" i="1"/>
  <c r="Y191" i="1"/>
  <c r="Y190" i="1"/>
  <c r="Y189" i="1"/>
  <c r="Y188" i="1"/>
  <c r="Y187" i="1"/>
  <c r="Y186" i="1"/>
  <c r="Y185" i="1"/>
  <c r="Y184" i="1"/>
  <c r="Y183" i="1"/>
  <c r="Y182" i="1"/>
  <c r="Y181" i="1"/>
  <c r="Y180" i="1"/>
  <c r="Y178" i="1"/>
  <c r="Y177" i="1"/>
  <c r="Y176" i="1"/>
  <c r="Y175" i="1"/>
  <c r="Y174" i="1"/>
  <c r="Y173" i="1"/>
  <c r="Y172" i="1"/>
  <c r="Y171" i="1"/>
  <c r="Y170" i="1"/>
  <c r="Y169" i="1"/>
  <c r="Y168" i="1"/>
  <c r="Y167" i="1"/>
  <c r="Y166" i="1"/>
  <c r="Y165" i="1"/>
  <c r="Y164" i="1"/>
  <c r="Y163" i="1"/>
  <c r="Y162" i="1"/>
  <c r="Y161" i="1"/>
  <c r="Y160" i="1"/>
  <c r="Y159" i="1"/>
  <c r="Y158" i="1"/>
  <c r="Y156" i="1"/>
  <c r="Y155" i="1"/>
  <c r="Y154" i="1"/>
  <c r="Y153" i="1"/>
  <c r="Y152" i="1"/>
  <c r="Y151" i="1"/>
  <c r="Y150" i="1"/>
  <c r="Y149" i="1"/>
  <c r="Y148" i="1"/>
  <c r="Y147" i="1"/>
  <c r="Y146" i="1"/>
  <c r="Y145" i="1"/>
  <c r="Y144" i="1"/>
  <c r="Y142" i="1"/>
  <c r="Y141" i="1"/>
  <c r="Y140" i="1"/>
  <c r="Y139" i="1"/>
  <c r="Y138" i="1"/>
  <c r="Y137" i="1"/>
  <c r="Y136" i="1"/>
  <c r="Y135" i="1"/>
  <c r="Y134" i="1"/>
  <c r="Y133" i="1"/>
  <c r="Y132" i="1"/>
  <c r="Y131" i="1"/>
  <c r="Y130" i="1"/>
  <c r="Y129" i="1"/>
  <c r="Y128" i="1"/>
  <c r="Y127" i="1"/>
  <c r="Y126" i="1"/>
  <c r="Y125" i="1"/>
  <c r="Y124" i="1"/>
  <c r="Y123" i="1"/>
  <c r="Y122" i="1"/>
  <c r="Y121" i="1"/>
  <c r="Y120" i="1"/>
  <c r="Y119" i="1"/>
  <c r="Y118" i="1"/>
  <c r="Y117" i="1"/>
  <c r="Y116" i="1"/>
  <c r="Y115" i="1"/>
  <c r="Y114" i="1"/>
  <c r="Y113" i="1"/>
  <c r="Y112" i="1"/>
  <c r="Y111" i="1"/>
  <c r="Y110" i="1"/>
  <c r="Y109" i="1"/>
  <c r="Y108" i="1"/>
  <c r="Y107" i="1"/>
  <c r="Y106" i="1"/>
  <c r="Y105" i="1"/>
  <c r="Y104" i="1"/>
  <c r="Y103" i="1"/>
  <c r="Y102" i="1"/>
  <c r="Y101" i="1"/>
  <c r="Y100" i="1"/>
  <c r="Y99" i="1"/>
  <c r="Y98" i="1"/>
  <c r="Y97" i="1"/>
  <c r="Y96" i="1"/>
  <c r="Y95" i="1"/>
  <c r="Y94" i="1"/>
  <c r="Y93" i="1"/>
  <c r="Y92" i="1"/>
  <c r="Y91" i="1"/>
  <c r="Y90" i="1"/>
  <c r="Y89" i="1"/>
  <c r="Y88" i="1"/>
  <c r="Y87" i="1"/>
  <c r="Y86" i="1"/>
  <c r="Y85" i="1"/>
  <c r="Y84" i="1"/>
  <c r="Y83" i="1"/>
  <c r="Y82" i="1"/>
  <c r="Y81" i="1"/>
  <c r="Y80" i="1"/>
  <c r="Y79" i="1"/>
  <c r="Y78" i="1"/>
  <c r="Y77" i="1"/>
  <c r="Y76" i="1"/>
  <c r="Y75" i="1"/>
  <c r="Y74" i="1"/>
  <c r="Y73" i="1"/>
  <c r="Y72" i="1"/>
  <c r="Y71" i="1"/>
  <c r="Y70" i="1"/>
  <c r="Y69" i="1"/>
  <c r="Y67" i="1"/>
  <c r="Y66" i="1"/>
  <c r="Y65" i="1"/>
  <c r="Y64" i="1"/>
  <c r="Y63" i="1"/>
  <c r="Y62" i="1"/>
  <c r="Y61" i="1"/>
  <c r="Y60" i="1"/>
  <c r="Y59" i="1"/>
  <c r="Y58" i="1"/>
  <c r="Y57" i="1"/>
  <c r="Y56" i="1"/>
  <c r="Y55" i="1"/>
  <c r="Y54" i="1"/>
  <c r="Y53" i="1"/>
  <c r="Y52" i="1"/>
  <c r="Y51" i="1"/>
  <c r="Y50" i="1"/>
  <c r="Y49" i="1"/>
  <c r="Y48" i="1"/>
  <c r="Y47" i="1"/>
  <c r="Y46" i="1"/>
  <c r="Y45" i="1"/>
  <c r="Y44" i="1"/>
  <c r="Y43" i="1"/>
  <c r="Y42" i="1"/>
  <c r="Y41" i="1"/>
  <c r="Y40" i="1"/>
  <c r="Y39" i="1"/>
  <c r="Y38" i="1"/>
  <c r="Y37" i="1"/>
  <c r="Y36" i="1"/>
  <c r="Y35" i="1"/>
  <c r="Y34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X7" i="1"/>
  <c r="X231" i="1" l="1"/>
  <c r="V230" i="1" l="1"/>
  <c r="V229" i="1"/>
  <c r="V228" i="1"/>
  <c r="V227" i="1"/>
  <c r="V226" i="1"/>
  <c r="V225" i="1"/>
  <c r="V224" i="1"/>
  <c r="V223" i="1"/>
  <c r="V222" i="1"/>
  <c r="U221" i="1"/>
  <c r="V220" i="1"/>
  <c r="V219" i="1"/>
  <c r="V218" i="1"/>
  <c r="V217" i="1"/>
  <c r="V216" i="1"/>
  <c r="U215" i="1"/>
  <c r="V214" i="1"/>
  <c r="V213" i="1"/>
  <c r="V212" i="1"/>
  <c r="V211" i="1"/>
  <c r="V210" i="1"/>
  <c r="U209" i="1"/>
  <c r="V208" i="1"/>
  <c r="V207" i="1"/>
  <c r="V206" i="1"/>
  <c r="V205" i="1"/>
  <c r="V204" i="1"/>
  <c r="V203" i="1"/>
  <c r="V202" i="1"/>
  <c r="V201" i="1"/>
  <c r="V200" i="1"/>
  <c r="V199" i="1"/>
  <c r="V198" i="1"/>
  <c r="V197" i="1"/>
  <c r="V196" i="1"/>
  <c r="V195" i="1"/>
  <c r="V194" i="1"/>
  <c r="V193" i="1"/>
  <c r="U192" i="1"/>
  <c r="V191" i="1"/>
  <c r="V190" i="1"/>
  <c r="V189" i="1"/>
  <c r="V188" i="1"/>
  <c r="V187" i="1"/>
  <c r="V186" i="1"/>
  <c r="V185" i="1"/>
  <c r="V184" i="1"/>
  <c r="V183" i="1"/>
  <c r="V182" i="1"/>
  <c r="V181" i="1"/>
  <c r="V180" i="1"/>
  <c r="U179" i="1"/>
  <c r="V178" i="1"/>
  <c r="V177" i="1"/>
  <c r="V176" i="1"/>
  <c r="V175" i="1"/>
  <c r="V174" i="1"/>
  <c r="V173" i="1"/>
  <c r="V172" i="1"/>
  <c r="V171" i="1"/>
  <c r="V170" i="1"/>
  <c r="V169" i="1"/>
  <c r="V168" i="1"/>
  <c r="V167" i="1"/>
  <c r="V166" i="1"/>
  <c r="V165" i="1"/>
  <c r="V164" i="1"/>
  <c r="V163" i="1"/>
  <c r="V162" i="1"/>
  <c r="V161" i="1"/>
  <c r="V160" i="1"/>
  <c r="V159" i="1"/>
  <c r="V158" i="1"/>
  <c r="U157" i="1"/>
  <c r="V156" i="1"/>
  <c r="V155" i="1"/>
  <c r="V154" i="1"/>
  <c r="V153" i="1"/>
  <c r="V152" i="1"/>
  <c r="V151" i="1"/>
  <c r="V150" i="1"/>
  <c r="V149" i="1"/>
  <c r="V148" i="1"/>
  <c r="V147" i="1"/>
  <c r="V146" i="1"/>
  <c r="V145" i="1"/>
  <c r="V144" i="1"/>
  <c r="U143" i="1"/>
  <c r="V142" i="1"/>
  <c r="V141" i="1"/>
  <c r="V140" i="1"/>
  <c r="V139" i="1"/>
  <c r="V138" i="1"/>
  <c r="V137" i="1"/>
  <c r="V136" i="1"/>
  <c r="V135" i="1"/>
  <c r="V134" i="1"/>
  <c r="V133" i="1"/>
  <c r="V132" i="1"/>
  <c r="V131" i="1"/>
  <c r="V130" i="1"/>
  <c r="V129" i="1"/>
  <c r="V128" i="1"/>
  <c r="V127" i="1"/>
  <c r="V126" i="1"/>
  <c r="V125" i="1"/>
  <c r="V124" i="1"/>
  <c r="V123" i="1"/>
  <c r="V122" i="1"/>
  <c r="V121" i="1"/>
  <c r="V120" i="1"/>
  <c r="V119" i="1"/>
  <c r="V118" i="1"/>
  <c r="V117" i="1"/>
  <c r="V116" i="1"/>
  <c r="V115" i="1"/>
  <c r="V114" i="1"/>
  <c r="V113" i="1"/>
  <c r="V112" i="1"/>
  <c r="V111" i="1"/>
  <c r="V110" i="1"/>
  <c r="V109" i="1"/>
  <c r="V108" i="1"/>
  <c r="V107" i="1"/>
  <c r="V106" i="1"/>
  <c r="V105" i="1"/>
  <c r="V104" i="1"/>
  <c r="V103" i="1"/>
  <c r="V102" i="1"/>
  <c r="V101" i="1"/>
  <c r="V100" i="1"/>
  <c r="V99" i="1"/>
  <c r="V98" i="1"/>
  <c r="V97" i="1"/>
  <c r="V96" i="1"/>
  <c r="V95" i="1"/>
  <c r="V94" i="1"/>
  <c r="V93" i="1"/>
  <c r="V92" i="1"/>
  <c r="V91" i="1"/>
  <c r="V90" i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V70" i="1"/>
  <c r="V69" i="1"/>
  <c r="U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U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U7" i="1"/>
  <c r="U231" i="1" l="1"/>
  <c r="S230" i="1"/>
  <c r="S229" i="1"/>
  <c r="S228" i="1"/>
  <c r="S227" i="1"/>
  <c r="S226" i="1"/>
  <c r="S225" i="1"/>
  <c r="S224" i="1"/>
  <c r="S223" i="1"/>
  <c r="S222" i="1"/>
  <c r="R221" i="1"/>
  <c r="S220" i="1"/>
  <c r="S219" i="1"/>
  <c r="S218" i="1"/>
  <c r="S217" i="1"/>
  <c r="S216" i="1"/>
  <c r="R215" i="1"/>
  <c r="S214" i="1"/>
  <c r="S213" i="1"/>
  <c r="S212" i="1"/>
  <c r="S211" i="1"/>
  <c r="S210" i="1"/>
  <c r="R209" i="1"/>
  <c r="S208" i="1"/>
  <c r="S207" i="1"/>
  <c r="S206" i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R192" i="1"/>
  <c r="S191" i="1"/>
  <c r="S190" i="1"/>
  <c r="S189" i="1"/>
  <c r="S188" i="1"/>
  <c r="S187" i="1"/>
  <c r="S186" i="1"/>
  <c r="S185" i="1"/>
  <c r="S184" i="1"/>
  <c r="S183" i="1"/>
  <c r="S182" i="1"/>
  <c r="S181" i="1"/>
  <c r="S180" i="1"/>
  <c r="R179" i="1"/>
  <c r="S178" i="1"/>
  <c r="S177" i="1"/>
  <c r="S176" i="1"/>
  <c r="S175" i="1"/>
  <c r="S174" i="1"/>
  <c r="S173" i="1"/>
  <c r="S172" i="1"/>
  <c r="S171" i="1"/>
  <c r="S170" i="1"/>
  <c r="S169" i="1"/>
  <c r="S168" i="1"/>
  <c r="S167" i="1"/>
  <c r="S166" i="1"/>
  <c r="S165" i="1"/>
  <c r="S164" i="1"/>
  <c r="S163" i="1"/>
  <c r="S162" i="1"/>
  <c r="S161" i="1"/>
  <c r="S160" i="1"/>
  <c r="S159" i="1"/>
  <c r="S158" i="1"/>
  <c r="R157" i="1"/>
  <c r="S156" i="1"/>
  <c r="S155" i="1"/>
  <c r="S154" i="1"/>
  <c r="S153" i="1"/>
  <c r="S152" i="1"/>
  <c r="S151" i="1"/>
  <c r="S150" i="1"/>
  <c r="S149" i="1"/>
  <c r="S148" i="1"/>
  <c r="S147" i="1"/>
  <c r="S146" i="1"/>
  <c r="S145" i="1"/>
  <c r="S144" i="1"/>
  <c r="R143" i="1"/>
  <c r="S142" i="1"/>
  <c r="S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R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R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R7" i="1"/>
  <c r="R231" i="1" l="1"/>
  <c r="P230" i="1"/>
  <c r="P229" i="1"/>
  <c r="P228" i="1"/>
  <c r="P227" i="1"/>
  <c r="P226" i="1"/>
  <c r="P225" i="1"/>
  <c r="P224" i="1"/>
  <c r="P223" i="1"/>
  <c r="P222" i="1"/>
  <c r="O221" i="1"/>
  <c r="P220" i="1"/>
  <c r="P219" i="1"/>
  <c r="P218" i="1"/>
  <c r="P217" i="1"/>
  <c r="P216" i="1"/>
  <c r="O215" i="1"/>
  <c r="P214" i="1"/>
  <c r="P213" i="1"/>
  <c r="P212" i="1"/>
  <c r="P211" i="1"/>
  <c r="P210" i="1"/>
  <c r="O209" i="1"/>
  <c r="P208" i="1"/>
  <c r="P207" i="1"/>
  <c r="P206" i="1"/>
  <c r="P205" i="1"/>
  <c r="P204" i="1"/>
  <c r="P203" i="1"/>
  <c r="P202" i="1"/>
  <c r="P201" i="1"/>
  <c r="P200" i="1"/>
  <c r="P199" i="1"/>
  <c r="P198" i="1"/>
  <c r="P197" i="1"/>
  <c r="P196" i="1"/>
  <c r="P195" i="1"/>
  <c r="P194" i="1"/>
  <c r="P193" i="1"/>
  <c r="O192" i="1"/>
  <c r="P191" i="1"/>
  <c r="P190" i="1"/>
  <c r="P189" i="1"/>
  <c r="P188" i="1"/>
  <c r="P187" i="1"/>
  <c r="P186" i="1"/>
  <c r="P185" i="1"/>
  <c r="P184" i="1"/>
  <c r="P183" i="1"/>
  <c r="P182" i="1"/>
  <c r="P181" i="1"/>
  <c r="P180" i="1"/>
  <c r="O179" i="1"/>
  <c r="P178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60" i="1"/>
  <c r="P159" i="1"/>
  <c r="P158" i="1"/>
  <c r="O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O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O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O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O7" i="1"/>
  <c r="O231" i="1" l="1"/>
  <c r="M230" i="1"/>
  <c r="M229" i="1"/>
  <c r="M228" i="1"/>
  <c r="M227" i="1"/>
  <c r="M226" i="1"/>
  <c r="M225" i="1"/>
  <c r="M224" i="1"/>
  <c r="M223" i="1"/>
  <c r="M222" i="1"/>
  <c r="L221" i="1"/>
  <c r="BD221" i="1" s="1"/>
  <c r="BE221" i="1" s="1"/>
  <c r="M220" i="1"/>
  <c r="M219" i="1"/>
  <c r="M218" i="1"/>
  <c r="M217" i="1"/>
  <c r="M216" i="1"/>
  <c r="L215" i="1"/>
  <c r="BD215" i="1" s="1"/>
  <c r="BE215" i="1" s="1"/>
  <c r="M214" i="1"/>
  <c r="M213" i="1"/>
  <c r="M212" i="1"/>
  <c r="M211" i="1"/>
  <c r="M210" i="1"/>
  <c r="L209" i="1"/>
  <c r="BD209" i="1" s="1"/>
  <c r="BE209" i="1" s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L192" i="1"/>
  <c r="BD192" i="1" s="1"/>
  <c r="BE192" i="1" s="1"/>
  <c r="M191" i="1"/>
  <c r="M190" i="1"/>
  <c r="M189" i="1"/>
  <c r="M188" i="1"/>
  <c r="M187" i="1"/>
  <c r="M186" i="1"/>
  <c r="M185" i="1"/>
  <c r="M184" i="1"/>
  <c r="M183" i="1"/>
  <c r="M182" i="1"/>
  <c r="M181" i="1"/>
  <c r="M180" i="1"/>
  <c r="L179" i="1"/>
  <c r="BD179" i="1" s="1"/>
  <c r="BE179" i="1" s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L157" i="1"/>
  <c r="BD157" i="1" s="1"/>
  <c r="BE157" i="1" s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L143" i="1"/>
  <c r="BD143" i="1" s="1"/>
  <c r="BE143" i="1" s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L68" i="1"/>
  <c r="BD68" i="1" s="1"/>
  <c r="BE68" i="1" s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L33" i="1"/>
  <c r="BD33" i="1" s="1"/>
  <c r="BE33" i="1" s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L7" i="1"/>
  <c r="BD7" i="1" s="1"/>
  <c r="BE7" i="1" s="1"/>
  <c r="L231" i="1" l="1"/>
  <c r="J223" i="1"/>
  <c r="BD223" i="1" s="1"/>
  <c r="BE223" i="1" s="1"/>
  <c r="J224" i="1"/>
  <c r="BD224" i="1" s="1"/>
  <c r="BE224" i="1" s="1"/>
  <c r="J225" i="1"/>
  <c r="BD225" i="1" s="1"/>
  <c r="BE225" i="1" s="1"/>
  <c r="J226" i="1"/>
  <c r="BD226" i="1" s="1"/>
  <c r="BE226" i="1" s="1"/>
  <c r="J227" i="1"/>
  <c r="BD227" i="1" s="1"/>
  <c r="BE227" i="1" s="1"/>
  <c r="J228" i="1"/>
  <c r="BD228" i="1" s="1"/>
  <c r="BE228" i="1" s="1"/>
  <c r="J229" i="1"/>
  <c r="BD229" i="1" s="1"/>
  <c r="BE229" i="1" s="1"/>
  <c r="J230" i="1"/>
  <c r="BD230" i="1" s="1"/>
  <c r="BE230" i="1" s="1"/>
  <c r="J216" i="1"/>
  <c r="BD216" i="1" s="1"/>
  <c r="BE216" i="1" s="1"/>
  <c r="J217" i="1"/>
  <c r="BD217" i="1" s="1"/>
  <c r="BE217" i="1" s="1"/>
  <c r="J218" i="1"/>
  <c r="BD218" i="1" s="1"/>
  <c r="BE218" i="1" s="1"/>
  <c r="J219" i="1"/>
  <c r="BD219" i="1" s="1"/>
  <c r="BE219" i="1" s="1"/>
  <c r="J220" i="1"/>
  <c r="BD220" i="1" s="1"/>
  <c r="BE220" i="1" s="1"/>
  <c r="J211" i="1"/>
  <c r="BD211" i="1" s="1"/>
  <c r="BE211" i="1" s="1"/>
  <c r="J212" i="1"/>
  <c r="BD212" i="1" s="1"/>
  <c r="BE212" i="1" s="1"/>
  <c r="J213" i="1"/>
  <c r="BD213" i="1" s="1"/>
  <c r="BE213" i="1" s="1"/>
  <c r="J214" i="1"/>
  <c r="BD214" i="1" s="1"/>
  <c r="BE214" i="1" s="1"/>
  <c r="J194" i="1"/>
  <c r="BD194" i="1" s="1"/>
  <c r="BE194" i="1" s="1"/>
  <c r="J195" i="1"/>
  <c r="BD195" i="1" s="1"/>
  <c r="BE195" i="1" s="1"/>
  <c r="J196" i="1"/>
  <c r="BD196" i="1" s="1"/>
  <c r="BE196" i="1" s="1"/>
  <c r="J197" i="1"/>
  <c r="BD197" i="1" s="1"/>
  <c r="BE197" i="1" s="1"/>
  <c r="J198" i="1"/>
  <c r="BD198" i="1" s="1"/>
  <c r="BE198" i="1" s="1"/>
  <c r="J199" i="1"/>
  <c r="BD199" i="1" s="1"/>
  <c r="BE199" i="1" s="1"/>
  <c r="J200" i="1"/>
  <c r="BD200" i="1" s="1"/>
  <c r="BE200" i="1" s="1"/>
  <c r="J201" i="1"/>
  <c r="BD201" i="1" s="1"/>
  <c r="BE201" i="1" s="1"/>
  <c r="J202" i="1"/>
  <c r="BD202" i="1" s="1"/>
  <c r="BE202" i="1" s="1"/>
  <c r="J203" i="1"/>
  <c r="BD203" i="1" s="1"/>
  <c r="BE203" i="1" s="1"/>
  <c r="J204" i="1"/>
  <c r="BD204" i="1" s="1"/>
  <c r="BE204" i="1" s="1"/>
  <c r="J205" i="1"/>
  <c r="BD205" i="1" s="1"/>
  <c r="BE205" i="1" s="1"/>
  <c r="J206" i="1"/>
  <c r="BD206" i="1" s="1"/>
  <c r="BE206" i="1" s="1"/>
  <c r="J207" i="1"/>
  <c r="BD207" i="1" s="1"/>
  <c r="BE207" i="1" s="1"/>
  <c r="J208" i="1"/>
  <c r="BD208" i="1" s="1"/>
  <c r="BE208" i="1" s="1"/>
  <c r="J181" i="1"/>
  <c r="BD181" i="1" s="1"/>
  <c r="BE181" i="1" s="1"/>
  <c r="J182" i="1"/>
  <c r="BD182" i="1" s="1"/>
  <c r="BE182" i="1" s="1"/>
  <c r="J183" i="1"/>
  <c r="BD183" i="1" s="1"/>
  <c r="BE183" i="1" s="1"/>
  <c r="J184" i="1"/>
  <c r="BD184" i="1" s="1"/>
  <c r="BE184" i="1" s="1"/>
  <c r="J185" i="1"/>
  <c r="BD185" i="1" s="1"/>
  <c r="BE185" i="1" s="1"/>
  <c r="J186" i="1"/>
  <c r="BD186" i="1" s="1"/>
  <c r="BE186" i="1" s="1"/>
  <c r="J187" i="1"/>
  <c r="BD187" i="1" s="1"/>
  <c r="BE187" i="1" s="1"/>
  <c r="J188" i="1"/>
  <c r="BD188" i="1" s="1"/>
  <c r="BE188" i="1" s="1"/>
  <c r="J189" i="1"/>
  <c r="BD189" i="1" s="1"/>
  <c r="BE189" i="1" s="1"/>
  <c r="J190" i="1"/>
  <c r="BD190" i="1" s="1"/>
  <c r="BE190" i="1" s="1"/>
  <c r="J191" i="1"/>
  <c r="BD191" i="1" s="1"/>
  <c r="BE191" i="1" s="1"/>
  <c r="J159" i="1"/>
  <c r="BD159" i="1" s="1"/>
  <c r="BE159" i="1" s="1"/>
  <c r="J160" i="1"/>
  <c r="BD160" i="1" s="1"/>
  <c r="BE160" i="1" s="1"/>
  <c r="J161" i="1"/>
  <c r="BD161" i="1" s="1"/>
  <c r="BE161" i="1" s="1"/>
  <c r="J162" i="1"/>
  <c r="BD162" i="1" s="1"/>
  <c r="BE162" i="1" s="1"/>
  <c r="J163" i="1"/>
  <c r="BD163" i="1" s="1"/>
  <c r="BE163" i="1" s="1"/>
  <c r="J164" i="1"/>
  <c r="BD164" i="1" s="1"/>
  <c r="BE164" i="1" s="1"/>
  <c r="J165" i="1"/>
  <c r="BD165" i="1" s="1"/>
  <c r="BE165" i="1" s="1"/>
  <c r="J166" i="1"/>
  <c r="BD166" i="1" s="1"/>
  <c r="BE166" i="1" s="1"/>
  <c r="J167" i="1"/>
  <c r="BD167" i="1" s="1"/>
  <c r="BE167" i="1" s="1"/>
  <c r="J168" i="1"/>
  <c r="BD168" i="1" s="1"/>
  <c r="BE168" i="1" s="1"/>
  <c r="J169" i="1"/>
  <c r="BD169" i="1" s="1"/>
  <c r="BE169" i="1" s="1"/>
  <c r="J170" i="1"/>
  <c r="BD170" i="1" s="1"/>
  <c r="BE170" i="1" s="1"/>
  <c r="J171" i="1"/>
  <c r="BD171" i="1" s="1"/>
  <c r="BE171" i="1" s="1"/>
  <c r="J172" i="1"/>
  <c r="BD172" i="1" s="1"/>
  <c r="BE172" i="1" s="1"/>
  <c r="J173" i="1"/>
  <c r="BD173" i="1" s="1"/>
  <c r="BE173" i="1" s="1"/>
  <c r="J174" i="1"/>
  <c r="BD174" i="1" s="1"/>
  <c r="BE174" i="1" s="1"/>
  <c r="J175" i="1"/>
  <c r="BD175" i="1" s="1"/>
  <c r="BE175" i="1" s="1"/>
  <c r="J176" i="1"/>
  <c r="BD176" i="1" s="1"/>
  <c r="BE176" i="1" s="1"/>
  <c r="J177" i="1"/>
  <c r="BD177" i="1" s="1"/>
  <c r="BE177" i="1" s="1"/>
  <c r="J178" i="1"/>
  <c r="BD178" i="1" s="1"/>
  <c r="BE178" i="1" s="1"/>
  <c r="J70" i="1"/>
  <c r="BD70" i="1" s="1"/>
  <c r="BE70" i="1" s="1"/>
  <c r="J71" i="1"/>
  <c r="BD71" i="1" s="1"/>
  <c r="BE71" i="1" s="1"/>
  <c r="J72" i="1"/>
  <c r="BD72" i="1" s="1"/>
  <c r="BE72" i="1" s="1"/>
  <c r="J73" i="1"/>
  <c r="BD73" i="1" s="1"/>
  <c r="BE73" i="1" s="1"/>
  <c r="J74" i="1"/>
  <c r="BD74" i="1" s="1"/>
  <c r="BE74" i="1" s="1"/>
  <c r="J75" i="1"/>
  <c r="BD75" i="1" s="1"/>
  <c r="BE75" i="1" s="1"/>
  <c r="J76" i="1"/>
  <c r="BD76" i="1" s="1"/>
  <c r="BE76" i="1" s="1"/>
  <c r="J77" i="1"/>
  <c r="BD77" i="1" s="1"/>
  <c r="BE77" i="1" s="1"/>
  <c r="J78" i="1"/>
  <c r="BD78" i="1" s="1"/>
  <c r="BE78" i="1" s="1"/>
  <c r="J79" i="1"/>
  <c r="BD79" i="1" s="1"/>
  <c r="BE79" i="1" s="1"/>
  <c r="J80" i="1"/>
  <c r="BD80" i="1" s="1"/>
  <c r="BE80" i="1" s="1"/>
  <c r="J81" i="1"/>
  <c r="BD81" i="1" s="1"/>
  <c r="BE81" i="1" s="1"/>
  <c r="J82" i="1"/>
  <c r="BD82" i="1" s="1"/>
  <c r="BE82" i="1" s="1"/>
  <c r="J83" i="1"/>
  <c r="BD83" i="1" s="1"/>
  <c r="BE83" i="1" s="1"/>
  <c r="J84" i="1"/>
  <c r="BD84" i="1" s="1"/>
  <c r="BE84" i="1" s="1"/>
  <c r="J85" i="1"/>
  <c r="BD85" i="1" s="1"/>
  <c r="BE85" i="1" s="1"/>
  <c r="J86" i="1"/>
  <c r="BD86" i="1" s="1"/>
  <c r="BE86" i="1" s="1"/>
  <c r="J87" i="1"/>
  <c r="BD87" i="1" s="1"/>
  <c r="BE87" i="1" s="1"/>
  <c r="J88" i="1"/>
  <c r="BD88" i="1" s="1"/>
  <c r="BE88" i="1" s="1"/>
  <c r="J89" i="1"/>
  <c r="BD89" i="1" s="1"/>
  <c r="BE89" i="1" s="1"/>
  <c r="J90" i="1"/>
  <c r="BD90" i="1" s="1"/>
  <c r="BE90" i="1" s="1"/>
  <c r="J91" i="1"/>
  <c r="BD91" i="1" s="1"/>
  <c r="BE91" i="1" s="1"/>
  <c r="J92" i="1"/>
  <c r="BD92" i="1" s="1"/>
  <c r="BE92" i="1" s="1"/>
  <c r="J93" i="1"/>
  <c r="BD93" i="1" s="1"/>
  <c r="BE93" i="1" s="1"/>
  <c r="J94" i="1"/>
  <c r="BD94" i="1" s="1"/>
  <c r="BE94" i="1" s="1"/>
  <c r="J95" i="1"/>
  <c r="BD95" i="1" s="1"/>
  <c r="BE95" i="1" s="1"/>
  <c r="J96" i="1"/>
  <c r="BD96" i="1" s="1"/>
  <c r="BE96" i="1" s="1"/>
  <c r="J97" i="1"/>
  <c r="BD97" i="1" s="1"/>
  <c r="BE97" i="1" s="1"/>
  <c r="J98" i="1"/>
  <c r="BD98" i="1" s="1"/>
  <c r="BE98" i="1" s="1"/>
  <c r="J99" i="1"/>
  <c r="BD99" i="1" s="1"/>
  <c r="BE99" i="1" s="1"/>
  <c r="J100" i="1"/>
  <c r="BD100" i="1" s="1"/>
  <c r="BE100" i="1" s="1"/>
  <c r="J101" i="1"/>
  <c r="BD101" i="1" s="1"/>
  <c r="BE101" i="1" s="1"/>
  <c r="J102" i="1"/>
  <c r="BD102" i="1" s="1"/>
  <c r="BE102" i="1" s="1"/>
  <c r="J103" i="1"/>
  <c r="BD103" i="1" s="1"/>
  <c r="BE103" i="1" s="1"/>
  <c r="J104" i="1"/>
  <c r="BD104" i="1" s="1"/>
  <c r="BE104" i="1" s="1"/>
  <c r="J105" i="1"/>
  <c r="BD105" i="1" s="1"/>
  <c r="BE105" i="1" s="1"/>
  <c r="J106" i="1"/>
  <c r="BD106" i="1" s="1"/>
  <c r="BE106" i="1" s="1"/>
  <c r="J107" i="1"/>
  <c r="BD107" i="1" s="1"/>
  <c r="BE107" i="1" s="1"/>
  <c r="J108" i="1"/>
  <c r="BD108" i="1" s="1"/>
  <c r="BE108" i="1" s="1"/>
  <c r="J109" i="1"/>
  <c r="BD109" i="1" s="1"/>
  <c r="BE109" i="1" s="1"/>
  <c r="J110" i="1"/>
  <c r="BD110" i="1" s="1"/>
  <c r="BE110" i="1" s="1"/>
  <c r="J111" i="1"/>
  <c r="BD111" i="1" s="1"/>
  <c r="BE111" i="1" s="1"/>
  <c r="J112" i="1"/>
  <c r="BD112" i="1" s="1"/>
  <c r="BE112" i="1" s="1"/>
  <c r="J113" i="1"/>
  <c r="BD113" i="1" s="1"/>
  <c r="BE113" i="1" s="1"/>
  <c r="J114" i="1"/>
  <c r="BD114" i="1" s="1"/>
  <c r="BE114" i="1" s="1"/>
  <c r="J115" i="1"/>
  <c r="BD115" i="1" s="1"/>
  <c r="BE115" i="1" s="1"/>
  <c r="J116" i="1"/>
  <c r="BD116" i="1" s="1"/>
  <c r="BE116" i="1" s="1"/>
  <c r="J117" i="1"/>
  <c r="BD117" i="1" s="1"/>
  <c r="BE117" i="1" s="1"/>
  <c r="J118" i="1"/>
  <c r="BD118" i="1" s="1"/>
  <c r="BE118" i="1" s="1"/>
  <c r="J119" i="1"/>
  <c r="BD119" i="1" s="1"/>
  <c r="BE119" i="1" s="1"/>
  <c r="J120" i="1"/>
  <c r="BD120" i="1" s="1"/>
  <c r="BE120" i="1" s="1"/>
  <c r="J121" i="1"/>
  <c r="BD121" i="1" s="1"/>
  <c r="BE121" i="1" s="1"/>
  <c r="J122" i="1"/>
  <c r="BD122" i="1" s="1"/>
  <c r="BE122" i="1" s="1"/>
  <c r="J123" i="1"/>
  <c r="BD123" i="1" s="1"/>
  <c r="BE123" i="1" s="1"/>
  <c r="J124" i="1"/>
  <c r="BD124" i="1" s="1"/>
  <c r="BE124" i="1" s="1"/>
  <c r="J125" i="1"/>
  <c r="BD125" i="1" s="1"/>
  <c r="BE125" i="1" s="1"/>
  <c r="J126" i="1"/>
  <c r="BD126" i="1" s="1"/>
  <c r="BE126" i="1" s="1"/>
  <c r="J127" i="1"/>
  <c r="BD127" i="1" s="1"/>
  <c r="BE127" i="1" s="1"/>
  <c r="J128" i="1"/>
  <c r="BD128" i="1" s="1"/>
  <c r="BE128" i="1" s="1"/>
  <c r="J129" i="1"/>
  <c r="BD129" i="1" s="1"/>
  <c r="BE129" i="1" s="1"/>
  <c r="J130" i="1"/>
  <c r="BD130" i="1" s="1"/>
  <c r="BE130" i="1" s="1"/>
  <c r="J131" i="1"/>
  <c r="BD131" i="1" s="1"/>
  <c r="BE131" i="1" s="1"/>
  <c r="J132" i="1"/>
  <c r="BD132" i="1" s="1"/>
  <c r="BE132" i="1" s="1"/>
  <c r="J133" i="1"/>
  <c r="BD133" i="1" s="1"/>
  <c r="BE133" i="1" s="1"/>
  <c r="J134" i="1"/>
  <c r="BD134" i="1" s="1"/>
  <c r="BE134" i="1" s="1"/>
  <c r="J135" i="1"/>
  <c r="BD135" i="1" s="1"/>
  <c r="BE135" i="1" s="1"/>
  <c r="J136" i="1"/>
  <c r="BD136" i="1" s="1"/>
  <c r="BE136" i="1" s="1"/>
  <c r="J137" i="1"/>
  <c r="BD137" i="1" s="1"/>
  <c r="BE137" i="1" s="1"/>
  <c r="J138" i="1"/>
  <c r="BD138" i="1" s="1"/>
  <c r="BE138" i="1" s="1"/>
  <c r="J139" i="1"/>
  <c r="BD139" i="1" s="1"/>
  <c r="BE139" i="1" s="1"/>
  <c r="J140" i="1"/>
  <c r="BD140" i="1" s="1"/>
  <c r="BE140" i="1" s="1"/>
  <c r="J141" i="1"/>
  <c r="BD141" i="1" s="1"/>
  <c r="BE141" i="1" s="1"/>
  <c r="J142" i="1"/>
  <c r="BD142" i="1" s="1"/>
  <c r="BE142" i="1" s="1"/>
  <c r="J144" i="1"/>
  <c r="BD144" i="1" s="1"/>
  <c r="BE144" i="1" s="1"/>
  <c r="J145" i="1"/>
  <c r="BD145" i="1" s="1"/>
  <c r="BE145" i="1" s="1"/>
  <c r="J146" i="1"/>
  <c r="BD146" i="1" s="1"/>
  <c r="BE146" i="1" s="1"/>
  <c r="J147" i="1"/>
  <c r="BD147" i="1" s="1"/>
  <c r="BE147" i="1" s="1"/>
  <c r="J148" i="1"/>
  <c r="BD148" i="1" s="1"/>
  <c r="BE148" i="1" s="1"/>
  <c r="J149" i="1"/>
  <c r="BD149" i="1" s="1"/>
  <c r="BE149" i="1" s="1"/>
  <c r="J150" i="1"/>
  <c r="BD150" i="1" s="1"/>
  <c r="BE150" i="1" s="1"/>
  <c r="J151" i="1"/>
  <c r="BD151" i="1" s="1"/>
  <c r="BE151" i="1" s="1"/>
  <c r="J152" i="1"/>
  <c r="BD152" i="1" s="1"/>
  <c r="BE152" i="1" s="1"/>
  <c r="J153" i="1"/>
  <c r="BD153" i="1" s="1"/>
  <c r="BE153" i="1" s="1"/>
  <c r="J154" i="1"/>
  <c r="BD154" i="1" s="1"/>
  <c r="BE154" i="1" s="1"/>
  <c r="J155" i="1"/>
  <c r="BD155" i="1" s="1"/>
  <c r="BE155" i="1" s="1"/>
  <c r="J156" i="1"/>
  <c r="BD156" i="1" s="1"/>
  <c r="BE156" i="1" s="1"/>
  <c r="J35" i="1"/>
  <c r="BD35" i="1" s="1"/>
  <c r="BE35" i="1" s="1"/>
  <c r="J36" i="1"/>
  <c r="BD36" i="1" s="1"/>
  <c r="BE36" i="1" s="1"/>
  <c r="J37" i="1"/>
  <c r="BD37" i="1" s="1"/>
  <c r="BE37" i="1" s="1"/>
  <c r="J38" i="1"/>
  <c r="BD38" i="1" s="1"/>
  <c r="BE38" i="1" s="1"/>
  <c r="J39" i="1"/>
  <c r="BD39" i="1" s="1"/>
  <c r="BE39" i="1" s="1"/>
  <c r="J40" i="1"/>
  <c r="BD40" i="1" s="1"/>
  <c r="BE40" i="1" s="1"/>
  <c r="J41" i="1"/>
  <c r="BD41" i="1" s="1"/>
  <c r="BE41" i="1" s="1"/>
  <c r="J42" i="1"/>
  <c r="BD42" i="1" s="1"/>
  <c r="BE42" i="1" s="1"/>
  <c r="J43" i="1"/>
  <c r="BD43" i="1" s="1"/>
  <c r="BE43" i="1" s="1"/>
  <c r="J44" i="1"/>
  <c r="BD44" i="1" s="1"/>
  <c r="BE44" i="1" s="1"/>
  <c r="J45" i="1"/>
  <c r="BD45" i="1" s="1"/>
  <c r="BE45" i="1" s="1"/>
  <c r="J46" i="1"/>
  <c r="BD46" i="1" s="1"/>
  <c r="BE46" i="1" s="1"/>
  <c r="J47" i="1"/>
  <c r="BD47" i="1" s="1"/>
  <c r="BE47" i="1" s="1"/>
  <c r="J48" i="1"/>
  <c r="BD48" i="1" s="1"/>
  <c r="BE48" i="1" s="1"/>
  <c r="J49" i="1"/>
  <c r="BD49" i="1" s="1"/>
  <c r="BE49" i="1" s="1"/>
  <c r="J50" i="1"/>
  <c r="BD50" i="1" s="1"/>
  <c r="BE50" i="1" s="1"/>
  <c r="J51" i="1"/>
  <c r="BD51" i="1" s="1"/>
  <c r="BE51" i="1" s="1"/>
  <c r="J52" i="1"/>
  <c r="BD52" i="1" s="1"/>
  <c r="BE52" i="1" s="1"/>
  <c r="J53" i="1"/>
  <c r="BD53" i="1" s="1"/>
  <c r="BE53" i="1" s="1"/>
  <c r="J54" i="1"/>
  <c r="BD54" i="1" s="1"/>
  <c r="BE54" i="1" s="1"/>
  <c r="J55" i="1"/>
  <c r="BD55" i="1" s="1"/>
  <c r="BE55" i="1" s="1"/>
  <c r="J56" i="1"/>
  <c r="BD56" i="1" s="1"/>
  <c r="BE56" i="1" s="1"/>
  <c r="J57" i="1"/>
  <c r="BD57" i="1" s="1"/>
  <c r="BE57" i="1" s="1"/>
  <c r="J58" i="1"/>
  <c r="BD58" i="1" s="1"/>
  <c r="BE58" i="1" s="1"/>
  <c r="J59" i="1"/>
  <c r="BD59" i="1" s="1"/>
  <c r="BE59" i="1" s="1"/>
  <c r="J60" i="1"/>
  <c r="BD60" i="1" s="1"/>
  <c r="BE60" i="1" s="1"/>
  <c r="J61" i="1"/>
  <c r="BD61" i="1" s="1"/>
  <c r="BE61" i="1" s="1"/>
  <c r="J62" i="1"/>
  <c r="BD62" i="1" s="1"/>
  <c r="BE62" i="1" s="1"/>
  <c r="J63" i="1"/>
  <c r="BD63" i="1" s="1"/>
  <c r="BE63" i="1" s="1"/>
  <c r="J64" i="1"/>
  <c r="BD64" i="1" s="1"/>
  <c r="BE64" i="1" s="1"/>
  <c r="J65" i="1"/>
  <c r="BD65" i="1" s="1"/>
  <c r="BE65" i="1" s="1"/>
  <c r="J66" i="1"/>
  <c r="BD66" i="1" s="1"/>
  <c r="BE66" i="1" s="1"/>
  <c r="J67" i="1"/>
  <c r="BD67" i="1" s="1"/>
  <c r="BE67" i="1" s="1"/>
  <c r="J9" i="1"/>
  <c r="BD9" i="1" s="1"/>
  <c r="BE9" i="1" s="1"/>
  <c r="J10" i="1"/>
  <c r="BD10" i="1" s="1"/>
  <c r="BE10" i="1" s="1"/>
  <c r="J11" i="1"/>
  <c r="BD11" i="1" s="1"/>
  <c r="BE11" i="1" s="1"/>
  <c r="J12" i="1"/>
  <c r="BD12" i="1" s="1"/>
  <c r="BE12" i="1" s="1"/>
  <c r="J13" i="1"/>
  <c r="BD13" i="1" s="1"/>
  <c r="BE13" i="1" s="1"/>
  <c r="J14" i="1"/>
  <c r="BD14" i="1" s="1"/>
  <c r="BE14" i="1" s="1"/>
  <c r="J15" i="1"/>
  <c r="BD15" i="1" s="1"/>
  <c r="BE15" i="1" s="1"/>
  <c r="J16" i="1"/>
  <c r="BD16" i="1" s="1"/>
  <c r="BE16" i="1" s="1"/>
  <c r="J17" i="1"/>
  <c r="BD17" i="1" s="1"/>
  <c r="BE17" i="1" s="1"/>
  <c r="J18" i="1"/>
  <c r="BD18" i="1" s="1"/>
  <c r="BE18" i="1" s="1"/>
  <c r="J19" i="1"/>
  <c r="BD19" i="1" s="1"/>
  <c r="BE19" i="1" s="1"/>
  <c r="J20" i="1"/>
  <c r="BD20" i="1" s="1"/>
  <c r="BE20" i="1" s="1"/>
  <c r="J21" i="1"/>
  <c r="BD21" i="1" s="1"/>
  <c r="BE21" i="1" s="1"/>
  <c r="J22" i="1"/>
  <c r="BD22" i="1" s="1"/>
  <c r="BE22" i="1" s="1"/>
  <c r="J23" i="1"/>
  <c r="BD23" i="1" s="1"/>
  <c r="BE23" i="1" s="1"/>
  <c r="J24" i="1"/>
  <c r="BD24" i="1" s="1"/>
  <c r="BE24" i="1" s="1"/>
  <c r="J25" i="1"/>
  <c r="BD25" i="1" s="1"/>
  <c r="BE25" i="1" s="1"/>
  <c r="J26" i="1"/>
  <c r="BD26" i="1" s="1"/>
  <c r="BE26" i="1" s="1"/>
  <c r="J27" i="1"/>
  <c r="BD27" i="1" s="1"/>
  <c r="BE27" i="1" s="1"/>
  <c r="J28" i="1"/>
  <c r="BD28" i="1" s="1"/>
  <c r="BE28" i="1" s="1"/>
  <c r="J29" i="1"/>
  <c r="BD29" i="1" s="1"/>
  <c r="BE29" i="1" s="1"/>
  <c r="J30" i="1"/>
  <c r="BD30" i="1" s="1"/>
  <c r="BE30" i="1" s="1"/>
  <c r="J31" i="1"/>
  <c r="BD31" i="1" s="1"/>
  <c r="BE31" i="1" s="1"/>
  <c r="J32" i="1"/>
  <c r="BD32" i="1" s="1"/>
  <c r="BE32" i="1" s="1"/>
  <c r="I231" i="1" l="1"/>
  <c r="G221" i="1"/>
  <c r="G215" i="1"/>
  <c r="G209" i="1"/>
  <c r="G179" i="1"/>
  <c r="G157" i="1"/>
  <c r="G143" i="1"/>
  <c r="G68" i="1"/>
  <c r="G33" i="1"/>
  <c r="G7" i="1"/>
  <c r="BD231" i="1" l="1"/>
  <c r="G231" i="1"/>
  <c r="BE231" i="1" l="1"/>
  <c r="BD234" i="1"/>
  <c r="BD233" i="1"/>
  <c r="BE233" i="1" s="1"/>
  <c r="BD232" i="1"/>
  <c r="BE232" i="1" s="1"/>
  <c r="J222" i="1"/>
  <c r="BD222" i="1" s="1"/>
  <c r="BE222" i="1" s="1"/>
  <c r="J210" i="1"/>
  <c r="BD210" i="1" s="1"/>
  <c r="BE210" i="1" s="1"/>
  <c r="J193" i="1"/>
  <c r="BD193" i="1" s="1"/>
  <c r="BE193" i="1" s="1"/>
  <c r="J180" i="1"/>
  <c r="BD180" i="1" s="1"/>
  <c r="BE180" i="1" s="1"/>
  <c r="J158" i="1"/>
  <c r="BD158" i="1" s="1"/>
  <c r="BE158" i="1" s="1"/>
  <c r="J69" i="1"/>
  <c r="BD69" i="1" s="1"/>
  <c r="BE69" i="1" s="1"/>
  <c r="BD235" i="1" l="1"/>
  <c r="BE234" i="1"/>
  <c r="J34" i="1"/>
  <c r="BD34" i="1" s="1"/>
  <c r="BE34" i="1" s="1"/>
  <c r="J8" i="1"/>
  <c r="BD8" i="1" s="1"/>
  <c r="BE8" i="1" s="1"/>
  <c r="BD236" i="1" l="1"/>
  <c r="BE236" i="1" s="1"/>
  <c r="BE235" i="1"/>
  <c r="M41" i="2"/>
  <c r="M39" i="2"/>
  <c r="M36" i="2"/>
  <c r="M33" i="2"/>
  <c r="M42" i="2" s="1"/>
  <c r="M26" i="2"/>
  <c r="M24" i="2"/>
  <c r="M21" i="2"/>
  <c r="M18" i="2"/>
  <c r="M27" i="2" l="1"/>
  <c r="M28" i="2" s="1"/>
  <c r="M43" i="2"/>
  <c r="M44" i="2" s="1"/>
  <c r="M29" i="2"/>
</calcChain>
</file>

<file path=xl/comments1.xml><?xml version="1.0" encoding="utf-8"?>
<comments xmlns="http://schemas.openxmlformats.org/spreadsheetml/2006/main">
  <authors>
    <author>Adriana Patricia Granados Jaimes</author>
  </authors>
  <commentList>
    <comment ref="D220" authorId="0" shapeId="0">
      <text>
        <r>
          <rPr>
            <sz val="12"/>
            <color indexed="81"/>
            <rFont val="Arial"/>
            <family val="2"/>
          </rPr>
          <t xml:space="preserve">Se entiende en este item el funcionamiento total de la red electrica incluyendo: 
- los puntos de las casetas y senderos  
- Mantenimiento de la planta electrica.
- Tableros electricos
- Posteria para cables
- Cables electricos 
- Conexiones de planta a la red
- Conexion de la red al sistema electrico y en general el funcionamiento de lluminarias exteriores o interiores para los senderos, casetas  
- Conexiones a las redes de suministro electrico a la Isla
</t>
        </r>
      </text>
    </comment>
  </commentList>
</comments>
</file>

<file path=xl/sharedStrings.xml><?xml version="1.0" encoding="utf-8"?>
<sst xmlns="http://schemas.openxmlformats.org/spreadsheetml/2006/main" count="786" uniqueCount="523">
  <si>
    <t>INCREMENTO SMMLV 2025</t>
  </si>
  <si>
    <t>PRESUPUESTO</t>
  </si>
  <si>
    <t>RAFAEL FERNANDO ESCOBAR LLANOS</t>
  </si>
  <si>
    <t>G &amp; D INGENIERIA S.A.S</t>
  </si>
  <si>
    <t>OFERTA DISEÑOS Y CONSTRUCCIONES SAS</t>
  </si>
  <si>
    <t xml:space="preserve"> CONSTRUCCIONES C &amp; G S A S</t>
  </si>
  <si>
    <t xml:space="preserve"> CIDMAS S.A.S.</t>
  </si>
  <si>
    <t>CONSTRUCTORA LA DIANA LTDA</t>
  </si>
  <si>
    <t>PROTECHNIA SAS</t>
  </si>
  <si>
    <t xml:space="preserve"> NEG INGENIERÍA S.A.S. BIC</t>
  </si>
  <si>
    <t>CONSTRUCCIONES CIVILES ACOSTA INGENIERIA S.A.S.</t>
  </si>
  <si>
    <t>GENERAL SERVICIOS S&amp;G S.A.S</t>
  </si>
  <si>
    <t>CONSTRUAMBIENTAL DE COLOMBIA S.A.S</t>
  </si>
  <si>
    <t>GRUPO CONSTRUCTORES INTELIGENTES S.A.S. - CONSTRUINTEL SAS</t>
  </si>
  <si>
    <t xml:space="preserve"> PROYECTOS Y SOLUCIONES EN INGENIERIA SAS - PROSOI S.A.S.</t>
  </si>
  <si>
    <t xml:space="preserve"> FABIO GARZON DAZA</t>
  </si>
  <si>
    <t>CONSTRUCCIONES MONTAJES Y PARTES ELECTRICAS S A S - CONSMOELEC S A S</t>
  </si>
  <si>
    <t xml:space="preserve"> OBRAS REFORMAS Y CONTRATOS S.A.S - ORYC S.A.S.</t>
  </si>
  <si>
    <t>PROMEDIO OFERTAS PRESENTADAS</t>
  </si>
  <si>
    <t>VALOR UNITARIO (NO PODRÁ SUPERAR AL VALOR UNITARIO MÁXIMO)</t>
  </si>
  <si>
    <t>Ítem</t>
  </si>
  <si>
    <t>COMPONENTE</t>
  </si>
  <si>
    <t>UNIDAD DE MEDIDA</t>
  </si>
  <si>
    <t>CANTIDAD</t>
  </si>
  <si>
    <t>VALOR UNITARIO</t>
  </si>
  <si>
    <t>VERIFICACION</t>
  </si>
  <si>
    <t>VALOR UNITARIO MÁXIMO</t>
  </si>
  <si>
    <t>PRELIMINARES</t>
  </si>
  <si>
    <t>1.1.</t>
  </si>
  <si>
    <t>Alistado de pisos; E= 4 CM mortero 1:3</t>
  </si>
  <si>
    <t>M2</t>
  </si>
  <si>
    <t>1.2.</t>
  </si>
  <si>
    <t xml:space="preserve">Afinado de pisos </t>
  </si>
  <si>
    <t>1.3.</t>
  </si>
  <si>
    <t xml:space="preserve">Demolición de muro en mamposteria </t>
  </si>
  <si>
    <t>1.4.</t>
  </si>
  <si>
    <t>Demolición de muro en dry wall y/o superboar</t>
  </si>
  <si>
    <t>1.5.</t>
  </si>
  <si>
    <t xml:space="preserve">Demolición enchape y/o baldosa </t>
  </si>
  <si>
    <t>1.6.</t>
  </si>
  <si>
    <t>Demolición de bordillo en concreto prefabricado</t>
  </si>
  <si>
    <t>ML</t>
  </si>
  <si>
    <t>1.7.</t>
  </si>
  <si>
    <t>Demolición de placa H=0,05- 0,10 CM</t>
  </si>
  <si>
    <t>1.8.</t>
  </si>
  <si>
    <t xml:space="preserve">Desmonte de guarda escobas cualquier material </t>
  </si>
  <si>
    <t>1.9.</t>
  </si>
  <si>
    <t xml:space="preserve">Desmonte de cielo raso cualquier material </t>
  </si>
  <si>
    <t>1.10.</t>
  </si>
  <si>
    <t>Desmonte aparatos sanitarios y/u orinal</t>
  </si>
  <si>
    <t>UN</t>
  </si>
  <si>
    <t>1.11.</t>
  </si>
  <si>
    <t>Desmonte de lavamanos y/o lavaplatos</t>
  </si>
  <si>
    <t>1.12.</t>
  </si>
  <si>
    <t xml:space="preserve">Desmonte de piso laminado </t>
  </si>
  <si>
    <t>1.13.</t>
  </si>
  <si>
    <t>Desmonte de canaleta incluye cableado</t>
  </si>
  <si>
    <t>1.14.</t>
  </si>
  <si>
    <t>Desmonte de divisiones de baño en acero inoxidable y/o lamina galvanizada</t>
  </si>
  <si>
    <t>1.15.</t>
  </si>
  <si>
    <t>Desmonte de divisiones oficina abiertas</t>
  </si>
  <si>
    <t>1.16.</t>
  </si>
  <si>
    <t>Desmonte de lamparas existentes</t>
  </si>
  <si>
    <t>1.17.</t>
  </si>
  <si>
    <t>Desmonte de puertas</t>
  </si>
  <si>
    <t>1.18.</t>
  </si>
  <si>
    <t>Desmonte de ventanas</t>
  </si>
  <si>
    <t>1.19.</t>
  </si>
  <si>
    <t xml:space="preserve">Desmonte de archivador rodante </t>
  </si>
  <si>
    <t>1.20.</t>
  </si>
  <si>
    <t>Desmonte de puestos de trabajo</t>
  </si>
  <si>
    <t xml:space="preserve">UN </t>
  </si>
  <si>
    <t>1.21.</t>
  </si>
  <si>
    <t xml:space="preserve">Desmonte red hidráulica y sanitaria </t>
  </si>
  <si>
    <t>1.22.</t>
  </si>
  <si>
    <t>Desmonte de aire acondicionado existente</t>
  </si>
  <si>
    <t>1.23.</t>
  </si>
  <si>
    <t xml:space="preserve">Desmonte de cubiertan cualquier material </t>
  </si>
  <si>
    <t>1.24.</t>
  </si>
  <si>
    <t>Desmonte de canaleta y bajante aguas lluvias</t>
  </si>
  <si>
    <t>1.25.</t>
  </si>
  <si>
    <t>Excavación manual y relleno para acometida eléctrica, hidraulica o sanitaria</t>
  </si>
  <si>
    <t>INSTALACIONES HIDRAULICAS Y SANITARIAS</t>
  </si>
  <si>
    <t>2.1.</t>
  </si>
  <si>
    <t>Suministro e instalación de bajante de aguas lluvias en tubería PVC 3-6".</t>
  </si>
  <si>
    <t>2.2.</t>
  </si>
  <si>
    <t>Suministro e instalación de bajante aguas lluvias en lámina galvanizada calibre 26 y medidas 6*8 CM.</t>
  </si>
  <si>
    <t>2.3.</t>
  </si>
  <si>
    <t>Suministro e instalación de canal metálica de aguas lluvias calibre 24 y desarrollo mínimo 0,40 M.</t>
  </si>
  <si>
    <t>2.4.</t>
  </si>
  <si>
    <t xml:space="preserve">Destape de  tuberia sanitaria manual </t>
  </si>
  <si>
    <t>2.5.</t>
  </si>
  <si>
    <t xml:space="preserve">Destape de  tuberia sanitaria con bomba </t>
  </si>
  <si>
    <t>2.6.</t>
  </si>
  <si>
    <t>Suministro e instalación de fluxometroautomatica de foto -celda lavamanos.</t>
  </si>
  <si>
    <t>2.7.</t>
  </si>
  <si>
    <t xml:space="preserve">Suministro e instalación de fluxometroautomatica de foto -celda sanitario y/o orinal. </t>
  </si>
  <si>
    <t>2.8.</t>
  </si>
  <si>
    <t>Suministro e instalación de Fluxometro tipo palanca sanitario y/o orinal.</t>
  </si>
  <si>
    <t>2.9.</t>
  </si>
  <si>
    <t>Suministro e instalación de Griferia tipo push lavamanos.</t>
  </si>
  <si>
    <t>2.10.</t>
  </si>
  <si>
    <t>Suministro e instalación de Griferia tipo push sanitario.</t>
  </si>
  <si>
    <t>2.11.</t>
  </si>
  <si>
    <t>Suministro e instalación de Griferia lavamanos manual instalada.</t>
  </si>
  <si>
    <t>2.12.</t>
  </si>
  <si>
    <t>Suministro e instalación de Griferia sanitario manual instalada.</t>
  </si>
  <si>
    <t>2.13.</t>
  </si>
  <si>
    <t>Suministros e instalación de Orinal línea institucional color blanco seleccionado por la entidad, incluye accesorios desagües acoples.</t>
  </si>
  <si>
    <t>2.14.</t>
  </si>
  <si>
    <t>Suministros e instalación de Sanitario línea institucional color blanco seleccionado por la entidad, incluye accesorios desagües acoples.</t>
  </si>
  <si>
    <t>2.15.</t>
  </si>
  <si>
    <t>Suministros e instalación de Lavamanos  línea institucional color blanco seleccionado por la entidad, incluye accesorios desagües acoples.</t>
  </si>
  <si>
    <t>2.16.</t>
  </si>
  <si>
    <t>Suministros e instalación de Lavamanos con pedestal línea institucional color blanco seleccionado por la entidad, incluye accesorios desagües acoples.</t>
  </si>
  <si>
    <t>2.17.</t>
  </si>
  <si>
    <t>Suministros e instalación de Lavaplatos en acero inoxidable, incluye accesorios, sifón, desagües, acoples.</t>
  </si>
  <si>
    <t>2.18.</t>
  </si>
  <si>
    <t xml:space="preserve">Instalación de aparatos sanitarios existentes </t>
  </si>
  <si>
    <t>2.19.</t>
  </si>
  <si>
    <t>Suministro e instalación Llave tipo jardín para poceta.</t>
  </si>
  <si>
    <t>2.20.</t>
  </si>
  <si>
    <t xml:space="preserve">Mantenimiento y limpieza a cajas de inspección </t>
  </si>
  <si>
    <t>2.21.</t>
  </si>
  <si>
    <t xml:space="preserve">Suministro e instalación de Registro 1" </t>
  </si>
  <si>
    <t>2.22.</t>
  </si>
  <si>
    <t>Suministro e instalación de Registro 1/2"</t>
  </si>
  <si>
    <t>2.23.</t>
  </si>
  <si>
    <t xml:space="preserve">Suministro e instalación de Registro 3/4" </t>
  </si>
  <si>
    <t>2.24.</t>
  </si>
  <si>
    <t xml:space="preserve">Reparación de fuga punto hidráulico </t>
  </si>
  <si>
    <t>2.25.</t>
  </si>
  <si>
    <t>Reparación de fuga punto sanitario</t>
  </si>
  <si>
    <t>2.26.</t>
  </si>
  <si>
    <t>Suministro e instalación de Sifón de piso, incluye desmonte de la existencia</t>
  </si>
  <si>
    <t>2.27.</t>
  </si>
  <si>
    <t>Instalación sifón para lavaplatos, incluye desmonte de la existente</t>
  </si>
  <si>
    <t>2.28.</t>
  </si>
  <si>
    <t>Suministro e instalación deTapa y aro para sanitario institucional línea institucional.</t>
  </si>
  <si>
    <t>2.29.</t>
  </si>
  <si>
    <t>Suministro e instalación de Tapa registro de 15cm x15cm.</t>
  </si>
  <si>
    <t>2.30.</t>
  </si>
  <si>
    <t xml:space="preserve">Instalación de Tubo PVC presión  1/2",  incluye accesorios </t>
  </si>
  <si>
    <t>2.31.</t>
  </si>
  <si>
    <t>Suministro e instalación de Tubo de ventilación 3" PVC.</t>
  </si>
  <si>
    <t>2.32.</t>
  </si>
  <si>
    <t>Suministro e instalación de Tubo PVC sanitario de 3" con tratamiento especial.</t>
  </si>
  <si>
    <t>2.33.</t>
  </si>
  <si>
    <t>Instalación punto hidráulico</t>
  </si>
  <si>
    <t>2.34.</t>
  </si>
  <si>
    <t>Instalación punto sanitario</t>
  </si>
  <si>
    <t>INSTALACIONES ELECTRICAS</t>
  </si>
  <si>
    <t>3.1.</t>
  </si>
  <si>
    <t>Suministro e  instalación de Bala led 9W incluye transformador, retiro de la existente.</t>
  </si>
  <si>
    <t>3.2.</t>
  </si>
  <si>
    <t>Suministro e instalación de Bala led 5W de piso retiro de la existente.</t>
  </si>
  <si>
    <t>3.3.</t>
  </si>
  <si>
    <t>Suministro  e instalación de Bombillo 9W rosca led, retiro de la existente.</t>
  </si>
  <si>
    <t>3.4.</t>
  </si>
  <si>
    <t>Suministro e instalación de Bombillo ahorrador,  retiro de la existente.</t>
  </si>
  <si>
    <t>3.5.</t>
  </si>
  <si>
    <t>Suministro e instalación de Bombillo led multivoltaje de altea potencia 5W bipin, tem 6500K o 2700K, retiro de la existente</t>
  </si>
  <si>
    <t>3.6.</t>
  </si>
  <si>
    <t>Suministro e instalación de Bombillo 400 W.</t>
  </si>
  <si>
    <t>3.7.</t>
  </si>
  <si>
    <t>Suministro e instalación de Bombillo 250 W.</t>
  </si>
  <si>
    <t>3.8.</t>
  </si>
  <si>
    <t>Suministro e instalación de Bombillo 120 W 220V</t>
  </si>
  <si>
    <t>3.9.</t>
  </si>
  <si>
    <t>Suministro e instalación de Bombillo ahorrador 65W en espiral.</t>
  </si>
  <si>
    <t>3.10.</t>
  </si>
  <si>
    <t>Suministro e instalación de Bombillo led rosca 9W.</t>
  </si>
  <si>
    <t>3.11.</t>
  </si>
  <si>
    <t xml:space="preserve">Suministro e instalación de Breaker industrial regulable 50-250 Amp, retiro de la existente. </t>
  </si>
  <si>
    <t>3.12.</t>
  </si>
  <si>
    <t>Suministro e instalación de Breaker enchufable 1x20 AMP, retiro de la existente</t>
  </si>
  <si>
    <t>3.13.</t>
  </si>
  <si>
    <t xml:space="preserve">Suministro e instalación de Breaker tipo enchufable1x30,retiro de la existente </t>
  </si>
  <si>
    <t>3.14.</t>
  </si>
  <si>
    <t>Suministro e instalación de Breaker tipo riel o pin de corte 1x20,  retiro de la existente.</t>
  </si>
  <si>
    <t>3.15.</t>
  </si>
  <si>
    <t>Suministro e instalación de Breaker riel 2x30 A.</t>
  </si>
  <si>
    <t>3.16.</t>
  </si>
  <si>
    <t xml:space="preserve">Suministro e instalación de Breaker riel 3x30 A. </t>
  </si>
  <si>
    <t>3.17.</t>
  </si>
  <si>
    <t>Suministro e instalación de Cable desnudo para polo a tierra Nº6, incluye ducteria en PVC en 3/4".</t>
  </si>
  <si>
    <t>3.18.</t>
  </si>
  <si>
    <t>Suministro e instalaciónCable trenzado para redes estructuradas (puestos de trabajo) 3x12.</t>
  </si>
  <si>
    <t>3.19.</t>
  </si>
  <si>
    <t>Suministro e instalación de Cable encauchetado para acometida 3x8+10.</t>
  </si>
  <si>
    <t>3.20.</t>
  </si>
  <si>
    <t xml:space="preserve">Suministro e instalación deCable encauchetado para acometida 3x6+8. </t>
  </si>
  <si>
    <t>3.21.</t>
  </si>
  <si>
    <t xml:space="preserve">Suministro e instalación  de Caja mini pragma para 8 circuitos </t>
  </si>
  <si>
    <t>3.22.</t>
  </si>
  <si>
    <t xml:space="preserve">Suministro e instalación de Caja para 4  circuitos,  retiro de la existente </t>
  </si>
  <si>
    <t>3.23.</t>
  </si>
  <si>
    <t xml:space="preserve">Suministro e instalación Caja para 6  circuitos, retiro de la existente </t>
  </si>
  <si>
    <t>3.24.</t>
  </si>
  <si>
    <t xml:space="preserve">Suministro e instalación deCable N 6 (conexión a tierra). </t>
  </si>
  <si>
    <t>3.25.</t>
  </si>
  <si>
    <t>Suministro e instalación de Canaleta metalica 12x5.</t>
  </si>
  <si>
    <t>3.26.</t>
  </si>
  <si>
    <t>Suministro e instalación de Canaleta metalica 10x4.</t>
  </si>
  <si>
    <t>3.27.</t>
  </si>
  <si>
    <t>Suministro e instalación de Canaleta plastica de 2X1.</t>
  </si>
  <si>
    <t>3.28.</t>
  </si>
  <si>
    <t>Suministro e instalación de Contacto trifásico 32 AMP.</t>
  </si>
  <si>
    <t>3.29.</t>
  </si>
  <si>
    <t>Suministro e instalación de Cofre para instalación de circuitos regulados y normales, incluye barrajes, breakers enchufables,totaizador, llave  selectora  proteccions , clavija, toma corriente para conexiones UPS y cableado.</t>
  </si>
  <si>
    <t>3.30</t>
  </si>
  <si>
    <t>Suministro e instalación de Caja para piso con conexión electrica, datos, audio y video.</t>
  </si>
  <si>
    <t>3.31</t>
  </si>
  <si>
    <t>Suministro e instalación de Caja para piso conexión electrica.</t>
  </si>
  <si>
    <t>3.32.</t>
  </si>
  <si>
    <t>Suministro e instalación de Interruptor sencillo.</t>
  </si>
  <si>
    <t>3.33.</t>
  </si>
  <si>
    <t xml:space="preserve">Suministro e instalación de Interruptor doble, incluye retiro existente </t>
  </si>
  <si>
    <t>3.34.</t>
  </si>
  <si>
    <t xml:space="preserve">Suministro e instalación de Interruptor triple, incluye retiro existente </t>
  </si>
  <si>
    <t>3.35.</t>
  </si>
  <si>
    <t xml:space="preserve">Suministro e instalación de Lampara fluorescente completa de sobreponer 2X32 T8 hermetica </t>
  </si>
  <si>
    <t>3.36</t>
  </si>
  <si>
    <t>Suministro e instalación de Lampara policarbonato de 400 W (incluye retiro de la existente)</t>
  </si>
  <si>
    <t>3.37.</t>
  </si>
  <si>
    <t>Suministro e instalación de Lampara Led líneal en aluminio 36 vatios de 39.4 x 2.76 x 2.04 pulgadas  (incluye retiro existente)</t>
  </si>
  <si>
    <t>3.38.</t>
  </si>
  <si>
    <t>Suministro e instalación de Panel techo circular 9W,  (incluye retiro de la existente)</t>
  </si>
  <si>
    <t>3.39.</t>
  </si>
  <si>
    <t>Suministro e instalación de Panel techo circular 12W, (incluye retiro de la existente)</t>
  </si>
  <si>
    <t>3.40.</t>
  </si>
  <si>
    <t>Suministro e instalación de Panel techo circular 18W,  (incluye retiro de la existente)</t>
  </si>
  <si>
    <t>3.41.</t>
  </si>
  <si>
    <t>Suministro e instalación de Panel techo 30X30 cm incluye marco,  (incluye retiro de la existente)</t>
  </si>
  <si>
    <t>3.42.</t>
  </si>
  <si>
    <t>Suministro e instalación de Panel led 3W circular, (incluye retiro de la existente)</t>
  </si>
  <si>
    <t>3.43.</t>
  </si>
  <si>
    <t>Suministro e instalación de Panel led 6W circular, (incluye retiro de la existente)</t>
  </si>
  <si>
    <t>Suministro e instalación de Panel led 25W circular, (incluye retiro de la existente)</t>
  </si>
  <si>
    <t>3.44.</t>
  </si>
  <si>
    <t>Suministro e instalación de Panel led 60x60 cm incrustar, (incluye retiro de la existente)</t>
  </si>
  <si>
    <t>3.45.</t>
  </si>
  <si>
    <t>Suministro e instalación de Panel led 30x30 cm incrustar,  (incluye retiro de la existente)</t>
  </si>
  <si>
    <t>3.46.</t>
  </si>
  <si>
    <t>Suministro e instalación de Panel led 30x120 cm incrustar, (incluye retiro de la existente)</t>
  </si>
  <si>
    <t>3.47.</t>
  </si>
  <si>
    <t>Punto eléctrico instalado incluye toma corriente, interruptor o sala para luminaria</t>
  </si>
  <si>
    <t>3.48.</t>
  </si>
  <si>
    <t>Suministro e instalación de Polo a tierra. Incluye varilla de 2.40, suelo artificial y tapa de inspección.</t>
  </si>
  <si>
    <t>3.49.</t>
  </si>
  <si>
    <t xml:space="preserve">Revisión y mantenimiento de puntos electricos </t>
  </si>
  <si>
    <t>3.50.</t>
  </si>
  <si>
    <t>Suministro e instalación de Reflector 20W multiled</t>
  </si>
  <si>
    <t>3.51.</t>
  </si>
  <si>
    <t>Suministro e instalación de Reflector 100W multiled</t>
  </si>
  <si>
    <t>3.52.</t>
  </si>
  <si>
    <t>Suministro e instalación de Reflector 200W multiled</t>
  </si>
  <si>
    <t>3.53.</t>
  </si>
  <si>
    <t xml:space="preserve">Suministro e instalación de Tablero electrico 12 circuitos, incluye retira de la existente </t>
  </si>
  <si>
    <t>3.54.</t>
  </si>
  <si>
    <t xml:space="preserve">Suministro e instalación de Tablero electrico 18 circuitos, incluye retira de la existente </t>
  </si>
  <si>
    <t>3.55.</t>
  </si>
  <si>
    <t xml:space="preserve">Suministro e instalación de Tablero electrico 24 circuito, incluye retira de la existente </t>
  </si>
  <si>
    <t>3.56.</t>
  </si>
  <si>
    <t xml:space="preserve">Suministro e instalación de Tablero trifasico 12 circuitos, incluye retira de la existente </t>
  </si>
  <si>
    <t>3.57.</t>
  </si>
  <si>
    <t xml:space="preserve">Suministro e instalación de Tablero trifasico 18 circuitos, incluye retira de la existente </t>
  </si>
  <si>
    <t>3.58.</t>
  </si>
  <si>
    <t xml:space="preserve">Suministro e instalación de Tablero trifasico 24 circuitos, incluye retira de la existente </t>
  </si>
  <si>
    <t>3.59.</t>
  </si>
  <si>
    <t>Suministro e instalación de Toma corriente 20 A.</t>
  </si>
  <si>
    <t>3.60.</t>
  </si>
  <si>
    <t>Suministro e instalación de Tubería PVC Eléctrica de 1/2", incluye accesorios.</t>
  </si>
  <si>
    <t>3.61.</t>
  </si>
  <si>
    <t>Suministro e instalación de Tubería PVC Eléctrica de 3/4", incluye accesorios.</t>
  </si>
  <si>
    <t>3.62.</t>
  </si>
  <si>
    <t>Suministro e instalación de Tubería PVC eléctrica de 1", incluye accesorios.</t>
  </si>
  <si>
    <t>3.63.</t>
  </si>
  <si>
    <t>Suministro e instalación de Tubería PVC eléctrica de 2", incluye accesorios.</t>
  </si>
  <si>
    <t>3.64.</t>
  </si>
  <si>
    <t>Suministro e instalación de Tubería E.M.T. de 1/2", incluye accesorios.</t>
  </si>
  <si>
    <t>3.65.</t>
  </si>
  <si>
    <t>Suministro e instalación de Tubería E.M.T. de 3/4", incluye accesorios.</t>
  </si>
  <si>
    <t>3.66.</t>
  </si>
  <si>
    <t>Suministro e instalación de Tubería E.M.T. de 1", incluye accesorios.</t>
  </si>
  <si>
    <t>3.67.</t>
  </si>
  <si>
    <t>Suministro e instalación de Tubería E.M.T. de 2", incluye accesorios.</t>
  </si>
  <si>
    <t>3.68.</t>
  </si>
  <si>
    <t>Suministro e instalación de Tubo tipo LED T8 18W policarbonato, incluye retiro de la existente</t>
  </si>
  <si>
    <t>3.69.</t>
  </si>
  <si>
    <t>Suministro e instalación de Tubo tipo LED T8 9W policarbonato, incluye retiro de la existente</t>
  </si>
  <si>
    <t>3.70.</t>
  </si>
  <si>
    <t>Suministro e instalación de Tubo tipo LED T5 16W policarbonato, incluye retiro de la existente</t>
  </si>
  <si>
    <t>3.71.</t>
  </si>
  <si>
    <t>Suministro e instalación de Tubo tipo LED T5 12W policarbonato, incluye retiro de la existente</t>
  </si>
  <si>
    <t>3.72.</t>
  </si>
  <si>
    <t>Traslado de punto eléctrico normal y regulado</t>
  </si>
  <si>
    <t>3.73.</t>
  </si>
  <si>
    <t>Suministro e instalación de Transformador 4000W - 220V núcleo aislado.</t>
  </si>
  <si>
    <t>PISOS</t>
  </si>
  <si>
    <t>4.1.</t>
  </si>
  <si>
    <t>Suministro e instalación Guarda escobas en PVC.</t>
  </si>
  <si>
    <t>4.2.</t>
  </si>
  <si>
    <t>Suministro e instalación de  Guarda escoba en cerámica.</t>
  </si>
  <si>
    <t>4.3.</t>
  </si>
  <si>
    <t>Suministro e instalación Guarda escoba en porcelanato.</t>
  </si>
  <si>
    <t>4.4.</t>
  </si>
  <si>
    <t>Suministro e instalación Guarda escoba en laminado.</t>
  </si>
  <si>
    <t>4.5.</t>
  </si>
  <si>
    <t>Suministro e instalación piso laminado tráfico comercial, color a seleccionar por la entidad.</t>
  </si>
  <si>
    <t>4.6.</t>
  </si>
  <si>
    <t>Suministro e instalación Porcelanato piso y/o pared primera calidad, color a seleccionar por la entidad.</t>
  </si>
  <si>
    <t>4.7.</t>
  </si>
  <si>
    <t>Suministro e instalación de Cerámica  piso y/o pared primera calidad, color a seleccionar por la entidad.</t>
  </si>
  <si>
    <t>4.8.</t>
  </si>
  <si>
    <t>Suministro e instalación de Piso VINILO para pisos trafico pesado, color a seleccionar por la entidad.</t>
  </si>
  <si>
    <t>4.9.</t>
  </si>
  <si>
    <t>Suministro e instalcación de Pirlan cerámica, porcelanato, Vinilo y/o laminado</t>
  </si>
  <si>
    <t>4.10</t>
  </si>
  <si>
    <t>Realizar poyo en concreto (10*20 CM Max) fundido en sitio</t>
  </si>
  <si>
    <t>4.11.</t>
  </si>
  <si>
    <t>Realizar placa de piso (hasta 12 CM) sin acero de refuerzo</t>
  </si>
  <si>
    <t>4.12.</t>
  </si>
  <si>
    <t>Realizar placa de piso (hasta 12 CM) con acero de refuerzo</t>
  </si>
  <si>
    <t>4.13.</t>
  </si>
  <si>
    <t>Mantenimiento piso adoquinado área peatonal, incluye retiro de adoquín, cambio de arena, compactación e instalación del adoquín</t>
  </si>
  <si>
    <t>MUROS</t>
  </si>
  <si>
    <t>5.1.</t>
  </si>
  <si>
    <t>Realizar muro en Drywall doble capa totalmente terminado, pintura vinilo tipo 1-3 manos - incluye lineales</t>
  </si>
  <si>
    <t>5.2.</t>
  </si>
  <si>
    <t>Realizar muro en Drywall una capa totalmente terminado, pintura vinilo tipo 1-3 manos - incluye lineales</t>
  </si>
  <si>
    <t>5.3.</t>
  </si>
  <si>
    <t>Realizar muro Superboard doble capa totalmente terminado, pintura vinilo tipo 1-3 manos - incluye lineales</t>
  </si>
  <si>
    <t>5.4.</t>
  </si>
  <si>
    <t>Realizar muro Superboard una capa totalmente terminado, pintura vinilo tipo 1-3 manos - incluye lineales</t>
  </si>
  <si>
    <t>5.5.</t>
  </si>
  <si>
    <t>Realizar muro en mampostería totalmente terminado, pintura vinilo tipo 1-3 manos - incluye lineales</t>
  </si>
  <si>
    <t>5.6.</t>
  </si>
  <si>
    <t>Pañete impermeabilizado sobre muro totalmente terminado</t>
  </si>
  <si>
    <t>5.7.</t>
  </si>
  <si>
    <t>Pañete liso sobre muro totalmente terminado</t>
  </si>
  <si>
    <t>5.8.</t>
  </si>
  <si>
    <t>Pintura para exterior totalmente terminado</t>
  </si>
  <si>
    <t>5.9.</t>
  </si>
  <si>
    <t>Pintura trafico delimitación lineal totalmente terminado color a seleccionar por la entidad</t>
  </si>
  <si>
    <t>5.10.</t>
  </si>
  <si>
    <t>Pintura muro vinilo tipo 1, 2 manos, incluye resane y lineales - totalmente terminado</t>
  </si>
  <si>
    <t>5.11.</t>
  </si>
  <si>
    <t>Pintura cielorraso vinilo 1, 2 manos, incluye resane y lineales, totalmente terminado</t>
  </si>
  <si>
    <t>5.12.</t>
  </si>
  <si>
    <t>Pintura en esmalte para carpintería en lamina metálica y/o madera, incluye lijado, anticorrosivo y lineales - totalmente terminado</t>
  </si>
  <si>
    <t>5.13.</t>
  </si>
  <si>
    <t>Suministro e instalación de Aislamiento acústico para muro.</t>
  </si>
  <si>
    <t>5.14.</t>
  </si>
  <si>
    <t>Regatas sobre muro para instalaciones eléctricas o hidráulicas - incluye resane</t>
  </si>
  <si>
    <t>5.15</t>
  </si>
  <si>
    <t>Refuerzo para muro en Drywall nuevo</t>
  </si>
  <si>
    <t>5.16.</t>
  </si>
  <si>
    <t>Refuerzo para muro en dry wall ya existente, incluye corte resane y pintura, totalmente terminado</t>
  </si>
  <si>
    <t>5.17.</t>
  </si>
  <si>
    <t>Reparación de grietas en muro Superboard (junta  y cinta malla)</t>
  </si>
  <si>
    <t>5.18.</t>
  </si>
  <si>
    <t>Estuco impermeabilizado sobre muro - totalmente terminado</t>
  </si>
  <si>
    <t>5.19.</t>
  </si>
  <si>
    <t>Estuco sobre muro - totalmente terminado</t>
  </si>
  <si>
    <t>5.20.</t>
  </si>
  <si>
    <t>Dilataciones sobre muro pañetado</t>
  </si>
  <si>
    <t>5.21.</t>
  </si>
  <si>
    <t>Corte de muro Drywall y/o Superboard</t>
  </si>
  <si>
    <t>CARPINTERIA METALICA, ALUMINIO Y MADERA</t>
  </si>
  <si>
    <t>6.1.</t>
  </si>
  <si>
    <t xml:space="preserve">Suministro e instalación - totalmente terminada de estructura metalica (cerchas, correas, soportes, dintel, parales calibre 18 -20) - </t>
  </si>
  <si>
    <t>Kg</t>
  </si>
  <si>
    <t>6.2.</t>
  </si>
  <si>
    <t>Suministro e instalación de baranda metalica</t>
  </si>
  <si>
    <t>6.3.</t>
  </si>
  <si>
    <t>Mantenimiento ventaneria, cambio de visagras y manijas deterioradas, pintura general en esmalte, dos manos, cambio de pisavidrios, herrajes y pasamanos</t>
  </si>
  <si>
    <t>6.4.</t>
  </si>
  <si>
    <t>Mantenimiento puerta de madera, incluye nivelacion, ajuste, pintura y cambio de cerradura</t>
  </si>
  <si>
    <t>6.5.</t>
  </si>
  <si>
    <t>Mantenimiento puerta de vidrio, incluye nivelación, ajuste de visagras y cambio de cerradura</t>
  </si>
  <si>
    <t>6.6.</t>
  </si>
  <si>
    <t>Suministro e instalación, base y pintura, totalmente terminado de portón metálico lámina calibre 18,</t>
  </si>
  <si>
    <t>6.7.</t>
  </si>
  <si>
    <t xml:space="preserve">Suministro e inestalación de puerta en aluminio promedio altura 2 M, ancho rango desde 0.80 hasta 1.20 M, vidrio con pelicula SANBLASTING (incluye marco, cerradura y manija). </t>
  </si>
  <si>
    <t>6.8.</t>
  </si>
  <si>
    <t>Suministro e intalación de Puerta en madera promedio altura 2 M, ancho rango desde 0.80 hasta 1.20 M (incluye marco, cerradura normal, cerradura de seguridad, vidrios y pelicula en SANBLASTING si es el caso, tintilla y laca natural).</t>
  </si>
  <si>
    <t>6.9.</t>
  </si>
  <si>
    <t>Suministro e intalación de Puerta metalcia calibre 20 promedio altura 2 M, ancho rango desde 0.80 hasta 1.20 M (incluye marco, cerradura normal, cerradura de seguridad, vidrios y pelicula en SANBLASTING si es el caso, tintilla y laca natural).</t>
  </si>
  <si>
    <t>6.10.</t>
  </si>
  <si>
    <t>Suministro e instalación de Puerta de vidrio templado ancho rango desde 0.80 hasta 1.20 M (incluye herrajes en acero inoxidable, pelicula SANBLASTING si es el caso).</t>
  </si>
  <si>
    <t>6.11.</t>
  </si>
  <si>
    <t>Suministro e instalación de Ventaneria en aluminio color a seleccionar con vidrio 5 MM color natural o con pelicula SANBLASTING, según diseño, aplica para todos los sitemas.</t>
  </si>
  <si>
    <t>6.12.</t>
  </si>
  <si>
    <t>Suministro e instalación de Ventana en madera cedro con vidrio de 4 MM color natural o con pelicula SANBLASTING según diseño, aplica para todos los sitemas.</t>
  </si>
  <si>
    <t>CUBIERTA</t>
  </si>
  <si>
    <t>7.1.</t>
  </si>
  <si>
    <t>Ajuste de teja de asbesto cemento existente, incluye fijación con amarres de alambre y ajuste de ganchos</t>
  </si>
  <si>
    <t>7.2.</t>
  </si>
  <si>
    <t>Suministro e instalación de Caballete para cubierta 90 CM .</t>
  </si>
  <si>
    <t>7.3.</t>
  </si>
  <si>
    <t>Suministro e instalación de Caballetes para teja de barro.</t>
  </si>
  <si>
    <t>7.4.</t>
  </si>
  <si>
    <t>Suministro e instalación de Cieloraso en Fibra Mineral 60X60.</t>
  </si>
  <si>
    <t>7.5.</t>
  </si>
  <si>
    <t>Suministro e instalación de Cielo raso plano drywall incluye estructura, lineales perimetrales, totalmente terminado, pintura vinilo tipo 1 - 3 manos</t>
  </si>
  <si>
    <t>7.6.</t>
  </si>
  <si>
    <t>Suministro e instalación de Cieloraso plano en PVC, inclye estructura, lineales permitrales, totalmente terminado</t>
  </si>
  <si>
    <t>7.7.</t>
  </si>
  <si>
    <t>Suministro e instalación de Cubierta nueva en teja asbesto cemento, incluye fijación con amarres nuevos y ajuste de ganchos.</t>
  </si>
  <si>
    <t>7.8.</t>
  </si>
  <si>
    <t>Suministro e instalación de Lamina micro perforada en cielo raso 60x60.</t>
  </si>
  <si>
    <t>7.9.</t>
  </si>
  <si>
    <t>Mantenimiento y limpieza de canaleta aguas lluvias</t>
  </si>
  <si>
    <t>7.10.</t>
  </si>
  <si>
    <t>Mantenimiento de cubierta (Incluye limpieza general, limpieza de canaletasy bajantes existentes, reacomodación de tejas y caballetes existentes, sellado de uniones y emboquillamiento</t>
  </si>
  <si>
    <t>7.11.</t>
  </si>
  <si>
    <t>Mantenimiento de cubierta plana (incluye cambio de manto existente, sellado de uniones, emboquillamiento, dos manos de emulsion asfaltica y una mano de pintura bituminosa)</t>
  </si>
  <si>
    <t>7.12.</t>
  </si>
  <si>
    <t>Mantenimiento general cieloraso, incluye nivelación estructura, resane, pintura y ajustes necesarios</t>
  </si>
  <si>
    <t>7.13.</t>
  </si>
  <si>
    <t>Realizar pañete impermeabilizado para cubierta, totalmente terminado</t>
  </si>
  <si>
    <t>7.14.</t>
  </si>
  <si>
    <t>Impermeabilización de cubierta plana o terraza (incluye instalación de manto, emulsion asfaltica y pintura bituminosa)</t>
  </si>
  <si>
    <t>7.15.</t>
  </si>
  <si>
    <t>Impermeabilización de cubierta plana o terraza (incluye instalación de malla de refuerzo y recubrimiento a dos manos)</t>
  </si>
  <si>
    <t>7.16.</t>
  </si>
  <si>
    <t>Suministro e instalación de Teja translucida instalada y retiro de la existente</t>
  </si>
  <si>
    <t>MANTENIMIENTO DE EQUIPOS ADOSADOS A LAS ESTRUCTURAS DE LOS EDIFICIOS</t>
  </si>
  <si>
    <t>8.1.</t>
  </si>
  <si>
    <t>Mantenimiento preventivo motobomba, incluye purga y repuestos menores de desgaste</t>
  </si>
  <si>
    <t>8.2.</t>
  </si>
  <si>
    <t>Instalación de aire acondicionado MINISPLIT nuevo (incluye conexión electrica, distancia maxima de 3 M entre condensadora y evaporadora y carga refrigerante)</t>
  </si>
  <si>
    <t>8.3.</t>
  </si>
  <si>
    <t>Instalación o traslado de aire acondicionado MINISPLIT usado (incluye conexión electrica, tuberia E.M.T. tramo maximo de 7 M de tuberia de cobre entre condensadora y evaporadora y carga refrigerante)</t>
  </si>
  <si>
    <t>8.4.</t>
  </si>
  <si>
    <t>Mantenimiento preventivo de aire acondicionado MINISPLIT o tipo casette, incluye limpieza, revisión electrica y carga de refrigerante</t>
  </si>
  <si>
    <t>8.5.</t>
  </si>
  <si>
    <t>Suministro e instalación deTramo de 7 M de tubería para aire acondicionado (KIT), incluye accesorios, carga refrigerante.</t>
  </si>
  <si>
    <t>VIDRIOS</t>
  </si>
  <si>
    <t>9.1.</t>
  </si>
  <si>
    <t>Suministros e instalación de Vidrio de seguridad templado 8mm color natural o cono sand blasting según diseño instalado incluye herrajes en acero.</t>
  </si>
  <si>
    <t>9.2.</t>
  </si>
  <si>
    <t>Suministros e instalación de Vidrio de seguridad templado 6mm color natural o con sand blasting según diseño instlado incluye herrajes en acero.</t>
  </si>
  <si>
    <t>9.3.</t>
  </si>
  <si>
    <t>Suministros e instalación de Vidrio incoloro 5 mm color natural o con pelicula sand blasting según diseño.</t>
  </si>
  <si>
    <t>9.4.</t>
  </si>
  <si>
    <t>Suministros e instalación de Vidrio incoloro 4 mm color natural o con pelicula sand blasting según diseño.</t>
  </si>
  <si>
    <t>9.5.</t>
  </si>
  <si>
    <t>Suministros e instalación de Vidrio flotante con pelicula sand blasting para tablero, incluye herrajes en acero.</t>
  </si>
  <si>
    <t>OTROS</t>
  </si>
  <si>
    <t>10.1.</t>
  </si>
  <si>
    <t>Instalación  de cinta antideslizante para piso.</t>
  </si>
  <si>
    <t>10.2.</t>
  </si>
  <si>
    <t>Suministro e instalación de División en vidrio templado incluye herrajes en acero inoxidable.</t>
  </si>
  <si>
    <t>10.3.</t>
  </si>
  <si>
    <t>Suministro e instalación de Divisiones de acrilico 4-5mm minimo 650 cm de ancho.</t>
  </si>
  <si>
    <t>10.4.</t>
  </si>
  <si>
    <t>Suministro e instalación de Mesón en concreto reforzado para lavamanos.</t>
  </si>
  <si>
    <t>10.5.</t>
  </si>
  <si>
    <t>Suministro e instalación de Mesón en granito pulido  para lavamanos y /o lavaplatos.</t>
  </si>
  <si>
    <t>10.6.</t>
  </si>
  <si>
    <t>Instalación de pelicula sand blasting (frost)</t>
  </si>
  <si>
    <t>10.7.</t>
  </si>
  <si>
    <t>Realizar la caja de inspección en cielo raso, incluye marco, resanes y pintura, totalmente terminado</t>
  </si>
  <si>
    <t>10.8.</t>
  </si>
  <si>
    <t xml:space="preserve">Instalación de divisiones de oficina existente </t>
  </si>
  <si>
    <t>10.9</t>
  </si>
  <si>
    <t>Retiro de escombros y material sobrante (incluye acarreo, transporte y mano de obra</t>
  </si>
  <si>
    <t>M3</t>
  </si>
  <si>
    <t xml:space="preserve">SUBTOTAL </t>
  </si>
  <si>
    <t xml:space="preserve">ADMINISTRACIÓN </t>
  </si>
  <si>
    <t xml:space="preserve">IMPREVISTOS </t>
  </si>
  <si>
    <t>UTILIDAD</t>
  </si>
  <si>
    <t>IVA 19% / UTILIDAD</t>
  </si>
  <si>
    <t>TOTAL</t>
  </si>
  <si>
    <t>PROVISIÓN Y SOPORTE DE SERVICIOS DE TI: GESTIÓN DE PROVEEDORES
GERENCIA DE TECNOLOGÍA: SUBGERENCIA DE INFRAESTRUCTURA TECNOLÓGICA</t>
  </si>
  <si>
    <t>FORMATO DE COTIZACIÓN DE SERVICIOS</t>
  </si>
  <si>
    <r>
      <rPr>
        <b/>
        <sz val="8"/>
        <rFont val="Calibri"/>
        <family val="2"/>
        <scheme val="minor"/>
      </rPr>
      <t xml:space="preserve">Elaboró: </t>
    </r>
    <r>
      <rPr>
        <sz val="8"/>
        <rFont val="Calibri"/>
        <family val="2"/>
      </rPr>
      <t>Oscar Adrian Rey Leal
Profesional Especializado Subgerencia de Infraestructura Tecnológica</t>
    </r>
  </si>
  <si>
    <t>Adquisición, instalación y configuración de equipos de aire acondicionado de centros de cableado para el fortalecimiento de la infraestructura tecnológica de la entidad.</t>
  </si>
  <si>
    <r>
      <rPr>
        <b/>
        <sz val="8"/>
        <rFont val="Calibri"/>
        <family val="2"/>
        <scheme val="minor"/>
      </rPr>
      <t xml:space="preserve">Revisó:  </t>
    </r>
    <r>
      <rPr>
        <sz val="8"/>
        <rFont val="Calibri"/>
        <family val="2"/>
      </rPr>
      <t>Diego Antonio Huertas Buitrago
Profesional Especializada Gerencia de Tecnología</t>
    </r>
  </si>
  <si>
    <r>
      <rPr>
        <b/>
        <sz val="8"/>
        <rFont val="Calibri"/>
        <family val="2"/>
        <scheme val="minor"/>
      </rPr>
      <t xml:space="preserve">Aprobó: </t>
    </r>
    <r>
      <rPr>
        <sz val="8"/>
        <rFont val="Calibri"/>
        <family val="2"/>
      </rPr>
      <t>Fredy Leonardo Varon Garcia
Subgerente de Infraestructura Tecnológica</t>
    </r>
  </si>
  <si>
    <t>Fecha actualización:</t>
  </si>
  <si>
    <t>1. NOTAS DE DILIGENCIAMIENTO</t>
  </si>
  <si>
    <r>
      <rPr>
        <sz val="11"/>
        <rFont val="Calibri"/>
        <family val="2"/>
        <scheme val="minor"/>
      </rPr>
      <t xml:space="preserve">1.  EL formato de cotización no podrá ser modificada en los ítems </t>
    </r>
    <r>
      <rPr>
        <i/>
        <sz val="11"/>
        <rFont val="Calibri"/>
        <family val="2"/>
      </rPr>
      <t>DESCRIPCIÓN, CANTIDAD y UNIDAD DE MEDIDA.</t>
    </r>
  </si>
  <si>
    <r>
      <rPr>
        <sz val="11"/>
        <rFont val="Calibri"/>
        <family val="2"/>
        <scheme val="minor"/>
      </rPr>
      <t xml:space="preserve">2. El valor total tanto para el item requerido, adémas del IVA a que se hace mención, debe contemplar los demás impuestos, tasas como contribuciones de carácter nacional y/o distritales legales, costos directos e indirectos que por ley la Unidad Administrativa Especial de Catastro Distrital - UAECD, </t>
    </r>
    <r>
      <rPr>
        <sz val="11"/>
        <rFont val="Calibri"/>
        <family val="2"/>
      </rPr>
      <t xml:space="preserve"> debe descontar.</t>
    </r>
  </si>
  <si>
    <t>3. Contemplando que el formato está formulado para el cálculo de los valores, diligenciar únicamente las casillas que están totalmente en blanco.</t>
  </si>
  <si>
    <t>4. Los ítems a cotizar en cada numeral deben ser cotizados en su valor unitario y valor total y en pesos colombianos (COL$)</t>
  </si>
  <si>
    <t>2. ITEMS REQUERIDOS (OPCION 1)</t>
  </si>
  <si>
    <t>Item</t>
  </si>
  <si>
    <t>DESCRIPCIÓN</t>
  </si>
  <si>
    <t>VALOR UNITARIO  (COL$)</t>
  </si>
  <si>
    <t>VALOR PARCIAL
 ( COL $)</t>
  </si>
  <si>
    <t>Adquisición, instalación y configuración de aires acondicionados de 24000 BTU/Hora para los centros de cableado ubicados  en los pisos 11 y 12 de la torre A, según especificacion ficha tecnica Numeral 2.1 de la ficha tecnica anexa. Incluida Garantia segun numeral 5 ficha tecnica</t>
  </si>
  <si>
    <t>Unidad</t>
  </si>
  <si>
    <t>Adquisición, instalación y configuración de aires acondicionados de 5 TR para  centro de cableado ubicado  en los pisos 2 de la torre B, según especificacion ficha tecnica Numeral 2.2 de la ficha tecnica anexa. Incluida Garantia segun numeral 5 ficha tecnica</t>
  </si>
  <si>
    <t>Mantenimientos preventivos de aires acondicionados de 24000 BTU/Hora para los centros de cableado ubicados  en los pisos 11 y 12 de la torre A</t>
  </si>
  <si>
    <t xml:space="preserve">Mantenimiento por aire </t>
  </si>
  <si>
    <t>Mantenimientos preventivos de aires acondicionados de 5 TR para el centro de cableado ubicado  en el piso 2 torre B.</t>
  </si>
  <si>
    <t>SUBTOTAL (COL $)</t>
  </si>
  <si>
    <t>PORCENTAJE IVA</t>
  </si>
  <si>
    <t>VALOR IVA (COL $)</t>
  </si>
  <si>
    <t>VALOR TOTAL INCLUIDO IVA (COL $)</t>
  </si>
  <si>
    <t>3. ITEMS REQUERIDOS (OPCION 2)</t>
  </si>
  <si>
    <t>Adquisición, instalación y configuración de aires acondicionados de precision para control de temperatura y humedad de 10,8KW para  centro de cableado ubicado  en los pisos 2 de la torre B, según especificacion ficha tecnica Numeral 2.3 de la ficha tecnica anexa. Incluida Garantia segun numeral 5 ficha tecnica.</t>
  </si>
  <si>
    <t>Mantenimiento por Aire</t>
  </si>
  <si>
    <t>Mantenimientos preventivos de aires acondicionados de precision  para control de temperatura y humedad de 10,8KW  para el centro de cableado ubicado  en el piso 2 torre B.</t>
  </si>
  <si>
    <t xml:space="preserve">Mantenimiento X Aire  </t>
  </si>
  <si>
    <t>4. MANIFESTACIONES</t>
  </si>
  <si>
    <t>1. Se ha leido, se conoce y entiende el anexo técnico en todas sus especificidades y condiciones
2. La cotización que se presenta tiene una válidez de noventa (90) días.</t>
  </si>
  <si>
    <t>2. La cotización que se presenta tiene una válidez de noventa (90) días.</t>
  </si>
  <si>
    <t>5. DECLARACIONES</t>
  </si>
  <si>
    <t>1.</t>
  </si>
  <si>
    <t>2.</t>
  </si>
  <si>
    <t>6. INFORMACIÓN ADICIONAL</t>
  </si>
  <si>
    <t>Fecha de presentación de la cotización:</t>
  </si>
  <si>
    <t>Nombre o razón social del proveedor:</t>
  </si>
  <si>
    <t>Número de Identificación Tributaria  - NIT:</t>
  </si>
  <si>
    <t>Nombre  completo (nombre(s) y apellido(s)) de quien avala la cotización que se presenta:</t>
  </si>
  <si>
    <t>Cargo o rol:</t>
  </si>
  <si>
    <t>Número(s) de teléfono(s) de contacto :</t>
  </si>
  <si>
    <t>Dirección de correo electrónico:</t>
  </si>
  <si>
    <t>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</si>
</sst>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* #,##0\ _€_-;\-* #,##0\ _€_-;_-* &quot;-&quot;\ _€_-;_-@_-"/>
    <numFmt numFmtId="167" formatCode="_-* #,##0.00\ _€_-;\-* #,##0.00\ _€_-;_-* &quot;-&quot;??\ _€_-;_-@_-"/>
    <numFmt numFmtId="168" formatCode="_(* #,##0.00_);_(* \(#,##0.00\);_(* &quot;-&quot;??_);_(@_)"/>
    <numFmt numFmtId="169" formatCode="_(&quot;$&quot;* #,##0.00_);_(&quot;$&quot;* \(#,##0.00\);_(&quot;$&quot;* &quot;-&quot;??_);_(@_)"/>
    <numFmt numFmtId="170" formatCode="_(&quot;$&quot;\ * #,##0.00_);_(&quot;$&quot;\ * \(#,##0.00\);_(&quot;$&quot;\ * &quot;-&quot;??_);_(@_)"/>
    <numFmt numFmtId="171" formatCode="_(&quot;$&quot;\ * #,##0_);_(&quot;$&quot;\ * \(#,##0\);_(&quot;$&quot;\ * &quot;-&quot;_);_(@_)"/>
    <numFmt numFmtId="172" formatCode="General_)"/>
    <numFmt numFmtId="173" formatCode="yyyy\-mm\-dd;@"/>
    <numFmt numFmtId="174" formatCode="_([$$-240A]\ * #,##0_);_([$$-240A]\ * \(#,##0\);_([$$-240A]\ * &quot;-&quot;??_);_(@_)"/>
  </numFmts>
  <fonts count="2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Courier"/>
      <family val="3"/>
    </font>
    <font>
      <sz val="10"/>
      <name val="MS Sans Serif"/>
      <family val="2"/>
    </font>
    <font>
      <sz val="8"/>
      <name val="Calibri"/>
      <family val="2"/>
    </font>
    <font>
      <i/>
      <sz val="11"/>
      <name val="Calibri"/>
      <family val="2"/>
    </font>
    <font>
      <sz val="11"/>
      <name val="Calibri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theme="1"/>
      <name val="Arial Narrow"/>
      <family val="2"/>
    </font>
    <font>
      <sz val="10"/>
      <color theme="1"/>
      <name val="Arial Narrow"/>
      <family val="2"/>
    </font>
    <font>
      <sz val="9"/>
      <name val="Arial Narrow"/>
      <family val="2"/>
    </font>
    <font>
      <sz val="10"/>
      <name val="Arial Narrow"/>
      <family val="2"/>
    </font>
    <font>
      <u/>
      <sz val="11"/>
      <color theme="10"/>
      <name val="Calibri"/>
      <family val="2"/>
      <scheme val="minor"/>
    </font>
    <font>
      <sz val="12"/>
      <color indexed="81"/>
      <name val="Arial"/>
      <family val="2"/>
    </font>
    <font>
      <b/>
      <sz val="12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60">
    <xf numFmtId="0" fontId="0" fillId="0" borderId="0"/>
    <xf numFmtId="168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169" fontId="11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1" fillId="0" borderId="0"/>
    <xf numFmtId="172" fontId="13" fillId="0" borderId="0"/>
    <xf numFmtId="0" fontId="14" fillId="0" borderId="0"/>
    <xf numFmtId="0" fontId="12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11" fillId="0" borderId="0"/>
    <xf numFmtId="168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</cellStyleXfs>
  <cellXfs count="226">
    <xf numFmtId="0" fontId="0" fillId="0" borderId="0" xfId="0"/>
    <xf numFmtId="0" fontId="5" fillId="0" borderId="0" xfId="17" applyFont="1"/>
    <xf numFmtId="0" fontId="12" fillId="0" borderId="0" xfId="17"/>
    <xf numFmtId="0" fontId="6" fillId="3" borderId="11" xfId="17" applyFont="1" applyFill="1" applyBorder="1" applyAlignment="1">
      <alignment horizontal="center" vertical="center"/>
    </xf>
    <xf numFmtId="0" fontId="6" fillId="0" borderId="11" xfId="17" applyFont="1" applyBorder="1" applyAlignment="1">
      <alignment horizontal="center" vertical="center"/>
    </xf>
    <xf numFmtId="0" fontId="12" fillId="4" borderId="1" xfId="17" applyFill="1" applyBorder="1"/>
    <xf numFmtId="0" fontId="12" fillId="4" borderId="2" xfId="17" applyFill="1" applyBorder="1"/>
    <xf numFmtId="0" fontId="12" fillId="4" borderId="5" xfId="17" applyFill="1" applyBorder="1"/>
    <xf numFmtId="0" fontId="12" fillId="4" borderId="6" xfId="17" applyFill="1" applyBorder="1"/>
    <xf numFmtId="0" fontId="12" fillId="4" borderId="8" xfId="17" applyFill="1" applyBorder="1"/>
    <xf numFmtId="0" fontId="12" fillId="4" borderId="10" xfId="17" applyFill="1" applyBorder="1"/>
    <xf numFmtId="0" fontId="6" fillId="3" borderId="11" xfId="17" applyFont="1" applyFill="1" applyBorder="1" applyAlignment="1">
      <alignment horizontal="center" vertical="center" wrapText="1"/>
    </xf>
    <xf numFmtId="0" fontId="12" fillId="0" borderId="11" xfId="17" applyBorder="1" applyAlignment="1">
      <alignment horizontal="center" vertical="center" wrapText="1"/>
    </xf>
    <xf numFmtId="9" fontId="0" fillId="0" borderId="11" xfId="10" applyNumberFormat="1" applyFont="1" applyFill="1" applyBorder="1" applyAlignment="1">
      <alignment horizontal="right" vertical="center"/>
    </xf>
    <xf numFmtId="0" fontId="12" fillId="0" borderId="0" xfId="17" applyAlignment="1">
      <alignment wrapText="1"/>
    </xf>
    <xf numFmtId="0" fontId="18" fillId="0" borderId="0" xfId="17" applyFont="1"/>
    <xf numFmtId="0" fontId="18" fillId="0" borderId="0" xfId="17" applyFont="1" applyAlignment="1">
      <alignment horizontal="center" vertical="center"/>
    </xf>
    <xf numFmtId="0" fontId="18" fillId="0" borderId="0" xfId="17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distributed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distributed"/>
    </xf>
    <xf numFmtId="0" fontId="21" fillId="5" borderId="40" xfId="17" applyFont="1" applyFill="1" applyBorder="1" applyAlignment="1">
      <alignment horizontal="center" vertical="center"/>
    </xf>
    <xf numFmtId="0" fontId="21" fillId="5" borderId="40" xfId="17" applyFont="1" applyFill="1" applyBorder="1" applyAlignment="1">
      <alignment horizontal="center" vertical="center" wrapText="1"/>
    </xf>
    <xf numFmtId="0" fontId="21" fillId="5" borderId="41" xfId="17" applyFont="1" applyFill="1" applyBorder="1" applyAlignment="1">
      <alignment horizontal="center" vertical="center" wrapText="1"/>
    </xf>
    <xf numFmtId="0" fontId="20" fillId="7" borderId="41" xfId="17" applyFont="1" applyFill="1" applyBorder="1" applyAlignment="1">
      <alignment horizontal="center" vertical="center"/>
    </xf>
    <xf numFmtId="0" fontId="20" fillId="0" borderId="45" xfId="17" applyFont="1" applyBorder="1" applyAlignment="1">
      <alignment horizontal="center"/>
    </xf>
    <xf numFmtId="0" fontId="22" fillId="0" borderId="0" xfId="0" applyFont="1"/>
    <xf numFmtId="170" fontId="24" fillId="0" borderId="0" xfId="2" applyFont="1" applyBorder="1" applyAlignment="1">
      <alignment horizontal="right" vertical="center"/>
    </xf>
    <xf numFmtId="0" fontId="20" fillId="0" borderId="46" xfId="0" applyFont="1" applyBorder="1" applyAlignment="1">
      <alignment horizontal="center" vertical="center"/>
    </xf>
    <xf numFmtId="0" fontId="18" fillId="0" borderId="0" xfId="0" applyFont="1"/>
    <xf numFmtId="172" fontId="24" fillId="0" borderId="11" xfId="13" applyFont="1" applyBorder="1" applyAlignment="1">
      <alignment horizontal="center" vertical="center"/>
    </xf>
    <xf numFmtId="172" fontId="23" fillId="0" borderId="44" xfId="13" applyFont="1" applyBorder="1" applyAlignment="1">
      <alignment horizontal="center" vertical="center"/>
    </xf>
    <xf numFmtId="0" fontId="20" fillId="0" borderId="48" xfId="17" applyFont="1" applyBorder="1" applyAlignment="1">
      <alignment horizontal="center"/>
    </xf>
    <xf numFmtId="172" fontId="23" fillId="0" borderId="37" xfId="13" applyFont="1" applyBorder="1" applyAlignment="1">
      <alignment horizontal="center" vertical="center"/>
    </xf>
    <xf numFmtId="172" fontId="23" fillId="0" borderId="11" xfId="13" applyFont="1" applyBorder="1" applyAlignment="1">
      <alignment horizontal="center" vertical="center"/>
    </xf>
    <xf numFmtId="168" fontId="23" fillId="0" borderId="11" xfId="28" applyFont="1" applyFill="1" applyBorder="1" applyAlignment="1">
      <alignment horizontal="center" vertical="center"/>
    </xf>
    <xf numFmtId="168" fontId="23" fillId="0" borderId="11" xfId="30" applyFont="1" applyFill="1" applyBorder="1" applyAlignment="1">
      <alignment horizontal="center" vertical="center"/>
    </xf>
    <xf numFmtId="172" fontId="23" fillId="0" borderId="13" xfId="13" applyFont="1" applyBorder="1" applyAlignment="1">
      <alignment horizontal="center" vertical="center"/>
    </xf>
    <xf numFmtId="168" fontId="23" fillId="0" borderId="13" xfId="28" applyFont="1" applyFill="1" applyBorder="1" applyAlignment="1">
      <alignment horizontal="center" vertical="center"/>
    </xf>
    <xf numFmtId="174" fontId="24" fillId="8" borderId="37" xfId="27" applyNumberFormat="1" applyFont="1" applyFill="1" applyBorder="1" applyAlignment="1">
      <alignment vertical="center"/>
    </xf>
    <xf numFmtId="0" fontId="20" fillId="0" borderId="49" xfId="0" applyFont="1" applyBorder="1" applyAlignment="1">
      <alignment horizontal="center"/>
    </xf>
    <xf numFmtId="174" fontId="24" fillId="8" borderId="37" xfId="28" applyNumberFormat="1" applyFont="1" applyFill="1" applyBorder="1" applyAlignment="1">
      <alignment horizontal="center" vertical="center"/>
    </xf>
    <xf numFmtId="171" fontId="27" fillId="7" borderId="11" xfId="31" applyFont="1" applyFill="1" applyBorder="1" applyAlignment="1">
      <alignment horizontal="center" vertical="center" wrapText="1"/>
    </xf>
    <xf numFmtId="10" fontId="19" fillId="0" borderId="11" xfId="17" applyNumberFormat="1" applyFont="1" applyBorder="1" applyAlignment="1" applyProtection="1">
      <alignment horizontal="center" vertical="center" wrapText="1"/>
      <protection hidden="1"/>
    </xf>
    <xf numFmtId="0" fontId="23" fillId="0" borderId="24" xfId="12" applyFont="1" applyBorder="1" applyAlignment="1">
      <alignment horizontal="left" vertical="center" wrapText="1"/>
    </xf>
    <xf numFmtId="0" fontId="23" fillId="0" borderId="55" xfId="12" applyFont="1" applyBorder="1" applyAlignment="1">
      <alignment horizontal="left" vertical="center" wrapText="1"/>
    </xf>
    <xf numFmtId="168" fontId="22" fillId="0" borderId="54" xfId="1" applyFont="1" applyBorder="1" applyAlignment="1">
      <alignment horizontal="center" vertical="center"/>
    </xf>
    <xf numFmtId="168" fontId="22" fillId="0" borderId="42" xfId="1" applyFont="1" applyBorder="1" applyAlignment="1">
      <alignment horizontal="center" vertical="center"/>
    </xf>
    <xf numFmtId="172" fontId="24" fillId="0" borderId="39" xfId="13" applyFont="1" applyBorder="1" applyAlignment="1">
      <alignment horizontal="center" vertical="center"/>
    </xf>
    <xf numFmtId="168" fontId="22" fillId="0" borderId="43" xfId="1" applyFont="1" applyBorder="1" applyAlignment="1">
      <alignment horizontal="center" vertical="center"/>
    </xf>
    <xf numFmtId="174" fontId="24" fillId="8" borderId="45" xfId="27" applyNumberFormat="1" applyFont="1" applyFill="1" applyBorder="1" applyAlignment="1">
      <alignment vertical="center"/>
    </xf>
    <xf numFmtId="174" fontId="24" fillId="8" borderId="46" xfId="27" applyNumberFormat="1" applyFont="1" applyFill="1" applyBorder="1" applyAlignment="1">
      <alignment vertical="center"/>
    </xf>
    <xf numFmtId="174" fontId="24" fillId="8" borderId="46" xfId="28" applyNumberFormat="1" applyFont="1" applyFill="1" applyBorder="1" applyAlignment="1">
      <alignment horizontal="center" vertical="center"/>
    </xf>
    <xf numFmtId="174" fontId="24" fillId="8" borderId="47" xfId="27" applyNumberFormat="1" applyFont="1" applyFill="1" applyBorder="1" applyAlignment="1">
      <alignment vertical="center"/>
    </xf>
    <xf numFmtId="0" fontId="21" fillId="5" borderId="1" xfId="17" applyFont="1" applyFill="1" applyBorder="1" applyAlignment="1">
      <alignment horizontal="center" vertical="center"/>
    </xf>
    <xf numFmtId="0" fontId="19" fillId="2" borderId="41" xfId="17" applyFont="1" applyFill="1" applyBorder="1" applyAlignment="1">
      <alignment horizontal="center" vertical="center"/>
    </xf>
    <xf numFmtId="171" fontId="19" fillId="2" borderId="41" xfId="17" applyNumberFormat="1" applyFont="1" applyFill="1" applyBorder="1" applyAlignment="1">
      <alignment horizontal="center" vertical="center" wrapText="1"/>
    </xf>
    <xf numFmtId="172" fontId="24" fillId="0" borderId="59" xfId="13" applyFont="1" applyBorder="1" applyAlignment="1">
      <alignment horizontal="center" vertical="center"/>
    </xf>
    <xf numFmtId="172" fontId="24" fillId="0" borderId="62" xfId="13" applyFont="1" applyBorder="1" applyAlignment="1">
      <alignment horizontal="center" vertical="center"/>
    </xf>
    <xf numFmtId="172" fontId="24" fillId="0" borderId="65" xfId="13" applyFont="1" applyBorder="1" applyAlignment="1">
      <alignment horizontal="center" vertical="center"/>
    </xf>
    <xf numFmtId="174" fontId="24" fillId="8" borderId="67" xfId="27" applyNumberFormat="1" applyFont="1" applyFill="1" applyBorder="1" applyAlignment="1">
      <alignment vertical="center"/>
    </xf>
    <xf numFmtId="174" fontId="24" fillId="8" borderId="68" xfId="27" applyNumberFormat="1" applyFont="1" applyFill="1" applyBorder="1" applyAlignment="1">
      <alignment vertical="center"/>
    </xf>
    <xf numFmtId="174" fontId="24" fillId="8" borderId="69" xfId="27" applyNumberFormat="1" applyFont="1" applyFill="1" applyBorder="1" applyAlignment="1">
      <alignment vertical="center"/>
    </xf>
    <xf numFmtId="168" fontId="22" fillId="0" borderId="60" xfId="1" applyFont="1" applyBorder="1" applyAlignment="1">
      <alignment horizontal="center" vertical="center"/>
    </xf>
    <xf numFmtId="168" fontId="22" fillId="0" borderId="63" xfId="1" applyFont="1" applyBorder="1" applyAlignment="1">
      <alignment horizontal="center" vertical="center"/>
    </xf>
    <xf numFmtId="168" fontId="22" fillId="0" borderId="66" xfId="1" applyFont="1" applyBorder="1" applyAlignment="1">
      <alignment horizontal="center" vertical="center"/>
    </xf>
    <xf numFmtId="172" fontId="24" fillId="0" borderId="58" xfId="13" applyFont="1" applyBorder="1" applyAlignment="1">
      <alignment horizontal="center" vertical="center"/>
    </xf>
    <xf numFmtId="0" fontId="24" fillId="0" borderId="59" xfId="12" applyFont="1" applyBorder="1" applyAlignment="1">
      <alignment vertical="center" wrapText="1"/>
    </xf>
    <xf numFmtId="172" fontId="24" fillId="0" borderId="61" xfId="13" applyFont="1" applyBorder="1" applyAlignment="1">
      <alignment horizontal="center" vertical="center"/>
    </xf>
    <xf numFmtId="0" fontId="24" fillId="0" borderId="62" xfId="12" applyFont="1" applyBorder="1" applyAlignment="1">
      <alignment vertical="center" wrapText="1"/>
    </xf>
    <xf numFmtId="172" fontId="24" fillId="0" borderId="64" xfId="13" applyFont="1" applyBorder="1" applyAlignment="1">
      <alignment horizontal="center" vertical="center"/>
    </xf>
    <xf numFmtId="0" fontId="24" fillId="0" borderId="65" xfId="12" applyFont="1" applyBorder="1" applyAlignment="1">
      <alignment vertical="center" wrapText="1"/>
    </xf>
    <xf numFmtId="172" fontId="24" fillId="0" borderId="52" xfId="13" applyFont="1" applyBorder="1" applyAlignment="1">
      <alignment horizontal="center" vertical="center"/>
    </xf>
    <xf numFmtId="0" fontId="24" fillId="0" borderId="53" xfId="12" applyFont="1" applyBorder="1" applyAlignment="1">
      <alignment horizontal="left" vertical="center" wrapText="1"/>
    </xf>
    <xf numFmtId="172" fontId="24" fillId="0" borderId="53" xfId="13" applyFont="1" applyBorder="1" applyAlignment="1">
      <alignment horizontal="center" vertical="center"/>
    </xf>
    <xf numFmtId="172" fontId="24" fillId="0" borderId="37" xfId="13" applyFont="1" applyBorder="1" applyAlignment="1">
      <alignment horizontal="center" vertical="center"/>
    </xf>
    <xf numFmtId="0" fontId="24" fillId="0" borderId="11" xfId="12" applyFont="1" applyBorder="1" applyAlignment="1">
      <alignment horizontal="left" vertical="center" wrapText="1"/>
    </xf>
    <xf numFmtId="172" fontId="24" fillId="0" borderId="38" xfId="13" applyFont="1" applyBorder="1" applyAlignment="1">
      <alignment horizontal="center" vertical="center"/>
    </xf>
    <xf numFmtId="0" fontId="24" fillId="0" borderId="39" xfId="12" applyFont="1" applyBorder="1" applyAlignment="1">
      <alignment horizontal="left" vertical="center" wrapText="1"/>
    </xf>
    <xf numFmtId="168" fontId="24" fillId="0" borderId="11" xfId="28" applyFont="1" applyFill="1" applyBorder="1" applyAlignment="1">
      <alignment horizontal="center" vertical="center"/>
    </xf>
    <xf numFmtId="168" fontId="24" fillId="0" borderId="53" xfId="28" applyFont="1" applyFill="1" applyBorder="1" applyAlignment="1">
      <alignment horizontal="center" vertical="center"/>
    </xf>
    <xf numFmtId="168" fontId="24" fillId="0" borderId="39" xfId="28" applyFont="1" applyFill="1" applyBorder="1" applyAlignment="1">
      <alignment horizontal="center" vertical="center"/>
    </xf>
    <xf numFmtId="174" fontId="24" fillId="8" borderId="29" xfId="27" applyNumberFormat="1" applyFont="1" applyFill="1" applyBorder="1" applyAlignment="1">
      <alignment vertical="center"/>
    </xf>
    <xf numFmtId="174" fontId="24" fillId="8" borderId="31" xfId="27" applyNumberFormat="1" applyFont="1" applyFill="1" applyBorder="1" applyAlignment="1">
      <alignment vertical="center"/>
    </xf>
    <xf numFmtId="174" fontId="24" fillId="8" borderId="34" xfId="27" applyNumberFormat="1" applyFont="1" applyFill="1" applyBorder="1" applyAlignment="1">
      <alignment vertical="center"/>
    </xf>
    <xf numFmtId="168" fontId="24" fillId="0" borderId="54" xfId="28" applyFont="1" applyFill="1" applyBorder="1" applyAlignment="1">
      <alignment horizontal="center" vertical="center"/>
    </xf>
    <xf numFmtId="168" fontId="24" fillId="0" borderId="42" xfId="28" applyFont="1" applyFill="1" applyBorder="1" applyAlignment="1">
      <alignment horizontal="center" vertical="center"/>
    </xf>
    <xf numFmtId="168" fontId="24" fillId="0" borderId="43" xfId="28" applyFont="1" applyFill="1" applyBorder="1" applyAlignment="1">
      <alignment horizontal="center" vertical="center"/>
    </xf>
    <xf numFmtId="0" fontId="24" fillId="0" borderId="24" xfId="12" applyFont="1" applyBorder="1" applyAlignment="1">
      <alignment horizontal="left" vertical="center" wrapText="1"/>
    </xf>
    <xf numFmtId="0" fontId="24" fillId="0" borderId="57" xfId="12" applyFont="1" applyBorder="1" applyAlignment="1">
      <alignment horizontal="left" vertical="center" wrapText="1"/>
    </xf>
    <xf numFmtId="0" fontId="24" fillId="0" borderId="70" xfId="12" applyFont="1" applyBorder="1" applyAlignment="1">
      <alignment horizontal="left" vertical="center" wrapText="1"/>
    </xf>
    <xf numFmtId="0" fontId="24" fillId="4" borderId="55" xfId="12" applyFont="1" applyFill="1" applyBorder="1" applyAlignment="1">
      <alignment horizontal="left" vertical="center" wrapText="1"/>
    </xf>
    <xf numFmtId="172" fontId="24" fillId="4" borderId="11" xfId="13" applyFont="1" applyFill="1" applyBorder="1" applyAlignment="1">
      <alignment horizontal="center" vertical="center"/>
    </xf>
    <xf numFmtId="168" fontId="24" fillId="4" borderId="11" xfId="28" applyFont="1" applyFill="1" applyBorder="1" applyAlignment="1">
      <alignment horizontal="center" vertical="center"/>
    </xf>
    <xf numFmtId="0" fontId="24" fillId="4" borderId="56" xfId="12" applyFont="1" applyFill="1" applyBorder="1" applyAlignment="1">
      <alignment horizontal="left" vertical="center" wrapText="1"/>
    </xf>
    <xf numFmtId="171" fontId="27" fillId="7" borderId="24" xfId="31" applyFont="1" applyFill="1" applyBorder="1" applyAlignment="1">
      <alignment horizontal="center" vertical="center" wrapText="1"/>
    </xf>
    <xf numFmtId="171" fontId="18" fillId="0" borderId="0" xfId="17" applyNumberFormat="1" applyFont="1"/>
    <xf numFmtId="0" fontId="18" fillId="0" borderId="11" xfId="17" applyFont="1" applyBorder="1"/>
    <xf numFmtId="0" fontId="18" fillId="0" borderId="11" xfId="17" applyFont="1" applyBorder="1" applyAlignment="1">
      <alignment horizontal="center"/>
    </xf>
    <xf numFmtId="168" fontId="18" fillId="0" borderId="0" xfId="1" applyFont="1"/>
    <xf numFmtId="171" fontId="27" fillId="7" borderId="13" xfId="31" applyFont="1" applyFill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/>
    </xf>
    <xf numFmtId="10" fontId="19" fillId="0" borderId="0" xfId="17" applyNumberFormat="1" applyFont="1" applyAlignment="1" applyProtection="1">
      <alignment horizontal="center" vertical="center" wrapText="1"/>
      <protection hidden="1"/>
    </xf>
    <xf numFmtId="0" fontId="20" fillId="0" borderId="0" xfId="0" applyFont="1" applyAlignment="1">
      <alignment horizontal="center" vertical="center"/>
    </xf>
    <xf numFmtId="171" fontId="18" fillId="0" borderId="11" xfId="17" applyNumberFormat="1" applyFont="1" applyBorder="1"/>
    <xf numFmtId="0" fontId="20" fillId="0" borderId="32" xfId="0" applyFont="1" applyBorder="1" applyAlignment="1">
      <alignment horizontal="center" vertical="center"/>
    </xf>
    <xf numFmtId="0" fontId="21" fillId="7" borderId="1" xfId="17" applyFont="1" applyFill="1" applyBorder="1" applyAlignment="1">
      <alignment horizontal="center" vertical="center" wrapText="1"/>
    </xf>
    <xf numFmtId="171" fontId="18" fillId="0" borderId="24" xfId="17" applyNumberFormat="1" applyFont="1" applyBorder="1"/>
    <xf numFmtId="0" fontId="18" fillId="0" borderId="11" xfId="0" applyFont="1" applyBorder="1"/>
    <xf numFmtId="171" fontId="18" fillId="0" borderId="21" xfId="17" applyNumberFormat="1" applyFont="1" applyBorder="1"/>
    <xf numFmtId="171" fontId="18" fillId="0" borderId="14" xfId="17" applyNumberFormat="1" applyFont="1" applyBorder="1"/>
    <xf numFmtId="171" fontId="20" fillId="0" borderId="11" xfId="17" applyNumberFormat="1" applyFont="1" applyBorder="1"/>
    <xf numFmtId="171" fontId="20" fillId="0" borderId="24" xfId="17" applyNumberFormat="1" applyFont="1" applyBorder="1"/>
    <xf numFmtId="0" fontId="20" fillId="0" borderId="41" xfId="17" applyFont="1" applyBorder="1" applyAlignment="1">
      <alignment horizontal="justify" vertical="center" wrapText="1"/>
    </xf>
    <xf numFmtId="171" fontId="18" fillId="0" borderId="11" xfId="0" applyNumberFormat="1" applyFont="1" applyBorder="1"/>
    <xf numFmtId="0" fontId="20" fillId="0" borderId="24" xfId="17" applyFont="1" applyBorder="1" applyAlignment="1">
      <alignment horizontal="justify" vertical="center" wrapText="1"/>
    </xf>
    <xf numFmtId="0" fontId="20" fillId="0" borderId="41" xfId="17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171" fontId="19" fillId="2" borderId="1" xfId="17" applyNumberFormat="1" applyFont="1" applyFill="1" applyBorder="1" applyAlignment="1">
      <alignment horizontal="center" vertical="center" wrapText="1"/>
    </xf>
    <xf numFmtId="171" fontId="19" fillId="2" borderId="5" xfId="17" applyNumberFormat="1" applyFont="1" applyFill="1" applyBorder="1" applyAlignment="1">
      <alignment horizontal="center" vertical="center" wrapText="1"/>
    </xf>
    <xf numFmtId="3" fontId="19" fillId="0" borderId="11" xfId="3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19" fillId="2" borderId="40" xfId="17" applyFont="1" applyFill="1" applyBorder="1" applyAlignment="1">
      <alignment horizontal="center" vertical="center"/>
    </xf>
    <xf numFmtId="0" fontId="19" fillId="2" borderId="41" xfId="17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3" fontId="19" fillId="0" borderId="30" xfId="3" applyNumberFormat="1" applyFont="1" applyFill="1" applyBorder="1" applyAlignment="1">
      <alignment horizontal="center" vertical="center" wrapText="1"/>
    </xf>
    <xf numFmtId="3" fontId="19" fillId="0" borderId="12" xfId="3" applyNumberFormat="1" applyFont="1" applyFill="1" applyBorder="1" applyAlignment="1">
      <alignment horizontal="center" vertical="center" wrapText="1"/>
    </xf>
    <xf numFmtId="3" fontId="19" fillId="0" borderId="25" xfId="3" applyNumberFormat="1" applyFont="1" applyFill="1" applyBorder="1" applyAlignment="1">
      <alignment horizontal="center" vertical="center" wrapText="1"/>
    </xf>
    <xf numFmtId="171" fontId="27" fillId="7" borderId="24" xfId="31" applyFont="1" applyFill="1" applyBorder="1" applyAlignment="1">
      <alignment horizontal="center" vertical="center" wrapText="1"/>
    </xf>
    <xf numFmtId="171" fontId="27" fillId="7" borderId="12" xfId="31" applyFont="1" applyFill="1" applyBorder="1" applyAlignment="1">
      <alignment horizontal="center" vertical="center" wrapText="1"/>
    </xf>
    <xf numFmtId="171" fontId="27" fillId="7" borderId="25" xfId="3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6" borderId="50" xfId="17" applyFont="1" applyFill="1" applyBorder="1" applyAlignment="1">
      <alignment horizontal="center" vertical="center" wrapText="1"/>
    </xf>
    <xf numFmtId="0" fontId="20" fillId="6" borderId="51" xfId="17" applyFont="1" applyFill="1" applyBorder="1" applyAlignment="1">
      <alignment horizontal="center" vertical="center" wrapText="1"/>
    </xf>
    <xf numFmtId="0" fontId="20" fillId="6" borderId="71" xfId="17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7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72" xfId="0" applyFont="1" applyBorder="1" applyAlignment="1">
      <alignment horizontal="center" vertical="center"/>
    </xf>
    <xf numFmtId="0" fontId="12" fillId="0" borderId="13" xfId="17" applyBorder="1" applyAlignment="1">
      <alignment horizontal="center" vertical="center" wrapText="1"/>
    </xf>
    <xf numFmtId="0" fontId="12" fillId="0" borderId="17" xfId="17" applyBorder="1" applyAlignment="1">
      <alignment horizontal="center" vertical="center" wrapText="1"/>
    </xf>
    <xf numFmtId="0" fontId="12" fillId="0" borderId="20" xfId="17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26" xfId="0" applyFont="1" applyBorder="1" applyAlignment="1">
      <alignment horizont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left" vertical="top" wrapText="1"/>
    </xf>
    <xf numFmtId="0" fontId="9" fillId="0" borderId="33" xfId="0" applyFont="1" applyBorder="1" applyAlignment="1">
      <alignment horizontal="left" vertical="top" wrapText="1"/>
    </xf>
    <xf numFmtId="0" fontId="9" fillId="0" borderId="34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35" xfId="0" applyFont="1" applyBorder="1" applyAlignment="1">
      <alignment horizontal="right"/>
    </xf>
    <xf numFmtId="173" fontId="10" fillId="0" borderId="36" xfId="0" applyNumberFormat="1" applyFont="1" applyBorder="1" applyAlignment="1">
      <alignment horizontal="center"/>
    </xf>
    <xf numFmtId="173" fontId="10" fillId="0" borderId="26" xfId="0" applyNumberFormat="1" applyFont="1" applyBorder="1" applyAlignment="1">
      <alignment horizontal="center"/>
    </xf>
    <xf numFmtId="0" fontId="7" fillId="2" borderId="11" xfId="0" applyFont="1" applyFill="1" applyBorder="1" applyAlignment="1">
      <alignment horizontal="center" vertical="distributed"/>
    </xf>
    <xf numFmtId="0" fontId="8" fillId="0" borderId="11" xfId="15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9" fillId="0" borderId="27" xfId="0" applyFont="1" applyBorder="1" applyAlignment="1">
      <alignment horizontal="left" vertical="top" wrapText="1"/>
    </xf>
    <xf numFmtId="0" fontId="9" fillId="0" borderId="28" xfId="0" applyFont="1" applyBorder="1" applyAlignment="1">
      <alignment horizontal="left" vertical="top" wrapText="1"/>
    </xf>
    <xf numFmtId="0" fontId="9" fillId="0" borderId="29" xfId="0" applyFont="1" applyBorder="1" applyAlignment="1">
      <alignment horizontal="left" vertical="top" wrapText="1"/>
    </xf>
    <xf numFmtId="0" fontId="9" fillId="0" borderId="30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9" fillId="0" borderId="31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6" fillId="0" borderId="11" xfId="17" applyFont="1" applyBorder="1" applyAlignment="1">
      <alignment horizontal="right" vertical="center" wrapText="1"/>
    </xf>
    <xf numFmtId="0" fontId="6" fillId="0" borderId="24" xfId="17" applyFont="1" applyBorder="1" applyAlignment="1">
      <alignment horizontal="right" vertical="center" wrapText="1"/>
    </xf>
    <xf numFmtId="0" fontId="6" fillId="0" borderId="25" xfId="17" applyFont="1" applyBorder="1" applyAlignment="1">
      <alignment horizontal="right" vertical="center" wrapText="1"/>
    </xf>
    <xf numFmtId="3" fontId="12" fillId="0" borderId="11" xfId="17" applyNumberFormat="1" applyBorder="1" applyAlignment="1">
      <alignment vertical="center" wrapText="1"/>
    </xf>
    <xf numFmtId="0" fontId="6" fillId="0" borderId="15" xfId="17" applyFont="1" applyBorder="1" applyAlignment="1">
      <alignment horizontal="center" vertical="center" wrapText="1"/>
    </xf>
    <xf numFmtId="0" fontId="6" fillId="0" borderId="12" xfId="17" applyFont="1" applyBorder="1" applyAlignment="1">
      <alignment horizontal="center" vertical="center" wrapText="1"/>
    </xf>
    <xf numFmtId="0" fontId="6" fillId="3" borderId="11" xfId="17" applyFont="1" applyFill="1" applyBorder="1" applyAlignment="1">
      <alignment horizontal="center" vertical="center"/>
    </xf>
    <xf numFmtId="0" fontId="6" fillId="3" borderId="24" xfId="17" applyFont="1" applyFill="1" applyBorder="1" applyAlignment="1">
      <alignment horizontal="center" vertical="center" wrapText="1"/>
    </xf>
    <xf numFmtId="0" fontId="6" fillId="3" borderId="25" xfId="17" applyFont="1" applyFill="1" applyBorder="1" applyAlignment="1">
      <alignment horizontal="center" vertical="center" wrapText="1"/>
    </xf>
    <xf numFmtId="0" fontId="6" fillId="3" borderId="11" xfId="17" applyFont="1" applyFill="1" applyBorder="1" applyAlignment="1">
      <alignment horizontal="center" vertical="center" wrapText="1"/>
    </xf>
    <xf numFmtId="0" fontId="12" fillId="0" borderId="24" xfId="17" applyBorder="1" applyAlignment="1">
      <alignment horizontal="left" wrapText="1"/>
    </xf>
    <xf numFmtId="0" fontId="12" fillId="0" borderId="12" xfId="17" applyBorder="1" applyAlignment="1">
      <alignment horizontal="left" wrapText="1"/>
    </xf>
    <xf numFmtId="0" fontId="12" fillId="0" borderId="25" xfId="17" applyBorder="1" applyAlignment="1">
      <alignment horizontal="left" wrapText="1"/>
    </xf>
    <xf numFmtId="3" fontId="12" fillId="0" borderId="24" xfId="17" applyNumberFormat="1" applyBorder="1" applyAlignment="1">
      <alignment horizontal="right" vertical="center" wrapText="1"/>
    </xf>
    <xf numFmtId="3" fontId="12" fillId="0" borderId="25" xfId="17" applyNumberFormat="1" applyBorder="1" applyAlignment="1">
      <alignment horizontal="right" vertical="center" wrapText="1"/>
    </xf>
    <xf numFmtId="0" fontId="6" fillId="0" borderId="13" xfId="17" applyFont="1" applyBorder="1" applyAlignment="1">
      <alignment horizontal="center" vertical="center"/>
    </xf>
    <xf numFmtId="0" fontId="6" fillId="0" borderId="17" xfId="17" applyFont="1" applyBorder="1" applyAlignment="1">
      <alignment horizontal="center" vertical="center"/>
    </xf>
    <xf numFmtId="0" fontId="6" fillId="0" borderId="20" xfId="17" applyFont="1" applyBorder="1" applyAlignment="1">
      <alignment horizontal="center" vertical="center"/>
    </xf>
    <xf numFmtId="0" fontId="6" fillId="0" borderId="11" xfId="17" applyFont="1" applyBorder="1" applyAlignment="1">
      <alignment horizontal="center" vertical="center"/>
    </xf>
    <xf numFmtId="3" fontId="12" fillId="0" borderId="14" xfId="17" applyNumberFormat="1" applyBorder="1" applyAlignment="1">
      <alignment horizontal="right" vertical="center" wrapText="1"/>
    </xf>
    <xf numFmtId="3" fontId="12" fillId="0" borderId="16" xfId="17" applyNumberFormat="1" applyBorder="1" applyAlignment="1">
      <alignment horizontal="right" vertical="center" wrapText="1"/>
    </xf>
    <xf numFmtId="3" fontId="12" fillId="0" borderId="24" xfId="17" applyNumberFormat="1" applyBorder="1" applyAlignment="1">
      <alignment vertical="center" wrapText="1"/>
    </xf>
    <xf numFmtId="3" fontId="12" fillId="0" borderId="25" xfId="17" applyNumberFormat="1" applyBorder="1" applyAlignment="1">
      <alignment vertical="center" wrapText="1"/>
    </xf>
    <xf numFmtId="0" fontId="0" fillId="4" borderId="11" xfId="0" applyFill="1" applyBorder="1" applyAlignment="1">
      <alignment horizontal="left" vertical="top" wrapText="1"/>
    </xf>
    <xf numFmtId="0" fontId="0" fillId="0" borderId="12" xfId="0" applyBorder="1" applyAlignment="1">
      <alignment horizontal="center" vertical="top" wrapText="1"/>
    </xf>
    <xf numFmtId="0" fontId="0" fillId="0" borderId="11" xfId="0" applyBorder="1" applyAlignment="1">
      <alignment horizontal="left" vertical="top" wrapText="1"/>
    </xf>
    <xf numFmtId="0" fontId="7" fillId="2" borderId="24" xfId="0" applyFont="1" applyFill="1" applyBorder="1" applyAlignment="1">
      <alignment horizontal="center" vertical="distributed"/>
    </xf>
    <xf numFmtId="0" fontId="7" fillId="2" borderId="12" xfId="0" applyFont="1" applyFill="1" applyBorder="1" applyAlignment="1">
      <alignment horizontal="center" vertical="distributed"/>
    </xf>
    <xf numFmtId="0" fontId="7" fillId="2" borderId="25" xfId="0" applyFont="1" applyFill="1" applyBorder="1" applyAlignment="1">
      <alignment horizontal="center" vertical="distributed"/>
    </xf>
    <xf numFmtId="0" fontId="6" fillId="0" borderId="11" xfId="0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12" fillId="0" borderId="14" xfId="17" applyBorder="1" applyAlignment="1">
      <alignment horizontal="left" vertical="center" wrapText="1"/>
    </xf>
    <xf numFmtId="0" fontId="12" fillId="0" borderId="15" xfId="17" applyBorder="1" applyAlignment="1">
      <alignment horizontal="left" vertical="center" wrapText="1"/>
    </xf>
    <xf numFmtId="0" fontId="12" fillId="0" borderId="16" xfId="17" applyBorder="1" applyAlignment="1">
      <alignment horizontal="left" vertical="center" wrapText="1"/>
    </xf>
    <xf numFmtId="0" fontId="12" fillId="0" borderId="18" xfId="17" applyBorder="1" applyAlignment="1">
      <alignment horizontal="left" vertical="center" wrapText="1"/>
    </xf>
    <xf numFmtId="0" fontId="12" fillId="0" borderId="0" xfId="17" applyAlignment="1">
      <alignment horizontal="left" vertical="center" wrapText="1"/>
    </xf>
    <xf numFmtId="0" fontId="12" fillId="0" borderId="19" xfId="17" applyBorder="1" applyAlignment="1">
      <alignment horizontal="left" vertical="center" wrapText="1"/>
    </xf>
    <xf numFmtId="0" fontId="12" fillId="0" borderId="21" xfId="17" applyBorder="1" applyAlignment="1">
      <alignment horizontal="left" vertical="center" wrapText="1"/>
    </xf>
    <xf numFmtId="0" fontId="12" fillId="0" borderId="22" xfId="17" applyBorder="1" applyAlignment="1">
      <alignment horizontal="left" vertical="center" wrapText="1"/>
    </xf>
    <xf numFmtId="0" fontId="12" fillId="0" borderId="23" xfId="17" applyBorder="1" applyAlignment="1">
      <alignment horizontal="left" vertical="center" wrapText="1"/>
    </xf>
    <xf numFmtId="3" fontId="12" fillId="0" borderId="18" xfId="17" applyNumberFormat="1" applyBorder="1" applyAlignment="1">
      <alignment horizontal="right" vertical="center" wrapText="1"/>
    </xf>
    <xf numFmtId="3" fontId="12" fillId="0" borderId="19" xfId="17" applyNumberFormat="1" applyBorder="1" applyAlignment="1">
      <alignment horizontal="right" vertical="center" wrapText="1"/>
    </xf>
    <xf numFmtId="3" fontId="12" fillId="0" borderId="21" xfId="17" applyNumberFormat="1" applyBorder="1" applyAlignment="1">
      <alignment horizontal="right" vertical="center" wrapText="1"/>
    </xf>
    <xf numFmtId="3" fontId="12" fillId="0" borderId="23" xfId="17" applyNumberFormat="1" applyBorder="1" applyAlignment="1">
      <alignment horizontal="right" vertical="center" wrapText="1"/>
    </xf>
  </cellXfs>
  <cellStyles count="60">
    <cellStyle name="Currency 2" xfId="4"/>
    <cellStyle name="Currency 2 2" xfId="32"/>
    <cellStyle name="Hipervínculo 2" xfId="43"/>
    <cellStyle name="Millares" xfId="1" builtinId="3"/>
    <cellStyle name="Millares [0] 2" xfId="5"/>
    <cellStyle name="Millares [0] 2 2" xfId="33"/>
    <cellStyle name="Millares [0] 3" xfId="24"/>
    <cellStyle name="Millares 2" xfId="6"/>
    <cellStyle name="Millares 2 2" xfId="7"/>
    <cellStyle name="Millares 2 3" xfId="19"/>
    <cellStyle name="Millares 2 4" xfId="34"/>
    <cellStyle name="Millares 3" xfId="21"/>
    <cellStyle name="Millares 3 2" xfId="40"/>
    <cellStyle name="Millares 4" xfId="25"/>
    <cellStyle name="Millares 4 2" xfId="45"/>
    <cellStyle name="Millares 5" xfId="49"/>
    <cellStyle name="Millares 5 2" xfId="55"/>
    <cellStyle name="Millares 5 3" xfId="30"/>
    <cellStyle name="Millares 6" xfId="53"/>
    <cellStyle name="Millares 7" xfId="28"/>
    <cellStyle name="Moneda" xfId="2" builtinId="4"/>
    <cellStyle name="Moneda [0]" xfId="3" builtinId="7"/>
    <cellStyle name="Moneda [0] 2" xfId="8"/>
    <cellStyle name="Moneda [0] 2 2" xfId="35"/>
    <cellStyle name="Moneda [0] 3" xfId="22"/>
    <cellStyle name="Moneda [0] 3 2" xfId="42"/>
    <cellStyle name="Moneda [0] 4" xfId="47"/>
    <cellStyle name="Moneda [0] 5" xfId="51"/>
    <cellStyle name="Moneda [0] 6" xfId="56"/>
    <cellStyle name="Moneda [0] 7" xfId="31"/>
    <cellStyle name="Moneda 2" xfId="9"/>
    <cellStyle name="Moneda 3" xfId="41"/>
    <cellStyle name="Moneda 4" xfId="46"/>
    <cellStyle name="Moneda 5" xfId="10"/>
    <cellStyle name="Moneda 5 2" xfId="11"/>
    <cellStyle name="Moneda 5 3" xfId="36"/>
    <cellStyle name="Moneda 6" xfId="50"/>
    <cellStyle name="Moneda 7" xfId="57"/>
    <cellStyle name="Moneda 8" xfId="58"/>
    <cellStyle name="Normal" xfId="0" builtinId="0"/>
    <cellStyle name="Normal 11" xfId="12"/>
    <cellStyle name="Normal 11 2" xfId="39"/>
    <cellStyle name="Normal 2" xfId="13"/>
    <cellStyle name="Normal 2 2" xfId="14"/>
    <cellStyle name="Normal 3" xfId="20"/>
    <cellStyle name="Normal 3 2" xfId="26"/>
    <cellStyle name="Normal 3 2 2" xfId="59"/>
    <cellStyle name="Normal 6" xfId="15"/>
    <cellStyle name="Normal 6 2" xfId="16"/>
    <cellStyle name="Normal 6 3" xfId="37"/>
    <cellStyle name="Normal 7" xfId="17"/>
    <cellStyle name="Normal 7 2" xfId="38"/>
    <cellStyle name="Normal 7 3" xfId="44"/>
    <cellStyle name="Normal 7 4" xfId="48"/>
    <cellStyle name="Normal 7 4 2" xfId="54"/>
    <cellStyle name="Normal 7 4 3" xfId="29"/>
    <cellStyle name="Normal 7 5" xfId="52"/>
    <cellStyle name="Normal 7 6" xfId="27"/>
    <cellStyle name="Porcentaje 2" xfId="18"/>
    <cellStyle name="Porcentaje 3" xfId="23"/>
  </cellStyles>
  <dxfs count="1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m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119843</xdr:colOff>
      <xdr:row>1</xdr:row>
      <xdr:rowOff>80963</xdr:rowOff>
    </xdr:from>
    <xdr:to>
      <xdr:col>3</xdr:col>
      <xdr:colOff>679451</xdr:colOff>
      <xdr:row>1</xdr:row>
      <xdr:rowOff>539750</xdr:rowOff>
    </xdr:to>
    <xdr:pic>
      <xdr:nvPicPr>
        <xdr:cNvPr id="6" name="image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1793" y="290513"/>
          <a:ext cx="988233" cy="458787"/>
        </a:xfrm>
        <a:prstGeom prst="rect">
          <a:avLst/>
        </a:prstGeom>
      </xdr:spPr>
    </xdr:pic>
    <xdr:clientData/>
  </xdr:twoCellAnchor>
  <xdr:twoCellAnchor editAs="oneCell">
    <xdr:from>
      <xdr:col>5</xdr:col>
      <xdr:colOff>170329</xdr:colOff>
      <xdr:row>1</xdr:row>
      <xdr:rowOff>80683</xdr:rowOff>
    </xdr:from>
    <xdr:to>
      <xdr:col>6</xdr:col>
      <xdr:colOff>1121393</xdr:colOff>
      <xdr:row>1</xdr:row>
      <xdr:rowOff>636496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2541" y="259977"/>
          <a:ext cx="1722028" cy="5558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152400</xdr:rowOff>
    </xdr:from>
    <xdr:to>
      <xdr:col>2</xdr:col>
      <xdr:colOff>542925</xdr:colOff>
      <xdr:row>7</xdr:row>
      <xdr:rowOff>9525</xdr:rowOff>
    </xdr:to>
    <xdr:pic>
      <xdr:nvPicPr>
        <xdr:cNvPr id="4373" name="Picture 31">
          <a:extLst>
            <a:ext uri="{FF2B5EF4-FFF2-40B4-BE49-F238E27FC236}">
              <a16:creationId xmlns:a16="http://schemas.microsoft.com/office/drawing/2014/main" id="{00000000-0008-0000-0100-00001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81000" y="257175"/>
          <a:ext cx="914400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</xdr:colOff>
      <xdr:row>1</xdr:row>
      <xdr:rowOff>85725</xdr:rowOff>
    </xdr:from>
    <xdr:to>
      <xdr:col>13</xdr:col>
      <xdr:colOff>1000125</xdr:colOff>
      <xdr:row>6</xdr:row>
      <xdr:rowOff>104775</xdr:rowOff>
    </xdr:to>
    <xdr:pic>
      <xdr:nvPicPr>
        <xdr:cNvPr id="4374" name="8 Imagen">
          <a:extLst>
            <a:ext uri="{FF2B5EF4-FFF2-40B4-BE49-F238E27FC236}">
              <a16:creationId xmlns:a16="http://schemas.microsoft.com/office/drawing/2014/main" id="{00000000-0008-0000-0100-00001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29425" y="190500"/>
          <a:ext cx="155257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 (2)"/>
      <sheetName val="Hoja1"/>
      <sheetName val="CN 1 AÑO"/>
      <sheetName val="COTIZACIONES"/>
      <sheetName val="SIA"/>
      <sheetName val="Amortización CEA - ETB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BG248"/>
  <sheetViews>
    <sheetView tabSelected="1" view="pageBreakPreview" zoomScale="85" zoomScaleNormal="85" zoomScaleSheetLayoutView="85" workbookViewId="0">
      <selection activeCell="C2" sqref="C2:G2"/>
    </sheetView>
  </sheetViews>
  <sheetFormatPr baseColWidth="10" defaultColWidth="11.33203125" defaultRowHeight="13.8"/>
  <cols>
    <col min="1" max="1" width="1.33203125" style="15" customWidth="1"/>
    <col min="2" max="2" width="4" style="15" customWidth="1"/>
    <col min="3" max="3" width="6.33203125" style="15" customWidth="1"/>
    <col min="4" max="4" width="64.6640625" style="15" customWidth="1"/>
    <col min="5" max="5" width="11.77734375" style="15" customWidth="1"/>
    <col min="6" max="6" width="11.21875" style="16" customWidth="1"/>
    <col min="7" max="7" width="17.109375" style="17" customWidth="1"/>
    <col min="8" max="8" width="3.6640625" style="15" customWidth="1"/>
    <col min="9" max="9" width="17.109375" style="15" customWidth="1"/>
    <col min="10" max="10" width="15.33203125" style="17" customWidth="1"/>
    <col min="11" max="11" width="3.6640625" style="15" customWidth="1"/>
    <col min="12" max="12" width="17.109375" style="15" customWidth="1"/>
    <col min="13" max="13" width="15.33203125" style="17" customWidth="1"/>
    <col min="14" max="14" width="3.6640625" style="15" customWidth="1"/>
    <col min="15" max="15" width="17.109375" style="15" customWidth="1"/>
    <col min="16" max="16" width="15.33203125" style="17" customWidth="1"/>
    <col min="17" max="17" width="3.6640625" style="15" customWidth="1"/>
    <col min="18" max="18" width="17.109375" style="15" customWidth="1"/>
    <col min="19" max="19" width="15.33203125" style="17" customWidth="1"/>
    <col min="20" max="20" width="3.6640625" style="15" customWidth="1"/>
    <col min="21" max="21" width="17.109375" style="15" customWidth="1"/>
    <col min="22" max="22" width="15.33203125" style="17" customWidth="1"/>
    <col min="23" max="23" width="3.6640625" style="15" customWidth="1"/>
    <col min="24" max="24" width="17.109375" style="15" customWidth="1"/>
    <col min="25" max="25" width="15.33203125" style="17" customWidth="1"/>
    <col min="26" max="26" width="3.6640625" style="15" customWidth="1"/>
    <col min="27" max="27" width="17.109375" style="15" customWidth="1"/>
    <col min="28" max="28" width="15.33203125" style="17" customWidth="1"/>
    <col min="29" max="29" width="3.6640625" style="15" customWidth="1"/>
    <col min="30" max="30" width="17.109375" style="15" customWidth="1"/>
    <col min="31" max="31" width="15.33203125" style="17" customWidth="1"/>
    <col min="32" max="32" width="3.6640625" style="15" customWidth="1"/>
    <col min="33" max="33" width="17.109375" style="15" customWidth="1"/>
    <col min="34" max="34" width="15.33203125" style="17" customWidth="1"/>
    <col min="35" max="35" width="3.6640625" style="15" customWidth="1"/>
    <col min="36" max="36" width="17.109375" style="15" customWidth="1"/>
    <col min="37" max="37" width="15.33203125" style="17" customWidth="1"/>
    <col min="38" max="38" width="3.6640625" style="15" customWidth="1"/>
    <col min="39" max="39" width="17.109375" style="15" customWidth="1"/>
    <col min="40" max="40" width="15.33203125" style="17" customWidth="1"/>
    <col min="41" max="41" width="3.6640625" style="15" customWidth="1"/>
    <col min="42" max="42" width="17.109375" style="15" customWidth="1"/>
    <col min="43" max="43" width="15.33203125" style="17" customWidth="1"/>
    <col min="44" max="44" width="3.6640625" style="15" customWidth="1"/>
    <col min="45" max="45" width="17.109375" style="15" customWidth="1"/>
    <col min="46" max="46" width="15.33203125" style="17" customWidth="1"/>
    <col min="47" max="47" width="3.6640625" style="15" customWidth="1"/>
    <col min="48" max="48" width="19" style="15" customWidth="1"/>
    <col min="49" max="49" width="15.33203125" style="17" customWidth="1"/>
    <col min="50" max="50" width="3.6640625" style="15" customWidth="1"/>
    <col min="51" max="51" width="17.109375" style="15" customWidth="1"/>
    <col min="52" max="52" width="15.33203125" style="17" customWidth="1"/>
    <col min="53" max="53" width="3.6640625" style="15" customWidth="1"/>
    <col min="54" max="54" width="17.109375" style="15" customWidth="1"/>
    <col min="55" max="55" width="15.33203125" style="17" customWidth="1"/>
    <col min="56" max="56" width="14.21875" style="15" customWidth="1"/>
    <col min="57" max="57" width="19.88671875" style="15" customWidth="1"/>
    <col min="58" max="58" width="23.88671875" style="15" customWidth="1"/>
    <col min="59" max="16384" width="11.33203125" style="15"/>
  </cols>
  <sheetData>
    <row r="2" spans="1:58" ht="72" customHeight="1" thickBot="1">
      <c r="C2" s="133"/>
      <c r="D2" s="133"/>
      <c r="E2" s="133"/>
      <c r="F2" s="133"/>
      <c r="G2" s="133"/>
      <c r="H2" s="18"/>
      <c r="K2" s="18"/>
      <c r="N2" s="18"/>
      <c r="Q2" s="18"/>
      <c r="T2" s="18"/>
      <c r="W2" s="18"/>
      <c r="Z2" s="18"/>
      <c r="AC2" s="18"/>
      <c r="AI2" s="18"/>
      <c r="AL2" s="18"/>
      <c r="AO2" s="18"/>
      <c r="AR2" s="18"/>
      <c r="AU2" s="18"/>
      <c r="AX2" s="18"/>
      <c r="BA2" s="18"/>
    </row>
    <row r="3" spans="1:58" ht="12" customHeight="1" thickBot="1">
      <c r="C3" s="134"/>
      <c r="D3" s="134"/>
      <c r="E3" s="134"/>
      <c r="F3" s="134"/>
      <c r="G3" s="134"/>
      <c r="H3" s="19"/>
      <c r="K3" s="19"/>
      <c r="N3" s="19"/>
      <c r="Q3" s="19"/>
      <c r="T3" s="19"/>
      <c r="W3" s="19"/>
      <c r="Z3" s="19"/>
      <c r="AC3" s="19"/>
      <c r="AF3" s="19"/>
      <c r="AI3" s="19"/>
      <c r="AL3" s="19"/>
      <c r="AO3" s="19"/>
      <c r="AR3" s="19"/>
      <c r="AU3" s="19"/>
      <c r="AX3" s="19"/>
      <c r="BA3" s="19"/>
      <c r="BE3" s="115" t="s">
        <v>0</v>
      </c>
    </row>
    <row r="4" spans="1:58" ht="92.25" customHeight="1" thickTop="1" thickBot="1">
      <c r="C4" s="133" t="s">
        <v>1</v>
      </c>
      <c r="D4" s="133"/>
      <c r="E4" s="133"/>
      <c r="F4" s="133"/>
      <c r="G4" s="133"/>
      <c r="H4" s="18"/>
      <c r="I4" s="135" t="s">
        <v>2</v>
      </c>
      <c r="J4" s="136"/>
      <c r="K4" s="18"/>
      <c r="L4" s="135" t="s">
        <v>3</v>
      </c>
      <c r="M4" s="136"/>
      <c r="N4" s="18"/>
      <c r="O4" s="135" t="s">
        <v>4</v>
      </c>
      <c r="P4" s="136"/>
      <c r="Q4" s="18"/>
      <c r="R4" s="135" t="s">
        <v>5</v>
      </c>
      <c r="S4" s="136"/>
      <c r="T4" s="18"/>
      <c r="U4" s="135" t="s">
        <v>6</v>
      </c>
      <c r="V4" s="136"/>
      <c r="W4" s="18"/>
      <c r="X4" s="135" t="s">
        <v>7</v>
      </c>
      <c r="Y4" s="136"/>
      <c r="Z4" s="18"/>
      <c r="AA4" s="135" t="s">
        <v>8</v>
      </c>
      <c r="AB4" s="136"/>
      <c r="AC4" s="18"/>
      <c r="AD4" s="135" t="s">
        <v>9</v>
      </c>
      <c r="AE4" s="136"/>
      <c r="AF4" s="18"/>
      <c r="AG4" s="135" t="s">
        <v>10</v>
      </c>
      <c r="AH4" s="136"/>
      <c r="AI4" s="18"/>
      <c r="AJ4" s="135" t="s">
        <v>11</v>
      </c>
      <c r="AK4" s="136"/>
      <c r="AL4" s="18"/>
      <c r="AM4" s="135" t="s">
        <v>12</v>
      </c>
      <c r="AN4" s="136"/>
      <c r="AO4" s="18"/>
      <c r="AP4" s="135" t="s">
        <v>13</v>
      </c>
      <c r="AQ4" s="136"/>
      <c r="AR4" s="18"/>
      <c r="AS4" s="135" t="s">
        <v>14</v>
      </c>
      <c r="AT4" s="136"/>
      <c r="AU4" s="18"/>
      <c r="AV4" s="135" t="s">
        <v>15</v>
      </c>
      <c r="AW4" s="136"/>
      <c r="AX4" s="18"/>
      <c r="AY4" s="135" t="s">
        <v>16</v>
      </c>
      <c r="AZ4" s="136"/>
      <c r="BA4" s="18"/>
      <c r="BB4" s="135" t="s">
        <v>17</v>
      </c>
      <c r="BC4" s="137"/>
      <c r="BD4" s="117" t="s">
        <v>18</v>
      </c>
      <c r="BE4" s="118">
        <v>1.0953999999999999</v>
      </c>
      <c r="BF4" s="115" t="s">
        <v>19</v>
      </c>
    </row>
    <row r="5" spans="1:58" ht="3.75" customHeight="1" thickTop="1" thickBot="1">
      <c r="C5" s="20"/>
      <c r="D5" s="20"/>
      <c r="E5" s="20"/>
      <c r="F5" s="21"/>
      <c r="G5" s="22"/>
      <c r="H5" s="20"/>
      <c r="K5" s="20"/>
      <c r="N5" s="20"/>
      <c r="Q5" s="20"/>
      <c r="T5" s="20"/>
      <c r="W5" s="20"/>
      <c r="Z5" s="20"/>
      <c r="AC5" s="20"/>
      <c r="AF5" s="20"/>
      <c r="AI5" s="20"/>
      <c r="AL5" s="20"/>
      <c r="AO5" s="20"/>
      <c r="AR5" s="20"/>
      <c r="AU5" s="20"/>
      <c r="AX5" s="20"/>
      <c r="BA5" s="20"/>
    </row>
    <row r="6" spans="1:58" ht="27" thickBot="1">
      <c r="C6" s="23" t="s">
        <v>20</v>
      </c>
      <c r="D6" s="56" t="s">
        <v>21</v>
      </c>
      <c r="E6" s="24" t="s">
        <v>22</v>
      </c>
      <c r="F6" s="24" t="s">
        <v>23</v>
      </c>
      <c r="G6" s="24" t="s">
        <v>24</v>
      </c>
      <c r="H6" s="20"/>
      <c r="I6" s="25" t="s">
        <v>24</v>
      </c>
      <c r="J6" s="26" t="s">
        <v>25</v>
      </c>
      <c r="K6" s="20"/>
      <c r="L6" s="25" t="s">
        <v>24</v>
      </c>
      <c r="M6" s="26" t="s">
        <v>25</v>
      </c>
      <c r="N6" s="20"/>
      <c r="O6" s="25" t="s">
        <v>24</v>
      </c>
      <c r="P6" s="26" t="s">
        <v>25</v>
      </c>
      <c r="Q6" s="20"/>
      <c r="R6" s="25" t="s">
        <v>24</v>
      </c>
      <c r="S6" s="26" t="s">
        <v>25</v>
      </c>
      <c r="T6" s="20"/>
      <c r="U6" s="25" t="s">
        <v>24</v>
      </c>
      <c r="V6" s="26" t="s">
        <v>25</v>
      </c>
      <c r="W6" s="20"/>
      <c r="X6" s="25" t="s">
        <v>24</v>
      </c>
      <c r="Y6" s="26" t="s">
        <v>25</v>
      </c>
      <c r="Z6" s="20"/>
      <c r="AA6" s="25" t="s">
        <v>24</v>
      </c>
      <c r="AB6" s="26" t="s">
        <v>25</v>
      </c>
      <c r="AC6" s="20"/>
      <c r="AD6" s="25" t="s">
        <v>24</v>
      </c>
      <c r="AE6" s="26" t="s">
        <v>25</v>
      </c>
      <c r="AF6" s="20"/>
      <c r="AG6" s="25" t="s">
        <v>24</v>
      </c>
      <c r="AH6" s="26" t="s">
        <v>25</v>
      </c>
      <c r="AI6" s="20"/>
      <c r="AJ6" s="25" t="s">
        <v>24</v>
      </c>
      <c r="AK6" s="26" t="s">
        <v>25</v>
      </c>
      <c r="AL6" s="20"/>
      <c r="AM6" s="25" t="s">
        <v>24</v>
      </c>
      <c r="AN6" s="26" t="s">
        <v>25</v>
      </c>
      <c r="AO6" s="20"/>
      <c r="AP6" s="25" t="s">
        <v>24</v>
      </c>
      <c r="AQ6" s="26" t="s">
        <v>25</v>
      </c>
      <c r="AR6" s="20"/>
      <c r="AS6" s="25" t="s">
        <v>24</v>
      </c>
      <c r="AT6" s="26" t="s">
        <v>25</v>
      </c>
      <c r="AU6" s="20"/>
      <c r="AV6" s="25" t="s">
        <v>24</v>
      </c>
      <c r="AW6" s="26" t="s">
        <v>25</v>
      </c>
      <c r="AX6" s="20"/>
      <c r="AY6" s="25" t="s">
        <v>24</v>
      </c>
      <c r="AZ6" s="26" t="s">
        <v>25</v>
      </c>
      <c r="BA6" s="20"/>
      <c r="BB6" s="25" t="s">
        <v>24</v>
      </c>
      <c r="BC6" s="26" t="s">
        <v>25</v>
      </c>
      <c r="BD6" s="25" t="s">
        <v>24</v>
      </c>
      <c r="BE6" s="108" t="s">
        <v>26</v>
      </c>
      <c r="BF6" s="108"/>
    </row>
    <row r="7" spans="1:58" ht="16.2" thickBot="1">
      <c r="C7" s="57">
        <v>1</v>
      </c>
      <c r="D7" s="125" t="s">
        <v>27</v>
      </c>
      <c r="E7" s="125"/>
      <c r="F7" s="125"/>
      <c r="G7" s="58">
        <f>SUM(G8:G32)</f>
        <v>1242464</v>
      </c>
      <c r="H7" s="20"/>
      <c r="I7" s="58">
        <f>SUM(I8:I32)</f>
        <v>1235009</v>
      </c>
      <c r="J7" s="27"/>
      <c r="K7" s="20"/>
      <c r="L7" s="58">
        <f>SUM(L8:L32)</f>
        <v>1205188</v>
      </c>
      <c r="M7" s="27"/>
      <c r="N7" s="20"/>
      <c r="O7" s="58">
        <f>SUM(O8:O32)</f>
        <v>1155493</v>
      </c>
      <c r="P7" s="27"/>
      <c r="Q7" s="20"/>
      <c r="R7" s="58">
        <f>SUM(R8:R32)</f>
        <v>1195624</v>
      </c>
      <c r="S7" s="27"/>
      <c r="T7" s="20"/>
      <c r="U7" s="58">
        <f>SUM(U8:U32)</f>
        <v>1201460</v>
      </c>
      <c r="V7" s="27"/>
      <c r="W7" s="20"/>
      <c r="X7" s="58">
        <f>SUM(X8:X32)</f>
        <v>1238734</v>
      </c>
      <c r="Y7" s="27"/>
      <c r="Z7" s="20"/>
      <c r="AA7" s="58">
        <f>SUM(AA8:AA32)</f>
        <v>1209661</v>
      </c>
      <c r="AB7" s="27"/>
      <c r="AC7" s="20"/>
      <c r="AD7" s="58">
        <f>SUM(AD8:AD32)</f>
        <v>1209571</v>
      </c>
      <c r="AE7" s="27"/>
      <c r="AF7" s="20"/>
      <c r="AG7" s="58">
        <f>SUM(AG8:AG32)</f>
        <v>1189993</v>
      </c>
      <c r="AH7" s="27"/>
      <c r="AI7" s="20"/>
      <c r="AJ7" s="58">
        <f>SUM(AJ8:AJ32)</f>
        <v>1208296</v>
      </c>
      <c r="AK7" s="27"/>
      <c r="AL7" s="20"/>
      <c r="AM7" s="58">
        <f>SUM(AM8:AM32)</f>
        <v>1198976</v>
      </c>
      <c r="AN7" s="27"/>
      <c r="AO7" s="20"/>
      <c r="AP7" s="58">
        <f>SUM(AP8:AP32)</f>
        <v>1215128</v>
      </c>
      <c r="AQ7" s="27"/>
      <c r="AR7" s="20"/>
      <c r="AS7" s="58">
        <f>SUM(AS8:AS32)</f>
        <v>1201460</v>
      </c>
      <c r="AT7" s="27"/>
      <c r="AU7" s="20"/>
      <c r="AV7" s="58">
        <f>SUM(AV8:AV32)</f>
        <v>1219478</v>
      </c>
      <c r="AW7" s="27"/>
      <c r="AX7" s="20"/>
      <c r="AY7" s="58">
        <f>SUM(AY8:AY32)</f>
        <v>1111724</v>
      </c>
      <c r="AZ7" s="27"/>
      <c r="BA7" s="20"/>
      <c r="BB7" s="58">
        <f>SUM(BB8:BB32)</f>
        <v>1227177</v>
      </c>
      <c r="BC7" s="27"/>
      <c r="BD7" s="120">
        <f>SUM(I7:BB7)/16</f>
        <v>1201435.75</v>
      </c>
      <c r="BE7" s="58">
        <f>+BD7*$BE$4</f>
        <v>1316052.72055</v>
      </c>
      <c r="BF7" s="58"/>
    </row>
    <row r="8" spans="1:58" s="31" customFormat="1" ht="14.4">
      <c r="A8" s="28"/>
      <c r="B8" s="28"/>
      <c r="C8" s="74" t="s">
        <v>28</v>
      </c>
      <c r="D8" s="75" t="s">
        <v>29</v>
      </c>
      <c r="E8" s="76" t="s">
        <v>30</v>
      </c>
      <c r="F8" s="48">
        <v>1</v>
      </c>
      <c r="G8" s="52">
        <v>57998</v>
      </c>
      <c r="H8" s="29"/>
      <c r="I8" s="41">
        <v>57650</v>
      </c>
      <c r="J8" s="30" t="str">
        <f>+IF(I8&lt;=$G8,"CUMPLE","NO CUMPLE")</f>
        <v>CUMPLE</v>
      </c>
      <c r="K8" s="29"/>
      <c r="L8" s="41">
        <v>56258</v>
      </c>
      <c r="M8" s="30" t="str">
        <f>+IF(L8&lt;=$G8,"CUMPLE","NO CUMPLE")</f>
        <v>CUMPLE</v>
      </c>
      <c r="N8" s="29"/>
      <c r="O8" s="41">
        <v>53938</v>
      </c>
      <c r="P8" s="30" t="str">
        <f>+IF(O8&lt;=$G8,"CUMPLE","NO CUMPLE")</f>
        <v>CUMPLE</v>
      </c>
      <c r="Q8" s="29"/>
      <c r="R8" s="41">
        <v>55811</v>
      </c>
      <c r="S8" s="30" t="str">
        <f>+IF(R8&lt;=$G8,"CUMPLE","NO CUMPLE")</f>
        <v>CUMPLE</v>
      </c>
      <c r="T8" s="29"/>
      <c r="U8" s="41">
        <v>56084</v>
      </c>
      <c r="V8" s="30" t="str">
        <f>+IF(U8&lt;=$G8,"CUMPLE","NO CUMPLE")</f>
        <v>CUMPLE</v>
      </c>
      <c r="W8" s="29"/>
      <c r="X8" s="41">
        <v>57824</v>
      </c>
      <c r="Y8" s="30" t="str">
        <f>+IF(X8&lt;=$G8,"CUMPLE","NO CUMPLE")</f>
        <v>CUMPLE</v>
      </c>
      <c r="Z8" s="29"/>
      <c r="AA8" s="41">
        <v>56466</v>
      </c>
      <c r="AB8" s="30" t="str">
        <f>+IF(AA8&lt;=$G8,"CUMPLE","NO CUMPLE")</f>
        <v>CUMPLE</v>
      </c>
      <c r="AC8" s="29"/>
      <c r="AD8" s="41">
        <v>56521</v>
      </c>
      <c r="AE8" s="30" t="str">
        <f>+IF(AD8&lt;=$G8,"CUMPLE","NO CUMPLE")</f>
        <v>CUMPLE</v>
      </c>
      <c r="AF8" s="29"/>
      <c r="AG8" s="41">
        <v>55548</v>
      </c>
      <c r="AH8" s="30" t="str">
        <f>+IF(AG8&lt;=$G8,"CUMPLE","NO CUMPLE")</f>
        <v>CUMPLE</v>
      </c>
      <c r="AI8" s="29"/>
      <c r="AJ8" s="41">
        <v>56403</v>
      </c>
      <c r="AK8" s="30" t="str">
        <f>+IF(AJ8&lt;=$G8,"CUMPLE","NO CUMPLE")</f>
        <v>CUMPLE</v>
      </c>
      <c r="AL8" s="29"/>
      <c r="AM8" s="41">
        <v>55968</v>
      </c>
      <c r="AN8" s="30" t="str">
        <f>+IF(AM8&lt;=$G8,"CUMPLE","NO CUMPLE")</f>
        <v>CUMPLE</v>
      </c>
      <c r="AO8" s="29"/>
      <c r="AP8" s="41">
        <v>56722</v>
      </c>
      <c r="AQ8" s="30" t="str">
        <f>+IF(AP8&lt;=$G8,"CUMPLE","NO CUMPLE")</f>
        <v>CUMPLE</v>
      </c>
      <c r="AR8" s="29"/>
      <c r="AS8" s="41">
        <v>56084</v>
      </c>
      <c r="AT8" s="30" t="str">
        <f>+IF(AS8&lt;=$G8,"CUMPLE","NO CUMPLE")</f>
        <v>CUMPLE</v>
      </c>
      <c r="AU8" s="29"/>
      <c r="AV8" s="41">
        <v>56925</v>
      </c>
      <c r="AW8" s="30" t="str">
        <f>+IF(AV8&lt;=$G8,"CUMPLE","NO CUMPLE")</f>
        <v>CUMPLE</v>
      </c>
      <c r="AX8" s="29"/>
      <c r="AY8" s="41">
        <v>54590</v>
      </c>
      <c r="AZ8" s="30" t="str">
        <f>+IF(AY8&lt;=$G8,"CUMPLE","NO CUMPLE")</f>
        <v>CUMPLE</v>
      </c>
      <c r="BA8" s="29"/>
      <c r="BB8" s="41">
        <v>57284</v>
      </c>
      <c r="BC8" s="119" t="str">
        <f>+IF(BB8&lt;=$G8,"CUMPLE","NO CUMPLE")</f>
        <v>CUMPLE</v>
      </c>
      <c r="BD8" s="106">
        <f t="shared" ref="BD8:BD71" si="0">SUM(I8:BB8)/16</f>
        <v>56254.75</v>
      </c>
      <c r="BE8" s="111">
        <f t="shared" ref="BE8:BE71" si="1">+BD8*$BE$4</f>
        <v>61621.453149999994</v>
      </c>
      <c r="BF8" s="116"/>
    </row>
    <row r="9" spans="1:58" s="31" customFormat="1" ht="14.4">
      <c r="A9" s="28"/>
      <c r="B9" s="28"/>
      <c r="C9" s="77" t="s">
        <v>31</v>
      </c>
      <c r="D9" s="78" t="s">
        <v>32</v>
      </c>
      <c r="E9" s="32" t="s">
        <v>30</v>
      </c>
      <c r="F9" s="49">
        <v>1</v>
      </c>
      <c r="G9" s="53">
        <v>32312</v>
      </c>
      <c r="H9" s="29"/>
      <c r="I9" s="41">
        <v>32118</v>
      </c>
      <c r="J9" s="30" t="str">
        <f t="shared" ref="J9:J32" si="2">+IF(I9&lt;=$G9,"CUMPLE","NO CUMPLE")</f>
        <v>CUMPLE</v>
      </c>
      <c r="K9" s="29"/>
      <c r="L9" s="41">
        <v>31342</v>
      </c>
      <c r="M9" s="30" t="str">
        <f t="shared" ref="M9:M32" si="3">+IF(L9&lt;=$G9,"CUMPLE","NO CUMPLE")</f>
        <v>CUMPLE</v>
      </c>
      <c r="N9" s="29"/>
      <c r="O9" s="41">
        <v>30050</v>
      </c>
      <c r="P9" s="30" t="str">
        <f t="shared" ref="P9:P32" si="4">+IF(O9&lt;=$G9,"CUMPLE","NO CUMPLE")</f>
        <v>CUMPLE</v>
      </c>
      <c r="Q9" s="29"/>
      <c r="R9" s="41">
        <v>31094</v>
      </c>
      <c r="S9" s="30" t="str">
        <f t="shared" ref="S9:S32" si="5">+IF(R9&lt;=$G9,"CUMPLE","NO CUMPLE")</f>
        <v>CUMPLE</v>
      </c>
      <c r="T9" s="29"/>
      <c r="U9" s="41">
        <v>31245</v>
      </c>
      <c r="V9" s="30" t="str">
        <f t="shared" ref="V9:V32" si="6">+IF(U9&lt;=$G9,"CUMPLE","NO CUMPLE")</f>
        <v>CUMPLE</v>
      </c>
      <c r="W9" s="29"/>
      <c r="X9" s="41">
        <v>32215</v>
      </c>
      <c r="Y9" s="30" t="str">
        <f t="shared" ref="Y9:Y32" si="7">+IF(X9&lt;=$G9,"CUMPLE","NO CUMPLE")</f>
        <v>CUMPLE</v>
      </c>
      <c r="Z9" s="29"/>
      <c r="AA9" s="41">
        <v>31459</v>
      </c>
      <c r="AB9" s="30" t="str">
        <f t="shared" ref="AB9:AB32" si="8">+IF(AA9&lt;=$G9,"CUMPLE","NO CUMPLE")</f>
        <v>CUMPLE</v>
      </c>
      <c r="AC9" s="29"/>
      <c r="AD9" s="41">
        <v>31504</v>
      </c>
      <c r="AE9" s="30" t="str">
        <f t="shared" ref="AE9:AE32" si="9">+IF(AD9&lt;=$G9,"CUMPLE","NO CUMPLE")</f>
        <v>CUMPLE</v>
      </c>
      <c r="AF9" s="29"/>
      <c r="AG9" s="41">
        <v>30947</v>
      </c>
      <c r="AH9" s="30" t="str">
        <f t="shared" ref="AH9:AH32" si="10">+IF(AG9&lt;=$G9,"CUMPLE","NO CUMPLE")</f>
        <v>CUMPLE</v>
      </c>
      <c r="AI9" s="29"/>
      <c r="AJ9" s="41">
        <v>31423</v>
      </c>
      <c r="AK9" s="30" t="str">
        <f t="shared" ref="AK9:AK32" si="11">+IF(AJ9&lt;=$G9,"CUMPLE","NO CUMPLE")</f>
        <v>CUMPLE</v>
      </c>
      <c r="AL9" s="29"/>
      <c r="AM9" s="41">
        <v>31181</v>
      </c>
      <c r="AN9" s="30" t="str">
        <f t="shared" ref="AN9:AN32" si="12">+IF(AM9&lt;=$G9,"CUMPLE","NO CUMPLE")</f>
        <v>CUMPLE</v>
      </c>
      <c r="AO9" s="29"/>
      <c r="AP9" s="41">
        <v>31601</v>
      </c>
      <c r="AQ9" s="30" t="str">
        <f t="shared" ref="AQ9:AQ32" si="13">+IF(AP9&lt;=$G9,"CUMPLE","NO CUMPLE")</f>
        <v>CUMPLE</v>
      </c>
      <c r="AR9" s="29"/>
      <c r="AS9" s="41">
        <v>31245</v>
      </c>
      <c r="AT9" s="30" t="str">
        <f t="shared" ref="AT9:AT32" si="14">+IF(AS9&lt;=$G9,"CUMPLE","NO CUMPLE")</f>
        <v>CUMPLE</v>
      </c>
      <c r="AU9" s="29"/>
      <c r="AV9" s="41">
        <v>31714</v>
      </c>
      <c r="AW9" s="30" t="str">
        <f t="shared" ref="AW9:AW32" si="15">+IF(AV9&lt;=$G9,"CUMPLE","NO CUMPLE")</f>
        <v>CUMPLE</v>
      </c>
      <c r="AX9" s="29"/>
      <c r="AY9" s="41">
        <v>32312</v>
      </c>
      <c r="AZ9" s="30" t="str">
        <f t="shared" ref="AZ9:AZ32" si="16">+IF(AY9&lt;=$G9,"CUMPLE","NO CUMPLE")</f>
        <v>CUMPLE</v>
      </c>
      <c r="BA9" s="29"/>
      <c r="BB9" s="41">
        <v>31914</v>
      </c>
      <c r="BC9" s="119" t="str">
        <f t="shared" ref="BC9:BC32" si="17">+IF(BB9&lt;=$G9,"CUMPLE","NO CUMPLE")</f>
        <v>CUMPLE</v>
      </c>
      <c r="BD9" s="106">
        <f t="shared" si="0"/>
        <v>31460.25</v>
      </c>
      <c r="BE9" s="109">
        <f t="shared" si="1"/>
        <v>34461.557849999997</v>
      </c>
      <c r="BF9" s="110"/>
    </row>
    <row r="10" spans="1:58" s="31" customFormat="1" ht="14.4">
      <c r="A10" s="28"/>
      <c r="B10" s="28"/>
      <c r="C10" s="77" t="s">
        <v>33</v>
      </c>
      <c r="D10" s="78" t="s">
        <v>34</v>
      </c>
      <c r="E10" s="32" t="s">
        <v>30</v>
      </c>
      <c r="F10" s="49">
        <v>1</v>
      </c>
      <c r="G10" s="53">
        <v>45106</v>
      </c>
      <c r="H10" s="29"/>
      <c r="I10" s="41">
        <v>44836</v>
      </c>
      <c r="J10" s="30" t="str">
        <f t="shared" si="2"/>
        <v>CUMPLE</v>
      </c>
      <c r="K10" s="29"/>
      <c r="L10" s="41">
        <v>43753</v>
      </c>
      <c r="M10" s="30" t="str">
        <f t="shared" si="3"/>
        <v>CUMPLE</v>
      </c>
      <c r="N10" s="29"/>
      <c r="O10" s="41">
        <v>41949</v>
      </c>
      <c r="P10" s="30" t="str">
        <f t="shared" si="4"/>
        <v>CUMPLE</v>
      </c>
      <c r="Q10" s="29"/>
      <c r="R10" s="41">
        <v>43406</v>
      </c>
      <c r="S10" s="30" t="str">
        <f t="shared" si="5"/>
        <v>CUMPLE</v>
      </c>
      <c r="T10" s="29"/>
      <c r="U10" s="41">
        <v>43618</v>
      </c>
      <c r="V10" s="30" t="str">
        <f t="shared" si="6"/>
        <v>CUMPLE</v>
      </c>
      <c r="W10" s="29"/>
      <c r="X10" s="41">
        <v>44971</v>
      </c>
      <c r="Y10" s="30" t="str">
        <f t="shared" si="7"/>
        <v>CUMPLE</v>
      </c>
      <c r="Z10" s="29"/>
      <c r="AA10" s="41">
        <v>43915</v>
      </c>
      <c r="AB10" s="30" t="str">
        <f t="shared" si="8"/>
        <v>CUMPLE</v>
      </c>
      <c r="AC10" s="29"/>
      <c r="AD10" s="41">
        <v>43921</v>
      </c>
      <c r="AE10" s="30" t="str">
        <f t="shared" si="9"/>
        <v>CUMPLE</v>
      </c>
      <c r="AF10" s="29"/>
      <c r="AG10" s="41">
        <v>43201</v>
      </c>
      <c r="AH10" s="30" t="str">
        <f t="shared" si="10"/>
        <v>CUMPLE</v>
      </c>
      <c r="AI10" s="29"/>
      <c r="AJ10" s="41">
        <v>43866</v>
      </c>
      <c r="AK10" s="30" t="str">
        <f t="shared" si="11"/>
        <v>CUMPLE</v>
      </c>
      <c r="AL10" s="29"/>
      <c r="AM10" s="41">
        <v>43527</v>
      </c>
      <c r="AN10" s="30" t="str">
        <f t="shared" si="12"/>
        <v>CUMPLE</v>
      </c>
      <c r="AO10" s="29"/>
      <c r="AP10" s="41">
        <v>44114</v>
      </c>
      <c r="AQ10" s="30" t="str">
        <f t="shared" si="13"/>
        <v>CUMPLE</v>
      </c>
      <c r="AR10" s="29"/>
      <c r="AS10" s="41">
        <v>43618</v>
      </c>
      <c r="AT10" s="30" t="str">
        <f t="shared" si="14"/>
        <v>CUMPLE</v>
      </c>
      <c r="AU10" s="29"/>
      <c r="AV10" s="41">
        <v>44272</v>
      </c>
      <c r="AW10" s="30" t="str">
        <f t="shared" si="15"/>
        <v>CUMPLE</v>
      </c>
      <c r="AX10" s="29"/>
      <c r="AY10" s="41">
        <v>30939</v>
      </c>
      <c r="AZ10" s="30" t="str">
        <f t="shared" si="16"/>
        <v>CUMPLE</v>
      </c>
      <c r="BA10" s="29"/>
      <c r="BB10" s="41">
        <v>44551</v>
      </c>
      <c r="BC10" s="119" t="str">
        <f t="shared" si="17"/>
        <v>CUMPLE</v>
      </c>
      <c r="BD10" s="106">
        <f t="shared" si="0"/>
        <v>43028.5625</v>
      </c>
      <c r="BE10" s="109">
        <f t="shared" si="1"/>
        <v>47133.487362499996</v>
      </c>
      <c r="BF10" s="110"/>
    </row>
    <row r="11" spans="1:58" s="31" customFormat="1" ht="14.4">
      <c r="A11" s="28"/>
      <c r="B11" s="28"/>
      <c r="C11" s="77" t="s">
        <v>35</v>
      </c>
      <c r="D11" s="78" t="s">
        <v>36</v>
      </c>
      <c r="E11" s="32" t="s">
        <v>30</v>
      </c>
      <c r="F11" s="49">
        <v>1</v>
      </c>
      <c r="G11" s="53">
        <v>24549</v>
      </c>
      <c r="H11" s="29"/>
      <c r="I11" s="41">
        <v>24402</v>
      </c>
      <c r="J11" s="30" t="str">
        <f t="shared" si="2"/>
        <v>CUMPLE</v>
      </c>
      <c r="K11" s="29"/>
      <c r="L11" s="41">
        <v>23813</v>
      </c>
      <c r="M11" s="30" t="str">
        <f t="shared" si="3"/>
        <v>CUMPLE</v>
      </c>
      <c r="N11" s="29"/>
      <c r="O11" s="41">
        <v>22831</v>
      </c>
      <c r="P11" s="30" t="str">
        <f t="shared" si="4"/>
        <v>CUMPLE</v>
      </c>
      <c r="Q11" s="29"/>
      <c r="R11" s="41">
        <v>23624</v>
      </c>
      <c r="S11" s="30" t="str">
        <f t="shared" si="5"/>
        <v>CUMPLE</v>
      </c>
      <c r="T11" s="29"/>
      <c r="U11" s="41">
        <v>23739</v>
      </c>
      <c r="V11" s="30" t="str">
        <f t="shared" si="6"/>
        <v>CUMPLE</v>
      </c>
      <c r="W11" s="29"/>
      <c r="X11" s="41">
        <v>24476</v>
      </c>
      <c r="Y11" s="30" t="str">
        <f t="shared" si="7"/>
        <v>CUMPLE</v>
      </c>
      <c r="Z11" s="29"/>
      <c r="AA11" s="41">
        <v>23901</v>
      </c>
      <c r="AB11" s="30" t="str">
        <f t="shared" si="8"/>
        <v>CUMPLE</v>
      </c>
      <c r="AC11" s="29"/>
      <c r="AD11" s="41">
        <v>23915</v>
      </c>
      <c r="AE11" s="30" t="str">
        <f t="shared" si="9"/>
        <v>CUMPLE</v>
      </c>
      <c r="AF11" s="29"/>
      <c r="AG11" s="41">
        <v>23513</v>
      </c>
      <c r="AH11" s="30" t="str">
        <f t="shared" si="10"/>
        <v>CUMPLE</v>
      </c>
      <c r="AI11" s="29"/>
      <c r="AJ11" s="41">
        <v>23874</v>
      </c>
      <c r="AK11" s="30" t="str">
        <f t="shared" si="11"/>
        <v>CUMPLE</v>
      </c>
      <c r="AL11" s="29"/>
      <c r="AM11" s="41">
        <v>23690</v>
      </c>
      <c r="AN11" s="30" t="str">
        <f t="shared" si="12"/>
        <v>CUMPLE</v>
      </c>
      <c r="AO11" s="29"/>
      <c r="AP11" s="41">
        <v>24009</v>
      </c>
      <c r="AQ11" s="30" t="str">
        <f t="shared" si="13"/>
        <v>CUMPLE</v>
      </c>
      <c r="AR11" s="29"/>
      <c r="AS11" s="41">
        <v>23739</v>
      </c>
      <c r="AT11" s="30" t="str">
        <f t="shared" si="14"/>
        <v>CUMPLE</v>
      </c>
      <c r="AU11" s="29"/>
      <c r="AV11" s="41">
        <v>24095</v>
      </c>
      <c r="AW11" s="30" t="str">
        <f t="shared" si="15"/>
        <v>CUMPLE</v>
      </c>
      <c r="AX11" s="29"/>
      <c r="AY11" s="41">
        <v>20270</v>
      </c>
      <c r="AZ11" s="30" t="str">
        <f t="shared" si="16"/>
        <v>CUMPLE</v>
      </c>
      <c r="BA11" s="29"/>
      <c r="BB11" s="41">
        <v>24247</v>
      </c>
      <c r="BC11" s="119" t="str">
        <f t="shared" si="17"/>
        <v>CUMPLE</v>
      </c>
      <c r="BD11" s="106">
        <f t="shared" si="0"/>
        <v>23633.625</v>
      </c>
      <c r="BE11" s="109">
        <f t="shared" si="1"/>
        <v>25888.272825</v>
      </c>
      <c r="BF11" s="110"/>
    </row>
    <row r="12" spans="1:58" s="31" customFormat="1" ht="14.4">
      <c r="A12" s="28"/>
      <c r="B12" s="28"/>
      <c r="C12" s="77" t="s">
        <v>37</v>
      </c>
      <c r="D12" s="78" t="s">
        <v>38</v>
      </c>
      <c r="E12" s="32" t="s">
        <v>30</v>
      </c>
      <c r="F12" s="49">
        <v>1</v>
      </c>
      <c r="G12" s="53">
        <v>27534</v>
      </c>
      <c r="H12" s="29"/>
      <c r="I12" s="41">
        <v>27369</v>
      </c>
      <c r="J12" s="30" t="str">
        <f t="shared" si="2"/>
        <v>CUMPLE</v>
      </c>
      <c r="K12" s="29"/>
      <c r="L12" s="41">
        <v>26708</v>
      </c>
      <c r="M12" s="30" t="str">
        <f t="shared" si="3"/>
        <v>CUMPLE</v>
      </c>
      <c r="N12" s="29"/>
      <c r="O12" s="41">
        <v>25607</v>
      </c>
      <c r="P12" s="30" t="str">
        <f t="shared" si="4"/>
        <v>CUMPLE</v>
      </c>
      <c r="Q12" s="29"/>
      <c r="R12" s="41">
        <v>26496</v>
      </c>
      <c r="S12" s="30" t="str">
        <f t="shared" si="5"/>
        <v>CUMPLE</v>
      </c>
      <c r="T12" s="29"/>
      <c r="U12" s="41">
        <v>26626</v>
      </c>
      <c r="V12" s="30" t="str">
        <f t="shared" si="6"/>
        <v>CUMPLE</v>
      </c>
      <c r="W12" s="29"/>
      <c r="X12" s="41">
        <v>27452</v>
      </c>
      <c r="Y12" s="30" t="str">
        <f t="shared" si="7"/>
        <v>CUMPLE</v>
      </c>
      <c r="Z12" s="29"/>
      <c r="AA12" s="41">
        <v>26807</v>
      </c>
      <c r="AB12" s="30" t="str">
        <f t="shared" si="8"/>
        <v>CUMPLE</v>
      </c>
      <c r="AC12" s="29"/>
      <c r="AD12" s="41">
        <v>26811</v>
      </c>
      <c r="AE12" s="30" t="str">
        <f t="shared" si="9"/>
        <v>CUMPLE</v>
      </c>
      <c r="AF12" s="29"/>
      <c r="AG12" s="41">
        <v>26371</v>
      </c>
      <c r="AH12" s="30" t="str">
        <f t="shared" si="10"/>
        <v>CUMPLE</v>
      </c>
      <c r="AI12" s="29"/>
      <c r="AJ12" s="41">
        <v>26777</v>
      </c>
      <c r="AK12" s="30" t="str">
        <f t="shared" si="11"/>
        <v>CUMPLE</v>
      </c>
      <c r="AL12" s="29"/>
      <c r="AM12" s="41">
        <v>26570</v>
      </c>
      <c r="AN12" s="30" t="str">
        <f t="shared" si="12"/>
        <v>CUMPLE</v>
      </c>
      <c r="AO12" s="29"/>
      <c r="AP12" s="41">
        <v>26928</v>
      </c>
      <c r="AQ12" s="30" t="str">
        <f t="shared" si="13"/>
        <v>CUMPLE</v>
      </c>
      <c r="AR12" s="29"/>
      <c r="AS12" s="41">
        <v>26626</v>
      </c>
      <c r="AT12" s="30" t="str">
        <f t="shared" si="14"/>
        <v>CUMPLE</v>
      </c>
      <c r="AU12" s="29"/>
      <c r="AV12" s="41">
        <v>27025</v>
      </c>
      <c r="AW12" s="30" t="str">
        <f t="shared" si="15"/>
        <v>CUMPLE</v>
      </c>
      <c r="AX12" s="29"/>
      <c r="AY12" s="41">
        <v>18760</v>
      </c>
      <c r="AZ12" s="30" t="str">
        <f t="shared" si="16"/>
        <v>CUMPLE</v>
      </c>
      <c r="BA12" s="29"/>
      <c r="BB12" s="41">
        <v>27195</v>
      </c>
      <c r="BC12" s="119" t="str">
        <f t="shared" si="17"/>
        <v>CUMPLE</v>
      </c>
      <c r="BD12" s="106">
        <f t="shared" si="0"/>
        <v>26258</v>
      </c>
      <c r="BE12" s="109">
        <f t="shared" si="1"/>
        <v>28763.013199999998</v>
      </c>
      <c r="BF12" s="110"/>
    </row>
    <row r="13" spans="1:58" s="31" customFormat="1" ht="14.4">
      <c r="A13" s="28"/>
      <c r="B13" s="28"/>
      <c r="C13" s="77" t="s">
        <v>39</v>
      </c>
      <c r="D13" s="78" t="s">
        <v>40</v>
      </c>
      <c r="E13" s="32" t="s">
        <v>41</v>
      </c>
      <c r="F13" s="49">
        <v>1</v>
      </c>
      <c r="G13" s="53">
        <v>18127</v>
      </c>
      <c r="H13" s="29"/>
      <c r="I13" s="41">
        <v>18018</v>
      </c>
      <c r="J13" s="30" t="str">
        <f t="shared" si="2"/>
        <v>CUMPLE</v>
      </c>
      <c r="K13" s="29"/>
      <c r="L13" s="41">
        <v>17583</v>
      </c>
      <c r="M13" s="30" t="str">
        <f t="shared" si="3"/>
        <v>CUMPLE</v>
      </c>
      <c r="N13" s="29"/>
      <c r="O13" s="41">
        <v>16858</v>
      </c>
      <c r="P13" s="30" t="str">
        <f t="shared" si="4"/>
        <v>CUMPLE</v>
      </c>
      <c r="Q13" s="29"/>
      <c r="R13" s="41">
        <v>17444</v>
      </c>
      <c r="S13" s="30" t="str">
        <f t="shared" si="5"/>
        <v>CUMPLE</v>
      </c>
      <c r="T13" s="29"/>
      <c r="U13" s="41">
        <v>17529</v>
      </c>
      <c r="V13" s="30" t="str">
        <f t="shared" si="6"/>
        <v>CUMPLE</v>
      </c>
      <c r="W13" s="29"/>
      <c r="X13" s="41">
        <v>18073</v>
      </c>
      <c r="Y13" s="30" t="str">
        <f t="shared" si="7"/>
        <v>CUMPLE</v>
      </c>
      <c r="Z13" s="29"/>
      <c r="AA13" s="41">
        <v>17648</v>
      </c>
      <c r="AB13" s="30" t="str">
        <f t="shared" si="8"/>
        <v>CUMPLE</v>
      </c>
      <c r="AC13" s="29"/>
      <c r="AD13" s="41">
        <v>17621</v>
      </c>
      <c r="AE13" s="30" t="str">
        <f t="shared" si="9"/>
        <v>CUMPLE</v>
      </c>
      <c r="AF13" s="29"/>
      <c r="AG13" s="41">
        <v>17362</v>
      </c>
      <c r="AH13" s="30" t="str">
        <f t="shared" si="10"/>
        <v>CUMPLE</v>
      </c>
      <c r="AI13" s="29"/>
      <c r="AJ13" s="41">
        <v>17629</v>
      </c>
      <c r="AK13" s="30" t="str">
        <f t="shared" si="11"/>
        <v>CUMPLE</v>
      </c>
      <c r="AL13" s="29"/>
      <c r="AM13" s="41">
        <v>17493</v>
      </c>
      <c r="AN13" s="30" t="str">
        <f t="shared" si="12"/>
        <v>CUMPLE</v>
      </c>
      <c r="AO13" s="29"/>
      <c r="AP13" s="41">
        <v>17728</v>
      </c>
      <c r="AQ13" s="30" t="str">
        <f t="shared" si="13"/>
        <v>CUMPLE</v>
      </c>
      <c r="AR13" s="29"/>
      <c r="AS13" s="41">
        <v>17529</v>
      </c>
      <c r="AT13" s="30" t="str">
        <f t="shared" si="14"/>
        <v>CUMPLE</v>
      </c>
      <c r="AU13" s="29"/>
      <c r="AV13" s="41">
        <v>17792</v>
      </c>
      <c r="AW13" s="30" t="str">
        <f t="shared" si="15"/>
        <v>CUMPLE</v>
      </c>
      <c r="AX13" s="29"/>
      <c r="AY13" s="41">
        <v>18127</v>
      </c>
      <c r="AZ13" s="30" t="str">
        <f t="shared" si="16"/>
        <v>CUMPLE</v>
      </c>
      <c r="BA13" s="29"/>
      <c r="BB13" s="41">
        <v>17904</v>
      </c>
      <c r="BC13" s="119" t="str">
        <f t="shared" si="17"/>
        <v>CUMPLE</v>
      </c>
      <c r="BD13" s="106">
        <f t="shared" si="0"/>
        <v>17646.125</v>
      </c>
      <c r="BE13" s="109">
        <f t="shared" si="1"/>
        <v>19329.565325</v>
      </c>
      <c r="BF13" s="110"/>
    </row>
    <row r="14" spans="1:58" s="31" customFormat="1" ht="14.4">
      <c r="A14" s="28"/>
      <c r="B14" s="28"/>
      <c r="C14" s="77" t="s">
        <v>42</v>
      </c>
      <c r="D14" s="78" t="s">
        <v>43</v>
      </c>
      <c r="E14" s="32" t="s">
        <v>30</v>
      </c>
      <c r="F14" s="49">
        <v>1</v>
      </c>
      <c r="G14" s="53">
        <v>62060</v>
      </c>
      <c r="H14" s="29"/>
      <c r="I14" s="41">
        <v>61687</v>
      </c>
      <c r="J14" s="30" t="str">
        <f t="shared" si="2"/>
        <v>CUMPLE</v>
      </c>
      <c r="K14" s="29"/>
      <c r="L14" s="41">
        <v>60198</v>
      </c>
      <c r="M14" s="30" t="str">
        <f t="shared" si="3"/>
        <v>CUMPLE</v>
      </c>
      <c r="N14" s="29"/>
      <c r="O14" s="41">
        <v>57716</v>
      </c>
      <c r="P14" s="30" t="str">
        <f t="shared" si="4"/>
        <v>CUMPLE</v>
      </c>
      <c r="Q14" s="29"/>
      <c r="R14" s="41">
        <v>59720</v>
      </c>
      <c r="S14" s="30" t="str">
        <f t="shared" si="5"/>
        <v>CUMPLE</v>
      </c>
      <c r="T14" s="29"/>
      <c r="U14" s="41">
        <v>60012</v>
      </c>
      <c r="V14" s="30" t="str">
        <f t="shared" si="6"/>
        <v>CUMPLE</v>
      </c>
      <c r="W14" s="29"/>
      <c r="X14" s="41">
        <v>61874</v>
      </c>
      <c r="Y14" s="30" t="str">
        <f t="shared" si="7"/>
        <v>CUMPLE</v>
      </c>
      <c r="Z14" s="29"/>
      <c r="AA14" s="41">
        <v>60421</v>
      </c>
      <c r="AB14" s="30" t="str">
        <f t="shared" si="8"/>
        <v>CUMPLE</v>
      </c>
      <c r="AC14" s="29"/>
      <c r="AD14" s="41">
        <v>60455</v>
      </c>
      <c r="AE14" s="30" t="str">
        <f t="shared" si="9"/>
        <v>CUMPLE</v>
      </c>
      <c r="AF14" s="29"/>
      <c r="AG14" s="41">
        <v>59439</v>
      </c>
      <c r="AH14" s="30" t="str">
        <f t="shared" si="10"/>
        <v>CUMPLE</v>
      </c>
      <c r="AI14" s="29"/>
      <c r="AJ14" s="41">
        <v>60353</v>
      </c>
      <c r="AK14" s="30" t="str">
        <f t="shared" si="11"/>
        <v>CUMPLE</v>
      </c>
      <c r="AL14" s="29"/>
      <c r="AM14" s="41">
        <v>59888</v>
      </c>
      <c r="AN14" s="30" t="str">
        <f t="shared" si="12"/>
        <v>CUMPLE</v>
      </c>
      <c r="AO14" s="29"/>
      <c r="AP14" s="41">
        <v>60694</v>
      </c>
      <c r="AQ14" s="30" t="str">
        <f t="shared" si="13"/>
        <v>CUMPLE</v>
      </c>
      <c r="AR14" s="29"/>
      <c r="AS14" s="41">
        <v>60012</v>
      </c>
      <c r="AT14" s="30" t="str">
        <f t="shared" si="14"/>
        <v>CUMPLE</v>
      </c>
      <c r="AU14" s="29"/>
      <c r="AV14" s="41">
        <v>60912</v>
      </c>
      <c r="AW14" s="30" t="str">
        <f t="shared" si="15"/>
        <v>CUMPLE</v>
      </c>
      <c r="AX14" s="29"/>
      <c r="AY14" s="41">
        <v>62060</v>
      </c>
      <c r="AZ14" s="30" t="str">
        <f t="shared" si="16"/>
        <v>CUMPLE</v>
      </c>
      <c r="BA14" s="29"/>
      <c r="BB14" s="41">
        <v>61296</v>
      </c>
      <c r="BC14" s="119" t="str">
        <f t="shared" si="17"/>
        <v>CUMPLE</v>
      </c>
      <c r="BD14" s="106">
        <f t="shared" si="0"/>
        <v>60421.0625</v>
      </c>
      <c r="BE14" s="109">
        <f t="shared" si="1"/>
        <v>66185.23186249999</v>
      </c>
      <c r="BF14" s="110"/>
    </row>
    <row r="15" spans="1:58" s="31" customFormat="1" ht="14.4">
      <c r="A15" s="28"/>
      <c r="B15" s="28"/>
      <c r="C15" s="77" t="s">
        <v>44</v>
      </c>
      <c r="D15" s="78" t="s">
        <v>45</v>
      </c>
      <c r="E15" s="32" t="s">
        <v>41</v>
      </c>
      <c r="F15" s="49">
        <v>1</v>
      </c>
      <c r="G15" s="53">
        <v>16359</v>
      </c>
      <c r="H15" s="29"/>
      <c r="I15" s="41">
        <v>16260</v>
      </c>
      <c r="J15" s="30" t="str">
        <f t="shared" si="2"/>
        <v>CUMPLE</v>
      </c>
      <c r="K15" s="29"/>
      <c r="L15" s="41">
        <v>15868</v>
      </c>
      <c r="M15" s="30" t="str">
        <f t="shared" si="3"/>
        <v>CUMPLE</v>
      </c>
      <c r="N15" s="29"/>
      <c r="O15" s="41">
        <v>15214</v>
      </c>
      <c r="P15" s="30" t="str">
        <f t="shared" si="4"/>
        <v>CUMPLE</v>
      </c>
      <c r="Q15" s="29"/>
      <c r="R15" s="41">
        <v>15742</v>
      </c>
      <c r="S15" s="30" t="str">
        <f t="shared" si="5"/>
        <v>CUMPLE</v>
      </c>
      <c r="T15" s="29"/>
      <c r="U15" s="41">
        <v>15819</v>
      </c>
      <c r="V15" s="30" t="str">
        <f t="shared" si="6"/>
        <v>CUMPLE</v>
      </c>
      <c r="W15" s="29"/>
      <c r="X15" s="41">
        <v>16310</v>
      </c>
      <c r="Y15" s="30" t="str">
        <f t="shared" si="7"/>
        <v>CUMPLE</v>
      </c>
      <c r="Z15" s="29"/>
      <c r="AA15" s="41">
        <v>15927</v>
      </c>
      <c r="AB15" s="30" t="str">
        <f t="shared" si="8"/>
        <v>CUMPLE</v>
      </c>
      <c r="AC15" s="29"/>
      <c r="AD15" s="41">
        <v>15910</v>
      </c>
      <c r="AE15" s="30" t="str">
        <f t="shared" si="9"/>
        <v>CUMPLE</v>
      </c>
      <c r="AF15" s="29"/>
      <c r="AG15" s="41">
        <v>15668</v>
      </c>
      <c r="AH15" s="30" t="str">
        <f t="shared" si="10"/>
        <v>CUMPLE</v>
      </c>
      <c r="AI15" s="29"/>
      <c r="AJ15" s="41">
        <v>15909</v>
      </c>
      <c r="AK15" s="30" t="str">
        <f t="shared" si="11"/>
        <v>CUMPLE</v>
      </c>
      <c r="AL15" s="29"/>
      <c r="AM15" s="41">
        <v>15786</v>
      </c>
      <c r="AN15" s="30" t="str">
        <f t="shared" si="12"/>
        <v>CUMPLE</v>
      </c>
      <c r="AO15" s="29"/>
      <c r="AP15" s="41">
        <v>15999</v>
      </c>
      <c r="AQ15" s="30" t="str">
        <f t="shared" si="13"/>
        <v>CUMPLE</v>
      </c>
      <c r="AR15" s="29"/>
      <c r="AS15" s="41">
        <v>15819</v>
      </c>
      <c r="AT15" s="30" t="str">
        <f t="shared" si="14"/>
        <v>CUMPLE</v>
      </c>
      <c r="AU15" s="29"/>
      <c r="AV15" s="41">
        <v>16056</v>
      </c>
      <c r="AW15" s="30" t="str">
        <f t="shared" si="15"/>
        <v>CUMPLE</v>
      </c>
      <c r="AX15" s="29"/>
      <c r="AY15" s="41">
        <v>16359</v>
      </c>
      <c r="AZ15" s="30" t="str">
        <f t="shared" si="16"/>
        <v>CUMPLE</v>
      </c>
      <c r="BA15" s="29"/>
      <c r="BB15" s="41">
        <v>16157</v>
      </c>
      <c r="BC15" s="119" t="str">
        <f t="shared" si="17"/>
        <v>CUMPLE</v>
      </c>
      <c r="BD15" s="106">
        <f t="shared" si="0"/>
        <v>15925.1875</v>
      </c>
      <c r="BE15" s="109">
        <f t="shared" si="1"/>
        <v>17444.450387499997</v>
      </c>
      <c r="BF15" s="110"/>
    </row>
    <row r="16" spans="1:58" s="31" customFormat="1" ht="14.4">
      <c r="A16" s="28"/>
      <c r="B16" s="28"/>
      <c r="C16" s="77" t="s">
        <v>46</v>
      </c>
      <c r="D16" s="78" t="s">
        <v>47</v>
      </c>
      <c r="E16" s="32" t="s">
        <v>30</v>
      </c>
      <c r="F16" s="49">
        <v>1</v>
      </c>
      <c r="G16" s="53">
        <v>26388</v>
      </c>
      <c r="H16" s="29"/>
      <c r="I16" s="41">
        <v>26230</v>
      </c>
      <c r="J16" s="30" t="str">
        <f t="shared" si="2"/>
        <v>CUMPLE</v>
      </c>
      <c r="K16" s="29"/>
      <c r="L16" s="41">
        <v>25597</v>
      </c>
      <c r="M16" s="30" t="str">
        <f t="shared" si="3"/>
        <v>CUMPLE</v>
      </c>
      <c r="N16" s="29"/>
      <c r="O16" s="41">
        <v>24541</v>
      </c>
      <c r="P16" s="30" t="str">
        <f t="shared" si="4"/>
        <v>CUMPLE</v>
      </c>
      <c r="Q16" s="29"/>
      <c r="R16" s="41">
        <v>25393</v>
      </c>
      <c r="S16" s="30" t="str">
        <f t="shared" si="5"/>
        <v>CUMPLE</v>
      </c>
      <c r="T16" s="29"/>
      <c r="U16" s="41">
        <v>25517</v>
      </c>
      <c r="V16" s="30" t="str">
        <f t="shared" si="6"/>
        <v>CUMPLE</v>
      </c>
      <c r="W16" s="29"/>
      <c r="X16" s="41">
        <v>26309</v>
      </c>
      <c r="Y16" s="30" t="str">
        <f t="shared" si="7"/>
        <v>CUMPLE</v>
      </c>
      <c r="Z16" s="29"/>
      <c r="AA16" s="41">
        <v>25692</v>
      </c>
      <c r="AB16" s="30" t="str">
        <f t="shared" si="8"/>
        <v>CUMPLE</v>
      </c>
      <c r="AC16" s="29"/>
      <c r="AD16" s="41">
        <v>25621</v>
      </c>
      <c r="AE16" s="30" t="str">
        <f t="shared" si="9"/>
        <v>CUMPLE</v>
      </c>
      <c r="AF16" s="29"/>
      <c r="AG16" s="41">
        <v>25274</v>
      </c>
      <c r="AH16" s="30" t="str">
        <f t="shared" si="10"/>
        <v>CUMPLE</v>
      </c>
      <c r="AI16" s="29"/>
      <c r="AJ16" s="41">
        <v>25663</v>
      </c>
      <c r="AK16" s="30" t="str">
        <f t="shared" si="11"/>
        <v>CUMPLE</v>
      </c>
      <c r="AL16" s="29"/>
      <c r="AM16" s="41">
        <v>25465</v>
      </c>
      <c r="AN16" s="30" t="str">
        <f t="shared" si="12"/>
        <v>CUMPLE</v>
      </c>
      <c r="AO16" s="29"/>
      <c r="AP16" s="41">
        <v>25808</v>
      </c>
      <c r="AQ16" s="30" t="str">
        <f t="shared" si="13"/>
        <v>CUMPLE</v>
      </c>
      <c r="AR16" s="29"/>
      <c r="AS16" s="41">
        <v>25517</v>
      </c>
      <c r="AT16" s="30" t="str">
        <f t="shared" si="14"/>
        <v>CUMPLE</v>
      </c>
      <c r="AU16" s="29"/>
      <c r="AV16" s="41">
        <v>25900</v>
      </c>
      <c r="AW16" s="30" t="str">
        <f t="shared" si="15"/>
        <v>CUMPLE</v>
      </c>
      <c r="AX16" s="29"/>
      <c r="AY16" s="41">
        <v>22315</v>
      </c>
      <c r="AZ16" s="30" t="str">
        <f t="shared" si="16"/>
        <v>CUMPLE</v>
      </c>
      <c r="BA16" s="29"/>
      <c r="BB16" s="41">
        <v>26064</v>
      </c>
      <c r="BC16" s="119" t="str">
        <f t="shared" si="17"/>
        <v>CUMPLE</v>
      </c>
      <c r="BD16" s="106">
        <f t="shared" si="0"/>
        <v>25431.625</v>
      </c>
      <c r="BE16" s="109">
        <f t="shared" si="1"/>
        <v>27857.802024999997</v>
      </c>
      <c r="BF16" s="110"/>
    </row>
    <row r="17" spans="1:58" s="31" customFormat="1" ht="14.4">
      <c r="A17" s="28"/>
      <c r="B17" s="28"/>
      <c r="C17" s="77" t="s">
        <v>48</v>
      </c>
      <c r="D17" s="78" t="s">
        <v>49</v>
      </c>
      <c r="E17" s="32" t="s">
        <v>50</v>
      </c>
      <c r="F17" s="49">
        <v>1</v>
      </c>
      <c r="G17" s="53">
        <v>78042</v>
      </c>
      <c r="H17" s="29"/>
      <c r="I17" s="41">
        <v>77574</v>
      </c>
      <c r="J17" s="30" t="str">
        <f t="shared" si="2"/>
        <v>CUMPLE</v>
      </c>
      <c r="K17" s="29"/>
      <c r="L17" s="41">
        <v>75701</v>
      </c>
      <c r="M17" s="30" t="str">
        <f t="shared" si="3"/>
        <v>CUMPLE</v>
      </c>
      <c r="N17" s="29"/>
      <c r="O17" s="41">
        <v>72579</v>
      </c>
      <c r="P17" s="30" t="str">
        <f t="shared" si="4"/>
        <v>CUMPLE</v>
      </c>
      <c r="Q17" s="29"/>
      <c r="R17" s="41">
        <v>75100</v>
      </c>
      <c r="S17" s="30" t="str">
        <f t="shared" si="5"/>
        <v>CUMPLE</v>
      </c>
      <c r="T17" s="29"/>
      <c r="U17" s="41">
        <v>75466</v>
      </c>
      <c r="V17" s="30" t="str">
        <f t="shared" si="6"/>
        <v>CUMPLE</v>
      </c>
      <c r="W17" s="29"/>
      <c r="X17" s="41">
        <v>77808</v>
      </c>
      <c r="Y17" s="30" t="str">
        <f t="shared" si="7"/>
        <v>CUMPLE</v>
      </c>
      <c r="Z17" s="29"/>
      <c r="AA17" s="41">
        <v>75981</v>
      </c>
      <c r="AB17" s="30" t="str">
        <f t="shared" si="8"/>
        <v>CUMPLE</v>
      </c>
      <c r="AC17" s="29"/>
      <c r="AD17" s="41">
        <v>76015</v>
      </c>
      <c r="AE17" s="30" t="str">
        <f t="shared" si="9"/>
        <v>CUMPLE</v>
      </c>
      <c r="AF17" s="29"/>
      <c r="AG17" s="41">
        <v>74746</v>
      </c>
      <c r="AH17" s="30" t="str">
        <f t="shared" si="10"/>
        <v>CUMPLE</v>
      </c>
      <c r="AI17" s="29"/>
      <c r="AJ17" s="41">
        <v>75896</v>
      </c>
      <c r="AK17" s="30" t="str">
        <f t="shared" si="11"/>
        <v>CUMPLE</v>
      </c>
      <c r="AL17" s="29"/>
      <c r="AM17" s="41">
        <v>75310</v>
      </c>
      <c r="AN17" s="30" t="str">
        <f t="shared" si="12"/>
        <v>CUMPLE</v>
      </c>
      <c r="AO17" s="29"/>
      <c r="AP17" s="41">
        <v>76325</v>
      </c>
      <c r="AQ17" s="30" t="str">
        <f t="shared" si="13"/>
        <v>CUMPLE</v>
      </c>
      <c r="AR17" s="29"/>
      <c r="AS17" s="41">
        <v>75466</v>
      </c>
      <c r="AT17" s="30" t="str">
        <f t="shared" si="14"/>
        <v>CUMPLE</v>
      </c>
      <c r="AU17" s="29"/>
      <c r="AV17" s="41">
        <v>76598</v>
      </c>
      <c r="AW17" s="30" t="str">
        <f t="shared" si="15"/>
        <v>CUMPLE</v>
      </c>
      <c r="AX17" s="29"/>
      <c r="AY17" s="41">
        <v>38581</v>
      </c>
      <c r="AZ17" s="30" t="str">
        <f t="shared" si="16"/>
        <v>CUMPLE</v>
      </c>
      <c r="BA17" s="29"/>
      <c r="BB17" s="41">
        <v>77082</v>
      </c>
      <c r="BC17" s="119" t="str">
        <f t="shared" si="17"/>
        <v>CUMPLE</v>
      </c>
      <c r="BD17" s="106">
        <f t="shared" si="0"/>
        <v>73514.25</v>
      </c>
      <c r="BE17" s="109">
        <f t="shared" si="1"/>
        <v>80527.509449999998</v>
      </c>
      <c r="BF17" s="110"/>
    </row>
    <row r="18" spans="1:58" s="31" customFormat="1" ht="14.4">
      <c r="A18" s="28"/>
      <c r="B18" s="28"/>
      <c r="C18" s="77" t="s">
        <v>51</v>
      </c>
      <c r="D18" s="78" t="s">
        <v>52</v>
      </c>
      <c r="E18" s="32" t="s">
        <v>50</v>
      </c>
      <c r="F18" s="49">
        <v>1</v>
      </c>
      <c r="G18" s="53">
        <v>69207</v>
      </c>
      <c r="H18" s="29"/>
      <c r="I18" s="41">
        <v>68792</v>
      </c>
      <c r="J18" s="30" t="str">
        <f t="shared" si="2"/>
        <v>CUMPLE</v>
      </c>
      <c r="K18" s="29"/>
      <c r="L18" s="41">
        <v>67131</v>
      </c>
      <c r="M18" s="30" t="str">
        <f t="shared" si="3"/>
        <v>CUMPLE</v>
      </c>
      <c r="N18" s="29"/>
      <c r="O18" s="41">
        <v>64363</v>
      </c>
      <c r="P18" s="30" t="str">
        <f t="shared" si="4"/>
        <v>CUMPLE</v>
      </c>
      <c r="Q18" s="29"/>
      <c r="R18" s="41">
        <v>66598</v>
      </c>
      <c r="S18" s="30" t="str">
        <f t="shared" si="5"/>
        <v>CUMPLE</v>
      </c>
      <c r="T18" s="29"/>
      <c r="U18" s="41">
        <v>66923</v>
      </c>
      <c r="V18" s="30" t="str">
        <f t="shared" si="6"/>
        <v>CUMPLE</v>
      </c>
      <c r="W18" s="29"/>
      <c r="X18" s="41">
        <v>68999</v>
      </c>
      <c r="Y18" s="30" t="str">
        <f t="shared" si="7"/>
        <v>CUMPLE</v>
      </c>
      <c r="Z18" s="29"/>
      <c r="AA18" s="41">
        <v>67380</v>
      </c>
      <c r="AB18" s="30" t="str">
        <f t="shared" si="8"/>
        <v>CUMPLE</v>
      </c>
      <c r="AC18" s="29"/>
      <c r="AD18" s="41">
        <v>67370</v>
      </c>
      <c r="AE18" s="30" t="str">
        <f t="shared" si="9"/>
        <v>CUMPLE</v>
      </c>
      <c r="AF18" s="29"/>
      <c r="AG18" s="41">
        <v>66284</v>
      </c>
      <c r="AH18" s="30" t="str">
        <f t="shared" si="10"/>
        <v>CUMPLE</v>
      </c>
      <c r="AI18" s="29"/>
      <c r="AJ18" s="41">
        <v>67304</v>
      </c>
      <c r="AK18" s="30" t="str">
        <f t="shared" si="11"/>
        <v>CUMPLE</v>
      </c>
      <c r="AL18" s="29"/>
      <c r="AM18" s="41">
        <v>66785</v>
      </c>
      <c r="AN18" s="30" t="str">
        <f t="shared" si="12"/>
        <v>CUMPLE</v>
      </c>
      <c r="AO18" s="29"/>
      <c r="AP18" s="41">
        <v>67685</v>
      </c>
      <c r="AQ18" s="30" t="str">
        <f t="shared" si="13"/>
        <v>CUMPLE</v>
      </c>
      <c r="AR18" s="29"/>
      <c r="AS18" s="41">
        <v>66923</v>
      </c>
      <c r="AT18" s="30" t="str">
        <f t="shared" si="14"/>
        <v>CUMPLE</v>
      </c>
      <c r="AU18" s="29"/>
      <c r="AV18" s="41">
        <v>67927</v>
      </c>
      <c r="AW18" s="30" t="str">
        <f t="shared" si="15"/>
        <v>CUMPLE</v>
      </c>
      <c r="AX18" s="29"/>
      <c r="AY18" s="41">
        <v>38581</v>
      </c>
      <c r="AZ18" s="30" t="str">
        <f t="shared" si="16"/>
        <v>CUMPLE</v>
      </c>
      <c r="BA18" s="29"/>
      <c r="BB18" s="41">
        <v>68356</v>
      </c>
      <c r="BC18" s="119" t="str">
        <f t="shared" si="17"/>
        <v>CUMPLE</v>
      </c>
      <c r="BD18" s="106">
        <f t="shared" si="0"/>
        <v>65462.5625</v>
      </c>
      <c r="BE18" s="109">
        <f t="shared" si="1"/>
        <v>71707.690962499997</v>
      </c>
      <c r="BF18" s="110"/>
    </row>
    <row r="19" spans="1:58" s="31" customFormat="1" ht="14.4">
      <c r="A19" s="28"/>
      <c r="B19" s="28"/>
      <c r="C19" s="77" t="s">
        <v>53</v>
      </c>
      <c r="D19" s="78" t="s">
        <v>54</v>
      </c>
      <c r="E19" s="32" t="s">
        <v>30</v>
      </c>
      <c r="F19" s="49">
        <v>1</v>
      </c>
      <c r="G19" s="53">
        <v>22175</v>
      </c>
      <c r="H19" s="29"/>
      <c r="I19" s="41">
        <v>22042</v>
      </c>
      <c r="J19" s="30" t="str">
        <f t="shared" si="2"/>
        <v>CUMPLE</v>
      </c>
      <c r="K19" s="29"/>
      <c r="L19" s="41">
        <v>21509</v>
      </c>
      <c r="M19" s="30" t="str">
        <f t="shared" si="3"/>
        <v>CUMPLE</v>
      </c>
      <c r="N19" s="29"/>
      <c r="O19" s="41">
        <v>20622</v>
      </c>
      <c r="P19" s="30" t="str">
        <f t="shared" si="4"/>
        <v>CUMPLE</v>
      </c>
      <c r="Q19" s="29"/>
      <c r="R19" s="41">
        <v>21339</v>
      </c>
      <c r="S19" s="30" t="str">
        <f t="shared" si="5"/>
        <v>CUMPLE</v>
      </c>
      <c r="T19" s="29"/>
      <c r="U19" s="41">
        <v>21443</v>
      </c>
      <c r="V19" s="30" t="str">
        <f t="shared" si="6"/>
        <v>CUMPLE</v>
      </c>
      <c r="W19" s="29"/>
      <c r="X19" s="41">
        <v>22108</v>
      </c>
      <c r="Y19" s="30" t="str">
        <f t="shared" si="7"/>
        <v>CUMPLE</v>
      </c>
      <c r="Z19" s="29"/>
      <c r="AA19" s="41">
        <v>21589</v>
      </c>
      <c r="AB19" s="30" t="str">
        <f t="shared" si="8"/>
        <v>CUMPLE</v>
      </c>
      <c r="AC19" s="29"/>
      <c r="AD19" s="41">
        <v>21521</v>
      </c>
      <c r="AE19" s="30" t="str">
        <f t="shared" si="9"/>
        <v>CUMPLE</v>
      </c>
      <c r="AF19" s="29"/>
      <c r="AG19" s="41">
        <v>21238</v>
      </c>
      <c r="AH19" s="30" t="str">
        <f t="shared" si="10"/>
        <v>CUMPLE</v>
      </c>
      <c r="AI19" s="29"/>
      <c r="AJ19" s="41">
        <v>21565</v>
      </c>
      <c r="AK19" s="30" t="str">
        <f t="shared" si="11"/>
        <v>CUMPLE</v>
      </c>
      <c r="AL19" s="29"/>
      <c r="AM19" s="41">
        <v>21398</v>
      </c>
      <c r="AN19" s="30" t="str">
        <f t="shared" si="12"/>
        <v>CUMPLE</v>
      </c>
      <c r="AO19" s="29"/>
      <c r="AP19" s="41">
        <v>21687</v>
      </c>
      <c r="AQ19" s="30" t="str">
        <f t="shared" si="13"/>
        <v>CUMPLE</v>
      </c>
      <c r="AR19" s="29"/>
      <c r="AS19" s="41">
        <v>21443</v>
      </c>
      <c r="AT19" s="30" t="str">
        <f t="shared" si="14"/>
        <v>CUMPLE</v>
      </c>
      <c r="AU19" s="29"/>
      <c r="AV19" s="41">
        <v>21764</v>
      </c>
      <c r="AW19" s="30" t="str">
        <f t="shared" si="15"/>
        <v>CUMPLE</v>
      </c>
      <c r="AX19" s="29"/>
      <c r="AY19" s="41">
        <v>22175</v>
      </c>
      <c r="AZ19" s="30" t="str">
        <f t="shared" si="16"/>
        <v>CUMPLE</v>
      </c>
      <c r="BA19" s="29"/>
      <c r="BB19" s="41">
        <v>21902</v>
      </c>
      <c r="BC19" s="119" t="str">
        <f t="shared" si="17"/>
        <v>CUMPLE</v>
      </c>
      <c r="BD19" s="106">
        <f t="shared" si="0"/>
        <v>21584.0625</v>
      </c>
      <c r="BE19" s="109">
        <f t="shared" si="1"/>
        <v>23643.1820625</v>
      </c>
      <c r="BF19" s="110"/>
    </row>
    <row r="20" spans="1:58" s="31" customFormat="1" ht="14.4">
      <c r="A20" s="28"/>
      <c r="B20" s="28"/>
      <c r="C20" s="77" t="s">
        <v>55</v>
      </c>
      <c r="D20" s="78" t="s">
        <v>56</v>
      </c>
      <c r="E20" s="32" t="s">
        <v>41</v>
      </c>
      <c r="F20" s="49">
        <v>1</v>
      </c>
      <c r="G20" s="53">
        <v>20712</v>
      </c>
      <c r="H20" s="29"/>
      <c r="I20" s="41">
        <v>20588</v>
      </c>
      <c r="J20" s="30" t="str">
        <f t="shared" si="2"/>
        <v>CUMPLE</v>
      </c>
      <c r="K20" s="29"/>
      <c r="L20" s="41">
        <v>20090</v>
      </c>
      <c r="M20" s="30" t="str">
        <f t="shared" si="3"/>
        <v>CUMPLE</v>
      </c>
      <c r="N20" s="29"/>
      <c r="O20" s="41">
        <v>19262</v>
      </c>
      <c r="P20" s="30" t="str">
        <f t="shared" si="4"/>
        <v>CUMPLE</v>
      </c>
      <c r="Q20" s="29"/>
      <c r="R20" s="41">
        <v>19931</v>
      </c>
      <c r="S20" s="30" t="str">
        <f t="shared" si="5"/>
        <v>CUMPLE</v>
      </c>
      <c r="T20" s="29"/>
      <c r="U20" s="41">
        <v>20028</v>
      </c>
      <c r="V20" s="30" t="str">
        <f t="shared" si="6"/>
        <v>CUMPLE</v>
      </c>
      <c r="W20" s="29"/>
      <c r="X20" s="41">
        <v>20650</v>
      </c>
      <c r="Y20" s="30" t="str">
        <f t="shared" si="7"/>
        <v>CUMPLE</v>
      </c>
      <c r="Z20" s="29"/>
      <c r="AA20" s="41">
        <v>20165</v>
      </c>
      <c r="AB20" s="30" t="str">
        <f t="shared" si="8"/>
        <v>CUMPLE</v>
      </c>
      <c r="AC20" s="29"/>
      <c r="AD20" s="41">
        <v>20093</v>
      </c>
      <c r="AE20" s="30" t="str">
        <f t="shared" si="9"/>
        <v>CUMPLE</v>
      </c>
      <c r="AF20" s="29"/>
      <c r="AG20" s="41">
        <v>19837</v>
      </c>
      <c r="AH20" s="30" t="str">
        <f t="shared" si="10"/>
        <v>CUMPLE</v>
      </c>
      <c r="AI20" s="29"/>
      <c r="AJ20" s="41">
        <v>20142</v>
      </c>
      <c r="AK20" s="30" t="str">
        <f t="shared" si="11"/>
        <v>CUMPLE</v>
      </c>
      <c r="AL20" s="29"/>
      <c r="AM20" s="41">
        <v>19987</v>
      </c>
      <c r="AN20" s="30" t="str">
        <f t="shared" si="12"/>
        <v>CUMPLE</v>
      </c>
      <c r="AO20" s="29"/>
      <c r="AP20" s="41">
        <v>20256</v>
      </c>
      <c r="AQ20" s="30" t="str">
        <f t="shared" si="13"/>
        <v>CUMPLE</v>
      </c>
      <c r="AR20" s="29"/>
      <c r="AS20" s="41">
        <v>20028</v>
      </c>
      <c r="AT20" s="30" t="str">
        <f t="shared" si="14"/>
        <v>CUMPLE</v>
      </c>
      <c r="AU20" s="29"/>
      <c r="AV20" s="41">
        <v>20329</v>
      </c>
      <c r="AW20" s="30" t="str">
        <f t="shared" si="15"/>
        <v>CUMPLE</v>
      </c>
      <c r="AX20" s="29"/>
      <c r="AY20" s="41">
        <v>20712</v>
      </c>
      <c r="AZ20" s="30" t="str">
        <f t="shared" si="16"/>
        <v>CUMPLE</v>
      </c>
      <c r="BA20" s="29"/>
      <c r="BB20" s="41">
        <v>20457</v>
      </c>
      <c r="BC20" s="119" t="str">
        <f t="shared" si="17"/>
        <v>CUMPLE</v>
      </c>
      <c r="BD20" s="106">
        <f t="shared" si="0"/>
        <v>20159.6875</v>
      </c>
      <c r="BE20" s="109">
        <f t="shared" si="1"/>
        <v>22082.921687499998</v>
      </c>
      <c r="BF20" s="110"/>
    </row>
    <row r="21" spans="1:58" s="31" customFormat="1" ht="14.4">
      <c r="A21" s="28"/>
      <c r="B21" s="28"/>
      <c r="C21" s="77" t="s">
        <v>57</v>
      </c>
      <c r="D21" s="78" t="s">
        <v>58</v>
      </c>
      <c r="E21" s="32" t="s">
        <v>50</v>
      </c>
      <c r="F21" s="49">
        <v>1</v>
      </c>
      <c r="G21" s="53">
        <v>70679</v>
      </c>
      <c r="H21" s="29"/>
      <c r="I21" s="41">
        <v>70254</v>
      </c>
      <c r="J21" s="30" t="str">
        <f t="shared" si="2"/>
        <v>CUMPLE</v>
      </c>
      <c r="K21" s="29"/>
      <c r="L21" s="41">
        <v>68558</v>
      </c>
      <c r="M21" s="30" t="str">
        <f t="shared" si="3"/>
        <v>CUMPLE</v>
      </c>
      <c r="N21" s="29"/>
      <c r="O21" s="41">
        <v>65731</v>
      </c>
      <c r="P21" s="30" t="str">
        <f t="shared" si="4"/>
        <v>CUMPLE</v>
      </c>
      <c r="Q21" s="29"/>
      <c r="R21" s="41">
        <v>68014</v>
      </c>
      <c r="S21" s="30" t="str">
        <f t="shared" si="5"/>
        <v>CUMPLE</v>
      </c>
      <c r="T21" s="29"/>
      <c r="U21" s="41">
        <v>68346</v>
      </c>
      <c r="V21" s="30" t="str">
        <f t="shared" si="6"/>
        <v>CUMPLE</v>
      </c>
      <c r="W21" s="29"/>
      <c r="X21" s="41">
        <v>70466</v>
      </c>
      <c r="Y21" s="30" t="str">
        <f t="shared" si="7"/>
        <v>CUMPLE</v>
      </c>
      <c r="Z21" s="29"/>
      <c r="AA21" s="41">
        <v>68813</v>
      </c>
      <c r="AB21" s="30" t="str">
        <f t="shared" si="8"/>
        <v>CUMPLE</v>
      </c>
      <c r="AC21" s="29"/>
      <c r="AD21" s="41">
        <v>68810</v>
      </c>
      <c r="AE21" s="30" t="str">
        <f t="shared" si="9"/>
        <v>CUMPLE</v>
      </c>
      <c r="AF21" s="29"/>
      <c r="AG21" s="41">
        <v>67694</v>
      </c>
      <c r="AH21" s="30" t="str">
        <f t="shared" si="10"/>
        <v>CUMPLE</v>
      </c>
      <c r="AI21" s="29"/>
      <c r="AJ21" s="41">
        <v>68735</v>
      </c>
      <c r="AK21" s="30" t="str">
        <f t="shared" si="11"/>
        <v>CUMPLE</v>
      </c>
      <c r="AL21" s="29"/>
      <c r="AM21" s="41">
        <v>68205</v>
      </c>
      <c r="AN21" s="30" t="str">
        <f t="shared" si="12"/>
        <v>CUMPLE</v>
      </c>
      <c r="AO21" s="29"/>
      <c r="AP21" s="41">
        <v>69124</v>
      </c>
      <c r="AQ21" s="30" t="str">
        <f t="shared" si="13"/>
        <v>CUMPLE</v>
      </c>
      <c r="AR21" s="29"/>
      <c r="AS21" s="41">
        <v>68346</v>
      </c>
      <c r="AT21" s="30" t="str">
        <f t="shared" si="14"/>
        <v>CUMPLE</v>
      </c>
      <c r="AU21" s="29"/>
      <c r="AV21" s="41">
        <v>69371</v>
      </c>
      <c r="AW21" s="30" t="str">
        <f t="shared" si="15"/>
        <v>CUMPLE</v>
      </c>
      <c r="AX21" s="29"/>
      <c r="AY21" s="41">
        <v>53006</v>
      </c>
      <c r="AZ21" s="30" t="str">
        <f t="shared" si="16"/>
        <v>CUMPLE</v>
      </c>
      <c r="BA21" s="29"/>
      <c r="BB21" s="41">
        <v>69809</v>
      </c>
      <c r="BC21" s="119" t="str">
        <f t="shared" si="17"/>
        <v>CUMPLE</v>
      </c>
      <c r="BD21" s="106">
        <f t="shared" si="0"/>
        <v>67705.125</v>
      </c>
      <c r="BE21" s="109">
        <f t="shared" si="1"/>
        <v>74164.193925</v>
      </c>
      <c r="BF21" s="110"/>
    </row>
    <row r="22" spans="1:58" s="31" customFormat="1" ht="14.4">
      <c r="A22" s="28"/>
      <c r="B22" s="28"/>
      <c r="C22" s="77" t="s">
        <v>59</v>
      </c>
      <c r="D22" s="78" t="s">
        <v>60</v>
      </c>
      <c r="E22" s="32" t="s">
        <v>30</v>
      </c>
      <c r="F22" s="49">
        <v>1</v>
      </c>
      <c r="G22" s="53">
        <v>37892</v>
      </c>
      <c r="H22" s="29"/>
      <c r="I22" s="41">
        <v>37665</v>
      </c>
      <c r="J22" s="30" t="str">
        <f t="shared" si="2"/>
        <v>CUMPLE</v>
      </c>
      <c r="K22" s="29"/>
      <c r="L22" s="41">
        <v>36755</v>
      </c>
      <c r="M22" s="30" t="str">
        <f t="shared" si="3"/>
        <v>CUMPLE</v>
      </c>
      <c r="N22" s="29"/>
      <c r="O22" s="41">
        <v>35240</v>
      </c>
      <c r="P22" s="30" t="str">
        <f t="shared" si="4"/>
        <v>CUMPLE</v>
      </c>
      <c r="Q22" s="29"/>
      <c r="R22" s="41">
        <v>36463</v>
      </c>
      <c r="S22" s="30" t="str">
        <f t="shared" si="5"/>
        <v>CUMPLE</v>
      </c>
      <c r="T22" s="29"/>
      <c r="U22" s="41">
        <v>36642</v>
      </c>
      <c r="V22" s="30" t="str">
        <f t="shared" si="6"/>
        <v>CUMPLE</v>
      </c>
      <c r="W22" s="29"/>
      <c r="X22" s="41">
        <v>37778</v>
      </c>
      <c r="Y22" s="30" t="str">
        <f t="shared" si="7"/>
        <v>CUMPLE</v>
      </c>
      <c r="Z22" s="29"/>
      <c r="AA22" s="41">
        <v>36892</v>
      </c>
      <c r="AB22" s="30" t="str">
        <f t="shared" si="8"/>
        <v>CUMPLE</v>
      </c>
      <c r="AC22" s="29"/>
      <c r="AD22" s="41">
        <v>36902</v>
      </c>
      <c r="AE22" s="30" t="str">
        <f t="shared" si="9"/>
        <v>CUMPLE</v>
      </c>
      <c r="AF22" s="29"/>
      <c r="AG22" s="41">
        <v>36292</v>
      </c>
      <c r="AH22" s="30" t="str">
        <f t="shared" si="10"/>
        <v>CUMPLE</v>
      </c>
      <c r="AI22" s="29"/>
      <c r="AJ22" s="41">
        <v>36850</v>
      </c>
      <c r="AK22" s="30" t="str">
        <f t="shared" si="11"/>
        <v>CUMPLE</v>
      </c>
      <c r="AL22" s="29"/>
      <c r="AM22" s="41">
        <v>36566</v>
      </c>
      <c r="AN22" s="30" t="str">
        <f t="shared" si="12"/>
        <v>CUMPLE</v>
      </c>
      <c r="AO22" s="29"/>
      <c r="AP22" s="41">
        <v>37058</v>
      </c>
      <c r="AQ22" s="30" t="str">
        <f t="shared" si="13"/>
        <v>CUMPLE</v>
      </c>
      <c r="AR22" s="29"/>
      <c r="AS22" s="41">
        <v>36642</v>
      </c>
      <c r="AT22" s="30" t="str">
        <f t="shared" si="14"/>
        <v>CUMPLE</v>
      </c>
      <c r="AU22" s="29"/>
      <c r="AV22" s="41">
        <v>37191</v>
      </c>
      <c r="AW22" s="30" t="str">
        <f t="shared" si="15"/>
        <v>CUMPLE</v>
      </c>
      <c r="AX22" s="29"/>
      <c r="AY22" s="41">
        <v>37892</v>
      </c>
      <c r="AZ22" s="30" t="str">
        <f t="shared" si="16"/>
        <v>CUMPLE</v>
      </c>
      <c r="BA22" s="29"/>
      <c r="BB22" s="41">
        <v>37426</v>
      </c>
      <c r="BC22" s="119" t="str">
        <f t="shared" si="17"/>
        <v>CUMPLE</v>
      </c>
      <c r="BD22" s="106">
        <f t="shared" si="0"/>
        <v>36890.875</v>
      </c>
      <c r="BE22" s="109">
        <f t="shared" si="1"/>
        <v>40410.264474999996</v>
      </c>
      <c r="BF22" s="110"/>
    </row>
    <row r="23" spans="1:58" s="31" customFormat="1" ht="14.4">
      <c r="A23" s="28"/>
      <c r="B23" s="28"/>
      <c r="C23" s="77" t="s">
        <v>61</v>
      </c>
      <c r="D23" s="78" t="s">
        <v>62</v>
      </c>
      <c r="E23" s="32" t="s">
        <v>50</v>
      </c>
      <c r="F23" s="49">
        <v>1</v>
      </c>
      <c r="G23" s="53">
        <v>47264</v>
      </c>
      <c r="H23" s="29"/>
      <c r="I23" s="41">
        <v>46981</v>
      </c>
      <c r="J23" s="30" t="str">
        <f t="shared" si="2"/>
        <v>CUMPLE</v>
      </c>
      <c r="K23" s="29"/>
      <c r="L23" s="41">
        <v>45846</v>
      </c>
      <c r="M23" s="30" t="str">
        <f t="shared" si="3"/>
        <v>CUMPLE</v>
      </c>
      <c r="N23" s="29"/>
      <c r="O23" s="41">
        <v>43956</v>
      </c>
      <c r="P23" s="30" t="str">
        <f t="shared" si="4"/>
        <v>CUMPLE</v>
      </c>
      <c r="Q23" s="29"/>
      <c r="R23" s="41">
        <v>45482</v>
      </c>
      <c r="S23" s="30" t="str">
        <f t="shared" si="5"/>
        <v>CUMPLE</v>
      </c>
      <c r="T23" s="29"/>
      <c r="U23" s="41">
        <v>45704</v>
      </c>
      <c r="V23" s="30" t="str">
        <f t="shared" si="6"/>
        <v>CUMPLE</v>
      </c>
      <c r="W23" s="29"/>
      <c r="X23" s="41">
        <v>47122</v>
      </c>
      <c r="Y23" s="30" t="str">
        <f t="shared" si="7"/>
        <v>CUMPLE</v>
      </c>
      <c r="Z23" s="29"/>
      <c r="AA23" s="41">
        <v>46016</v>
      </c>
      <c r="AB23" s="30" t="str">
        <f t="shared" si="8"/>
        <v>CUMPLE</v>
      </c>
      <c r="AC23" s="29"/>
      <c r="AD23" s="41">
        <v>46003</v>
      </c>
      <c r="AE23" s="30" t="str">
        <f t="shared" si="9"/>
        <v>CUMPLE</v>
      </c>
      <c r="AF23" s="29"/>
      <c r="AG23" s="41">
        <v>45268</v>
      </c>
      <c r="AH23" s="30" t="str">
        <f t="shared" si="10"/>
        <v>CUMPLE</v>
      </c>
      <c r="AI23" s="29"/>
      <c r="AJ23" s="41">
        <v>45964</v>
      </c>
      <c r="AK23" s="30" t="str">
        <f t="shared" si="11"/>
        <v>CUMPLE</v>
      </c>
      <c r="AL23" s="29"/>
      <c r="AM23" s="41">
        <v>45610</v>
      </c>
      <c r="AN23" s="30" t="str">
        <f t="shared" si="12"/>
        <v>CUMPLE</v>
      </c>
      <c r="AO23" s="29"/>
      <c r="AP23" s="41">
        <v>46224</v>
      </c>
      <c r="AQ23" s="30" t="str">
        <f t="shared" si="13"/>
        <v>CUMPLE</v>
      </c>
      <c r="AR23" s="29"/>
      <c r="AS23" s="41">
        <v>45704</v>
      </c>
      <c r="AT23" s="30" t="str">
        <f t="shared" si="14"/>
        <v>CUMPLE</v>
      </c>
      <c r="AU23" s="29"/>
      <c r="AV23" s="41">
        <v>46390</v>
      </c>
      <c r="AW23" s="30" t="str">
        <f t="shared" si="15"/>
        <v>CUMPLE</v>
      </c>
      <c r="AX23" s="29"/>
      <c r="AY23" s="41">
        <v>47264</v>
      </c>
      <c r="AZ23" s="30" t="str">
        <f t="shared" si="16"/>
        <v>CUMPLE</v>
      </c>
      <c r="BA23" s="29"/>
      <c r="BB23" s="41">
        <v>46683</v>
      </c>
      <c r="BC23" s="119" t="str">
        <f t="shared" si="17"/>
        <v>CUMPLE</v>
      </c>
      <c r="BD23" s="106">
        <f t="shared" si="0"/>
        <v>46013.5625</v>
      </c>
      <c r="BE23" s="109">
        <f t="shared" si="1"/>
        <v>50403.256362499997</v>
      </c>
      <c r="BF23" s="110"/>
    </row>
    <row r="24" spans="1:58" s="31" customFormat="1" ht="16.5" customHeight="1">
      <c r="A24" s="28"/>
      <c r="B24" s="28"/>
      <c r="C24" s="77" t="s">
        <v>63</v>
      </c>
      <c r="D24" s="78" t="s">
        <v>64</v>
      </c>
      <c r="E24" s="32" t="s">
        <v>50</v>
      </c>
      <c r="F24" s="49">
        <v>1</v>
      </c>
      <c r="G24" s="53">
        <v>60909</v>
      </c>
      <c r="H24" s="29"/>
      <c r="I24" s="41">
        <v>60543</v>
      </c>
      <c r="J24" s="30" t="str">
        <f t="shared" si="2"/>
        <v>CUMPLE</v>
      </c>
      <c r="K24" s="29"/>
      <c r="L24" s="41">
        <v>59082</v>
      </c>
      <c r="M24" s="30" t="str">
        <f t="shared" si="3"/>
        <v>CUMPLE</v>
      </c>
      <c r="N24" s="29"/>
      <c r="O24" s="41">
        <v>56645</v>
      </c>
      <c r="P24" s="30" t="str">
        <f t="shared" si="4"/>
        <v>CUMPLE</v>
      </c>
      <c r="Q24" s="29"/>
      <c r="R24" s="41">
        <v>58613</v>
      </c>
      <c r="S24" s="30" t="str">
        <f t="shared" si="5"/>
        <v>CUMPLE</v>
      </c>
      <c r="T24" s="29"/>
      <c r="U24" s="41">
        <v>58899</v>
      </c>
      <c r="V24" s="30" t="str">
        <f t="shared" si="6"/>
        <v>CUMPLE</v>
      </c>
      <c r="W24" s="29"/>
      <c r="X24" s="41">
        <v>60726</v>
      </c>
      <c r="Y24" s="30" t="str">
        <f t="shared" si="7"/>
        <v>CUMPLE</v>
      </c>
      <c r="Z24" s="29"/>
      <c r="AA24" s="41">
        <v>59301</v>
      </c>
      <c r="AB24" s="30" t="str">
        <f t="shared" si="8"/>
        <v>CUMPLE</v>
      </c>
      <c r="AC24" s="29"/>
      <c r="AD24" s="41">
        <v>59311</v>
      </c>
      <c r="AE24" s="30" t="str">
        <f t="shared" si="9"/>
        <v>CUMPLE</v>
      </c>
      <c r="AF24" s="29"/>
      <c r="AG24" s="41">
        <v>58337</v>
      </c>
      <c r="AH24" s="30" t="str">
        <f t="shared" si="10"/>
        <v>CUMPLE</v>
      </c>
      <c r="AI24" s="29"/>
      <c r="AJ24" s="41">
        <v>59234</v>
      </c>
      <c r="AK24" s="30" t="str">
        <f t="shared" si="11"/>
        <v>CUMPLE</v>
      </c>
      <c r="AL24" s="29"/>
      <c r="AM24" s="41">
        <v>58777</v>
      </c>
      <c r="AN24" s="30" t="str">
        <f t="shared" si="12"/>
        <v>CUMPLE</v>
      </c>
      <c r="AO24" s="29"/>
      <c r="AP24" s="41">
        <v>59569</v>
      </c>
      <c r="AQ24" s="30" t="str">
        <f t="shared" si="13"/>
        <v>CUMPLE</v>
      </c>
      <c r="AR24" s="29"/>
      <c r="AS24" s="41">
        <v>58899</v>
      </c>
      <c r="AT24" s="30" t="str">
        <f t="shared" si="14"/>
        <v>CUMPLE</v>
      </c>
      <c r="AU24" s="29"/>
      <c r="AV24" s="41">
        <v>59782</v>
      </c>
      <c r="AW24" s="30" t="str">
        <f t="shared" si="15"/>
        <v>CUMPLE</v>
      </c>
      <c r="AX24" s="29"/>
      <c r="AY24" s="41">
        <v>60909</v>
      </c>
      <c r="AZ24" s="30" t="str">
        <f t="shared" si="16"/>
        <v>CUMPLE</v>
      </c>
      <c r="BA24" s="29"/>
      <c r="BB24" s="41">
        <v>60160</v>
      </c>
      <c r="BC24" s="119" t="str">
        <f t="shared" si="17"/>
        <v>CUMPLE</v>
      </c>
      <c r="BD24" s="106">
        <f t="shared" si="0"/>
        <v>59299.1875</v>
      </c>
      <c r="BE24" s="109">
        <f t="shared" si="1"/>
        <v>64956.329987499994</v>
      </c>
      <c r="BF24" s="110"/>
    </row>
    <row r="25" spans="1:58" s="31" customFormat="1" ht="16.5" customHeight="1">
      <c r="A25" s="28"/>
      <c r="B25" s="28"/>
      <c r="C25" s="77" t="s">
        <v>65</v>
      </c>
      <c r="D25" s="78" t="s">
        <v>66</v>
      </c>
      <c r="E25" s="32" t="s">
        <v>50</v>
      </c>
      <c r="F25" s="49">
        <v>1</v>
      </c>
      <c r="G25" s="53">
        <v>54513</v>
      </c>
      <c r="H25" s="29"/>
      <c r="I25" s="41">
        <v>54186</v>
      </c>
      <c r="J25" s="30" t="str">
        <f t="shared" si="2"/>
        <v>CUMPLE</v>
      </c>
      <c r="K25" s="29"/>
      <c r="L25" s="41">
        <v>52878</v>
      </c>
      <c r="M25" s="30" t="str">
        <f t="shared" si="3"/>
        <v>CUMPLE</v>
      </c>
      <c r="N25" s="29"/>
      <c r="O25" s="41">
        <v>50697</v>
      </c>
      <c r="P25" s="30" t="str">
        <f t="shared" si="4"/>
        <v>CUMPLE</v>
      </c>
      <c r="Q25" s="29"/>
      <c r="R25" s="41">
        <v>52458</v>
      </c>
      <c r="S25" s="30" t="str">
        <f t="shared" si="5"/>
        <v>CUMPLE</v>
      </c>
      <c r="T25" s="29"/>
      <c r="U25" s="41">
        <v>52714</v>
      </c>
      <c r="V25" s="30" t="str">
        <f t="shared" si="6"/>
        <v>CUMPLE</v>
      </c>
      <c r="W25" s="29"/>
      <c r="X25" s="41">
        <v>54349</v>
      </c>
      <c r="Y25" s="30" t="str">
        <f t="shared" si="7"/>
        <v>CUMPLE</v>
      </c>
      <c r="Z25" s="29"/>
      <c r="AA25" s="41">
        <v>53074</v>
      </c>
      <c r="AB25" s="30" t="str">
        <f t="shared" si="8"/>
        <v>CUMPLE</v>
      </c>
      <c r="AC25" s="29"/>
      <c r="AD25" s="41">
        <v>53080</v>
      </c>
      <c r="AE25" s="30" t="str">
        <f t="shared" si="9"/>
        <v>CUMPLE</v>
      </c>
      <c r="AF25" s="29"/>
      <c r="AG25" s="41">
        <v>52211</v>
      </c>
      <c r="AH25" s="30" t="str">
        <f t="shared" si="10"/>
        <v>CUMPLE</v>
      </c>
      <c r="AI25" s="29"/>
      <c r="AJ25" s="41">
        <v>53014</v>
      </c>
      <c r="AK25" s="30" t="str">
        <f t="shared" si="11"/>
        <v>CUMPLE</v>
      </c>
      <c r="AL25" s="29"/>
      <c r="AM25" s="41">
        <v>52605</v>
      </c>
      <c r="AN25" s="30" t="str">
        <f t="shared" si="12"/>
        <v>CUMPLE</v>
      </c>
      <c r="AO25" s="29"/>
      <c r="AP25" s="41">
        <v>53314</v>
      </c>
      <c r="AQ25" s="30" t="str">
        <f t="shared" si="13"/>
        <v>CUMPLE</v>
      </c>
      <c r="AR25" s="29"/>
      <c r="AS25" s="41">
        <v>52714</v>
      </c>
      <c r="AT25" s="30" t="str">
        <f t="shared" si="14"/>
        <v>CUMPLE</v>
      </c>
      <c r="AU25" s="29"/>
      <c r="AV25" s="41">
        <v>53504</v>
      </c>
      <c r="AW25" s="30" t="str">
        <f t="shared" si="15"/>
        <v>CUMPLE</v>
      </c>
      <c r="AX25" s="29"/>
      <c r="AY25" s="41">
        <v>54513</v>
      </c>
      <c r="AZ25" s="30" t="str">
        <f t="shared" si="16"/>
        <v>CUMPLE</v>
      </c>
      <c r="BA25" s="29"/>
      <c r="BB25" s="41">
        <v>53842</v>
      </c>
      <c r="BC25" s="119" t="str">
        <f t="shared" si="17"/>
        <v>CUMPLE</v>
      </c>
      <c r="BD25" s="106">
        <f t="shared" si="0"/>
        <v>53072.0625</v>
      </c>
      <c r="BE25" s="109">
        <f t="shared" si="1"/>
        <v>58135.137262499993</v>
      </c>
      <c r="BF25" s="110"/>
    </row>
    <row r="26" spans="1:58" s="31" customFormat="1" ht="16.5" customHeight="1">
      <c r="A26" s="28"/>
      <c r="B26" s="28"/>
      <c r="C26" s="77" t="s">
        <v>67</v>
      </c>
      <c r="D26" s="78" t="s">
        <v>68</v>
      </c>
      <c r="E26" s="32" t="s">
        <v>50</v>
      </c>
      <c r="F26" s="49">
        <v>1</v>
      </c>
      <c r="G26" s="53">
        <v>148946</v>
      </c>
      <c r="H26" s="29"/>
      <c r="I26" s="41">
        <v>148052</v>
      </c>
      <c r="J26" s="30" t="str">
        <f t="shared" si="2"/>
        <v>CUMPLE</v>
      </c>
      <c r="K26" s="29"/>
      <c r="L26" s="41">
        <v>144477</v>
      </c>
      <c r="M26" s="30" t="str">
        <f t="shared" si="3"/>
        <v>CUMPLE</v>
      </c>
      <c r="N26" s="29"/>
      <c r="O26" s="41">
        <v>138520</v>
      </c>
      <c r="P26" s="30" t="str">
        <f t="shared" si="4"/>
        <v>CUMPLE</v>
      </c>
      <c r="Q26" s="29"/>
      <c r="R26" s="41">
        <v>143331</v>
      </c>
      <c r="S26" s="30" t="str">
        <f t="shared" si="5"/>
        <v>CUMPLE</v>
      </c>
      <c r="T26" s="29"/>
      <c r="U26" s="41">
        <v>144031</v>
      </c>
      <c r="V26" s="30" t="str">
        <f t="shared" si="6"/>
        <v>CUMPLE</v>
      </c>
      <c r="W26" s="29"/>
      <c r="X26" s="41">
        <v>148499</v>
      </c>
      <c r="Y26" s="30" t="str">
        <f t="shared" si="7"/>
        <v>CUMPLE</v>
      </c>
      <c r="Z26" s="29"/>
      <c r="AA26" s="41">
        <v>145014</v>
      </c>
      <c r="AB26" s="30" t="str">
        <f t="shared" si="8"/>
        <v>CUMPLE</v>
      </c>
      <c r="AC26" s="29"/>
      <c r="AD26" s="41">
        <v>145021</v>
      </c>
      <c r="AE26" s="30" t="str">
        <f t="shared" si="9"/>
        <v>CUMPLE</v>
      </c>
      <c r="AF26" s="29"/>
      <c r="AG26" s="41">
        <v>142656</v>
      </c>
      <c r="AH26" s="30" t="str">
        <f t="shared" si="10"/>
        <v>CUMPLE</v>
      </c>
      <c r="AI26" s="29"/>
      <c r="AJ26" s="41">
        <v>144850</v>
      </c>
      <c r="AK26" s="30" t="str">
        <f t="shared" si="11"/>
        <v>CUMPLE</v>
      </c>
      <c r="AL26" s="29"/>
      <c r="AM26" s="41">
        <v>143733</v>
      </c>
      <c r="AN26" s="30" t="str">
        <f t="shared" si="12"/>
        <v>CUMPLE</v>
      </c>
      <c r="AO26" s="29"/>
      <c r="AP26" s="41">
        <v>145669</v>
      </c>
      <c r="AQ26" s="30" t="str">
        <f t="shared" si="13"/>
        <v>CUMPLE</v>
      </c>
      <c r="AR26" s="29"/>
      <c r="AS26" s="41">
        <v>144031</v>
      </c>
      <c r="AT26" s="30" t="str">
        <f t="shared" si="14"/>
        <v>CUMPLE</v>
      </c>
      <c r="AU26" s="29"/>
      <c r="AV26" s="41">
        <v>146190</v>
      </c>
      <c r="AW26" s="30" t="str">
        <f t="shared" si="15"/>
        <v>CUMPLE</v>
      </c>
      <c r="AX26" s="29"/>
      <c r="AY26" s="41">
        <v>148946</v>
      </c>
      <c r="AZ26" s="30" t="str">
        <f t="shared" si="16"/>
        <v>CUMPLE</v>
      </c>
      <c r="BA26" s="29"/>
      <c r="BB26" s="41">
        <v>147114</v>
      </c>
      <c r="BC26" s="119" t="str">
        <f t="shared" si="17"/>
        <v>CUMPLE</v>
      </c>
      <c r="BD26" s="106">
        <f t="shared" si="0"/>
        <v>145008.375</v>
      </c>
      <c r="BE26" s="109">
        <f t="shared" si="1"/>
        <v>158842.17397499998</v>
      </c>
      <c r="BF26" s="110"/>
    </row>
    <row r="27" spans="1:58" s="31" customFormat="1" ht="14.4">
      <c r="A27" s="28"/>
      <c r="B27" s="28"/>
      <c r="C27" s="77" t="s">
        <v>69</v>
      </c>
      <c r="D27" s="78" t="s">
        <v>70</v>
      </c>
      <c r="E27" s="32" t="s">
        <v>71</v>
      </c>
      <c r="F27" s="49">
        <v>1</v>
      </c>
      <c r="G27" s="53">
        <v>86638</v>
      </c>
      <c r="H27" s="29"/>
      <c r="I27" s="41">
        <v>86119</v>
      </c>
      <c r="J27" s="30" t="str">
        <f t="shared" si="2"/>
        <v>CUMPLE</v>
      </c>
      <c r="K27" s="29"/>
      <c r="L27" s="41">
        <v>84039</v>
      </c>
      <c r="M27" s="30" t="str">
        <f t="shared" si="3"/>
        <v>CUMPLE</v>
      </c>
      <c r="N27" s="29"/>
      <c r="O27" s="41">
        <v>80574</v>
      </c>
      <c r="P27" s="30" t="str">
        <f t="shared" si="4"/>
        <v>CUMPLE</v>
      </c>
      <c r="Q27" s="29"/>
      <c r="R27" s="41">
        <v>83372</v>
      </c>
      <c r="S27" s="30" t="str">
        <f t="shared" si="5"/>
        <v>CUMPLE</v>
      </c>
      <c r="T27" s="29"/>
      <c r="U27" s="41">
        <v>83779</v>
      </c>
      <c r="V27" s="30" t="str">
        <f t="shared" si="6"/>
        <v>CUMPLE</v>
      </c>
      <c r="W27" s="29"/>
      <c r="X27" s="41">
        <v>86378</v>
      </c>
      <c r="Y27" s="30" t="str">
        <f t="shared" si="7"/>
        <v>CUMPLE</v>
      </c>
      <c r="Z27" s="29"/>
      <c r="AA27" s="41">
        <v>84351</v>
      </c>
      <c r="AB27" s="30" t="str">
        <f t="shared" si="8"/>
        <v>CUMPLE</v>
      </c>
      <c r="AC27" s="29"/>
      <c r="AD27" s="41">
        <v>84310</v>
      </c>
      <c r="AE27" s="30" t="str">
        <f t="shared" si="9"/>
        <v>CUMPLE</v>
      </c>
      <c r="AF27" s="29"/>
      <c r="AG27" s="41">
        <v>82980</v>
      </c>
      <c r="AH27" s="30" t="str">
        <f t="shared" si="10"/>
        <v>CUMPLE</v>
      </c>
      <c r="AI27" s="29"/>
      <c r="AJ27" s="41">
        <v>84256</v>
      </c>
      <c r="AK27" s="30" t="str">
        <f t="shared" si="11"/>
        <v>CUMPLE</v>
      </c>
      <c r="AL27" s="29"/>
      <c r="AM27" s="41">
        <v>83606</v>
      </c>
      <c r="AN27" s="30" t="str">
        <f t="shared" si="12"/>
        <v>CUMPLE</v>
      </c>
      <c r="AO27" s="29"/>
      <c r="AP27" s="41">
        <v>84732</v>
      </c>
      <c r="AQ27" s="30" t="str">
        <f t="shared" si="13"/>
        <v>CUMPLE</v>
      </c>
      <c r="AR27" s="29"/>
      <c r="AS27" s="41">
        <v>83779</v>
      </c>
      <c r="AT27" s="30" t="str">
        <f t="shared" si="14"/>
        <v>CUMPLE</v>
      </c>
      <c r="AU27" s="29"/>
      <c r="AV27" s="41">
        <v>85036</v>
      </c>
      <c r="AW27" s="30" t="str">
        <f t="shared" si="15"/>
        <v>CUMPLE</v>
      </c>
      <c r="AX27" s="29"/>
      <c r="AY27" s="41">
        <v>86638</v>
      </c>
      <c r="AZ27" s="30" t="str">
        <f t="shared" si="16"/>
        <v>CUMPLE</v>
      </c>
      <c r="BA27" s="29"/>
      <c r="BB27" s="41">
        <v>85573</v>
      </c>
      <c r="BC27" s="119" t="str">
        <f t="shared" si="17"/>
        <v>CUMPLE</v>
      </c>
      <c r="BD27" s="106">
        <f t="shared" si="0"/>
        <v>84345.125</v>
      </c>
      <c r="BE27" s="109">
        <f t="shared" si="1"/>
        <v>92391.649924999991</v>
      </c>
      <c r="BF27" s="110"/>
    </row>
    <row r="28" spans="1:58" s="31" customFormat="1" ht="16.5" customHeight="1">
      <c r="A28" s="28"/>
      <c r="B28" s="28"/>
      <c r="C28" s="77" t="s">
        <v>72</v>
      </c>
      <c r="D28" s="78" t="s">
        <v>73</v>
      </c>
      <c r="E28" s="32" t="s">
        <v>41</v>
      </c>
      <c r="F28" s="49">
        <v>1</v>
      </c>
      <c r="G28" s="53">
        <v>18502</v>
      </c>
      <c r="H28" s="29"/>
      <c r="I28" s="41">
        <v>18391</v>
      </c>
      <c r="J28" s="30" t="str">
        <f t="shared" si="2"/>
        <v>CUMPLE</v>
      </c>
      <c r="K28" s="29"/>
      <c r="L28" s="41">
        <v>17947</v>
      </c>
      <c r="M28" s="30" t="str">
        <f t="shared" si="3"/>
        <v>CUMPLE</v>
      </c>
      <c r="N28" s="29"/>
      <c r="O28" s="41">
        <v>17207</v>
      </c>
      <c r="P28" s="30" t="str">
        <f t="shared" si="4"/>
        <v>CUMPLE</v>
      </c>
      <c r="Q28" s="29"/>
      <c r="R28" s="41">
        <v>17804</v>
      </c>
      <c r="S28" s="30" t="str">
        <f t="shared" si="5"/>
        <v>CUMPLE</v>
      </c>
      <c r="T28" s="29"/>
      <c r="U28" s="41">
        <v>17891</v>
      </c>
      <c r="V28" s="30" t="str">
        <f t="shared" si="6"/>
        <v>CUMPLE</v>
      </c>
      <c r="W28" s="29"/>
      <c r="X28" s="41">
        <v>18446</v>
      </c>
      <c r="Y28" s="30" t="str">
        <f t="shared" si="7"/>
        <v>CUMPLE</v>
      </c>
      <c r="Z28" s="29"/>
      <c r="AA28" s="41">
        <v>18014</v>
      </c>
      <c r="AB28" s="30" t="str">
        <f t="shared" si="8"/>
        <v>CUMPLE</v>
      </c>
      <c r="AC28" s="29"/>
      <c r="AD28" s="41">
        <v>18009</v>
      </c>
      <c r="AE28" s="30" t="str">
        <f t="shared" si="9"/>
        <v>CUMPLE</v>
      </c>
      <c r="AF28" s="29"/>
      <c r="AG28" s="41">
        <v>17721</v>
      </c>
      <c r="AH28" s="30" t="str">
        <f t="shared" si="10"/>
        <v>CUMPLE</v>
      </c>
      <c r="AI28" s="29"/>
      <c r="AJ28" s="41">
        <v>17993</v>
      </c>
      <c r="AK28" s="30" t="str">
        <f t="shared" si="11"/>
        <v>CUMPLE</v>
      </c>
      <c r="AL28" s="29"/>
      <c r="AM28" s="41">
        <v>17854</v>
      </c>
      <c r="AN28" s="30" t="str">
        <f t="shared" si="12"/>
        <v>CUMPLE</v>
      </c>
      <c r="AO28" s="29"/>
      <c r="AP28" s="41">
        <v>18095</v>
      </c>
      <c r="AQ28" s="30" t="str">
        <f t="shared" si="13"/>
        <v>CUMPLE</v>
      </c>
      <c r="AR28" s="29"/>
      <c r="AS28" s="41">
        <v>17891</v>
      </c>
      <c r="AT28" s="30" t="str">
        <f t="shared" si="14"/>
        <v>CUMPLE</v>
      </c>
      <c r="AU28" s="29"/>
      <c r="AV28" s="41">
        <v>18160</v>
      </c>
      <c r="AW28" s="30" t="str">
        <f t="shared" si="15"/>
        <v>CUMPLE</v>
      </c>
      <c r="AX28" s="29"/>
      <c r="AY28" s="41">
        <v>18502</v>
      </c>
      <c r="AZ28" s="30" t="str">
        <f t="shared" si="16"/>
        <v>CUMPLE</v>
      </c>
      <c r="BA28" s="29"/>
      <c r="BB28" s="41">
        <v>18274</v>
      </c>
      <c r="BC28" s="119" t="str">
        <f t="shared" si="17"/>
        <v>CUMPLE</v>
      </c>
      <c r="BD28" s="106">
        <f t="shared" si="0"/>
        <v>18012.4375</v>
      </c>
      <c r="BE28" s="109">
        <f t="shared" si="1"/>
        <v>19730.824037499999</v>
      </c>
      <c r="BF28" s="110"/>
    </row>
    <row r="29" spans="1:58" s="31" customFormat="1" ht="16.5" customHeight="1">
      <c r="A29" s="28"/>
      <c r="B29" s="28"/>
      <c r="C29" s="77" t="s">
        <v>74</v>
      </c>
      <c r="D29" s="78" t="s">
        <v>75</v>
      </c>
      <c r="E29" s="32" t="s">
        <v>50</v>
      </c>
      <c r="F29" s="49">
        <v>1</v>
      </c>
      <c r="G29" s="53">
        <v>110156</v>
      </c>
      <c r="H29" s="29"/>
      <c r="I29" s="41">
        <v>109495</v>
      </c>
      <c r="J29" s="30" t="str">
        <f t="shared" si="2"/>
        <v>CUMPLE</v>
      </c>
      <c r="K29" s="29"/>
      <c r="L29" s="41">
        <v>106851</v>
      </c>
      <c r="M29" s="30" t="str">
        <f t="shared" si="3"/>
        <v>CUMPLE</v>
      </c>
      <c r="N29" s="29"/>
      <c r="O29" s="41">
        <v>102445</v>
      </c>
      <c r="P29" s="30" t="str">
        <f t="shared" si="4"/>
        <v>CUMPLE</v>
      </c>
      <c r="Q29" s="29"/>
      <c r="R29" s="41">
        <v>106003</v>
      </c>
      <c r="S29" s="30" t="str">
        <f t="shared" si="5"/>
        <v>CUMPLE</v>
      </c>
      <c r="T29" s="29"/>
      <c r="U29" s="41">
        <v>106521</v>
      </c>
      <c r="V29" s="30" t="str">
        <f t="shared" si="6"/>
        <v>CUMPLE</v>
      </c>
      <c r="W29" s="29"/>
      <c r="X29" s="41">
        <v>109825</v>
      </c>
      <c r="Y29" s="30" t="str">
        <f t="shared" si="7"/>
        <v>CUMPLE</v>
      </c>
      <c r="Z29" s="29"/>
      <c r="AA29" s="41">
        <v>107248</v>
      </c>
      <c r="AB29" s="30" t="str">
        <f t="shared" si="8"/>
        <v>CUMPLE</v>
      </c>
      <c r="AC29" s="29"/>
      <c r="AD29" s="41">
        <v>107198</v>
      </c>
      <c r="AE29" s="30" t="str">
        <f t="shared" si="9"/>
        <v>CUMPLE</v>
      </c>
      <c r="AF29" s="29"/>
      <c r="AG29" s="41">
        <v>105504</v>
      </c>
      <c r="AH29" s="30" t="str">
        <f t="shared" si="10"/>
        <v>CUMPLE</v>
      </c>
      <c r="AI29" s="29"/>
      <c r="AJ29" s="41">
        <v>107126</v>
      </c>
      <c r="AK29" s="30" t="str">
        <f t="shared" si="11"/>
        <v>CUMPLE</v>
      </c>
      <c r="AL29" s="29"/>
      <c r="AM29" s="41">
        <v>106300</v>
      </c>
      <c r="AN29" s="30" t="str">
        <f t="shared" si="12"/>
        <v>CUMPLE</v>
      </c>
      <c r="AO29" s="29"/>
      <c r="AP29" s="41">
        <v>107732</v>
      </c>
      <c r="AQ29" s="30" t="str">
        <f t="shared" si="13"/>
        <v>CUMPLE</v>
      </c>
      <c r="AR29" s="29"/>
      <c r="AS29" s="41">
        <v>106521</v>
      </c>
      <c r="AT29" s="30" t="str">
        <f t="shared" si="14"/>
        <v>CUMPLE</v>
      </c>
      <c r="AU29" s="29"/>
      <c r="AV29" s="41">
        <v>108118</v>
      </c>
      <c r="AW29" s="30" t="str">
        <f t="shared" si="15"/>
        <v>CUMPLE</v>
      </c>
      <c r="AX29" s="29"/>
      <c r="AY29" s="41">
        <v>110156</v>
      </c>
      <c r="AZ29" s="30" t="str">
        <f t="shared" si="16"/>
        <v>CUMPLE</v>
      </c>
      <c r="BA29" s="29"/>
      <c r="BB29" s="41">
        <v>108801</v>
      </c>
      <c r="BC29" s="119" t="str">
        <f t="shared" si="17"/>
        <v>CUMPLE</v>
      </c>
      <c r="BD29" s="106">
        <f t="shared" si="0"/>
        <v>107240.25</v>
      </c>
      <c r="BE29" s="109">
        <f t="shared" si="1"/>
        <v>117470.96984999999</v>
      </c>
      <c r="BF29" s="110"/>
    </row>
    <row r="30" spans="1:58" s="31" customFormat="1" ht="16.5" customHeight="1">
      <c r="A30" s="28"/>
      <c r="B30" s="28"/>
      <c r="C30" s="77" t="s">
        <v>76</v>
      </c>
      <c r="D30" s="78" t="s">
        <v>77</v>
      </c>
      <c r="E30" s="32" t="s">
        <v>30</v>
      </c>
      <c r="F30" s="49">
        <v>1</v>
      </c>
      <c r="G30" s="54">
        <v>36616</v>
      </c>
      <c r="H30" s="29"/>
      <c r="I30" s="43">
        <v>36396</v>
      </c>
      <c r="J30" s="30" t="str">
        <f t="shared" si="2"/>
        <v>CUMPLE</v>
      </c>
      <c r="K30" s="29"/>
      <c r="L30" s="43">
        <v>35517</v>
      </c>
      <c r="M30" s="30" t="str">
        <f t="shared" si="3"/>
        <v>CUMPLE</v>
      </c>
      <c r="N30" s="29"/>
      <c r="O30" s="43">
        <v>34053</v>
      </c>
      <c r="P30" s="30" t="str">
        <f t="shared" si="4"/>
        <v>CUMPLE</v>
      </c>
      <c r="Q30" s="29"/>
      <c r="R30" s="43">
        <v>35236</v>
      </c>
      <c r="S30" s="30" t="str">
        <f t="shared" si="5"/>
        <v>CUMPLE</v>
      </c>
      <c r="T30" s="29"/>
      <c r="U30" s="43">
        <v>35407</v>
      </c>
      <c r="V30" s="30" t="str">
        <f t="shared" si="6"/>
        <v>CUMPLE</v>
      </c>
      <c r="W30" s="29"/>
      <c r="X30" s="43">
        <v>36506</v>
      </c>
      <c r="Y30" s="30" t="str">
        <f t="shared" si="7"/>
        <v>CUMPLE</v>
      </c>
      <c r="Z30" s="29"/>
      <c r="AA30" s="43">
        <v>35649</v>
      </c>
      <c r="AB30" s="30" t="str">
        <f t="shared" si="8"/>
        <v>CUMPLE</v>
      </c>
      <c r="AC30" s="29"/>
      <c r="AD30" s="43">
        <v>35691</v>
      </c>
      <c r="AE30" s="30" t="str">
        <f t="shared" si="9"/>
        <v>CUMPLE</v>
      </c>
      <c r="AF30" s="29"/>
      <c r="AG30" s="43">
        <v>35069</v>
      </c>
      <c r="AH30" s="30" t="str">
        <f t="shared" si="10"/>
        <v>CUMPLE</v>
      </c>
      <c r="AI30" s="29"/>
      <c r="AJ30" s="43">
        <v>35609</v>
      </c>
      <c r="AK30" s="30" t="str">
        <f t="shared" si="11"/>
        <v>CUMPLE</v>
      </c>
      <c r="AL30" s="29"/>
      <c r="AM30" s="43">
        <v>35334</v>
      </c>
      <c r="AN30" s="30" t="str">
        <f t="shared" si="12"/>
        <v>CUMPLE</v>
      </c>
      <c r="AO30" s="29"/>
      <c r="AP30" s="43">
        <v>35810</v>
      </c>
      <c r="AQ30" s="30" t="str">
        <f t="shared" si="13"/>
        <v>CUMPLE</v>
      </c>
      <c r="AR30" s="29"/>
      <c r="AS30" s="43">
        <v>35407</v>
      </c>
      <c r="AT30" s="30" t="str">
        <f t="shared" si="14"/>
        <v>CUMPLE</v>
      </c>
      <c r="AU30" s="29"/>
      <c r="AV30" s="43">
        <v>35938</v>
      </c>
      <c r="AW30" s="30" t="str">
        <f t="shared" si="15"/>
        <v>CUMPLE</v>
      </c>
      <c r="AX30" s="29"/>
      <c r="AY30" s="43">
        <v>28337</v>
      </c>
      <c r="AZ30" s="30" t="str">
        <f t="shared" si="16"/>
        <v>CUMPLE</v>
      </c>
      <c r="BA30" s="29"/>
      <c r="BB30" s="43">
        <v>36165</v>
      </c>
      <c r="BC30" s="119" t="str">
        <f t="shared" si="17"/>
        <v>CUMPLE</v>
      </c>
      <c r="BD30" s="106">
        <f t="shared" si="0"/>
        <v>35132.75</v>
      </c>
      <c r="BE30" s="109">
        <f t="shared" si="1"/>
        <v>38484.414349999999</v>
      </c>
      <c r="BF30" s="110"/>
    </row>
    <row r="31" spans="1:58" s="31" customFormat="1" ht="16.5" customHeight="1">
      <c r="A31" s="28"/>
      <c r="B31" s="28"/>
      <c r="C31" s="77" t="s">
        <v>78</v>
      </c>
      <c r="D31" s="78" t="s">
        <v>79</v>
      </c>
      <c r="E31" s="32" t="s">
        <v>41</v>
      </c>
      <c r="F31" s="49">
        <v>1</v>
      </c>
      <c r="G31" s="53">
        <v>12793</v>
      </c>
      <c r="H31" s="29"/>
      <c r="I31" s="41">
        <v>12716</v>
      </c>
      <c r="J31" s="30" t="str">
        <f t="shared" si="2"/>
        <v>CUMPLE</v>
      </c>
      <c r="K31" s="29"/>
      <c r="L31" s="41">
        <v>12409</v>
      </c>
      <c r="M31" s="30" t="str">
        <f t="shared" si="3"/>
        <v>CUMPLE</v>
      </c>
      <c r="N31" s="29"/>
      <c r="O31" s="41">
        <v>11897</v>
      </c>
      <c r="P31" s="30" t="str">
        <f t="shared" si="4"/>
        <v>CUMPLE</v>
      </c>
      <c r="Q31" s="29"/>
      <c r="R31" s="41">
        <v>12311</v>
      </c>
      <c r="S31" s="30" t="str">
        <f t="shared" si="5"/>
        <v>CUMPLE</v>
      </c>
      <c r="T31" s="29"/>
      <c r="U31" s="41">
        <v>12370</v>
      </c>
      <c r="V31" s="30" t="str">
        <f t="shared" si="6"/>
        <v>CUMPLE</v>
      </c>
      <c r="W31" s="29"/>
      <c r="X31" s="41">
        <v>12754</v>
      </c>
      <c r="Y31" s="30" t="str">
        <f t="shared" si="7"/>
        <v>CUMPLE</v>
      </c>
      <c r="Z31" s="29"/>
      <c r="AA31" s="41">
        <v>12455</v>
      </c>
      <c r="AB31" s="30" t="str">
        <f t="shared" si="8"/>
        <v>CUMPLE</v>
      </c>
      <c r="AC31" s="29"/>
      <c r="AD31" s="41">
        <v>12453</v>
      </c>
      <c r="AE31" s="30" t="str">
        <f t="shared" si="9"/>
        <v>CUMPLE</v>
      </c>
      <c r="AF31" s="29"/>
      <c r="AG31" s="41">
        <v>12252</v>
      </c>
      <c r="AH31" s="30" t="str">
        <f t="shared" si="10"/>
        <v>CUMPLE</v>
      </c>
      <c r="AI31" s="29"/>
      <c r="AJ31" s="41">
        <v>12441</v>
      </c>
      <c r="AK31" s="30" t="str">
        <f t="shared" si="11"/>
        <v>CUMPLE</v>
      </c>
      <c r="AL31" s="29"/>
      <c r="AM31" s="41">
        <v>12345</v>
      </c>
      <c r="AN31" s="30" t="str">
        <f t="shared" si="12"/>
        <v>CUMPLE</v>
      </c>
      <c r="AO31" s="29"/>
      <c r="AP31" s="41">
        <v>12511</v>
      </c>
      <c r="AQ31" s="30" t="str">
        <f t="shared" si="13"/>
        <v>CUMPLE</v>
      </c>
      <c r="AR31" s="29"/>
      <c r="AS31" s="41">
        <v>12370</v>
      </c>
      <c r="AT31" s="30" t="str">
        <f t="shared" si="14"/>
        <v>CUMPLE</v>
      </c>
      <c r="AU31" s="29"/>
      <c r="AV31" s="41">
        <v>12556</v>
      </c>
      <c r="AW31" s="30" t="str">
        <f t="shared" si="15"/>
        <v>CUMPLE</v>
      </c>
      <c r="AX31" s="29"/>
      <c r="AY31" s="41">
        <v>12793</v>
      </c>
      <c r="AZ31" s="30" t="str">
        <f t="shared" si="16"/>
        <v>CUMPLE</v>
      </c>
      <c r="BA31" s="29"/>
      <c r="BB31" s="41">
        <v>12635</v>
      </c>
      <c r="BC31" s="119" t="str">
        <f t="shared" si="17"/>
        <v>CUMPLE</v>
      </c>
      <c r="BD31" s="106">
        <f t="shared" si="0"/>
        <v>12454.25</v>
      </c>
      <c r="BE31" s="109">
        <f t="shared" si="1"/>
        <v>13642.38545</v>
      </c>
      <c r="BF31" s="110"/>
    </row>
    <row r="32" spans="1:58" s="31" customFormat="1" ht="15" thickBot="1">
      <c r="A32" s="28"/>
      <c r="B32" s="28"/>
      <c r="C32" s="79" t="s">
        <v>80</v>
      </c>
      <c r="D32" s="80" t="s">
        <v>81</v>
      </c>
      <c r="E32" s="50" t="s">
        <v>41</v>
      </c>
      <c r="F32" s="51">
        <v>1</v>
      </c>
      <c r="G32" s="55">
        <v>56987</v>
      </c>
      <c r="H32" s="29"/>
      <c r="I32" s="41">
        <v>56645</v>
      </c>
      <c r="J32" s="30" t="str">
        <f t="shared" si="2"/>
        <v>CUMPLE</v>
      </c>
      <c r="K32" s="29"/>
      <c r="L32" s="41">
        <v>55278</v>
      </c>
      <c r="M32" s="30" t="str">
        <f t="shared" si="3"/>
        <v>CUMPLE</v>
      </c>
      <c r="N32" s="29"/>
      <c r="O32" s="41">
        <v>52998</v>
      </c>
      <c r="P32" s="30" t="str">
        <f t="shared" si="4"/>
        <v>CUMPLE</v>
      </c>
      <c r="Q32" s="29"/>
      <c r="R32" s="41">
        <v>54839</v>
      </c>
      <c r="S32" s="30" t="str">
        <f t="shared" si="5"/>
        <v>CUMPLE</v>
      </c>
      <c r="T32" s="29"/>
      <c r="U32" s="41">
        <v>55107</v>
      </c>
      <c r="V32" s="30" t="str">
        <f t="shared" si="6"/>
        <v>CUMPLE</v>
      </c>
      <c r="W32" s="29"/>
      <c r="X32" s="41">
        <v>56816</v>
      </c>
      <c r="Y32" s="30" t="str">
        <f t="shared" si="7"/>
        <v>CUMPLE</v>
      </c>
      <c r="Z32" s="29"/>
      <c r="AA32" s="41">
        <v>55483</v>
      </c>
      <c r="AB32" s="30" t="str">
        <f t="shared" si="8"/>
        <v>CUMPLE</v>
      </c>
      <c r="AC32" s="29"/>
      <c r="AD32" s="41">
        <v>55505</v>
      </c>
      <c r="AE32" s="30" t="str">
        <f t="shared" si="9"/>
        <v>CUMPLE</v>
      </c>
      <c r="AF32" s="29"/>
      <c r="AG32" s="41">
        <v>54581</v>
      </c>
      <c r="AH32" s="30" t="str">
        <f t="shared" si="10"/>
        <v>CUMPLE</v>
      </c>
      <c r="AI32" s="29"/>
      <c r="AJ32" s="41">
        <v>55420</v>
      </c>
      <c r="AK32" s="30" t="str">
        <f t="shared" si="11"/>
        <v>CUMPLE</v>
      </c>
      <c r="AL32" s="29"/>
      <c r="AM32" s="41">
        <v>54993</v>
      </c>
      <c r="AN32" s="30" t="str">
        <f t="shared" si="12"/>
        <v>CUMPLE</v>
      </c>
      <c r="AO32" s="29"/>
      <c r="AP32" s="41">
        <v>55734</v>
      </c>
      <c r="AQ32" s="30" t="str">
        <f t="shared" si="13"/>
        <v>CUMPLE</v>
      </c>
      <c r="AR32" s="29"/>
      <c r="AS32" s="41">
        <v>55107</v>
      </c>
      <c r="AT32" s="30" t="str">
        <f t="shared" si="14"/>
        <v>CUMPLE</v>
      </c>
      <c r="AU32" s="29"/>
      <c r="AV32" s="41">
        <v>55933</v>
      </c>
      <c r="AW32" s="30" t="str">
        <f t="shared" si="15"/>
        <v>CUMPLE</v>
      </c>
      <c r="AX32" s="29"/>
      <c r="AY32" s="41">
        <v>56987</v>
      </c>
      <c r="AZ32" s="30" t="str">
        <f t="shared" si="16"/>
        <v>CUMPLE</v>
      </c>
      <c r="BA32" s="29"/>
      <c r="BB32" s="41">
        <v>56286</v>
      </c>
      <c r="BC32" s="119" t="str">
        <f t="shared" si="17"/>
        <v>CUMPLE</v>
      </c>
      <c r="BD32" s="106">
        <f t="shared" si="0"/>
        <v>55482</v>
      </c>
      <c r="BE32" s="112">
        <f t="shared" si="1"/>
        <v>60774.982799999998</v>
      </c>
      <c r="BF32" s="110"/>
    </row>
    <row r="33" spans="1:58" s="31" customFormat="1" ht="16.2" thickBot="1">
      <c r="A33" s="28"/>
      <c r="B33" s="28"/>
      <c r="C33" s="57">
        <v>2</v>
      </c>
      <c r="D33" s="124" t="s">
        <v>82</v>
      </c>
      <c r="E33" s="124"/>
      <c r="F33" s="124"/>
      <c r="G33" s="58">
        <f>SUM(G34:G67)</f>
        <v>10769596</v>
      </c>
      <c r="H33" s="29"/>
      <c r="I33" s="58">
        <f>SUM(I34:I67)</f>
        <v>10704977</v>
      </c>
      <c r="J33" s="42"/>
      <c r="K33" s="29"/>
      <c r="L33" s="58">
        <f>SUM(L34:L67)</f>
        <v>10446508</v>
      </c>
      <c r="M33" s="42"/>
      <c r="N33" s="29"/>
      <c r="O33" s="58">
        <f>SUM(O34:O67)</f>
        <v>10015725</v>
      </c>
      <c r="P33" s="42"/>
      <c r="Q33" s="29"/>
      <c r="R33" s="58">
        <f>SUM(R34:R67)</f>
        <v>10363584</v>
      </c>
      <c r="S33" s="42"/>
      <c r="T33" s="29"/>
      <c r="U33" s="58">
        <f>SUM(U34:U67)</f>
        <v>10414203</v>
      </c>
      <c r="V33" s="42"/>
      <c r="W33" s="29"/>
      <c r="X33" s="58">
        <f>SUM(X34:X67)</f>
        <v>10737289</v>
      </c>
      <c r="Y33" s="42"/>
      <c r="Z33" s="29"/>
      <c r="AA33" s="58">
        <f>SUM(AA34:AA67)</f>
        <v>10485278</v>
      </c>
      <c r="AB33" s="42"/>
      <c r="AC33" s="29"/>
      <c r="AD33" s="58">
        <f>SUM(AD34:AD67)</f>
        <v>10496501</v>
      </c>
      <c r="AE33" s="42"/>
      <c r="AF33" s="29"/>
      <c r="AG33" s="58">
        <f>SUM(AG34:AG67)</f>
        <v>10314798</v>
      </c>
      <c r="AH33" s="42"/>
      <c r="AI33" s="29"/>
      <c r="AJ33" s="58">
        <f>SUM(AJ34:AJ67)</f>
        <v>10473435</v>
      </c>
      <c r="AK33" s="42"/>
      <c r="AL33" s="29"/>
      <c r="AM33" s="58">
        <f>SUM(AM34:AM67)</f>
        <v>10392659</v>
      </c>
      <c r="AN33" s="42"/>
      <c r="AO33" s="29"/>
      <c r="AP33" s="58">
        <f>SUM(AP34:AP67)</f>
        <v>10532665</v>
      </c>
      <c r="AQ33" s="42"/>
      <c r="AR33" s="29"/>
      <c r="AS33" s="58">
        <f>SUM(AS34:AS67)</f>
        <v>10414203</v>
      </c>
      <c r="AT33" s="42"/>
      <c r="AU33" s="29"/>
      <c r="AV33" s="58">
        <f>SUM(AV34:AV67)</f>
        <v>10570360</v>
      </c>
      <c r="AW33" s="42"/>
      <c r="AX33" s="29"/>
      <c r="AY33" s="58">
        <f>SUM(AY34:AY67)</f>
        <v>10459841</v>
      </c>
      <c r="AZ33" s="42"/>
      <c r="BA33" s="29"/>
      <c r="BB33" s="58">
        <f>SUM(BB34:BB67)</f>
        <v>10637129</v>
      </c>
      <c r="BC33" s="42"/>
      <c r="BD33" s="121">
        <f t="shared" si="0"/>
        <v>10466197.1875</v>
      </c>
      <c r="BE33" s="58">
        <f t="shared" si="1"/>
        <v>11464672.3991875</v>
      </c>
      <c r="BF33" s="58"/>
    </row>
    <row r="34" spans="1:58" s="31" customFormat="1" ht="14.4">
      <c r="A34" s="28"/>
      <c r="B34" s="28"/>
      <c r="C34" s="68" t="s">
        <v>83</v>
      </c>
      <c r="D34" s="69" t="s">
        <v>84</v>
      </c>
      <c r="E34" s="59" t="s">
        <v>41</v>
      </c>
      <c r="F34" s="65">
        <v>1</v>
      </c>
      <c r="G34" s="62">
        <v>92078</v>
      </c>
      <c r="H34" s="29"/>
      <c r="I34" s="41">
        <v>91526</v>
      </c>
      <c r="J34" s="30" t="str">
        <f>+IF(I34&lt;=$G34,"CUMPLE","NO CUMPLE")</f>
        <v>CUMPLE</v>
      </c>
      <c r="K34" s="29"/>
      <c r="L34" s="41">
        <v>89316</v>
      </c>
      <c r="M34" s="30" t="str">
        <f>+IF(L34&lt;=$G34,"CUMPLE","NO CUMPLE")</f>
        <v>CUMPLE</v>
      </c>
      <c r="N34" s="29"/>
      <c r="O34" s="41">
        <v>85633</v>
      </c>
      <c r="P34" s="30" t="str">
        <f>+IF(O34&lt;=$G34,"CUMPLE","NO CUMPLE")</f>
        <v>CUMPLE</v>
      </c>
      <c r="Q34" s="29"/>
      <c r="R34" s="41">
        <v>88607</v>
      </c>
      <c r="S34" s="30" t="str">
        <f>+IF(R34&lt;=$G34,"CUMPLE","NO CUMPLE")</f>
        <v>CUMPLE</v>
      </c>
      <c r="T34" s="29"/>
      <c r="U34" s="41">
        <v>89040</v>
      </c>
      <c r="V34" s="30" t="str">
        <f>+IF(U34&lt;=$G34,"CUMPLE","NO CUMPLE")</f>
        <v>CUMPLE</v>
      </c>
      <c r="W34" s="29"/>
      <c r="X34" s="41">
        <v>91802</v>
      </c>
      <c r="Y34" s="30" t="str">
        <f>+IF(X34&lt;=$G34,"CUMPLE","NO CUMPLE")</f>
        <v>CUMPLE</v>
      </c>
      <c r="Z34" s="29"/>
      <c r="AA34" s="41">
        <v>89647</v>
      </c>
      <c r="AB34" s="30" t="str">
        <f>+IF(AA34&lt;=$G34,"CUMPLE","NO CUMPLE")</f>
        <v>CUMPLE</v>
      </c>
      <c r="AC34" s="29"/>
      <c r="AD34" s="41">
        <v>89676</v>
      </c>
      <c r="AE34" s="30" t="str">
        <f>+IF(AD34&lt;=$G34,"CUMPLE","NO CUMPLE")</f>
        <v>CUMPLE</v>
      </c>
      <c r="AF34" s="29"/>
      <c r="AG34" s="41">
        <v>88190</v>
      </c>
      <c r="AH34" s="30" t="str">
        <f>+IF(AG34&lt;=$G34,"CUMPLE","NO CUMPLE")</f>
        <v>CUMPLE</v>
      </c>
      <c r="AI34" s="29"/>
      <c r="AJ34" s="41">
        <v>89546</v>
      </c>
      <c r="AK34" s="30" t="str">
        <f>+IF(AJ34&lt;=$G34,"CUMPLE","NO CUMPLE")</f>
        <v>CUMPLE</v>
      </c>
      <c r="AL34" s="29"/>
      <c r="AM34" s="41">
        <v>88855</v>
      </c>
      <c r="AN34" s="30" t="str">
        <f>+IF(AM34&lt;=$G34,"CUMPLE","NO CUMPLE")</f>
        <v>CUMPLE</v>
      </c>
      <c r="AO34" s="29"/>
      <c r="AP34" s="41">
        <v>90052</v>
      </c>
      <c r="AQ34" s="30" t="str">
        <f>+IF(AP34&lt;=$G34,"CUMPLE","NO CUMPLE")</f>
        <v>CUMPLE</v>
      </c>
      <c r="AR34" s="29"/>
      <c r="AS34" s="41">
        <v>89040</v>
      </c>
      <c r="AT34" s="30" t="str">
        <f>+IF(AS34&lt;=$G34,"CUMPLE","NO CUMPLE")</f>
        <v>CUMPLE</v>
      </c>
      <c r="AU34" s="29"/>
      <c r="AV34" s="41">
        <v>90375</v>
      </c>
      <c r="AW34" s="30" t="str">
        <f>+IF(AV34&lt;=$G34,"CUMPLE","NO CUMPLE")</f>
        <v>CUMPLE</v>
      </c>
      <c r="AX34" s="29"/>
      <c r="AY34" s="41">
        <v>92078</v>
      </c>
      <c r="AZ34" s="30" t="str">
        <f>+IF(AY34&lt;=$G34,"CUMPLE","NO CUMPLE")</f>
        <v>CUMPLE</v>
      </c>
      <c r="BA34" s="29"/>
      <c r="BB34" s="41">
        <v>90946</v>
      </c>
      <c r="BC34" s="119" t="str">
        <f>+IF(BB34&lt;=$G34,"CUMPLE","NO CUMPLE")</f>
        <v>CUMPLE</v>
      </c>
      <c r="BD34" s="106">
        <f t="shared" si="0"/>
        <v>89645.5625</v>
      </c>
      <c r="BE34" s="111">
        <f t="shared" si="1"/>
        <v>98197.749162499997</v>
      </c>
      <c r="BF34" s="116"/>
    </row>
    <row r="35" spans="1:58" s="31" customFormat="1" ht="27.6">
      <c r="A35" s="28"/>
      <c r="B35" s="28"/>
      <c r="C35" s="70" t="s">
        <v>85</v>
      </c>
      <c r="D35" s="71" t="s">
        <v>86</v>
      </c>
      <c r="E35" s="60" t="s">
        <v>41</v>
      </c>
      <c r="F35" s="66">
        <v>1</v>
      </c>
      <c r="G35" s="63">
        <v>148950</v>
      </c>
      <c r="H35" s="29"/>
      <c r="I35" s="41">
        <v>148056</v>
      </c>
      <c r="J35" s="30" t="str">
        <f t="shared" ref="J35:J67" si="18">+IF(I35&lt;=$G35,"CUMPLE","NO CUMPLE")</f>
        <v>CUMPLE</v>
      </c>
      <c r="K35" s="29"/>
      <c r="L35" s="41">
        <v>144482</v>
      </c>
      <c r="M35" s="30" t="str">
        <f t="shared" ref="M35:M67" si="19">+IF(L35&lt;=$G35,"CUMPLE","NO CUMPLE")</f>
        <v>CUMPLE</v>
      </c>
      <c r="N35" s="29"/>
      <c r="O35" s="41">
        <v>138524</v>
      </c>
      <c r="P35" s="30" t="str">
        <f t="shared" ref="P35:P67" si="20">+IF(O35&lt;=$G35,"CUMPLE","NO CUMPLE")</f>
        <v>CUMPLE</v>
      </c>
      <c r="Q35" s="29"/>
      <c r="R35" s="41">
        <v>143335</v>
      </c>
      <c r="S35" s="30" t="str">
        <f t="shared" ref="S35:S67" si="21">+IF(R35&lt;=$G35,"CUMPLE","NO CUMPLE")</f>
        <v>CUMPLE</v>
      </c>
      <c r="T35" s="29"/>
      <c r="U35" s="41">
        <v>144035</v>
      </c>
      <c r="V35" s="30" t="str">
        <f t="shared" ref="V35:V67" si="22">+IF(U35&lt;=$G35,"CUMPLE","NO CUMPLE")</f>
        <v>CUMPLE</v>
      </c>
      <c r="W35" s="29"/>
      <c r="X35" s="41">
        <v>148503</v>
      </c>
      <c r="Y35" s="30" t="str">
        <f t="shared" ref="Y35:Y67" si="23">+IF(X35&lt;=$G35,"CUMPLE","NO CUMPLE")</f>
        <v>CUMPLE</v>
      </c>
      <c r="Z35" s="29"/>
      <c r="AA35" s="41">
        <v>145018</v>
      </c>
      <c r="AB35" s="30" t="str">
        <f t="shared" ref="AB35:AB67" si="24">+IF(AA35&lt;=$G35,"CUMPLE","NO CUMPLE")</f>
        <v>CUMPLE</v>
      </c>
      <c r="AC35" s="29"/>
      <c r="AD35" s="41">
        <v>145026</v>
      </c>
      <c r="AE35" s="30" t="str">
        <f t="shared" ref="AE35:AE67" si="25">+IF(AD35&lt;=$G35,"CUMPLE","NO CUMPLE")</f>
        <v>CUMPLE</v>
      </c>
      <c r="AF35" s="29"/>
      <c r="AG35" s="41">
        <v>142660</v>
      </c>
      <c r="AH35" s="30" t="str">
        <f t="shared" ref="AH35:AH67" si="26">+IF(AG35&lt;=$G35,"CUMPLE","NO CUMPLE")</f>
        <v>CUMPLE</v>
      </c>
      <c r="AI35" s="29"/>
      <c r="AJ35" s="41">
        <v>144854</v>
      </c>
      <c r="AK35" s="30" t="str">
        <f t="shared" ref="AK35:AK67" si="27">+IF(AJ35&lt;=$G35,"CUMPLE","NO CUMPLE")</f>
        <v>CUMPLE</v>
      </c>
      <c r="AL35" s="29"/>
      <c r="AM35" s="41">
        <v>143737</v>
      </c>
      <c r="AN35" s="30" t="str">
        <f t="shared" ref="AN35:AN67" si="28">+IF(AM35&lt;=$G35,"CUMPLE","NO CUMPLE")</f>
        <v>CUMPLE</v>
      </c>
      <c r="AO35" s="29"/>
      <c r="AP35" s="41">
        <v>145673</v>
      </c>
      <c r="AQ35" s="30" t="str">
        <f t="shared" ref="AQ35:AQ67" si="29">+IF(AP35&lt;=$G35,"CUMPLE","NO CUMPLE")</f>
        <v>CUMPLE</v>
      </c>
      <c r="AR35" s="29"/>
      <c r="AS35" s="41">
        <v>144035</v>
      </c>
      <c r="AT35" s="30" t="str">
        <f t="shared" ref="AT35:AT67" si="30">+IF(AS35&lt;=$G35,"CUMPLE","NO CUMPLE")</f>
        <v>CUMPLE</v>
      </c>
      <c r="AU35" s="29"/>
      <c r="AV35" s="41">
        <v>146195</v>
      </c>
      <c r="AW35" s="30" t="str">
        <f t="shared" ref="AW35:AW67" si="31">+IF(AV35&lt;=$G35,"CUMPLE","NO CUMPLE")</f>
        <v>CUMPLE</v>
      </c>
      <c r="AX35" s="29"/>
      <c r="AY35" s="41">
        <v>132578</v>
      </c>
      <c r="AZ35" s="30" t="str">
        <f t="shared" ref="AZ35:AZ67" si="32">+IF(AY35&lt;=$G35,"CUMPLE","NO CUMPLE")</f>
        <v>CUMPLE</v>
      </c>
      <c r="BA35" s="29"/>
      <c r="BB35" s="41">
        <v>147118</v>
      </c>
      <c r="BC35" s="119" t="str">
        <f t="shared" ref="BC35:BC67" si="33">+IF(BB35&lt;=$G35,"CUMPLE","NO CUMPLE")</f>
        <v>CUMPLE</v>
      </c>
      <c r="BD35" s="106">
        <f t="shared" si="0"/>
        <v>143989.3125</v>
      </c>
      <c r="BE35" s="109">
        <f t="shared" si="1"/>
        <v>157725.89291249998</v>
      </c>
      <c r="BF35" s="110"/>
    </row>
    <row r="36" spans="1:58" s="31" customFormat="1" ht="27.6">
      <c r="A36" s="28"/>
      <c r="B36" s="28"/>
      <c r="C36" s="70" t="s">
        <v>87</v>
      </c>
      <c r="D36" s="71" t="s">
        <v>88</v>
      </c>
      <c r="E36" s="60" t="s">
        <v>41</v>
      </c>
      <c r="F36" s="66">
        <v>1</v>
      </c>
      <c r="G36" s="63">
        <v>95732</v>
      </c>
      <c r="H36" s="29"/>
      <c r="I36" s="41">
        <v>95157</v>
      </c>
      <c r="J36" s="30" t="str">
        <f t="shared" si="18"/>
        <v>CUMPLE</v>
      </c>
      <c r="K36" s="29"/>
      <c r="L36" s="41">
        <v>92860</v>
      </c>
      <c r="M36" s="30" t="str">
        <f t="shared" si="19"/>
        <v>CUMPLE</v>
      </c>
      <c r="N36" s="29"/>
      <c r="O36" s="41">
        <v>89031</v>
      </c>
      <c r="P36" s="30" t="str">
        <f t="shared" si="20"/>
        <v>CUMPLE</v>
      </c>
      <c r="Q36" s="29"/>
      <c r="R36" s="41">
        <v>92123</v>
      </c>
      <c r="S36" s="30" t="str">
        <f t="shared" si="21"/>
        <v>CUMPLE</v>
      </c>
      <c r="T36" s="29"/>
      <c r="U36" s="41">
        <v>92573</v>
      </c>
      <c r="V36" s="30" t="str">
        <f t="shared" si="22"/>
        <v>CUMPLE</v>
      </c>
      <c r="W36" s="29"/>
      <c r="X36" s="41">
        <v>95445</v>
      </c>
      <c r="Y36" s="30" t="str">
        <f t="shared" si="23"/>
        <v>CUMPLE</v>
      </c>
      <c r="Z36" s="29"/>
      <c r="AA36" s="41">
        <v>93205</v>
      </c>
      <c r="AB36" s="30" t="str">
        <f t="shared" si="24"/>
        <v>CUMPLE</v>
      </c>
      <c r="AC36" s="29"/>
      <c r="AD36" s="41">
        <v>93339</v>
      </c>
      <c r="AE36" s="30" t="str">
        <f t="shared" si="25"/>
        <v>CUMPLE</v>
      </c>
      <c r="AF36" s="29"/>
      <c r="AG36" s="41">
        <v>91689</v>
      </c>
      <c r="AH36" s="30" t="str">
        <f t="shared" si="26"/>
        <v>CUMPLE</v>
      </c>
      <c r="AI36" s="29"/>
      <c r="AJ36" s="41">
        <v>93099</v>
      </c>
      <c r="AK36" s="30" t="str">
        <f t="shared" si="27"/>
        <v>CUMPLE</v>
      </c>
      <c r="AL36" s="29"/>
      <c r="AM36" s="41">
        <v>92381</v>
      </c>
      <c r="AN36" s="30" t="str">
        <f t="shared" si="28"/>
        <v>CUMPLE</v>
      </c>
      <c r="AO36" s="29"/>
      <c r="AP36" s="41">
        <v>93626</v>
      </c>
      <c r="AQ36" s="30" t="str">
        <f t="shared" si="29"/>
        <v>CUMPLE</v>
      </c>
      <c r="AR36" s="29"/>
      <c r="AS36" s="41">
        <v>92573</v>
      </c>
      <c r="AT36" s="30" t="str">
        <f t="shared" si="30"/>
        <v>CUMPLE</v>
      </c>
      <c r="AU36" s="29"/>
      <c r="AV36" s="41">
        <v>93961</v>
      </c>
      <c r="AW36" s="30" t="str">
        <f t="shared" si="31"/>
        <v>CUMPLE</v>
      </c>
      <c r="AX36" s="29"/>
      <c r="AY36" s="41">
        <v>95732</v>
      </c>
      <c r="AZ36" s="30" t="str">
        <f t="shared" si="32"/>
        <v>CUMPLE</v>
      </c>
      <c r="BA36" s="29"/>
      <c r="BB36" s="41">
        <v>94554</v>
      </c>
      <c r="BC36" s="119" t="str">
        <f t="shared" si="33"/>
        <v>CUMPLE</v>
      </c>
      <c r="BD36" s="106">
        <f t="shared" si="0"/>
        <v>93209.25</v>
      </c>
      <c r="BE36" s="109">
        <f t="shared" si="1"/>
        <v>102101.41244999999</v>
      </c>
      <c r="BF36" s="110"/>
    </row>
    <row r="37" spans="1:58" s="31" customFormat="1" ht="14.4">
      <c r="A37" s="28"/>
      <c r="B37" s="28"/>
      <c r="C37" s="70" t="s">
        <v>89</v>
      </c>
      <c r="D37" s="71" t="s">
        <v>90</v>
      </c>
      <c r="E37" s="60" t="s">
        <v>50</v>
      </c>
      <c r="F37" s="66">
        <v>1</v>
      </c>
      <c r="G37" s="63">
        <v>145362</v>
      </c>
      <c r="H37" s="29"/>
      <c r="I37" s="41">
        <v>144490</v>
      </c>
      <c r="J37" s="30" t="str">
        <f t="shared" si="18"/>
        <v>CUMPLE</v>
      </c>
      <c r="K37" s="29"/>
      <c r="L37" s="41">
        <v>141001</v>
      </c>
      <c r="M37" s="30" t="str">
        <f t="shared" si="19"/>
        <v>CUMPLE</v>
      </c>
      <c r="N37" s="29"/>
      <c r="O37" s="41">
        <v>135187</v>
      </c>
      <c r="P37" s="30" t="str">
        <f t="shared" si="20"/>
        <v>CUMPLE</v>
      </c>
      <c r="Q37" s="29"/>
      <c r="R37" s="41">
        <v>139882</v>
      </c>
      <c r="S37" s="30" t="str">
        <f t="shared" si="21"/>
        <v>CUMPLE</v>
      </c>
      <c r="T37" s="29"/>
      <c r="U37" s="41">
        <v>140565</v>
      </c>
      <c r="V37" s="30" t="str">
        <f t="shared" si="22"/>
        <v>CUMPLE</v>
      </c>
      <c r="W37" s="29"/>
      <c r="X37" s="41">
        <v>144926</v>
      </c>
      <c r="Y37" s="30" t="str">
        <f t="shared" si="23"/>
        <v>CUMPLE</v>
      </c>
      <c r="Z37" s="29"/>
      <c r="AA37" s="41">
        <v>141525</v>
      </c>
      <c r="AB37" s="30" t="str">
        <f t="shared" si="24"/>
        <v>CUMPLE</v>
      </c>
      <c r="AC37" s="29"/>
      <c r="AD37" s="41">
        <v>141528</v>
      </c>
      <c r="AE37" s="30" t="str">
        <f t="shared" si="25"/>
        <v>CUMPLE</v>
      </c>
      <c r="AF37" s="29"/>
      <c r="AG37" s="41">
        <v>139224</v>
      </c>
      <c r="AH37" s="30" t="str">
        <f t="shared" si="26"/>
        <v>CUMPLE</v>
      </c>
      <c r="AI37" s="29"/>
      <c r="AJ37" s="41">
        <v>141365</v>
      </c>
      <c r="AK37" s="30" t="str">
        <f t="shared" si="27"/>
        <v>CUMPLE</v>
      </c>
      <c r="AL37" s="29"/>
      <c r="AM37" s="41">
        <v>140275</v>
      </c>
      <c r="AN37" s="30" t="str">
        <f t="shared" si="28"/>
        <v>CUMPLE</v>
      </c>
      <c r="AO37" s="29"/>
      <c r="AP37" s="41">
        <v>142164</v>
      </c>
      <c r="AQ37" s="30" t="str">
        <f t="shared" si="29"/>
        <v>CUMPLE</v>
      </c>
      <c r="AR37" s="29"/>
      <c r="AS37" s="41">
        <v>140565</v>
      </c>
      <c r="AT37" s="30" t="str">
        <f t="shared" si="30"/>
        <v>CUMPLE</v>
      </c>
      <c r="AU37" s="29"/>
      <c r="AV37" s="41">
        <v>142673</v>
      </c>
      <c r="AW37" s="30" t="str">
        <f t="shared" si="31"/>
        <v>CUMPLE</v>
      </c>
      <c r="AX37" s="29"/>
      <c r="AY37" s="41">
        <v>145362</v>
      </c>
      <c r="AZ37" s="30" t="str">
        <f t="shared" si="32"/>
        <v>CUMPLE</v>
      </c>
      <c r="BA37" s="29"/>
      <c r="BB37" s="41">
        <v>143574</v>
      </c>
      <c r="BC37" s="119" t="str">
        <f t="shared" si="33"/>
        <v>CUMPLE</v>
      </c>
      <c r="BD37" s="106">
        <f t="shared" si="0"/>
        <v>141519.125</v>
      </c>
      <c r="BE37" s="109">
        <f t="shared" si="1"/>
        <v>155020.04952499998</v>
      </c>
      <c r="BF37" s="110"/>
    </row>
    <row r="38" spans="1:58" s="31" customFormat="1" ht="14.4">
      <c r="A38" s="28"/>
      <c r="B38" s="28"/>
      <c r="C38" s="70" t="s">
        <v>91</v>
      </c>
      <c r="D38" s="71" t="s">
        <v>92</v>
      </c>
      <c r="E38" s="60" t="s">
        <v>50</v>
      </c>
      <c r="F38" s="66">
        <v>1</v>
      </c>
      <c r="G38" s="63">
        <v>283235</v>
      </c>
      <c r="H38" s="29"/>
      <c r="I38" s="41">
        <v>281535</v>
      </c>
      <c r="J38" s="30" t="str">
        <f t="shared" si="18"/>
        <v>CUMPLE</v>
      </c>
      <c r="K38" s="29"/>
      <c r="L38" s="41">
        <v>274738</v>
      </c>
      <c r="M38" s="30" t="str">
        <f t="shared" si="19"/>
        <v>CUMPLE</v>
      </c>
      <c r="N38" s="29"/>
      <c r="O38" s="41">
        <v>263408</v>
      </c>
      <c r="P38" s="30" t="str">
        <f t="shared" si="20"/>
        <v>CUMPLE</v>
      </c>
      <c r="Q38" s="29"/>
      <c r="R38" s="41">
        <v>272557</v>
      </c>
      <c r="S38" s="30" t="str">
        <f t="shared" si="21"/>
        <v>CUMPLE</v>
      </c>
      <c r="T38" s="29"/>
      <c r="U38" s="41">
        <v>273888</v>
      </c>
      <c r="V38" s="30" t="str">
        <f t="shared" si="22"/>
        <v>CUMPLE</v>
      </c>
      <c r="W38" s="29"/>
      <c r="X38" s="41">
        <v>282385</v>
      </c>
      <c r="Y38" s="30" t="str">
        <f t="shared" si="23"/>
        <v>CUMPLE</v>
      </c>
      <c r="Z38" s="29"/>
      <c r="AA38" s="41">
        <v>275757</v>
      </c>
      <c r="AB38" s="30" t="str">
        <f t="shared" si="24"/>
        <v>CUMPLE</v>
      </c>
      <c r="AC38" s="29"/>
      <c r="AD38" s="41">
        <v>275721</v>
      </c>
      <c r="AE38" s="30" t="str">
        <f t="shared" si="25"/>
        <v>CUMPLE</v>
      </c>
      <c r="AF38" s="29"/>
      <c r="AG38" s="41">
        <v>271274</v>
      </c>
      <c r="AH38" s="30" t="str">
        <f t="shared" si="26"/>
        <v>CUMPLE</v>
      </c>
      <c r="AI38" s="29"/>
      <c r="AJ38" s="41">
        <v>275446</v>
      </c>
      <c r="AK38" s="30" t="str">
        <f t="shared" si="27"/>
        <v>CUMPLE</v>
      </c>
      <c r="AL38" s="29"/>
      <c r="AM38" s="41">
        <v>273322</v>
      </c>
      <c r="AN38" s="30" t="str">
        <f t="shared" si="28"/>
        <v>CUMPLE</v>
      </c>
      <c r="AO38" s="29"/>
      <c r="AP38" s="41">
        <v>277004</v>
      </c>
      <c r="AQ38" s="30" t="str">
        <f t="shared" si="29"/>
        <v>CUMPLE</v>
      </c>
      <c r="AR38" s="29"/>
      <c r="AS38" s="41">
        <v>273888</v>
      </c>
      <c r="AT38" s="30" t="str">
        <f t="shared" si="30"/>
        <v>CUMPLE</v>
      </c>
      <c r="AU38" s="29"/>
      <c r="AV38" s="41">
        <v>277995</v>
      </c>
      <c r="AW38" s="30" t="str">
        <f t="shared" si="31"/>
        <v>CUMPLE</v>
      </c>
      <c r="AX38" s="29"/>
      <c r="AY38" s="41">
        <v>283235</v>
      </c>
      <c r="AZ38" s="30" t="str">
        <f t="shared" si="32"/>
        <v>CUMPLE</v>
      </c>
      <c r="BA38" s="29"/>
      <c r="BB38" s="41">
        <v>279751</v>
      </c>
      <c r="BC38" s="119" t="str">
        <f t="shared" si="33"/>
        <v>CUMPLE</v>
      </c>
      <c r="BD38" s="106">
        <f t="shared" si="0"/>
        <v>275744</v>
      </c>
      <c r="BE38" s="109">
        <f t="shared" si="1"/>
        <v>302049.97759999998</v>
      </c>
      <c r="BF38" s="110"/>
    </row>
    <row r="39" spans="1:58" s="31" customFormat="1" ht="14.4">
      <c r="A39" s="28"/>
      <c r="B39" s="28"/>
      <c r="C39" s="70" t="s">
        <v>93</v>
      </c>
      <c r="D39" s="71" t="s">
        <v>94</v>
      </c>
      <c r="E39" s="60" t="s">
        <v>50</v>
      </c>
      <c r="F39" s="66">
        <v>1</v>
      </c>
      <c r="G39" s="63">
        <v>943285</v>
      </c>
      <c r="H39" s="29"/>
      <c r="I39" s="41">
        <v>937626</v>
      </c>
      <c r="J39" s="30" t="str">
        <f t="shared" si="18"/>
        <v>CUMPLE</v>
      </c>
      <c r="K39" s="29"/>
      <c r="L39" s="41">
        <v>914987</v>
      </c>
      <c r="M39" s="30" t="str">
        <f t="shared" si="19"/>
        <v>CUMPLE</v>
      </c>
      <c r="N39" s="29"/>
      <c r="O39" s="41">
        <v>877255</v>
      </c>
      <c r="P39" s="30" t="str">
        <f t="shared" si="20"/>
        <v>CUMPLE</v>
      </c>
      <c r="Q39" s="29"/>
      <c r="R39" s="41">
        <v>907723</v>
      </c>
      <c r="S39" s="30" t="str">
        <f t="shared" si="21"/>
        <v>CUMPLE</v>
      </c>
      <c r="T39" s="29"/>
      <c r="U39" s="41">
        <v>912157</v>
      </c>
      <c r="V39" s="30" t="str">
        <f t="shared" si="22"/>
        <v>CUMPLE</v>
      </c>
      <c r="W39" s="29"/>
      <c r="X39" s="41">
        <v>940456</v>
      </c>
      <c r="Y39" s="30" t="str">
        <f t="shared" si="23"/>
        <v>CUMPLE</v>
      </c>
      <c r="Z39" s="29"/>
      <c r="AA39" s="41">
        <v>918383</v>
      </c>
      <c r="AB39" s="30" t="str">
        <f t="shared" si="24"/>
        <v>CUMPLE</v>
      </c>
      <c r="AC39" s="29"/>
      <c r="AD39" s="41">
        <v>919703</v>
      </c>
      <c r="AE39" s="30" t="str">
        <f t="shared" si="25"/>
        <v>CUMPLE</v>
      </c>
      <c r="AF39" s="29"/>
      <c r="AG39" s="41">
        <v>903450</v>
      </c>
      <c r="AH39" s="30" t="str">
        <f t="shared" si="26"/>
        <v>CUMPLE</v>
      </c>
      <c r="AI39" s="29"/>
      <c r="AJ39" s="41">
        <v>917345</v>
      </c>
      <c r="AK39" s="30" t="str">
        <f t="shared" si="27"/>
        <v>CUMPLE</v>
      </c>
      <c r="AL39" s="29"/>
      <c r="AM39" s="41">
        <v>910270</v>
      </c>
      <c r="AN39" s="30" t="str">
        <f t="shared" si="28"/>
        <v>CUMPLE</v>
      </c>
      <c r="AO39" s="29"/>
      <c r="AP39" s="41">
        <v>922533</v>
      </c>
      <c r="AQ39" s="30" t="str">
        <f t="shared" si="29"/>
        <v>CUMPLE</v>
      </c>
      <c r="AR39" s="29"/>
      <c r="AS39" s="41">
        <v>912157</v>
      </c>
      <c r="AT39" s="30" t="str">
        <f t="shared" si="30"/>
        <v>CUMPLE</v>
      </c>
      <c r="AU39" s="29"/>
      <c r="AV39" s="41">
        <v>925835</v>
      </c>
      <c r="AW39" s="30" t="str">
        <f t="shared" si="31"/>
        <v>CUMPLE</v>
      </c>
      <c r="AX39" s="29"/>
      <c r="AY39" s="41">
        <v>943285</v>
      </c>
      <c r="AZ39" s="30" t="str">
        <f t="shared" si="32"/>
        <v>CUMPLE</v>
      </c>
      <c r="BA39" s="29"/>
      <c r="BB39" s="41">
        <v>931683</v>
      </c>
      <c r="BC39" s="119" t="str">
        <f t="shared" si="33"/>
        <v>CUMPLE</v>
      </c>
      <c r="BD39" s="106">
        <f t="shared" si="0"/>
        <v>918428</v>
      </c>
      <c r="BE39" s="109">
        <f t="shared" si="1"/>
        <v>1006046.0312</v>
      </c>
      <c r="BF39" s="110"/>
    </row>
    <row r="40" spans="1:58" s="31" customFormat="1" ht="14.4">
      <c r="A40" s="28"/>
      <c r="B40" s="28"/>
      <c r="C40" s="70" t="s">
        <v>95</v>
      </c>
      <c r="D40" s="71" t="s">
        <v>96</v>
      </c>
      <c r="E40" s="60" t="s">
        <v>50</v>
      </c>
      <c r="F40" s="66">
        <v>1</v>
      </c>
      <c r="G40" s="63">
        <v>1119622</v>
      </c>
      <c r="H40" s="29"/>
      <c r="I40" s="41">
        <v>1112905</v>
      </c>
      <c r="J40" s="30" t="str">
        <f t="shared" si="18"/>
        <v>CUMPLE</v>
      </c>
      <c r="K40" s="29"/>
      <c r="L40" s="41">
        <v>1086034</v>
      </c>
      <c r="M40" s="30" t="str">
        <f t="shared" si="19"/>
        <v>CUMPLE</v>
      </c>
      <c r="N40" s="29"/>
      <c r="O40" s="41">
        <v>1041249</v>
      </c>
      <c r="P40" s="30" t="str">
        <f t="shared" si="20"/>
        <v>CUMPLE</v>
      </c>
      <c r="Q40" s="29"/>
      <c r="R40" s="41">
        <v>1077412</v>
      </c>
      <c r="S40" s="30" t="str">
        <f t="shared" si="21"/>
        <v>CUMPLE</v>
      </c>
      <c r="T40" s="29"/>
      <c r="U40" s="41">
        <v>1082675</v>
      </c>
      <c r="V40" s="30" t="str">
        <f t="shared" si="22"/>
        <v>CUMPLE</v>
      </c>
      <c r="W40" s="29"/>
      <c r="X40" s="41">
        <v>1116263</v>
      </c>
      <c r="Y40" s="30" t="str">
        <f t="shared" si="23"/>
        <v>CUMPLE</v>
      </c>
      <c r="Z40" s="29"/>
      <c r="AA40" s="41">
        <v>1090064</v>
      </c>
      <c r="AB40" s="30" t="str">
        <f t="shared" si="24"/>
        <v>CUMPLE</v>
      </c>
      <c r="AC40" s="29"/>
      <c r="AD40" s="41">
        <v>1091632</v>
      </c>
      <c r="AE40" s="30" t="str">
        <f t="shared" si="25"/>
        <v>CUMPLE</v>
      </c>
      <c r="AF40" s="29"/>
      <c r="AG40" s="41">
        <v>1072341</v>
      </c>
      <c r="AH40" s="30" t="str">
        <f t="shared" si="26"/>
        <v>CUMPLE</v>
      </c>
      <c r="AI40" s="29"/>
      <c r="AJ40" s="41">
        <v>1088833</v>
      </c>
      <c r="AK40" s="30" t="str">
        <f t="shared" si="27"/>
        <v>CUMPLE</v>
      </c>
      <c r="AL40" s="29"/>
      <c r="AM40" s="41">
        <v>1080435</v>
      </c>
      <c r="AN40" s="30" t="str">
        <f t="shared" si="28"/>
        <v>CUMPLE</v>
      </c>
      <c r="AO40" s="29"/>
      <c r="AP40" s="41">
        <v>1094991</v>
      </c>
      <c r="AQ40" s="30" t="str">
        <f t="shared" si="29"/>
        <v>CUMPLE</v>
      </c>
      <c r="AR40" s="29"/>
      <c r="AS40" s="41">
        <v>1082675</v>
      </c>
      <c r="AT40" s="30" t="str">
        <f t="shared" si="30"/>
        <v>CUMPLE</v>
      </c>
      <c r="AU40" s="29"/>
      <c r="AV40" s="41">
        <v>1098909</v>
      </c>
      <c r="AW40" s="30" t="str">
        <f t="shared" si="31"/>
        <v>CUMPLE</v>
      </c>
      <c r="AX40" s="29"/>
      <c r="AY40" s="41">
        <v>1119622</v>
      </c>
      <c r="AZ40" s="30" t="str">
        <f t="shared" si="32"/>
        <v>CUMPLE</v>
      </c>
      <c r="BA40" s="29"/>
      <c r="BB40" s="41">
        <v>1105851</v>
      </c>
      <c r="BC40" s="119" t="str">
        <f t="shared" si="33"/>
        <v>CUMPLE</v>
      </c>
      <c r="BD40" s="106">
        <f t="shared" si="0"/>
        <v>1090118.1875</v>
      </c>
      <c r="BE40" s="109">
        <f t="shared" si="1"/>
        <v>1194115.4625875</v>
      </c>
      <c r="BF40" s="110"/>
    </row>
    <row r="41" spans="1:58" s="31" customFormat="1" ht="14.4">
      <c r="A41" s="28"/>
      <c r="B41" s="28"/>
      <c r="C41" s="70" t="s">
        <v>97</v>
      </c>
      <c r="D41" s="71" t="s">
        <v>98</v>
      </c>
      <c r="E41" s="60" t="s">
        <v>50</v>
      </c>
      <c r="F41" s="66">
        <v>1</v>
      </c>
      <c r="G41" s="63">
        <v>906857</v>
      </c>
      <c r="H41" s="29"/>
      <c r="I41" s="41">
        <v>901416</v>
      </c>
      <c r="J41" s="30" t="str">
        <f t="shared" si="18"/>
        <v>CUMPLE</v>
      </c>
      <c r="K41" s="29"/>
      <c r="L41" s="41">
        <v>879652</v>
      </c>
      <c r="M41" s="30" t="str">
        <f t="shared" si="19"/>
        <v>CUMPLE</v>
      </c>
      <c r="N41" s="29"/>
      <c r="O41" s="41">
        <v>843377</v>
      </c>
      <c r="P41" s="30" t="str">
        <f t="shared" si="20"/>
        <v>CUMPLE</v>
      </c>
      <c r="Q41" s="29"/>
      <c r="R41" s="41">
        <v>872668</v>
      </c>
      <c r="S41" s="30" t="str">
        <f t="shared" si="21"/>
        <v>CUMPLE</v>
      </c>
      <c r="T41" s="29"/>
      <c r="U41" s="41">
        <v>876931</v>
      </c>
      <c r="V41" s="30" t="str">
        <f t="shared" si="22"/>
        <v>CUMPLE</v>
      </c>
      <c r="W41" s="29"/>
      <c r="X41" s="41">
        <v>904137</v>
      </c>
      <c r="Y41" s="30" t="str">
        <f t="shared" si="23"/>
        <v>CUMPLE</v>
      </c>
      <c r="Z41" s="29"/>
      <c r="AA41" s="41">
        <v>882916</v>
      </c>
      <c r="AB41" s="30" t="str">
        <f t="shared" si="24"/>
        <v>CUMPLE</v>
      </c>
      <c r="AC41" s="29"/>
      <c r="AD41" s="41">
        <v>884186</v>
      </c>
      <c r="AE41" s="30" t="str">
        <f t="shared" si="25"/>
        <v>CUMPLE</v>
      </c>
      <c r="AF41" s="29"/>
      <c r="AG41" s="41">
        <v>868561</v>
      </c>
      <c r="AH41" s="30" t="str">
        <f t="shared" si="26"/>
        <v>CUMPLE</v>
      </c>
      <c r="AI41" s="29"/>
      <c r="AJ41" s="41">
        <v>881919</v>
      </c>
      <c r="AK41" s="30" t="str">
        <f t="shared" si="27"/>
        <v>CUMPLE</v>
      </c>
      <c r="AL41" s="29"/>
      <c r="AM41" s="41">
        <v>875117</v>
      </c>
      <c r="AN41" s="30" t="str">
        <f t="shared" si="28"/>
        <v>CUMPLE</v>
      </c>
      <c r="AO41" s="29"/>
      <c r="AP41" s="41">
        <v>886907</v>
      </c>
      <c r="AQ41" s="30" t="str">
        <f t="shared" si="29"/>
        <v>CUMPLE</v>
      </c>
      <c r="AR41" s="29"/>
      <c r="AS41" s="41">
        <v>876931</v>
      </c>
      <c r="AT41" s="30" t="str">
        <f t="shared" si="30"/>
        <v>CUMPLE</v>
      </c>
      <c r="AU41" s="29"/>
      <c r="AV41" s="41">
        <v>890081</v>
      </c>
      <c r="AW41" s="30" t="str">
        <f t="shared" si="31"/>
        <v>CUMPLE</v>
      </c>
      <c r="AX41" s="29"/>
      <c r="AY41" s="41">
        <v>906857</v>
      </c>
      <c r="AZ41" s="30" t="str">
        <f t="shared" si="32"/>
        <v>CUMPLE</v>
      </c>
      <c r="BA41" s="29"/>
      <c r="BB41" s="41">
        <v>895703</v>
      </c>
      <c r="BC41" s="119" t="str">
        <f t="shared" si="33"/>
        <v>CUMPLE</v>
      </c>
      <c r="BD41" s="106">
        <f t="shared" si="0"/>
        <v>882959.9375</v>
      </c>
      <c r="BE41" s="109">
        <f t="shared" si="1"/>
        <v>967194.31553749996</v>
      </c>
      <c r="BF41" s="110"/>
    </row>
    <row r="42" spans="1:58" s="31" customFormat="1" ht="14.4">
      <c r="A42" s="28"/>
      <c r="B42" s="28"/>
      <c r="C42" s="70" t="s">
        <v>99</v>
      </c>
      <c r="D42" s="71" t="s">
        <v>100</v>
      </c>
      <c r="E42" s="60" t="s">
        <v>50</v>
      </c>
      <c r="F42" s="66">
        <v>1</v>
      </c>
      <c r="G42" s="63">
        <v>349659</v>
      </c>
      <c r="H42" s="29"/>
      <c r="I42" s="41">
        <v>347561</v>
      </c>
      <c r="J42" s="30" t="str">
        <f t="shared" si="18"/>
        <v>CUMPLE</v>
      </c>
      <c r="K42" s="29"/>
      <c r="L42" s="41">
        <v>339169</v>
      </c>
      <c r="M42" s="30" t="str">
        <f t="shared" si="19"/>
        <v>CUMPLE</v>
      </c>
      <c r="N42" s="29"/>
      <c r="O42" s="41">
        <v>325183</v>
      </c>
      <c r="P42" s="30" t="str">
        <f t="shared" si="20"/>
        <v>CUMPLE</v>
      </c>
      <c r="Q42" s="29"/>
      <c r="R42" s="41">
        <v>336477</v>
      </c>
      <c r="S42" s="30" t="str">
        <f t="shared" si="21"/>
        <v>CUMPLE</v>
      </c>
      <c r="T42" s="29"/>
      <c r="U42" s="41">
        <v>338120</v>
      </c>
      <c r="V42" s="30" t="str">
        <f t="shared" si="22"/>
        <v>CUMPLE</v>
      </c>
      <c r="W42" s="29"/>
      <c r="X42" s="41">
        <v>348610</v>
      </c>
      <c r="Y42" s="30" t="str">
        <f t="shared" si="23"/>
        <v>CUMPLE</v>
      </c>
      <c r="Z42" s="29"/>
      <c r="AA42" s="41">
        <v>340428</v>
      </c>
      <c r="AB42" s="30" t="str">
        <f t="shared" si="24"/>
        <v>CUMPLE</v>
      </c>
      <c r="AC42" s="29"/>
      <c r="AD42" s="41">
        <v>340918</v>
      </c>
      <c r="AE42" s="30" t="str">
        <f t="shared" si="25"/>
        <v>CUMPLE</v>
      </c>
      <c r="AF42" s="29"/>
      <c r="AG42" s="41">
        <v>334893</v>
      </c>
      <c r="AH42" s="30" t="str">
        <f t="shared" si="26"/>
        <v>CUMPLE</v>
      </c>
      <c r="AI42" s="29"/>
      <c r="AJ42" s="41">
        <v>340044</v>
      </c>
      <c r="AK42" s="30" t="str">
        <f t="shared" si="27"/>
        <v>CUMPLE</v>
      </c>
      <c r="AL42" s="29"/>
      <c r="AM42" s="41">
        <v>337421</v>
      </c>
      <c r="AN42" s="30" t="str">
        <f t="shared" si="28"/>
        <v>CUMPLE</v>
      </c>
      <c r="AO42" s="29"/>
      <c r="AP42" s="41">
        <v>341967</v>
      </c>
      <c r="AQ42" s="30" t="str">
        <f t="shared" si="29"/>
        <v>CUMPLE</v>
      </c>
      <c r="AR42" s="29"/>
      <c r="AS42" s="41">
        <v>338120</v>
      </c>
      <c r="AT42" s="30" t="str">
        <f t="shared" si="30"/>
        <v>CUMPLE</v>
      </c>
      <c r="AU42" s="29"/>
      <c r="AV42" s="41">
        <v>343191</v>
      </c>
      <c r="AW42" s="30" t="str">
        <f t="shared" si="31"/>
        <v>CUMPLE</v>
      </c>
      <c r="AX42" s="29"/>
      <c r="AY42" s="41">
        <v>349659</v>
      </c>
      <c r="AZ42" s="30" t="str">
        <f t="shared" si="32"/>
        <v>CUMPLE</v>
      </c>
      <c r="BA42" s="29"/>
      <c r="BB42" s="41">
        <v>345358</v>
      </c>
      <c r="BC42" s="119" t="str">
        <f t="shared" si="33"/>
        <v>CUMPLE</v>
      </c>
      <c r="BD42" s="106">
        <f t="shared" si="0"/>
        <v>340444.9375</v>
      </c>
      <c r="BE42" s="109">
        <f t="shared" si="1"/>
        <v>372923.38453749998</v>
      </c>
      <c r="BF42" s="110"/>
    </row>
    <row r="43" spans="1:58" s="31" customFormat="1" ht="14.4">
      <c r="A43" s="28"/>
      <c r="B43" s="28"/>
      <c r="C43" s="70" t="s">
        <v>101</v>
      </c>
      <c r="D43" s="71" t="s">
        <v>102</v>
      </c>
      <c r="E43" s="60" t="s">
        <v>50</v>
      </c>
      <c r="F43" s="66">
        <v>1</v>
      </c>
      <c r="G43" s="63">
        <v>352345</v>
      </c>
      <c r="H43" s="29"/>
      <c r="I43" s="41">
        <v>350231</v>
      </c>
      <c r="J43" s="30" t="str">
        <f t="shared" si="18"/>
        <v>CUMPLE</v>
      </c>
      <c r="K43" s="29"/>
      <c r="L43" s="41">
        <v>341775</v>
      </c>
      <c r="M43" s="30" t="str">
        <f t="shared" si="19"/>
        <v>CUMPLE</v>
      </c>
      <c r="N43" s="29"/>
      <c r="O43" s="41">
        <v>327681</v>
      </c>
      <c r="P43" s="30" t="str">
        <f t="shared" si="20"/>
        <v>CUMPLE</v>
      </c>
      <c r="Q43" s="29"/>
      <c r="R43" s="41">
        <v>339062</v>
      </c>
      <c r="S43" s="30" t="str">
        <f t="shared" si="21"/>
        <v>CUMPLE</v>
      </c>
      <c r="T43" s="29"/>
      <c r="U43" s="41">
        <v>340718</v>
      </c>
      <c r="V43" s="30" t="str">
        <f t="shared" si="22"/>
        <v>CUMPLE</v>
      </c>
      <c r="W43" s="29"/>
      <c r="X43" s="41">
        <v>351288</v>
      </c>
      <c r="Y43" s="30" t="str">
        <f t="shared" si="23"/>
        <v>CUMPLE</v>
      </c>
      <c r="Z43" s="29"/>
      <c r="AA43" s="41">
        <v>343043</v>
      </c>
      <c r="AB43" s="30" t="str">
        <f t="shared" si="24"/>
        <v>CUMPLE</v>
      </c>
      <c r="AC43" s="29"/>
      <c r="AD43" s="41">
        <v>343536</v>
      </c>
      <c r="AE43" s="30" t="str">
        <f t="shared" si="25"/>
        <v>CUMPLE</v>
      </c>
      <c r="AF43" s="29"/>
      <c r="AG43" s="41">
        <v>337465</v>
      </c>
      <c r="AH43" s="30" t="str">
        <f t="shared" si="26"/>
        <v>CUMPLE</v>
      </c>
      <c r="AI43" s="29"/>
      <c r="AJ43" s="41">
        <v>342655</v>
      </c>
      <c r="AK43" s="30" t="str">
        <f t="shared" si="27"/>
        <v>CUMPLE</v>
      </c>
      <c r="AL43" s="29"/>
      <c r="AM43" s="41">
        <v>340013</v>
      </c>
      <c r="AN43" s="30" t="str">
        <f t="shared" si="28"/>
        <v>CUMPLE</v>
      </c>
      <c r="AO43" s="29"/>
      <c r="AP43" s="41">
        <v>344593</v>
      </c>
      <c r="AQ43" s="30" t="str">
        <f t="shared" si="29"/>
        <v>CUMPLE</v>
      </c>
      <c r="AR43" s="29"/>
      <c r="AS43" s="41">
        <v>340718</v>
      </c>
      <c r="AT43" s="30" t="str">
        <f t="shared" si="30"/>
        <v>CUMPLE</v>
      </c>
      <c r="AU43" s="29"/>
      <c r="AV43" s="41">
        <v>345827</v>
      </c>
      <c r="AW43" s="30" t="str">
        <f t="shared" si="31"/>
        <v>CUMPLE</v>
      </c>
      <c r="AX43" s="29"/>
      <c r="AY43" s="41">
        <v>352345</v>
      </c>
      <c r="AZ43" s="30" t="str">
        <f t="shared" si="32"/>
        <v>CUMPLE</v>
      </c>
      <c r="BA43" s="29"/>
      <c r="BB43" s="41">
        <v>348011</v>
      </c>
      <c r="BC43" s="119" t="str">
        <f t="shared" si="33"/>
        <v>CUMPLE</v>
      </c>
      <c r="BD43" s="106">
        <f t="shared" si="0"/>
        <v>343060.0625</v>
      </c>
      <c r="BE43" s="109">
        <f t="shared" si="1"/>
        <v>375787.9924625</v>
      </c>
      <c r="BF43" s="110"/>
    </row>
    <row r="44" spans="1:58" s="31" customFormat="1" ht="14.4">
      <c r="A44" s="28"/>
      <c r="B44" s="28"/>
      <c r="C44" s="70" t="s">
        <v>103</v>
      </c>
      <c r="D44" s="71" t="s">
        <v>104</v>
      </c>
      <c r="E44" s="60" t="s">
        <v>50</v>
      </c>
      <c r="F44" s="66">
        <v>1</v>
      </c>
      <c r="G44" s="63">
        <v>270146</v>
      </c>
      <c r="H44" s="29"/>
      <c r="I44" s="41">
        <v>268525</v>
      </c>
      <c r="J44" s="30" t="str">
        <f t="shared" si="18"/>
        <v>CUMPLE</v>
      </c>
      <c r="K44" s="29"/>
      <c r="L44" s="41">
        <v>262041</v>
      </c>
      <c r="M44" s="30" t="str">
        <f t="shared" si="19"/>
        <v>CUMPLE</v>
      </c>
      <c r="N44" s="29"/>
      <c r="O44" s="41">
        <v>251235</v>
      </c>
      <c r="P44" s="30" t="str">
        <f t="shared" si="20"/>
        <v>CUMPLE</v>
      </c>
      <c r="Q44" s="29"/>
      <c r="R44" s="41">
        <v>259961</v>
      </c>
      <c r="S44" s="30" t="str">
        <f t="shared" si="21"/>
        <v>CUMPLE</v>
      </c>
      <c r="T44" s="29"/>
      <c r="U44" s="41">
        <v>261231</v>
      </c>
      <c r="V44" s="30" t="str">
        <f t="shared" si="22"/>
        <v>CUMPLE</v>
      </c>
      <c r="W44" s="29"/>
      <c r="X44" s="41">
        <v>269335</v>
      </c>
      <c r="Y44" s="30" t="str">
        <f t="shared" si="23"/>
        <v>CUMPLE</v>
      </c>
      <c r="Z44" s="29"/>
      <c r="AA44" s="41">
        <v>263014</v>
      </c>
      <c r="AB44" s="30" t="str">
        <f t="shared" si="24"/>
        <v>CUMPLE</v>
      </c>
      <c r="AC44" s="29"/>
      <c r="AD44" s="41">
        <v>263392</v>
      </c>
      <c r="AE44" s="30" t="str">
        <f t="shared" si="25"/>
        <v>CUMPLE</v>
      </c>
      <c r="AF44" s="29"/>
      <c r="AG44" s="41">
        <v>258737</v>
      </c>
      <c r="AH44" s="30" t="str">
        <f t="shared" si="26"/>
        <v>CUMPLE</v>
      </c>
      <c r="AI44" s="29"/>
      <c r="AJ44" s="41">
        <v>262717</v>
      </c>
      <c r="AK44" s="30" t="str">
        <f t="shared" si="27"/>
        <v>CUMPLE</v>
      </c>
      <c r="AL44" s="29"/>
      <c r="AM44" s="41">
        <v>260690</v>
      </c>
      <c r="AN44" s="30" t="str">
        <f t="shared" si="28"/>
        <v>CUMPLE</v>
      </c>
      <c r="AO44" s="29"/>
      <c r="AP44" s="41">
        <v>264202</v>
      </c>
      <c r="AQ44" s="30" t="str">
        <f t="shared" si="29"/>
        <v>CUMPLE</v>
      </c>
      <c r="AR44" s="29"/>
      <c r="AS44" s="41">
        <v>261231</v>
      </c>
      <c r="AT44" s="30" t="str">
        <f t="shared" si="30"/>
        <v>CUMPLE</v>
      </c>
      <c r="AU44" s="29"/>
      <c r="AV44" s="41">
        <v>265148</v>
      </c>
      <c r="AW44" s="30" t="str">
        <f t="shared" si="31"/>
        <v>CUMPLE</v>
      </c>
      <c r="AX44" s="29"/>
      <c r="AY44" s="41">
        <v>232998</v>
      </c>
      <c r="AZ44" s="30" t="str">
        <f t="shared" si="32"/>
        <v>CUMPLE</v>
      </c>
      <c r="BA44" s="29"/>
      <c r="BB44" s="41">
        <v>266823</v>
      </c>
      <c r="BC44" s="119" t="str">
        <f t="shared" si="33"/>
        <v>CUMPLE</v>
      </c>
      <c r="BD44" s="106">
        <f t="shared" si="0"/>
        <v>260705</v>
      </c>
      <c r="BE44" s="109">
        <f t="shared" si="1"/>
        <v>285576.25699999998</v>
      </c>
      <c r="BF44" s="110"/>
    </row>
    <row r="45" spans="1:58" s="31" customFormat="1" ht="14.4">
      <c r="A45" s="28"/>
      <c r="B45" s="28"/>
      <c r="C45" s="70" t="s">
        <v>105</v>
      </c>
      <c r="D45" s="71" t="s">
        <v>106</v>
      </c>
      <c r="E45" s="60" t="s">
        <v>50</v>
      </c>
      <c r="F45" s="66">
        <v>1</v>
      </c>
      <c r="G45" s="63">
        <v>247633</v>
      </c>
      <c r="H45" s="29"/>
      <c r="I45" s="41">
        <v>246147</v>
      </c>
      <c r="J45" s="30" t="str">
        <f t="shared" si="18"/>
        <v>CUMPLE</v>
      </c>
      <c r="K45" s="29"/>
      <c r="L45" s="41">
        <v>240204</v>
      </c>
      <c r="M45" s="30" t="str">
        <f t="shared" si="19"/>
        <v>CUMPLE</v>
      </c>
      <c r="N45" s="29"/>
      <c r="O45" s="41">
        <v>230298</v>
      </c>
      <c r="P45" s="30" t="str">
        <f t="shared" si="20"/>
        <v>CUMPLE</v>
      </c>
      <c r="Q45" s="29"/>
      <c r="R45" s="41">
        <v>238297</v>
      </c>
      <c r="S45" s="30" t="str">
        <f t="shared" si="21"/>
        <v>CUMPLE</v>
      </c>
      <c r="T45" s="29"/>
      <c r="U45" s="41">
        <v>239461</v>
      </c>
      <c r="V45" s="30" t="str">
        <f t="shared" si="22"/>
        <v>CUMPLE</v>
      </c>
      <c r="W45" s="29"/>
      <c r="X45" s="41">
        <v>246890</v>
      </c>
      <c r="Y45" s="30" t="str">
        <f t="shared" si="23"/>
        <v>CUMPLE</v>
      </c>
      <c r="Z45" s="29"/>
      <c r="AA45" s="41">
        <v>241095</v>
      </c>
      <c r="AB45" s="30" t="str">
        <f t="shared" si="24"/>
        <v>CUMPLE</v>
      </c>
      <c r="AC45" s="29"/>
      <c r="AD45" s="41">
        <v>241442</v>
      </c>
      <c r="AE45" s="30" t="str">
        <f t="shared" si="25"/>
        <v>CUMPLE</v>
      </c>
      <c r="AF45" s="29"/>
      <c r="AG45" s="41">
        <v>237175</v>
      </c>
      <c r="AH45" s="30" t="str">
        <f t="shared" si="26"/>
        <v>CUMPLE</v>
      </c>
      <c r="AI45" s="29"/>
      <c r="AJ45" s="41">
        <v>240823</v>
      </c>
      <c r="AK45" s="30" t="str">
        <f t="shared" si="27"/>
        <v>CUMPLE</v>
      </c>
      <c r="AL45" s="29"/>
      <c r="AM45" s="41">
        <v>238966</v>
      </c>
      <c r="AN45" s="30" t="str">
        <f t="shared" si="28"/>
        <v>CUMPLE</v>
      </c>
      <c r="AO45" s="29"/>
      <c r="AP45" s="41">
        <v>242185</v>
      </c>
      <c r="AQ45" s="30" t="str">
        <f t="shared" si="29"/>
        <v>CUMPLE</v>
      </c>
      <c r="AR45" s="29"/>
      <c r="AS45" s="41">
        <v>239461</v>
      </c>
      <c r="AT45" s="30" t="str">
        <f t="shared" si="30"/>
        <v>CUMPLE</v>
      </c>
      <c r="AU45" s="29"/>
      <c r="AV45" s="41">
        <v>243051</v>
      </c>
      <c r="AW45" s="30" t="str">
        <f t="shared" si="31"/>
        <v>CUMPLE</v>
      </c>
      <c r="AX45" s="29"/>
      <c r="AY45" s="41">
        <v>106084</v>
      </c>
      <c r="AZ45" s="30" t="str">
        <f t="shared" si="32"/>
        <v>CUMPLE</v>
      </c>
      <c r="BA45" s="29"/>
      <c r="BB45" s="41">
        <v>244587</v>
      </c>
      <c r="BC45" s="119" t="str">
        <f t="shared" si="33"/>
        <v>CUMPLE</v>
      </c>
      <c r="BD45" s="106">
        <f t="shared" si="0"/>
        <v>232260.375</v>
      </c>
      <c r="BE45" s="109">
        <f t="shared" si="1"/>
        <v>254418.01477499999</v>
      </c>
      <c r="BF45" s="110"/>
    </row>
    <row r="46" spans="1:58" s="31" customFormat="1" ht="27.6">
      <c r="A46" s="28"/>
      <c r="B46" s="28"/>
      <c r="C46" s="70" t="s">
        <v>107</v>
      </c>
      <c r="D46" s="71" t="s">
        <v>108</v>
      </c>
      <c r="E46" s="60" t="s">
        <v>50</v>
      </c>
      <c r="F46" s="66">
        <v>1</v>
      </c>
      <c r="G46" s="63">
        <v>769943</v>
      </c>
      <c r="H46" s="29"/>
      <c r="I46" s="41">
        <v>765323</v>
      </c>
      <c r="J46" s="30" t="str">
        <f t="shared" si="18"/>
        <v>CUMPLE</v>
      </c>
      <c r="K46" s="29"/>
      <c r="L46" s="41">
        <v>746844</v>
      </c>
      <c r="M46" s="30" t="str">
        <f t="shared" si="19"/>
        <v>CUMPLE</v>
      </c>
      <c r="N46" s="29"/>
      <c r="O46" s="41">
        <v>716047</v>
      </c>
      <c r="P46" s="30" t="str">
        <f t="shared" si="20"/>
        <v>CUMPLE</v>
      </c>
      <c r="Q46" s="29"/>
      <c r="R46" s="41">
        <v>740916</v>
      </c>
      <c r="S46" s="30" t="str">
        <f t="shared" si="21"/>
        <v>CUMPLE</v>
      </c>
      <c r="T46" s="29"/>
      <c r="U46" s="41">
        <v>744535</v>
      </c>
      <c r="V46" s="30" t="str">
        <f t="shared" si="22"/>
        <v>CUMPLE</v>
      </c>
      <c r="W46" s="29"/>
      <c r="X46" s="41">
        <v>767633</v>
      </c>
      <c r="Y46" s="30" t="str">
        <f t="shared" si="23"/>
        <v>CUMPLE</v>
      </c>
      <c r="Z46" s="29"/>
      <c r="AA46" s="41">
        <v>749616</v>
      </c>
      <c r="AB46" s="30" t="str">
        <f t="shared" si="24"/>
        <v>CUMPLE</v>
      </c>
      <c r="AC46" s="29"/>
      <c r="AD46" s="41">
        <v>750694</v>
      </c>
      <c r="AE46" s="30" t="str">
        <f t="shared" si="25"/>
        <v>CUMPLE</v>
      </c>
      <c r="AF46" s="29"/>
      <c r="AG46" s="41">
        <v>737428</v>
      </c>
      <c r="AH46" s="30" t="str">
        <f t="shared" si="26"/>
        <v>CUMPLE</v>
      </c>
      <c r="AI46" s="29"/>
      <c r="AJ46" s="41">
        <v>748769</v>
      </c>
      <c r="AK46" s="30" t="str">
        <f t="shared" si="27"/>
        <v>CUMPLE</v>
      </c>
      <c r="AL46" s="29"/>
      <c r="AM46" s="41">
        <v>742995</v>
      </c>
      <c r="AN46" s="30" t="str">
        <f t="shared" si="28"/>
        <v>CUMPLE</v>
      </c>
      <c r="AO46" s="29"/>
      <c r="AP46" s="41">
        <v>753004</v>
      </c>
      <c r="AQ46" s="30" t="str">
        <f t="shared" si="29"/>
        <v>CUMPLE</v>
      </c>
      <c r="AR46" s="29"/>
      <c r="AS46" s="41">
        <v>744535</v>
      </c>
      <c r="AT46" s="30" t="str">
        <f t="shared" si="30"/>
        <v>CUMPLE</v>
      </c>
      <c r="AU46" s="29"/>
      <c r="AV46" s="41">
        <v>755699</v>
      </c>
      <c r="AW46" s="30" t="str">
        <f t="shared" si="31"/>
        <v>CUMPLE</v>
      </c>
      <c r="AX46" s="29"/>
      <c r="AY46" s="41">
        <v>708552</v>
      </c>
      <c r="AZ46" s="30" t="str">
        <f t="shared" si="32"/>
        <v>CUMPLE</v>
      </c>
      <c r="BA46" s="29"/>
      <c r="BB46" s="41">
        <v>760472</v>
      </c>
      <c r="BC46" s="119" t="str">
        <f t="shared" si="33"/>
        <v>CUMPLE</v>
      </c>
      <c r="BD46" s="106">
        <f t="shared" si="0"/>
        <v>745816.375</v>
      </c>
      <c r="BE46" s="109">
        <f t="shared" si="1"/>
        <v>816967.25717499992</v>
      </c>
      <c r="BF46" s="110"/>
    </row>
    <row r="47" spans="1:58" s="31" customFormat="1" ht="27.6">
      <c r="A47" s="28"/>
      <c r="B47" s="28"/>
      <c r="C47" s="70" t="s">
        <v>109</v>
      </c>
      <c r="D47" s="71" t="s">
        <v>110</v>
      </c>
      <c r="E47" s="60" t="s">
        <v>50</v>
      </c>
      <c r="F47" s="66">
        <v>1</v>
      </c>
      <c r="G47" s="63">
        <v>1125428</v>
      </c>
      <c r="H47" s="29"/>
      <c r="I47" s="41">
        <v>1118675</v>
      </c>
      <c r="J47" s="30" t="str">
        <f t="shared" si="18"/>
        <v>CUMPLE</v>
      </c>
      <c r="K47" s="29"/>
      <c r="L47" s="41">
        <v>1091665</v>
      </c>
      <c r="M47" s="30" t="str">
        <f t="shared" si="19"/>
        <v>CUMPLE</v>
      </c>
      <c r="N47" s="29"/>
      <c r="O47" s="41">
        <v>1046648</v>
      </c>
      <c r="P47" s="30" t="str">
        <f t="shared" si="20"/>
        <v>CUMPLE</v>
      </c>
      <c r="Q47" s="29"/>
      <c r="R47" s="41">
        <v>1082999</v>
      </c>
      <c r="S47" s="30" t="str">
        <f t="shared" si="21"/>
        <v>CUMPLE</v>
      </c>
      <c r="T47" s="29"/>
      <c r="U47" s="41">
        <v>1088289</v>
      </c>
      <c r="V47" s="30" t="str">
        <f t="shared" si="22"/>
        <v>CUMPLE</v>
      </c>
      <c r="W47" s="29"/>
      <c r="X47" s="41">
        <v>1122051</v>
      </c>
      <c r="Y47" s="30" t="str">
        <f t="shared" si="23"/>
        <v>CUMPLE</v>
      </c>
      <c r="Z47" s="29"/>
      <c r="AA47" s="41">
        <v>1095716</v>
      </c>
      <c r="AB47" s="30" t="str">
        <f t="shared" si="24"/>
        <v>CUMPLE</v>
      </c>
      <c r="AC47" s="29"/>
      <c r="AD47" s="41">
        <v>1097292</v>
      </c>
      <c r="AE47" s="30" t="str">
        <f t="shared" si="25"/>
        <v>CUMPLE</v>
      </c>
      <c r="AF47" s="29"/>
      <c r="AG47" s="41">
        <v>1077901</v>
      </c>
      <c r="AH47" s="30" t="str">
        <f t="shared" si="26"/>
        <v>CUMPLE</v>
      </c>
      <c r="AI47" s="29"/>
      <c r="AJ47" s="41">
        <v>1094478</v>
      </c>
      <c r="AK47" s="30" t="str">
        <f t="shared" si="27"/>
        <v>CUMPLE</v>
      </c>
      <c r="AL47" s="29"/>
      <c r="AM47" s="41">
        <v>1086038</v>
      </c>
      <c r="AN47" s="30" t="str">
        <f t="shared" si="28"/>
        <v>CUMPLE</v>
      </c>
      <c r="AO47" s="29"/>
      <c r="AP47" s="41">
        <v>1100668</v>
      </c>
      <c r="AQ47" s="30" t="str">
        <f t="shared" si="29"/>
        <v>CUMPLE</v>
      </c>
      <c r="AR47" s="29"/>
      <c r="AS47" s="41">
        <v>1088289</v>
      </c>
      <c r="AT47" s="30" t="str">
        <f t="shared" si="30"/>
        <v>CUMPLE</v>
      </c>
      <c r="AU47" s="29"/>
      <c r="AV47" s="41">
        <v>1104607</v>
      </c>
      <c r="AW47" s="30" t="str">
        <f t="shared" si="31"/>
        <v>CUMPLE</v>
      </c>
      <c r="AX47" s="29"/>
      <c r="AY47" s="41">
        <v>1125428</v>
      </c>
      <c r="AZ47" s="30" t="str">
        <f t="shared" si="32"/>
        <v>CUMPLE</v>
      </c>
      <c r="BA47" s="29"/>
      <c r="BB47" s="41">
        <v>1111585</v>
      </c>
      <c r="BC47" s="119" t="str">
        <f t="shared" si="33"/>
        <v>CUMPLE</v>
      </c>
      <c r="BD47" s="106">
        <f t="shared" si="0"/>
        <v>1095770.5625</v>
      </c>
      <c r="BE47" s="109">
        <f t="shared" si="1"/>
        <v>1200307.0741625</v>
      </c>
      <c r="BF47" s="110"/>
    </row>
    <row r="48" spans="1:58" s="31" customFormat="1" ht="27.6">
      <c r="A48" s="28"/>
      <c r="B48" s="28"/>
      <c r="C48" s="70" t="s">
        <v>111</v>
      </c>
      <c r="D48" s="71" t="s">
        <v>112</v>
      </c>
      <c r="E48" s="60" t="s">
        <v>50</v>
      </c>
      <c r="F48" s="66">
        <v>1</v>
      </c>
      <c r="G48" s="63">
        <v>509506</v>
      </c>
      <c r="H48" s="29"/>
      <c r="I48" s="41">
        <v>506449</v>
      </c>
      <c r="J48" s="30" t="str">
        <f t="shared" si="18"/>
        <v>CUMPLE</v>
      </c>
      <c r="K48" s="29"/>
      <c r="L48" s="41">
        <v>494221</v>
      </c>
      <c r="M48" s="30" t="str">
        <f t="shared" si="19"/>
        <v>CUMPLE</v>
      </c>
      <c r="N48" s="29"/>
      <c r="O48" s="41">
        <v>473841</v>
      </c>
      <c r="P48" s="30" t="str">
        <f t="shared" si="20"/>
        <v>CUMPLE</v>
      </c>
      <c r="Q48" s="29"/>
      <c r="R48" s="41">
        <v>490298</v>
      </c>
      <c r="S48" s="30" t="str">
        <f t="shared" si="21"/>
        <v>CUMPLE</v>
      </c>
      <c r="T48" s="29"/>
      <c r="U48" s="41">
        <v>492692</v>
      </c>
      <c r="V48" s="30" t="str">
        <f t="shared" si="22"/>
        <v>CUMPLE</v>
      </c>
      <c r="W48" s="29"/>
      <c r="X48" s="41">
        <v>507978</v>
      </c>
      <c r="Y48" s="30" t="str">
        <f t="shared" si="23"/>
        <v>CUMPLE</v>
      </c>
      <c r="Z48" s="29"/>
      <c r="AA48" s="41">
        <v>496055</v>
      </c>
      <c r="AB48" s="30" t="str">
        <f t="shared" si="24"/>
        <v>CUMPLE</v>
      </c>
      <c r="AC48" s="29"/>
      <c r="AD48" s="41">
        <v>496768</v>
      </c>
      <c r="AE48" s="30" t="str">
        <f t="shared" si="25"/>
        <v>CUMPLE</v>
      </c>
      <c r="AF48" s="29"/>
      <c r="AG48" s="41">
        <v>487990</v>
      </c>
      <c r="AH48" s="30" t="str">
        <f t="shared" si="26"/>
        <v>CUMPLE</v>
      </c>
      <c r="AI48" s="29"/>
      <c r="AJ48" s="41">
        <v>495495</v>
      </c>
      <c r="AK48" s="30" t="str">
        <f t="shared" si="27"/>
        <v>CUMPLE</v>
      </c>
      <c r="AL48" s="29"/>
      <c r="AM48" s="41">
        <v>491673</v>
      </c>
      <c r="AN48" s="30" t="str">
        <f t="shared" si="28"/>
        <v>CUMPLE</v>
      </c>
      <c r="AO48" s="29"/>
      <c r="AP48" s="41">
        <v>498297</v>
      </c>
      <c r="AQ48" s="30" t="str">
        <f t="shared" si="29"/>
        <v>CUMPLE</v>
      </c>
      <c r="AR48" s="29"/>
      <c r="AS48" s="41">
        <v>492692</v>
      </c>
      <c r="AT48" s="30" t="str">
        <f t="shared" si="30"/>
        <v>CUMPLE</v>
      </c>
      <c r="AU48" s="29"/>
      <c r="AV48" s="41">
        <v>500080</v>
      </c>
      <c r="AW48" s="30" t="str">
        <f t="shared" si="31"/>
        <v>CUMPLE</v>
      </c>
      <c r="AX48" s="29"/>
      <c r="AY48" s="41">
        <v>509506</v>
      </c>
      <c r="AZ48" s="30" t="str">
        <f t="shared" si="32"/>
        <v>CUMPLE</v>
      </c>
      <c r="BA48" s="29"/>
      <c r="BB48" s="41">
        <v>503239</v>
      </c>
      <c r="BC48" s="119" t="str">
        <f t="shared" si="33"/>
        <v>CUMPLE</v>
      </c>
      <c r="BD48" s="106">
        <f t="shared" si="0"/>
        <v>496079.625</v>
      </c>
      <c r="BE48" s="109">
        <f t="shared" si="1"/>
        <v>543405.62122500001</v>
      </c>
      <c r="BF48" s="110"/>
    </row>
    <row r="49" spans="1:58" s="31" customFormat="1" ht="27.6">
      <c r="A49" s="28"/>
      <c r="B49" s="28"/>
      <c r="C49" s="70" t="s">
        <v>113</v>
      </c>
      <c r="D49" s="71" t="s">
        <v>114</v>
      </c>
      <c r="E49" s="60" t="s">
        <v>50</v>
      </c>
      <c r="F49" s="66">
        <v>1</v>
      </c>
      <c r="G49" s="63">
        <v>533315</v>
      </c>
      <c r="H49" s="29"/>
      <c r="I49" s="41">
        <v>530115</v>
      </c>
      <c r="J49" s="30" t="str">
        <f t="shared" si="18"/>
        <v>CUMPLE</v>
      </c>
      <c r="K49" s="29"/>
      <c r="L49" s="41">
        <v>517315</v>
      </c>
      <c r="M49" s="30" t="str">
        <f t="shared" si="19"/>
        <v>CUMPLE</v>
      </c>
      <c r="N49" s="29"/>
      <c r="O49" s="41">
        <v>495983</v>
      </c>
      <c r="P49" s="30" t="str">
        <f t="shared" si="20"/>
        <v>CUMPLE</v>
      </c>
      <c r="Q49" s="29"/>
      <c r="R49" s="41">
        <v>513209</v>
      </c>
      <c r="S49" s="30" t="str">
        <f t="shared" si="21"/>
        <v>CUMPLE</v>
      </c>
      <c r="T49" s="29"/>
      <c r="U49" s="41">
        <v>515715</v>
      </c>
      <c r="V49" s="30" t="str">
        <f t="shared" si="22"/>
        <v>CUMPLE</v>
      </c>
      <c r="W49" s="29"/>
      <c r="X49" s="41">
        <v>531715</v>
      </c>
      <c r="Y49" s="30" t="str">
        <f t="shared" si="23"/>
        <v>CUMPLE</v>
      </c>
      <c r="Z49" s="29"/>
      <c r="AA49" s="41">
        <v>519235</v>
      </c>
      <c r="AB49" s="30" t="str">
        <f t="shared" si="24"/>
        <v>CUMPLE</v>
      </c>
      <c r="AC49" s="29"/>
      <c r="AD49" s="41">
        <v>519982</v>
      </c>
      <c r="AE49" s="30" t="str">
        <f t="shared" si="25"/>
        <v>CUMPLE</v>
      </c>
      <c r="AF49" s="29"/>
      <c r="AG49" s="41">
        <v>510793</v>
      </c>
      <c r="AH49" s="30" t="str">
        <f t="shared" si="26"/>
        <v>CUMPLE</v>
      </c>
      <c r="AI49" s="29"/>
      <c r="AJ49" s="41">
        <v>518649</v>
      </c>
      <c r="AK49" s="30" t="str">
        <f t="shared" si="27"/>
        <v>CUMPLE</v>
      </c>
      <c r="AL49" s="29"/>
      <c r="AM49" s="41">
        <v>514649</v>
      </c>
      <c r="AN49" s="30" t="str">
        <f t="shared" si="28"/>
        <v>CUMPLE</v>
      </c>
      <c r="AO49" s="29"/>
      <c r="AP49" s="41">
        <v>521582</v>
      </c>
      <c r="AQ49" s="30" t="str">
        <f t="shared" si="29"/>
        <v>CUMPLE</v>
      </c>
      <c r="AR49" s="29"/>
      <c r="AS49" s="41">
        <v>515715</v>
      </c>
      <c r="AT49" s="30" t="str">
        <f t="shared" si="30"/>
        <v>CUMPLE</v>
      </c>
      <c r="AU49" s="29"/>
      <c r="AV49" s="41">
        <v>523449</v>
      </c>
      <c r="AW49" s="30" t="str">
        <f t="shared" si="31"/>
        <v>CUMPLE</v>
      </c>
      <c r="AX49" s="29"/>
      <c r="AY49" s="41">
        <v>533315</v>
      </c>
      <c r="AZ49" s="30" t="str">
        <f t="shared" si="32"/>
        <v>CUMPLE</v>
      </c>
      <c r="BA49" s="29"/>
      <c r="BB49" s="41">
        <v>526755</v>
      </c>
      <c r="BC49" s="119" t="str">
        <f t="shared" si="33"/>
        <v>CUMPLE</v>
      </c>
      <c r="BD49" s="106">
        <f t="shared" si="0"/>
        <v>519261</v>
      </c>
      <c r="BE49" s="109">
        <f t="shared" si="1"/>
        <v>568798.49939999997</v>
      </c>
      <c r="BF49" s="110"/>
    </row>
    <row r="50" spans="1:58" s="31" customFormat="1" ht="25.5" customHeight="1">
      <c r="A50" s="28"/>
      <c r="B50" s="28"/>
      <c r="C50" s="70" t="s">
        <v>115</v>
      </c>
      <c r="D50" s="71" t="s">
        <v>116</v>
      </c>
      <c r="E50" s="60" t="s">
        <v>50</v>
      </c>
      <c r="F50" s="66">
        <v>1</v>
      </c>
      <c r="G50" s="63">
        <v>477405</v>
      </c>
      <c r="H50" s="29"/>
      <c r="I50" s="41">
        <v>474541</v>
      </c>
      <c r="J50" s="30" t="str">
        <f t="shared" si="18"/>
        <v>CUMPLE</v>
      </c>
      <c r="K50" s="29"/>
      <c r="L50" s="41">
        <v>463083</v>
      </c>
      <c r="M50" s="30" t="str">
        <f t="shared" si="19"/>
        <v>CUMPLE</v>
      </c>
      <c r="N50" s="29"/>
      <c r="O50" s="41">
        <v>443987</v>
      </c>
      <c r="P50" s="30" t="str">
        <f t="shared" si="20"/>
        <v>CUMPLE</v>
      </c>
      <c r="Q50" s="29"/>
      <c r="R50" s="41">
        <v>459407</v>
      </c>
      <c r="S50" s="30" t="str">
        <f t="shared" si="21"/>
        <v>CUMPLE</v>
      </c>
      <c r="T50" s="29"/>
      <c r="U50" s="41">
        <v>461651</v>
      </c>
      <c r="V50" s="30" t="str">
        <f t="shared" si="22"/>
        <v>CUMPLE</v>
      </c>
      <c r="W50" s="29"/>
      <c r="X50" s="41">
        <v>475973</v>
      </c>
      <c r="Y50" s="30" t="str">
        <f t="shared" si="23"/>
        <v>CUMPLE</v>
      </c>
      <c r="Z50" s="29"/>
      <c r="AA50" s="41">
        <v>464802</v>
      </c>
      <c r="AB50" s="30" t="str">
        <f t="shared" si="24"/>
        <v>CUMPLE</v>
      </c>
      <c r="AC50" s="29"/>
      <c r="AD50" s="41">
        <v>465470</v>
      </c>
      <c r="AE50" s="30" t="str">
        <f t="shared" si="25"/>
        <v>CUMPLE</v>
      </c>
      <c r="AF50" s="29"/>
      <c r="AG50" s="41">
        <v>457245</v>
      </c>
      <c r="AH50" s="30" t="str">
        <f t="shared" si="26"/>
        <v>CUMPLE</v>
      </c>
      <c r="AI50" s="29"/>
      <c r="AJ50" s="41">
        <v>464277</v>
      </c>
      <c r="AK50" s="30" t="str">
        <f t="shared" si="27"/>
        <v>CUMPLE</v>
      </c>
      <c r="AL50" s="29"/>
      <c r="AM50" s="41">
        <v>460696</v>
      </c>
      <c r="AN50" s="30" t="str">
        <f t="shared" si="28"/>
        <v>CUMPLE</v>
      </c>
      <c r="AO50" s="29"/>
      <c r="AP50" s="41">
        <v>466903</v>
      </c>
      <c r="AQ50" s="30" t="str">
        <f t="shared" si="29"/>
        <v>CUMPLE</v>
      </c>
      <c r="AR50" s="29"/>
      <c r="AS50" s="41">
        <v>461651</v>
      </c>
      <c r="AT50" s="30" t="str">
        <f t="shared" si="30"/>
        <v>CUMPLE</v>
      </c>
      <c r="AU50" s="29"/>
      <c r="AV50" s="41">
        <v>468573</v>
      </c>
      <c r="AW50" s="30" t="str">
        <f t="shared" si="31"/>
        <v>CUMPLE</v>
      </c>
      <c r="AX50" s="29"/>
      <c r="AY50" s="41">
        <v>424110</v>
      </c>
      <c r="AZ50" s="30" t="str">
        <f t="shared" si="32"/>
        <v>CUMPLE</v>
      </c>
      <c r="BA50" s="29"/>
      <c r="BB50" s="41">
        <v>471533</v>
      </c>
      <c r="BC50" s="119" t="str">
        <f t="shared" si="33"/>
        <v>CUMPLE</v>
      </c>
      <c r="BD50" s="106">
        <f t="shared" si="0"/>
        <v>461493.875</v>
      </c>
      <c r="BE50" s="109">
        <f t="shared" si="1"/>
        <v>505520.39067499997</v>
      </c>
      <c r="BF50" s="110"/>
    </row>
    <row r="51" spans="1:58" s="31" customFormat="1" ht="14.4">
      <c r="A51" s="28"/>
      <c r="B51" s="28"/>
      <c r="C51" s="70" t="s">
        <v>117</v>
      </c>
      <c r="D51" s="71" t="s">
        <v>118</v>
      </c>
      <c r="E51" s="60" t="s">
        <v>50</v>
      </c>
      <c r="F51" s="66">
        <v>1</v>
      </c>
      <c r="G51" s="63">
        <v>127825</v>
      </c>
      <c r="H51" s="29"/>
      <c r="I51" s="41">
        <v>127058</v>
      </c>
      <c r="J51" s="30" t="str">
        <f t="shared" si="18"/>
        <v>CUMPLE</v>
      </c>
      <c r="K51" s="29"/>
      <c r="L51" s="41">
        <v>123990</v>
      </c>
      <c r="M51" s="30" t="str">
        <f t="shared" si="19"/>
        <v>CUMPLE</v>
      </c>
      <c r="N51" s="29"/>
      <c r="O51" s="41">
        <v>118877</v>
      </c>
      <c r="P51" s="30" t="str">
        <f t="shared" si="20"/>
        <v>CUMPLE</v>
      </c>
      <c r="Q51" s="29"/>
      <c r="R51" s="41">
        <v>123006</v>
      </c>
      <c r="S51" s="30" t="str">
        <f t="shared" si="21"/>
        <v>CUMPLE</v>
      </c>
      <c r="T51" s="29"/>
      <c r="U51" s="41">
        <v>123607</v>
      </c>
      <c r="V51" s="30" t="str">
        <f t="shared" si="22"/>
        <v>CUMPLE</v>
      </c>
      <c r="W51" s="29"/>
      <c r="X51" s="41">
        <v>127441</v>
      </c>
      <c r="Y51" s="30" t="str">
        <f t="shared" si="23"/>
        <v>CUMPLE</v>
      </c>
      <c r="Z51" s="29"/>
      <c r="AA51" s="41">
        <v>124450</v>
      </c>
      <c r="AB51" s="30" t="str">
        <f t="shared" si="24"/>
        <v>CUMPLE</v>
      </c>
      <c r="AC51" s="29"/>
      <c r="AD51" s="41">
        <v>124622</v>
      </c>
      <c r="AE51" s="30" t="str">
        <f t="shared" si="25"/>
        <v>CUMPLE</v>
      </c>
      <c r="AF51" s="29"/>
      <c r="AG51" s="41">
        <v>122427</v>
      </c>
      <c r="AH51" s="30" t="str">
        <f t="shared" si="26"/>
        <v>CUMPLE</v>
      </c>
      <c r="AI51" s="29"/>
      <c r="AJ51" s="41">
        <v>124310</v>
      </c>
      <c r="AK51" s="30" t="str">
        <f t="shared" si="27"/>
        <v>CUMPLE</v>
      </c>
      <c r="AL51" s="29"/>
      <c r="AM51" s="41">
        <v>123351</v>
      </c>
      <c r="AN51" s="30" t="str">
        <f t="shared" si="28"/>
        <v>CUMPLE</v>
      </c>
      <c r="AO51" s="29"/>
      <c r="AP51" s="41">
        <v>125013</v>
      </c>
      <c r="AQ51" s="30" t="str">
        <f t="shared" si="29"/>
        <v>CUMPLE</v>
      </c>
      <c r="AR51" s="29"/>
      <c r="AS51" s="41">
        <v>123607</v>
      </c>
      <c r="AT51" s="30" t="str">
        <f t="shared" si="30"/>
        <v>CUMPLE</v>
      </c>
      <c r="AU51" s="29"/>
      <c r="AV51" s="41">
        <v>125460</v>
      </c>
      <c r="AW51" s="30" t="str">
        <f t="shared" si="31"/>
        <v>CUMPLE</v>
      </c>
      <c r="AX51" s="29"/>
      <c r="AY51" s="41">
        <v>127825</v>
      </c>
      <c r="AZ51" s="30" t="str">
        <f t="shared" si="32"/>
        <v>CUMPLE</v>
      </c>
      <c r="BA51" s="29"/>
      <c r="BB51" s="41">
        <v>126253</v>
      </c>
      <c r="BC51" s="119" t="str">
        <f t="shared" si="33"/>
        <v>CUMPLE</v>
      </c>
      <c r="BD51" s="106">
        <f t="shared" si="0"/>
        <v>124456.0625</v>
      </c>
      <c r="BE51" s="109">
        <f t="shared" si="1"/>
        <v>136329.1708625</v>
      </c>
      <c r="BF51" s="110"/>
    </row>
    <row r="52" spans="1:58" s="31" customFormat="1" ht="14.4">
      <c r="A52" s="28"/>
      <c r="B52" s="28"/>
      <c r="C52" s="70" t="s">
        <v>119</v>
      </c>
      <c r="D52" s="71" t="s">
        <v>120</v>
      </c>
      <c r="E52" s="60" t="s">
        <v>50</v>
      </c>
      <c r="F52" s="66">
        <v>1</v>
      </c>
      <c r="G52" s="63">
        <v>137826</v>
      </c>
      <c r="H52" s="29"/>
      <c r="I52" s="41">
        <v>136999</v>
      </c>
      <c r="J52" s="30" t="str">
        <f t="shared" si="18"/>
        <v>CUMPLE</v>
      </c>
      <c r="K52" s="29"/>
      <c r="L52" s="41">
        <v>133691</v>
      </c>
      <c r="M52" s="30" t="str">
        <f t="shared" si="19"/>
        <v>CUMPLE</v>
      </c>
      <c r="N52" s="29"/>
      <c r="O52" s="41">
        <v>128178</v>
      </c>
      <c r="P52" s="30" t="str">
        <f t="shared" si="20"/>
        <v>CUMPLE</v>
      </c>
      <c r="Q52" s="29"/>
      <c r="R52" s="41">
        <v>132630</v>
      </c>
      <c r="S52" s="30" t="str">
        <f t="shared" si="21"/>
        <v>CUMPLE</v>
      </c>
      <c r="T52" s="29"/>
      <c r="U52" s="41">
        <v>133278</v>
      </c>
      <c r="V52" s="30" t="str">
        <f t="shared" si="22"/>
        <v>CUMPLE</v>
      </c>
      <c r="W52" s="29"/>
      <c r="X52" s="41">
        <v>137413</v>
      </c>
      <c r="Y52" s="30" t="str">
        <f t="shared" si="23"/>
        <v>CUMPLE</v>
      </c>
      <c r="Z52" s="29"/>
      <c r="AA52" s="41">
        <v>134187</v>
      </c>
      <c r="AB52" s="30" t="str">
        <f t="shared" si="24"/>
        <v>CUMPLE</v>
      </c>
      <c r="AC52" s="29"/>
      <c r="AD52" s="41">
        <v>134351</v>
      </c>
      <c r="AE52" s="30" t="str">
        <f t="shared" si="25"/>
        <v>CUMPLE</v>
      </c>
      <c r="AF52" s="29"/>
      <c r="AG52" s="41">
        <v>132006</v>
      </c>
      <c r="AH52" s="30" t="str">
        <f t="shared" si="26"/>
        <v>CUMPLE</v>
      </c>
      <c r="AI52" s="29"/>
      <c r="AJ52" s="41">
        <v>134036</v>
      </c>
      <c r="AK52" s="30" t="str">
        <f t="shared" si="27"/>
        <v>CUMPLE</v>
      </c>
      <c r="AL52" s="29"/>
      <c r="AM52" s="41">
        <v>133002</v>
      </c>
      <c r="AN52" s="30" t="str">
        <f t="shared" si="28"/>
        <v>CUMPLE</v>
      </c>
      <c r="AO52" s="29"/>
      <c r="AP52" s="41">
        <v>134794</v>
      </c>
      <c r="AQ52" s="30" t="str">
        <f t="shared" si="29"/>
        <v>CUMPLE</v>
      </c>
      <c r="AR52" s="29"/>
      <c r="AS52" s="41">
        <v>133278</v>
      </c>
      <c r="AT52" s="30" t="str">
        <f t="shared" si="30"/>
        <v>CUMPLE</v>
      </c>
      <c r="AU52" s="29"/>
      <c r="AV52" s="41">
        <v>135276</v>
      </c>
      <c r="AW52" s="30" t="str">
        <f t="shared" si="31"/>
        <v>CUMPLE</v>
      </c>
      <c r="AX52" s="29"/>
      <c r="AY52" s="41">
        <v>137826</v>
      </c>
      <c r="AZ52" s="30" t="str">
        <f t="shared" si="32"/>
        <v>CUMPLE</v>
      </c>
      <c r="BA52" s="29"/>
      <c r="BB52" s="41">
        <v>136131</v>
      </c>
      <c r="BC52" s="119" t="str">
        <f t="shared" si="33"/>
        <v>CUMPLE</v>
      </c>
      <c r="BD52" s="106">
        <f t="shared" si="0"/>
        <v>134192.25</v>
      </c>
      <c r="BE52" s="109">
        <f t="shared" si="1"/>
        <v>146994.19065</v>
      </c>
      <c r="BF52" s="110"/>
    </row>
    <row r="53" spans="1:58" s="31" customFormat="1" ht="14.4">
      <c r="A53" s="28"/>
      <c r="B53" s="28"/>
      <c r="C53" s="70" t="s">
        <v>121</v>
      </c>
      <c r="D53" s="71" t="s">
        <v>122</v>
      </c>
      <c r="E53" s="60" t="s">
        <v>50</v>
      </c>
      <c r="F53" s="66">
        <v>1</v>
      </c>
      <c r="G53" s="63">
        <v>220455</v>
      </c>
      <c r="H53" s="29"/>
      <c r="I53" s="41">
        <v>219132</v>
      </c>
      <c r="J53" s="30" t="str">
        <f t="shared" si="18"/>
        <v>CUMPLE</v>
      </c>
      <c r="K53" s="29"/>
      <c r="L53" s="41">
        <v>213841</v>
      </c>
      <c r="M53" s="30" t="str">
        <f t="shared" si="19"/>
        <v>CUMPLE</v>
      </c>
      <c r="N53" s="29"/>
      <c r="O53" s="41">
        <v>205023</v>
      </c>
      <c r="P53" s="30" t="str">
        <f t="shared" si="20"/>
        <v>CUMPLE</v>
      </c>
      <c r="Q53" s="29"/>
      <c r="R53" s="41">
        <v>212144</v>
      </c>
      <c r="S53" s="30" t="str">
        <f t="shared" si="21"/>
        <v>CUMPLE</v>
      </c>
      <c r="T53" s="29"/>
      <c r="U53" s="41">
        <v>213180</v>
      </c>
      <c r="V53" s="30" t="str">
        <f t="shared" si="22"/>
        <v>CUMPLE</v>
      </c>
      <c r="W53" s="29"/>
      <c r="X53" s="41">
        <v>219794</v>
      </c>
      <c r="Y53" s="30" t="str">
        <f t="shared" si="23"/>
        <v>CUMPLE</v>
      </c>
      <c r="Z53" s="29"/>
      <c r="AA53" s="41">
        <v>214635</v>
      </c>
      <c r="AB53" s="30" t="str">
        <f t="shared" si="24"/>
        <v>CUMPLE</v>
      </c>
      <c r="AC53" s="29"/>
      <c r="AD53" s="41">
        <v>214000</v>
      </c>
      <c r="AE53" s="30" t="str">
        <f t="shared" si="25"/>
        <v>CUMPLE</v>
      </c>
      <c r="AF53" s="29"/>
      <c r="AG53" s="41">
        <v>211145</v>
      </c>
      <c r="AH53" s="30" t="str">
        <f t="shared" si="26"/>
        <v>CUMPLE</v>
      </c>
      <c r="AI53" s="29"/>
      <c r="AJ53" s="41">
        <v>214393</v>
      </c>
      <c r="AK53" s="30" t="str">
        <f t="shared" si="27"/>
        <v>CUMPLE</v>
      </c>
      <c r="AL53" s="29"/>
      <c r="AM53" s="41">
        <v>212739</v>
      </c>
      <c r="AN53" s="30" t="str">
        <f t="shared" si="28"/>
        <v>CUMPLE</v>
      </c>
      <c r="AO53" s="29"/>
      <c r="AP53" s="41">
        <v>215605</v>
      </c>
      <c r="AQ53" s="30" t="str">
        <f t="shared" si="29"/>
        <v>CUMPLE</v>
      </c>
      <c r="AR53" s="29"/>
      <c r="AS53" s="41">
        <v>213180</v>
      </c>
      <c r="AT53" s="30" t="str">
        <f t="shared" si="30"/>
        <v>CUMPLE</v>
      </c>
      <c r="AU53" s="29"/>
      <c r="AV53" s="41">
        <v>216377</v>
      </c>
      <c r="AW53" s="30" t="str">
        <f t="shared" si="31"/>
        <v>CUMPLE</v>
      </c>
      <c r="AX53" s="29"/>
      <c r="AY53" s="41">
        <v>220455</v>
      </c>
      <c r="AZ53" s="30" t="str">
        <f t="shared" si="32"/>
        <v>CUMPLE</v>
      </c>
      <c r="BA53" s="29"/>
      <c r="BB53" s="41">
        <v>217743</v>
      </c>
      <c r="BC53" s="119" t="str">
        <f t="shared" si="33"/>
        <v>CUMPLE</v>
      </c>
      <c r="BD53" s="106">
        <f t="shared" si="0"/>
        <v>214586.625</v>
      </c>
      <c r="BE53" s="109">
        <f t="shared" si="1"/>
        <v>235058.18902499997</v>
      </c>
      <c r="BF53" s="110"/>
    </row>
    <row r="54" spans="1:58" s="31" customFormat="1" ht="14.4">
      <c r="A54" s="28"/>
      <c r="B54" s="28"/>
      <c r="C54" s="70" t="s">
        <v>123</v>
      </c>
      <c r="D54" s="71" t="s">
        <v>124</v>
      </c>
      <c r="E54" s="60" t="s">
        <v>50</v>
      </c>
      <c r="F54" s="66">
        <v>1</v>
      </c>
      <c r="G54" s="63">
        <v>167835</v>
      </c>
      <c r="H54" s="29"/>
      <c r="I54" s="41">
        <v>166828</v>
      </c>
      <c r="J54" s="30" t="str">
        <f t="shared" si="18"/>
        <v>CUMPLE</v>
      </c>
      <c r="K54" s="29"/>
      <c r="L54" s="41">
        <v>162800</v>
      </c>
      <c r="M54" s="30" t="str">
        <f t="shared" si="19"/>
        <v>CUMPLE</v>
      </c>
      <c r="N54" s="29"/>
      <c r="O54" s="41">
        <v>156087</v>
      </c>
      <c r="P54" s="30" t="str">
        <f t="shared" si="20"/>
        <v>CUMPLE</v>
      </c>
      <c r="Q54" s="29"/>
      <c r="R54" s="41">
        <v>161508</v>
      </c>
      <c r="S54" s="30" t="str">
        <f t="shared" si="21"/>
        <v>CUMPLE</v>
      </c>
      <c r="T54" s="29"/>
      <c r="U54" s="41">
        <v>162297</v>
      </c>
      <c r="V54" s="30" t="str">
        <f t="shared" si="22"/>
        <v>CUMPLE</v>
      </c>
      <c r="W54" s="29"/>
      <c r="X54" s="41">
        <v>167332</v>
      </c>
      <c r="Y54" s="30" t="str">
        <f t="shared" si="23"/>
        <v>CUMPLE</v>
      </c>
      <c r="Z54" s="29"/>
      <c r="AA54" s="41">
        <v>163404</v>
      </c>
      <c r="AB54" s="30" t="str">
        <f t="shared" si="24"/>
        <v>CUMPLE</v>
      </c>
      <c r="AC54" s="29"/>
      <c r="AD54" s="41">
        <v>163574</v>
      </c>
      <c r="AE54" s="30" t="str">
        <f t="shared" si="25"/>
        <v>CUMPLE</v>
      </c>
      <c r="AF54" s="29"/>
      <c r="AG54" s="41">
        <v>160748</v>
      </c>
      <c r="AH54" s="30" t="str">
        <f t="shared" si="26"/>
        <v>CUMPLE</v>
      </c>
      <c r="AI54" s="29"/>
      <c r="AJ54" s="41">
        <v>163220</v>
      </c>
      <c r="AK54" s="30" t="str">
        <f t="shared" si="27"/>
        <v>CUMPLE</v>
      </c>
      <c r="AL54" s="29"/>
      <c r="AM54" s="41">
        <v>161961</v>
      </c>
      <c r="AN54" s="30" t="str">
        <f t="shared" si="28"/>
        <v>CUMPLE</v>
      </c>
      <c r="AO54" s="29"/>
      <c r="AP54" s="41">
        <v>164143</v>
      </c>
      <c r="AQ54" s="30" t="str">
        <f t="shared" si="29"/>
        <v>CUMPLE</v>
      </c>
      <c r="AR54" s="29"/>
      <c r="AS54" s="41">
        <v>162297</v>
      </c>
      <c r="AT54" s="30" t="str">
        <f t="shared" si="30"/>
        <v>CUMPLE</v>
      </c>
      <c r="AU54" s="29"/>
      <c r="AV54" s="41">
        <v>164730</v>
      </c>
      <c r="AW54" s="30" t="str">
        <f t="shared" si="31"/>
        <v>CUMPLE</v>
      </c>
      <c r="AX54" s="29"/>
      <c r="AY54" s="41">
        <v>167835</v>
      </c>
      <c r="AZ54" s="30" t="str">
        <f t="shared" si="32"/>
        <v>CUMPLE</v>
      </c>
      <c r="BA54" s="29"/>
      <c r="BB54" s="41">
        <v>165771</v>
      </c>
      <c r="BC54" s="119" t="str">
        <f t="shared" si="33"/>
        <v>CUMPLE</v>
      </c>
      <c r="BD54" s="106">
        <f t="shared" si="0"/>
        <v>163408.4375</v>
      </c>
      <c r="BE54" s="109">
        <f t="shared" si="1"/>
        <v>178997.6024375</v>
      </c>
      <c r="BF54" s="110"/>
    </row>
    <row r="55" spans="1:58" s="31" customFormat="1" ht="14.4">
      <c r="A55" s="28"/>
      <c r="B55" s="28"/>
      <c r="C55" s="70" t="s">
        <v>125</v>
      </c>
      <c r="D55" s="71" t="s">
        <v>126</v>
      </c>
      <c r="E55" s="60" t="s">
        <v>50</v>
      </c>
      <c r="F55" s="66">
        <v>1</v>
      </c>
      <c r="G55" s="63">
        <v>115097</v>
      </c>
      <c r="H55" s="29"/>
      <c r="I55" s="41">
        <v>114406</v>
      </c>
      <c r="J55" s="30" t="str">
        <f t="shared" si="18"/>
        <v>CUMPLE</v>
      </c>
      <c r="K55" s="29"/>
      <c r="L55" s="41">
        <v>111644</v>
      </c>
      <c r="M55" s="30" t="str">
        <f t="shared" si="19"/>
        <v>CUMPLE</v>
      </c>
      <c r="N55" s="29"/>
      <c r="O55" s="41">
        <v>107040</v>
      </c>
      <c r="P55" s="30" t="str">
        <f t="shared" si="20"/>
        <v>CUMPLE</v>
      </c>
      <c r="Q55" s="29"/>
      <c r="R55" s="41">
        <v>110758</v>
      </c>
      <c r="S55" s="30" t="str">
        <f t="shared" si="21"/>
        <v>CUMPLE</v>
      </c>
      <c r="T55" s="29"/>
      <c r="U55" s="41">
        <v>111298</v>
      </c>
      <c r="V55" s="30" t="str">
        <f t="shared" si="22"/>
        <v>CUMPLE</v>
      </c>
      <c r="W55" s="29"/>
      <c r="X55" s="41">
        <v>114751</v>
      </c>
      <c r="Y55" s="30" t="str">
        <f t="shared" si="23"/>
        <v>CUMPLE</v>
      </c>
      <c r="Z55" s="29"/>
      <c r="AA55" s="41">
        <v>112058</v>
      </c>
      <c r="AB55" s="30" t="str">
        <f t="shared" si="24"/>
        <v>CUMPLE</v>
      </c>
      <c r="AC55" s="29"/>
      <c r="AD55" s="41">
        <v>112019</v>
      </c>
      <c r="AE55" s="30" t="str">
        <f t="shared" si="25"/>
        <v>CUMPLE</v>
      </c>
      <c r="AF55" s="29"/>
      <c r="AG55" s="41">
        <v>110236</v>
      </c>
      <c r="AH55" s="30" t="str">
        <f t="shared" si="26"/>
        <v>CUMPLE</v>
      </c>
      <c r="AI55" s="29"/>
      <c r="AJ55" s="41">
        <v>111931</v>
      </c>
      <c r="AK55" s="30" t="str">
        <f t="shared" si="27"/>
        <v>CUMPLE</v>
      </c>
      <c r="AL55" s="29"/>
      <c r="AM55" s="41">
        <v>111068</v>
      </c>
      <c r="AN55" s="30" t="str">
        <f t="shared" si="28"/>
        <v>CUMPLE</v>
      </c>
      <c r="AO55" s="29"/>
      <c r="AP55" s="41">
        <v>112564</v>
      </c>
      <c r="AQ55" s="30" t="str">
        <f t="shared" si="29"/>
        <v>CUMPLE</v>
      </c>
      <c r="AR55" s="29"/>
      <c r="AS55" s="41">
        <v>111298</v>
      </c>
      <c r="AT55" s="30" t="str">
        <f t="shared" si="30"/>
        <v>CUMPLE</v>
      </c>
      <c r="AU55" s="29"/>
      <c r="AV55" s="41">
        <v>112967</v>
      </c>
      <c r="AW55" s="30" t="str">
        <f t="shared" si="31"/>
        <v>CUMPLE</v>
      </c>
      <c r="AX55" s="29"/>
      <c r="AY55" s="41">
        <v>115097</v>
      </c>
      <c r="AZ55" s="30" t="str">
        <f t="shared" si="32"/>
        <v>CUMPLE</v>
      </c>
      <c r="BA55" s="29"/>
      <c r="BB55" s="41">
        <v>113681</v>
      </c>
      <c r="BC55" s="119" t="str">
        <f t="shared" si="33"/>
        <v>CUMPLE</v>
      </c>
      <c r="BD55" s="106">
        <f t="shared" si="0"/>
        <v>112051</v>
      </c>
      <c r="BE55" s="109">
        <f t="shared" si="1"/>
        <v>122740.6654</v>
      </c>
      <c r="BF55" s="110"/>
    </row>
    <row r="56" spans="1:58" s="31" customFormat="1" ht="14.4">
      <c r="A56" s="28"/>
      <c r="B56" s="28"/>
      <c r="C56" s="70" t="s">
        <v>127</v>
      </c>
      <c r="D56" s="71" t="s">
        <v>128</v>
      </c>
      <c r="E56" s="60" t="s">
        <v>50</v>
      </c>
      <c r="F56" s="66">
        <v>1</v>
      </c>
      <c r="G56" s="63">
        <v>128280</v>
      </c>
      <c r="H56" s="29"/>
      <c r="I56" s="41">
        <v>127511</v>
      </c>
      <c r="J56" s="30" t="str">
        <f t="shared" si="18"/>
        <v>CUMPLE</v>
      </c>
      <c r="K56" s="29"/>
      <c r="L56" s="41">
        <v>124432</v>
      </c>
      <c r="M56" s="30" t="str">
        <f t="shared" si="19"/>
        <v>CUMPLE</v>
      </c>
      <c r="N56" s="29"/>
      <c r="O56" s="41">
        <v>119301</v>
      </c>
      <c r="P56" s="30" t="str">
        <f t="shared" si="20"/>
        <v>CUMPLE</v>
      </c>
      <c r="Q56" s="29"/>
      <c r="R56" s="41">
        <v>123444</v>
      </c>
      <c r="S56" s="30" t="str">
        <f t="shared" si="21"/>
        <v>CUMPLE</v>
      </c>
      <c r="T56" s="29"/>
      <c r="U56" s="41">
        <v>124047</v>
      </c>
      <c r="V56" s="30" t="str">
        <f t="shared" si="22"/>
        <v>CUMPLE</v>
      </c>
      <c r="W56" s="29"/>
      <c r="X56" s="41">
        <v>127896</v>
      </c>
      <c r="Y56" s="30" t="str">
        <f t="shared" si="23"/>
        <v>CUMPLE</v>
      </c>
      <c r="Z56" s="29"/>
      <c r="AA56" s="41">
        <v>124894</v>
      </c>
      <c r="AB56" s="30" t="str">
        <f t="shared" si="24"/>
        <v>CUMPLE</v>
      </c>
      <c r="AC56" s="29"/>
      <c r="AD56" s="41">
        <v>124689</v>
      </c>
      <c r="AE56" s="30" t="str">
        <f t="shared" si="25"/>
        <v>CUMPLE</v>
      </c>
      <c r="AF56" s="29"/>
      <c r="AG56" s="41">
        <v>122863</v>
      </c>
      <c r="AH56" s="30" t="str">
        <f t="shared" si="26"/>
        <v>CUMPLE</v>
      </c>
      <c r="AI56" s="29"/>
      <c r="AJ56" s="41">
        <v>124753</v>
      </c>
      <c r="AK56" s="30" t="str">
        <f t="shared" si="27"/>
        <v>CUMPLE</v>
      </c>
      <c r="AL56" s="29"/>
      <c r="AM56" s="41">
        <v>123791</v>
      </c>
      <c r="AN56" s="30" t="str">
        <f t="shared" si="28"/>
        <v>CUMPLE</v>
      </c>
      <c r="AO56" s="29"/>
      <c r="AP56" s="41">
        <v>125458</v>
      </c>
      <c r="AQ56" s="30" t="str">
        <f t="shared" si="29"/>
        <v>CUMPLE</v>
      </c>
      <c r="AR56" s="29"/>
      <c r="AS56" s="41">
        <v>124047</v>
      </c>
      <c r="AT56" s="30" t="str">
        <f t="shared" si="30"/>
        <v>CUMPLE</v>
      </c>
      <c r="AU56" s="29"/>
      <c r="AV56" s="41">
        <v>125907</v>
      </c>
      <c r="AW56" s="30" t="str">
        <f t="shared" si="31"/>
        <v>CUMPLE</v>
      </c>
      <c r="AX56" s="29"/>
      <c r="AY56" s="41">
        <v>128280</v>
      </c>
      <c r="AZ56" s="30" t="str">
        <f t="shared" si="32"/>
        <v>CUMPLE</v>
      </c>
      <c r="BA56" s="29"/>
      <c r="BB56" s="41">
        <v>126703</v>
      </c>
      <c r="BC56" s="119" t="str">
        <f t="shared" si="33"/>
        <v>CUMPLE</v>
      </c>
      <c r="BD56" s="106">
        <f t="shared" si="0"/>
        <v>124876</v>
      </c>
      <c r="BE56" s="109">
        <f t="shared" si="1"/>
        <v>136789.1704</v>
      </c>
      <c r="BF56" s="110"/>
    </row>
    <row r="57" spans="1:58" s="31" customFormat="1" ht="14.4">
      <c r="A57" s="28"/>
      <c r="B57" s="28"/>
      <c r="C57" s="70" t="s">
        <v>129</v>
      </c>
      <c r="D57" s="71" t="s">
        <v>130</v>
      </c>
      <c r="E57" s="60" t="s">
        <v>50</v>
      </c>
      <c r="F57" s="66">
        <v>1</v>
      </c>
      <c r="G57" s="63">
        <v>173270</v>
      </c>
      <c r="H57" s="29"/>
      <c r="I57" s="41">
        <v>172231</v>
      </c>
      <c r="J57" s="30" t="str">
        <f t="shared" si="18"/>
        <v>CUMPLE</v>
      </c>
      <c r="K57" s="29"/>
      <c r="L57" s="41">
        <v>168072</v>
      </c>
      <c r="M57" s="30" t="str">
        <f t="shared" si="19"/>
        <v>CUMPLE</v>
      </c>
      <c r="N57" s="29"/>
      <c r="O57" s="41">
        <v>161141</v>
      </c>
      <c r="P57" s="30" t="str">
        <f t="shared" si="20"/>
        <v>CUMPLE</v>
      </c>
      <c r="Q57" s="29"/>
      <c r="R57" s="41">
        <v>166738</v>
      </c>
      <c r="S57" s="30" t="str">
        <f t="shared" si="21"/>
        <v>CUMPLE</v>
      </c>
      <c r="T57" s="29"/>
      <c r="U57" s="41">
        <v>167552</v>
      </c>
      <c r="V57" s="30" t="str">
        <f t="shared" si="22"/>
        <v>CUMPLE</v>
      </c>
      <c r="W57" s="29"/>
      <c r="X57" s="41">
        <v>172750</v>
      </c>
      <c r="Y57" s="30" t="str">
        <f t="shared" si="23"/>
        <v>CUMPLE</v>
      </c>
      <c r="Z57" s="29"/>
      <c r="AA57" s="41">
        <v>168696</v>
      </c>
      <c r="AB57" s="30" t="str">
        <f t="shared" si="24"/>
        <v>CUMPLE</v>
      </c>
      <c r="AC57" s="29"/>
      <c r="AD57" s="41">
        <v>168838</v>
      </c>
      <c r="AE57" s="30" t="str">
        <f t="shared" si="25"/>
        <v>CUMPLE</v>
      </c>
      <c r="AF57" s="29"/>
      <c r="AG57" s="41">
        <v>165953</v>
      </c>
      <c r="AH57" s="30" t="str">
        <f t="shared" si="26"/>
        <v>CUMPLE</v>
      </c>
      <c r="AI57" s="29"/>
      <c r="AJ57" s="41">
        <v>168505</v>
      </c>
      <c r="AK57" s="30" t="str">
        <f t="shared" si="27"/>
        <v>CUMPLE</v>
      </c>
      <c r="AL57" s="29"/>
      <c r="AM57" s="41">
        <v>167206</v>
      </c>
      <c r="AN57" s="30" t="str">
        <f t="shared" si="28"/>
        <v>CUMPLE</v>
      </c>
      <c r="AO57" s="29"/>
      <c r="AP57" s="41">
        <v>169458</v>
      </c>
      <c r="AQ57" s="30" t="str">
        <f t="shared" si="29"/>
        <v>CUMPLE</v>
      </c>
      <c r="AR57" s="29"/>
      <c r="AS57" s="41">
        <v>167552</v>
      </c>
      <c r="AT57" s="30" t="str">
        <f t="shared" si="30"/>
        <v>CUMPLE</v>
      </c>
      <c r="AU57" s="29"/>
      <c r="AV57" s="41">
        <v>170065</v>
      </c>
      <c r="AW57" s="30" t="str">
        <f t="shared" si="31"/>
        <v>CUMPLE</v>
      </c>
      <c r="AX57" s="29"/>
      <c r="AY57" s="41">
        <v>173270</v>
      </c>
      <c r="AZ57" s="30" t="str">
        <f t="shared" si="32"/>
        <v>CUMPLE</v>
      </c>
      <c r="BA57" s="29"/>
      <c r="BB57" s="41">
        <v>171139</v>
      </c>
      <c r="BC57" s="119" t="str">
        <f t="shared" si="33"/>
        <v>CUMPLE</v>
      </c>
      <c r="BD57" s="106">
        <f t="shared" si="0"/>
        <v>168697.875</v>
      </c>
      <c r="BE57" s="109">
        <f t="shared" si="1"/>
        <v>184791.652275</v>
      </c>
      <c r="BF57" s="110"/>
    </row>
    <row r="58" spans="1:58" s="31" customFormat="1" ht="14.4">
      <c r="A58" s="28"/>
      <c r="B58" s="28"/>
      <c r="C58" s="70" t="s">
        <v>131</v>
      </c>
      <c r="D58" s="71" t="s">
        <v>132</v>
      </c>
      <c r="E58" s="60" t="s">
        <v>50</v>
      </c>
      <c r="F58" s="66">
        <v>1</v>
      </c>
      <c r="G58" s="63">
        <v>197781</v>
      </c>
      <c r="H58" s="29"/>
      <c r="I58" s="41">
        <v>196594</v>
      </c>
      <c r="J58" s="30" t="str">
        <f t="shared" si="18"/>
        <v>CUMPLE</v>
      </c>
      <c r="K58" s="29"/>
      <c r="L58" s="41">
        <v>191847</v>
      </c>
      <c r="M58" s="30" t="str">
        <f t="shared" si="19"/>
        <v>CUMPLE</v>
      </c>
      <c r="N58" s="29"/>
      <c r="O58" s="41">
        <v>183936</v>
      </c>
      <c r="P58" s="30" t="str">
        <f t="shared" si="20"/>
        <v>CUMPLE</v>
      </c>
      <c r="Q58" s="29"/>
      <c r="R58" s="41">
        <v>190325</v>
      </c>
      <c r="S58" s="30" t="str">
        <f t="shared" si="21"/>
        <v>CUMPLE</v>
      </c>
      <c r="T58" s="29"/>
      <c r="U58" s="41">
        <v>191254</v>
      </c>
      <c r="V58" s="30" t="str">
        <f t="shared" si="22"/>
        <v>CUMPLE</v>
      </c>
      <c r="W58" s="29"/>
      <c r="X58" s="41">
        <v>197187</v>
      </c>
      <c r="Y58" s="30" t="str">
        <f t="shared" si="23"/>
        <v>CUMPLE</v>
      </c>
      <c r="Z58" s="29"/>
      <c r="AA58" s="41">
        <v>192559</v>
      </c>
      <c r="AB58" s="30" t="str">
        <f t="shared" si="24"/>
        <v>CUMPLE</v>
      </c>
      <c r="AC58" s="29"/>
      <c r="AD58" s="41">
        <v>192736</v>
      </c>
      <c r="AE58" s="30" t="str">
        <f t="shared" si="25"/>
        <v>CUMPLE</v>
      </c>
      <c r="AF58" s="29"/>
      <c r="AG58" s="41">
        <v>189428</v>
      </c>
      <c r="AH58" s="30" t="str">
        <f t="shared" si="26"/>
        <v>CUMPLE</v>
      </c>
      <c r="AI58" s="29"/>
      <c r="AJ58" s="41">
        <v>192342</v>
      </c>
      <c r="AK58" s="30" t="str">
        <f t="shared" si="27"/>
        <v>CUMPLE</v>
      </c>
      <c r="AL58" s="29"/>
      <c r="AM58" s="41">
        <v>190858</v>
      </c>
      <c r="AN58" s="30" t="str">
        <f t="shared" si="28"/>
        <v>CUMPLE</v>
      </c>
      <c r="AO58" s="29"/>
      <c r="AP58" s="41">
        <v>193429</v>
      </c>
      <c r="AQ58" s="30" t="str">
        <f t="shared" si="29"/>
        <v>CUMPLE</v>
      </c>
      <c r="AR58" s="29"/>
      <c r="AS58" s="41">
        <v>191254</v>
      </c>
      <c r="AT58" s="30" t="str">
        <f t="shared" si="30"/>
        <v>CUMPLE</v>
      </c>
      <c r="AU58" s="29"/>
      <c r="AV58" s="41">
        <v>194122</v>
      </c>
      <c r="AW58" s="30" t="str">
        <f t="shared" si="31"/>
        <v>CUMPLE</v>
      </c>
      <c r="AX58" s="29"/>
      <c r="AY58" s="41">
        <v>197781</v>
      </c>
      <c r="AZ58" s="30" t="str">
        <f t="shared" si="32"/>
        <v>CUMPLE</v>
      </c>
      <c r="BA58" s="29"/>
      <c r="BB58" s="41">
        <v>195348</v>
      </c>
      <c r="BC58" s="119" t="str">
        <f t="shared" si="33"/>
        <v>CUMPLE</v>
      </c>
      <c r="BD58" s="106">
        <f t="shared" si="0"/>
        <v>192562.5</v>
      </c>
      <c r="BE58" s="109">
        <f t="shared" si="1"/>
        <v>210932.96249999999</v>
      </c>
      <c r="BF58" s="110"/>
    </row>
    <row r="59" spans="1:58" s="31" customFormat="1" ht="14.4">
      <c r="A59" s="28"/>
      <c r="B59" s="28"/>
      <c r="C59" s="70" t="s">
        <v>133</v>
      </c>
      <c r="D59" s="71" t="s">
        <v>134</v>
      </c>
      <c r="E59" s="60" t="s">
        <v>50</v>
      </c>
      <c r="F59" s="66">
        <v>1</v>
      </c>
      <c r="G59" s="63">
        <v>155866</v>
      </c>
      <c r="H59" s="29"/>
      <c r="I59" s="41">
        <v>154931</v>
      </c>
      <c r="J59" s="30" t="str">
        <f t="shared" si="18"/>
        <v>CUMPLE</v>
      </c>
      <c r="K59" s="29"/>
      <c r="L59" s="41">
        <v>151190</v>
      </c>
      <c r="M59" s="30" t="str">
        <f t="shared" si="19"/>
        <v>CUMPLE</v>
      </c>
      <c r="N59" s="29"/>
      <c r="O59" s="41">
        <v>144956</v>
      </c>
      <c r="P59" s="30" t="str">
        <f t="shared" si="20"/>
        <v>CUMPLE</v>
      </c>
      <c r="Q59" s="29"/>
      <c r="R59" s="41">
        <v>149990</v>
      </c>
      <c r="S59" s="30" t="str">
        <f t="shared" si="21"/>
        <v>CUMPLE</v>
      </c>
      <c r="T59" s="29"/>
      <c r="U59" s="41">
        <v>150723</v>
      </c>
      <c r="V59" s="30" t="str">
        <f t="shared" si="22"/>
        <v>CUMPLE</v>
      </c>
      <c r="W59" s="29"/>
      <c r="X59" s="41">
        <v>155399</v>
      </c>
      <c r="Y59" s="30" t="str">
        <f t="shared" si="23"/>
        <v>CUMPLE</v>
      </c>
      <c r="Z59" s="29"/>
      <c r="AA59" s="41">
        <v>151751</v>
      </c>
      <c r="AB59" s="30" t="str">
        <f t="shared" si="24"/>
        <v>CUMPLE</v>
      </c>
      <c r="AC59" s="29"/>
      <c r="AD59" s="41">
        <v>151870</v>
      </c>
      <c r="AE59" s="30" t="str">
        <f t="shared" si="25"/>
        <v>CUMPLE</v>
      </c>
      <c r="AF59" s="29"/>
      <c r="AG59" s="41">
        <v>149284</v>
      </c>
      <c r="AH59" s="30" t="str">
        <f t="shared" si="26"/>
        <v>CUMPLE</v>
      </c>
      <c r="AI59" s="29"/>
      <c r="AJ59" s="41">
        <v>151580</v>
      </c>
      <c r="AK59" s="30" t="str">
        <f t="shared" si="27"/>
        <v>CUMPLE</v>
      </c>
      <c r="AL59" s="29"/>
      <c r="AM59" s="41">
        <v>150411</v>
      </c>
      <c r="AN59" s="30" t="str">
        <f t="shared" si="28"/>
        <v>CUMPLE</v>
      </c>
      <c r="AO59" s="29"/>
      <c r="AP59" s="41">
        <v>152437</v>
      </c>
      <c r="AQ59" s="30" t="str">
        <f t="shared" si="29"/>
        <v>CUMPLE</v>
      </c>
      <c r="AR59" s="29"/>
      <c r="AS59" s="41">
        <v>150723</v>
      </c>
      <c r="AT59" s="30" t="str">
        <f t="shared" si="30"/>
        <v>CUMPLE</v>
      </c>
      <c r="AU59" s="29"/>
      <c r="AV59" s="41">
        <v>152983</v>
      </c>
      <c r="AW59" s="30" t="str">
        <f t="shared" si="31"/>
        <v>CUMPLE</v>
      </c>
      <c r="AX59" s="29"/>
      <c r="AY59" s="41">
        <v>155866</v>
      </c>
      <c r="AZ59" s="30" t="str">
        <f t="shared" si="32"/>
        <v>CUMPLE</v>
      </c>
      <c r="BA59" s="29"/>
      <c r="BB59" s="41">
        <v>153949</v>
      </c>
      <c r="BC59" s="119" t="str">
        <f t="shared" si="33"/>
        <v>CUMPLE</v>
      </c>
      <c r="BD59" s="106">
        <f t="shared" si="0"/>
        <v>151752.6875</v>
      </c>
      <c r="BE59" s="109">
        <f t="shared" si="1"/>
        <v>166229.89388749999</v>
      </c>
      <c r="BF59" s="110"/>
    </row>
    <row r="60" spans="1:58" s="31" customFormat="1" ht="14.4">
      <c r="A60" s="28"/>
      <c r="B60" s="28"/>
      <c r="C60" s="70" t="s">
        <v>135</v>
      </c>
      <c r="D60" s="71" t="s">
        <v>136</v>
      </c>
      <c r="E60" s="60" t="s">
        <v>50</v>
      </c>
      <c r="F60" s="66">
        <v>1</v>
      </c>
      <c r="G60" s="63">
        <v>148562</v>
      </c>
      <c r="H60" s="29"/>
      <c r="I60" s="41">
        <v>147670</v>
      </c>
      <c r="J60" s="30" t="str">
        <f t="shared" si="18"/>
        <v>CUMPLE</v>
      </c>
      <c r="K60" s="29"/>
      <c r="L60" s="41">
        <v>144105</v>
      </c>
      <c r="M60" s="30" t="str">
        <f t="shared" si="19"/>
        <v>CUMPLE</v>
      </c>
      <c r="N60" s="29"/>
      <c r="O60" s="41">
        <v>138162</v>
      </c>
      <c r="P60" s="30" t="str">
        <f t="shared" si="20"/>
        <v>CUMPLE</v>
      </c>
      <c r="Q60" s="29"/>
      <c r="R60" s="41">
        <v>142961</v>
      </c>
      <c r="S60" s="30" t="str">
        <f t="shared" si="21"/>
        <v>CUMPLE</v>
      </c>
      <c r="T60" s="29"/>
      <c r="U60" s="41">
        <v>143659</v>
      </c>
      <c r="V60" s="30" t="str">
        <f t="shared" si="22"/>
        <v>CUMPLE</v>
      </c>
      <c r="W60" s="29"/>
      <c r="X60" s="41">
        <v>148116</v>
      </c>
      <c r="Y60" s="30" t="str">
        <f t="shared" si="23"/>
        <v>CUMPLE</v>
      </c>
      <c r="Z60" s="29"/>
      <c r="AA60" s="41">
        <v>144640</v>
      </c>
      <c r="AB60" s="30" t="str">
        <f t="shared" si="24"/>
        <v>CUMPLE</v>
      </c>
      <c r="AC60" s="29"/>
      <c r="AD60" s="41">
        <v>144748</v>
      </c>
      <c r="AE60" s="30" t="str">
        <f t="shared" si="25"/>
        <v>CUMPLE</v>
      </c>
      <c r="AF60" s="29"/>
      <c r="AG60" s="41">
        <v>142288</v>
      </c>
      <c r="AH60" s="30" t="str">
        <f t="shared" si="26"/>
        <v>CUMPLE</v>
      </c>
      <c r="AI60" s="29"/>
      <c r="AJ60" s="41">
        <v>144476</v>
      </c>
      <c r="AK60" s="30" t="str">
        <f t="shared" si="27"/>
        <v>CUMPLE</v>
      </c>
      <c r="AL60" s="29"/>
      <c r="AM60" s="41">
        <v>143362</v>
      </c>
      <c r="AN60" s="30" t="str">
        <f t="shared" si="28"/>
        <v>CUMPLE</v>
      </c>
      <c r="AO60" s="29"/>
      <c r="AP60" s="41">
        <v>145293</v>
      </c>
      <c r="AQ60" s="30" t="str">
        <f t="shared" si="29"/>
        <v>CUMPLE</v>
      </c>
      <c r="AR60" s="29"/>
      <c r="AS60" s="41">
        <v>143659</v>
      </c>
      <c r="AT60" s="30" t="str">
        <f t="shared" si="30"/>
        <v>CUMPLE</v>
      </c>
      <c r="AU60" s="29"/>
      <c r="AV60" s="41">
        <v>145813</v>
      </c>
      <c r="AW60" s="30" t="str">
        <f t="shared" si="31"/>
        <v>CUMPLE</v>
      </c>
      <c r="AX60" s="29"/>
      <c r="AY60" s="41">
        <v>148562</v>
      </c>
      <c r="AZ60" s="30" t="str">
        <f t="shared" si="32"/>
        <v>CUMPLE</v>
      </c>
      <c r="BA60" s="29"/>
      <c r="BB60" s="41">
        <v>146734</v>
      </c>
      <c r="BC60" s="119" t="str">
        <f t="shared" si="33"/>
        <v>CUMPLE</v>
      </c>
      <c r="BD60" s="106">
        <f t="shared" si="0"/>
        <v>144640.5</v>
      </c>
      <c r="BE60" s="109">
        <f t="shared" si="1"/>
        <v>158439.20369999998</v>
      </c>
      <c r="BF60" s="110"/>
    </row>
    <row r="61" spans="1:58" s="31" customFormat="1" ht="14.4">
      <c r="A61" s="28"/>
      <c r="B61" s="28"/>
      <c r="C61" s="70" t="s">
        <v>137</v>
      </c>
      <c r="D61" s="71" t="s">
        <v>138</v>
      </c>
      <c r="E61" s="60" t="s">
        <v>50</v>
      </c>
      <c r="F61" s="66">
        <v>1</v>
      </c>
      <c r="G61" s="63">
        <v>301808</v>
      </c>
      <c r="H61" s="29"/>
      <c r="I61" s="41">
        <v>299997</v>
      </c>
      <c r="J61" s="30" t="str">
        <f t="shared" si="18"/>
        <v>CUMPLE</v>
      </c>
      <c r="K61" s="29"/>
      <c r="L61" s="41">
        <v>292754</v>
      </c>
      <c r="M61" s="30" t="str">
        <f t="shared" si="19"/>
        <v>CUMPLE</v>
      </c>
      <c r="N61" s="29"/>
      <c r="O61" s="41">
        <v>280682</v>
      </c>
      <c r="P61" s="30" t="str">
        <f t="shared" si="20"/>
        <v>CUMPLE</v>
      </c>
      <c r="Q61" s="29"/>
      <c r="R61" s="41">
        <v>290430</v>
      </c>
      <c r="S61" s="30" t="str">
        <f t="shared" si="21"/>
        <v>CUMPLE</v>
      </c>
      <c r="T61" s="29"/>
      <c r="U61" s="41">
        <v>291849</v>
      </c>
      <c r="V61" s="30" t="str">
        <f t="shared" si="22"/>
        <v>CUMPLE</v>
      </c>
      <c r="W61" s="29"/>
      <c r="X61" s="41">
        <v>300903</v>
      </c>
      <c r="Y61" s="30" t="str">
        <f t="shared" si="23"/>
        <v>CUMPLE</v>
      </c>
      <c r="Z61" s="29"/>
      <c r="AA61" s="41">
        <v>293841</v>
      </c>
      <c r="AB61" s="30" t="str">
        <f t="shared" si="24"/>
        <v>CUMPLE</v>
      </c>
      <c r="AC61" s="29"/>
      <c r="AD61" s="41">
        <v>294065</v>
      </c>
      <c r="AE61" s="30" t="str">
        <f t="shared" si="25"/>
        <v>CUMPLE</v>
      </c>
      <c r="AF61" s="29"/>
      <c r="AG61" s="41">
        <v>289063</v>
      </c>
      <c r="AH61" s="30" t="str">
        <f t="shared" si="26"/>
        <v>CUMPLE</v>
      </c>
      <c r="AI61" s="29"/>
      <c r="AJ61" s="41">
        <v>293509</v>
      </c>
      <c r="AK61" s="30" t="str">
        <f t="shared" si="27"/>
        <v>CUMPLE</v>
      </c>
      <c r="AL61" s="29"/>
      <c r="AM61" s="41">
        <v>291245</v>
      </c>
      <c r="AN61" s="30" t="str">
        <f t="shared" si="28"/>
        <v>CUMPLE</v>
      </c>
      <c r="AO61" s="29"/>
      <c r="AP61" s="41">
        <v>295169</v>
      </c>
      <c r="AQ61" s="30" t="str">
        <f t="shared" si="29"/>
        <v>CUMPLE</v>
      </c>
      <c r="AR61" s="29"/>
      <c r="AS61" s="41">
        <v>291849</v>
      </c>
      <c r="AT61" s="30" t="str">
        <f t="shared" si="30"/>
        <v>CUMPLE</v>
      </c>
      <c r="AU61" s="29"/>
      <c r="AV61" s="41">
        <v>296225</v>
      </c>
      <c r="AW61" s="30" t="str">
        <f t="shared" si="31"/>
        <v>CUMPLE</v>
      </c>
      <c r="AX61" s="29"/>
      <c r="AY61" s="41">
        <v>301808</v>
      </c>
      <c r="AZ61" s="30" t="str">
        <f t="shared" si="32"/>
        <v>CUMPLE</v>
      </c>
      <c r="BA61" s="29"/>
      <c r="BB61" s="41">
        <v>298096</v>
      </c>
      <c r="BC61" s="119" t="str">
        <f t="shared" si="33"/>
        <v>CUMPLE</v>
      </c>
      <c r="BD61" s="106">
        <f t="shared" si="0"/>
        <v>293842.8125</v>
      </c>
      <c r="BE61" s="109">
        <f t="shared" si="1"/>
        <v>321875.41681249999</v>
      </c>
      <c r="BF61" s="110"/>
    </row>
    <row r="62" spans="1:58" s="31" customFormat="1" ht="14.4">
      <c r="A62" s="28"/>
      <c r="B62" s="28"/>
      <c r="C62" s="70" t="s">
        <v>139</v>
      </c>
      <c r="D62" s="71" t="s">
        <v>140</v>
      </c>
      <c r="E62" s="60" t="s">
        <v>50</v>
      </c>
      <c r="F62" s="66">
        <v>1</v>
      </c>
      <c r="G62" s="63">
        <v>91446</v>
      </c>
      <c r="H62" s="29"/>
      <c r="I62" s="41">
        <v>90897</v>
      </c>
      <c r="J62" s="30" t="str">
        <f t="shared" si="18"/>
        <v>CUMPLE</v>
      </c>
      <c r="K62" s="29"/>
      <c r="L62" s="41">
        <v>88702</v>
      </c>
      <c r="M62" s="30" t="str">
        <f t="shared" si="19"/>
        <v>CUMPLE</v>
      </c>
      <c r="N62" s="29"/>
      <c r="O62" s="41">
        <v>85045</v>
      </c>
      <c r="P62" s="30" t="str">
        <f t="shared" si="20"/>
        <v>CUMPLE</v>
      </c>
      <c r="Q62" s="29"/>
      <c r="R62" s="41">
        <v>87998</v>
      </c>
      <c r="S62" s="30" t="str">
        <f t="shared" si="21"/>
        <v>CUMPLE</v>
      </c>
      <c r="T62" s="29"/>
      <c r="U62" s="41">
        <v>88428</v>
      </c>
      <c r="V62" s="30" t="str">
        <f t="shared" si="22"/>
        <v>CUMPLE</v>
      </c>
      <c r="W62" s="29"/>
      <c r="X62" s="41">
        <v>91172</v>
      </c>
      <c r="Y62" s="30" t="str">
        <f t="shared" si="23"/>
        <v>CUMPLE</v>
      </c>
      <c r="Z62" s="29"/>
      <c r="AA62" s="41">
        <v>89032</v>
      </c>
      <c r="AB62" s="30" t="str">
        <f t="shared" si="24"/>
        <v>CUMPLE</v>
      </c>
      <c r="AC62" s="29"/>
      <c r="AD62" s="41">
        <v>89021</v>
      </c>
      <c r="AE62" s="30" t="str">
        <f t="shared" si="25"/>
        <v>CUMPLE</v>
      </c>
      <c r="AF62" s="29"/>
      <c r="AG62" s="41">
        <v>87584</v>
      </c>
      <c r="AH62" s="30" t="str">
        <f t="shared" si="26"/>
        <v>CUMPLE</v>
      </c>
      <c r="AI62" s="29"/>
      <c r="AJ62" s="41">
        <v>88931</v>
      </c>
      <c r="AK62" s="30" t="str">
        <f t="shared" si="27"/>
        <v>CUMPLE</v>
      </c>
      <c r="AL62" s="29"/>
      <c r="AM62" s="41">
        <v>88245</v>
      </c>
      <c r="AN62" s="30" t="str">
        <f t="shared" si="28"/>
        <v>CUMPLE</v>
      </c>
      <c r="AO62" s="29"/>
      <c r="AP62" s="41">
        <v>89434</v>
      </c>
      <c r="AQ62" s="30" t="str">
        <f t="shared" si="29"/>
        <v>CUMPLE</v>
      </c>
      <c r="AR62" s="29"/>
      <c r="AS62" s="41">
        <v>88428</v>
      </c>
      <c r="AT62" s="30" t="str">
        <f t="shared" si="30"/>
        <v>CUMPLE</v>
      </c>
      <c r="AU62" s="29"/>
      <c r="AV62" s="41">
        <v>89754</v>
      </c>
      <c r="AW62" s="30" t="str">
        <f t="shared" si="31"/>
        <v>CUMPLE</v>
      </c>
      <c r="AX62" s="29"/>
      <c r="AY62" s="41">
        <v>91446</v>
      </c>
      <c r="AZ62" s="30" t="str">
        <f t="shared" si="32"/>
        <v>CUMPLE</v>
      </c>
      <c r="BA62" s="29"/>
      <c r="BB62" s="41">
        <v>90321</v>
      </c>
      <c r="BC62" s="119" t="str">
        <f t="shared" si="33"/>
        <v>CUMPLE</v>
      </c>
      <c r="BD62" s="106">
        <f t="shared" si="0"/>
        <v>89027.375</v>
      </c>
      <c r="BE62" s="109">
        <f t="shared" si="1"/>
        <v>97520.586574999994</v>
      </c>
      <c r="BF62" s="110"/>
    </row>
    <row r="63" spans="1:58" s="31" customFormat="1" ht="14.4">
      <c r="A63" s="28"/>
      <c r="B63" s="28"/>
      <c r="C63" s="70" t="s">
        <v>141</v>
      </c>
      <c r="D63" s="71" t="s">
        <v>142</v>
      </c>
      <c r="E63" s="60" t="s">
        <v>41</v>
      </c>
      <c r="F63" s="66">
        <v>1</v>
      </c>
      <c r="G63" s="63">
        <v>31710</v>
      </c>
      <c r="H63" s="29"/>
      <c r="I63" s="41">
        <v>31520</v>
      </c>
      <c r="J63" s="30" t="str">
        <f t="shared" si="18"/>
        <v>CUMPLE</v>
      </c>
      <c r="K63" s="29"/>
      <c r="L63" s="41">
        <v>30759</v>
      </c>
      <c r="M63" s="30" t="str">
        <f t="shared" si="19"/>
        <v>CUMPLE</v>
      </c>
      <c r="N63" s="29"/>
      <c r="O63" s="41">
        <v>29490</v>
      </c>
      <c r="P63" s="30" t="str">
        <f t="shared" si="20"/>
        <v>CUMPLE</v>
      </c>
      <c r="Q63" s="29"/>
      <c r="R63" s="41">
        <v>30515</v>
      </c>
      <c r="S63" s="30" t="str">
        <f t="shared" si="21"/>
        <v>CUMPLE</v>
      </c>
      <c r="T63" s="29"/>
      <c r="U63" s="41">
        <v>30664</v>
      </c>
      <c r="V63" s="30" t="str">
        <f t="shared" si="22"/>
        <v>CUMPLE</v>
      </c>
      <c r="W63" s="29"/>
      <c r="X63" s="41">
        <v>31615</v>
      </c>
      <c r="Y63" s="30" t="str">
        <f t="shared" si="23"/>
        <v>CUMPLE</v>
      </c>
      <c r="Z63" s="29"/>
      <c r="AA63" s="41">
        <v>30873</v>
      </c>
      <c r="AB63" s="30" t="str">
        <f t="shared" si="24"/>
        <v>CUMPLE</v>
      </c>
      <c r="AC63" s="29"/>
      <c r="AD63" s="41">
        <v>30811</v>
      </c>
      <c r="AE63" s="30" t="str">
        <f t="shared" si="25"/>
        <v>CUMPLE</v>
      </c>
      <c r="AF63" s="29"/>
      <c r="AG63" s="41">
        <v>30371</v>
      </c>
      <c r="AH63" s="30" t="str">
        <f t="shared" si="26"/>
        <v>CUMPLE</v>
      </c>
      <c r="AI63" s="29"/>
      <c r="AJ63" s="41">
        <v>30838</v>
      </c>
      <c r="AK63" s="30" t="str">
        <f t="shared" si="27"/>
        <v>CUMPLE</v>
      </c>
      <c r="AL63" s="29"/>
      <c r="AM63" s="41">
        <v>30600</v>
      </c>
      <c r="AN63" s="30" t="str">
        <f t="shared" si="28"/>
        <v>CUMPLE</v>
      </c>
      <c r="AO63" s="29"/>
      <c r="AP63" s="41">
        <v>31012</v>
      </c>
      <c r="AQ63" s="30" t="str">
        <f t="shared" si="29"/>
        <v>CUMPLE</v>
      </c>
      <c r="AR63" s="29"/>
      <c r="AS63" s="41">
        <v>30664</v>
      </c>
      <c r="AT63" s="30" t="str">
        <f t="shared" si="30"/>
        <v>CUMPLE</v>
      </c>
      <c r="AU63" s="29"/>
      <c r="AV63" s="41">
        <v>31123</v>
      </c>
      <c r="AW63" s="30" t="str">
        <f t="shared" si="31"/>
        <v>CUMPLE</v>
      </c>
      <c r="AX63" s="29"/>
      <c r="AY63" s="41">
        <v>31710</v>
      </c>
      <c r="AZ63" s="30" t="str">
        <f t="shared" si="32"/>
        <v>CUMPLE</v>
      </c>
      <c r="BA63" s="29"/>
      <c r="BB63" s="41">
        <v>31320</v>
      </c>
      <c r="BC63" s="119" t="str">
        <f t="shared" si="33"/>
        <v>CUMPLE</v>
      </c>
      <c r="BD63" s="106">
        <f t="shared" si="0"/>
        <v>30867.8125</v>
      </c>
      <c r="BE63" s="109">
        <f t="shared" si="1"/>
        <v>33812.601812499997</v>
      </c>
      <c r="BF63" s="110"/>
    </row>
    <row r="64" spans="1:58" s="31" customFormat="1" ht="14.4">
      <c r="A64" s="28"/>
      <c r="B64" s="28"/>
      <c r="C64" s="70" t="s">
        <v>143</v>
      </c>
      <c r="D64" s="71" t="s">
        <v>144</v>
      </c>
      <c r="E64" s="60" t="s">
        <v>41</v>
      </c>
      <c r="F64" s="66">
        <v>1</v>
      </c>
      <c r="G64" s="63">
        <v>66124</v>
      </c>
      <c r="H64" s="29"/>
      <c r="I64" s="41">
        <v>65727</v>
      </c>
      <c r="J64" s="30" t="str">
        <f t="shared" si="18"/>
        <v>CUMPLE</v>
      </c>
      <c r="K64" s="29"/>
      <c r="L64" s="41">
        <v>64140</v>
      </c>
      <c r="M64" s="30" t="str">
        <f t="shared" si="19"/>
        <v>CUMPLE</v>
      </c>
      <c r="N64" s="29"/>
      <c r="O64" s="41">
        <v>61495</v>
      </c>
      <c r="P64" s="30" t="str">
        <f t="shared" si="20"/>
        <v>CUMPLE</v>
      </c>
      <c r="Q64" s="29"/>
      <c r="R64" s="41">
        <v>63631</v>
      </c>
      <c r="S64" s="30" t="str">
        <f t="shared" si="21"/>
        <v>CUMPLE</v>
      </c>
      <c r="T64" s="29"/>
      <c r="U64" s="41">
        <v>63942</v>
      </c>
      <c r="V64" s="30" t="str">
        <f t="shared" si="22"/>
        <v>CUMPLE</v>
      </c>
      <c r="W64" s="29"/>
      <c r="X64" s="41">
        <v>65925</v>
      </c>
      <c r="Y64" s="30" t="str">
        <f t="shared" si="23"/>
        <v>CUMPLE</v>
      </c>
      <c r="Z64" s="29"/>
      <c r="AA64" s="41">
        <v>64378</v>
      </c>
      <c r="AB64" s="30" t="str">
        <f t="shared" si="24"/>
        <v>CUMPLE</v>
      </c>
      <c r="AC64" s="29"/>
      <c r="AD64" s="41">
        <v>64371</v>
      </c>
      <c r="AE64" s="30" t="str">
        <f t="shared" si="25"/>
        <v>CUMPLE</v>
      </c>
      <c r="AF64" s="29"/>
      <c r="AG64" s="41">
        <v>63331</v>
      </c>
      <c r="AH64" s="30" t="str">
        <f t="shared" si="26"/>
        <v>CUMPLE</v>
      </c>
      <c r="AI64" s="29"/>
      <c r="AJ64" s="41">
        <v>64305</v>
      </c>
      <c r="AK64" s="30" t="str">
        <f t="shared" si="27"/>
        <v>CUMPLE</v>
      </c>
      <c r="AL64" s="29"/>
      <c r="AM64" s="41">
        <v>63809</v>
      </c>
      <c r="AN64" s="30" t="str">
        <f t="shared" si="28"/>
        <v>CUMPLE</v>
      </c>
      <c r="AO64" s="29"/>
      <c r="AP64" s="41">
        <v>64669</v>
      </c>
      <c r="AQ64" s="30" t="str">
        <f t="shared" si="29"/>
        <v>CUMPLE</v>
      </c>
      <c r="AR64" s="29"/>
      <c r="AS64" s="41">
        <v>63942</v>
      </c>
      <c r="AT64" s="30" t="str">
        <f t="shared" si="30"/>
        <v>CUMPLE</v>
      </c>
      <c r="AU64" s="29"/>
      <c r="AV64" s="41">
        <v>64900</v>
      </c>
      <c r="AW64" s="30" t="str">
        <f t="shared" si="31"/>
        <v>CUMPLE</v>
      </c>
      <c r="AX64" s="29"/>
      <c r="AY64" s="41">
        <v>66124</v>
      </c>
      <c r="AZ64" s="30" t="str">
        <f t="shared" si="32"/>
        <v>CUMPLE</v>
      </c>
      <c r="BA64" s="29"/>
      <c r="BB64" s="41">
        <v>65310</v>
      </c>
      <c r="BC64" s="119" t="str">
        <f t="shared" si="33"/>
        <v>CUMPLE</v>
      </c>
      <c r="BD64" s="106">
        <f t="shared" si="0"/>
        <v>64374.9375</v>
      </c>
      <c r="BE64" s="109">
        <f t="shared" si="1"/>
        <v>70516.306537500001</v>
      </c>
      <c r="BF64" s="110"/>
    </row>
    <row r="65" spans="1:58" s="31" customFormat="1" ht="14.4">
      <c r="A65" s="28"/>
      <c r="B65" s="28"/>
      <c r="C65" s="70" t="s">
        <v>145</v>
      </c>
      <c r="D65" s="71" t="s">
        <v>146</v>
      </c>
      <c r="E65" s="60" t="s">
        <v>41</v>
      </c>
      <c r="F65" s="66">
        <v>1</v>
      </c>
      <c r="G65" s="63">
        <v>103167</v>
      </c>
      <c r="H65" s="29"/>
      <c r="I65" s="41">
        <v>102548</v>
      </c>
      <c r="J65" s="30" t="str">
        <f t="shared" si="18"/>
        <v>CUMPLE</v>
      </c>
      <c r="K65" s="29"/>
      <c r="L65" s="41">
        <v>100072</v>
      </c>
      <c r="M65" s="30" t="str">
        <f t="shared" si="19"/>
        <v>CUMPLE</v>
      </c>
      <c r="N65" s="29"/>
      <c r="O65" s="41">
        <v>95946</v>
      </c>
      <c r="P65" s="30" t="str">
        <f t="shared" si="20"/>
        <v>CUMPLE</v>
      </c>
      <c r="Q65" s="29"/>
      <c r="R65" s="41">
        <v>99278</v>
      </c>
      <c r="S65" s="30" t="str">
        <f t="shared" si="21"/>
        <v>CUMPLE</v>
      </c>
      <c r="T65" s="29"/>
      <c r="U65" s="41">
        <v>99763</v>
      </c>
      <c r="V65" s="30" t="str">
        <f t="shared" si="22"/>
        <v>CUMPLE</v>
      </c>
      <c r="W65" s="29"/>
      <c r="X65" s="41">
        <v>102858</v>
      </c>
      <c r="Y65" s="30" t="str">
        <f t="shared" si="23"/>
        <v>CUMPLE</v>
      </c>
      <c r="Z65" s="29"/>
      <c r="AA65" s="41">
        <v>100444</v>
      </c>
      <c r="AB65" s="30" t="str">
        <f t="shared" si="24"/>
        <v>CUMPLE</v>
      </c>
      <c r="AC65" s="29"/>
      <c r="AD65" s="41">
        <v>100456</v>
      </c>
      <c r="AE65" s="30" t="str">
        <f t="shared" si="25"/>
        <v>CUMPLE</v>
      </c>
      <c r="AF65" s="29"/>
      <c r="AG65" s="41">
        <v>98811</v>
      </c>
      <c r="AH65" s="30" t="str">
        <f t="shared" si="26"/>
        <v>CUMPLE</v>
      </c>
      <c r="AI65" s="29"/>
      <c r="AJ65" s="41">
        <v>100330</v>
      </c>
      <c r="AK65" s="30" t="str">
        <f t="shared" si="27"/>
        <v>CUMPLE</v>
      </c>
      <c r="AL65" s="29"/>
      <c r="AM65" s="41">
        <v>99557</v>
      </c>
      <c r="AN65" s="30" t="str">
        <f t="shared" si="28"/>
        <v>CUMPLE</v>
      </c>
      <c r="AO65" s="29"/>
      <c r="AP65" s="41">
        <v>100898</v>
      </c>
      <c r="AQ65" s="30" t="str">
        <f t="shared" si="29"/>
        <v>CUMPLE</v>
      </c>
      <c r="AR65" s="29"/>
      <c r="AS65" s="41">
        <v>99763</v>
      </c>
      <c r="AT65" s="30" t="str">
        <f t="shared" si="30"/>
        <v>CUMPLE</v>
      </c>
      <c r="AU65" s="29"/>
      <c r="AV65" s="41">
        <v>101259</v>
      </c>
      <c r="AW65" s="30" t="str">
        <f t="shared" si="31"/>
        <v>CUMPLE</v>
      </c>
      <c r="AX65" s="29"/>
      <c r="AY65" s="41">
        <v>103167</v>
      </c>
      <c r="AZ65" s="30" t="str">
        <f t="shared" si="32"/>
        <v>CUMPLE</v>
      </c>
      <c r="BA65" s="29"/>
      <c r="BB65" s="41">
        <v>101899</v>
      </c>
      <c r="BC65" s="119" t="str">
        <f t="shared" si="33"/>
        <v>CUMPLE</v>
      </c>
      <c r="BD65" s="106">
        <f t="shared" si="0"/>
        <v>100440.5625</v>
      </c>
      <c r="BE65" s="109">
        <f t="shared" si="1"/>
        <v>110022.59216249999</v>
      </c>
      <c r="BF65" s="110"/>
    </row>
    <row r="66" spans="1:58" s="31" customFormat="1" ht="14.4">
      <c r="A66" s="28"/>
      <c r="B66" s="28"/>
      <c r="C66" s="70" t="s">
        <v>147</v>
      </c>
      <c r="D66" s="71" t="s">
        <v>148</v>
      </c>
      <c r="E66" s="60" t="s">
        <v>50</v>
      </c>
      <c r="F66" s="66">
        <v>1</v>
      </c>
      <c r="G66" s="63">
        <v>106363</v>
      </c>
      <c r="H66" s="29"/>
      <c r="I66" s="41">
        <v>105724</v>
      </c>
      <c r="J66" s="30" t="str">
        <f t="shared" si="18"/>
        <v>CUMPLE</v>
      </c>
      <c r="K66" s="29"/>
      <c r="L66" s="41">
        <v>103172</v>
      </c>
      <c r="M66" s="30" t="str">
        <f t="shared" si="19"/>
        <v>CUMPLE</v>
      </c>
      <c r="N66" s="29"/>
      <c r="O66" s="41">
        <v>98917</v>
      </c>
      <c r="P66" s="30" t="str">
        <f t="shared" si="20"/>
        <v>CUMPLE</v>
      </c>
      <c r="Q66" s="29"/>
      <c r="R66" s="41">
        <v>102353</v>
      </c>
      <c r="S66" s="30" t="str">
        <f t="shared" si="21"/>
        <v>CUMPLE</v>
      </c>
      <c r="T66" s="29"/>
      <c r="U66" s="41">
        <v>102853</v>
      </c>
      <c r="V66" s="30" t="str">
        <f t="shared" si="22"/>
        <v>CUMPLE</v>
      </c>
      <c r="W66" s="29"/>
      <c r="X66" s="41">
        <v>106044</v>
      </c>
      <c r="Y66" s="30" t="str">
        <f t="shared" si="23"/>
        <v>CUMPLE</v>
      </c>
      <c r="Z66" s="29"/>
      <c r="AA66" s="41">
        <v>103555</v>
      </c>
      <c r="AB66" s="30" t="str">
        <f t="shared" si="24"/>
        <v>CUMPLE</v>
      </c>
      <c r="AC66" s="29"/>
      <c r="AD66" s="41">
        <v>103604</v>
      </c>
      <c r="AE66" s="30" t="str">
        <f t="shared" si="25"/>
        <v>CUMPLE</v>
      </c>
      <c r="AF66" s="29"/>
      <c r="AG66" s="41">
        <v>101871</v>
      </c>
      <c r="AH66" s="30" t="str">
        <f t="shared" si="26"/>
        <v>CUMPLE</v>
      </c>
      <c r="AI66" s="29"/>
      <c r="AJ66" s="41">
        <v>103438</v>
      </c>
      <c r="AK66" s="30" t="str">
        <f t="shared" si="27"/>
        <v>CUMPLE</v>
      </c>
      <c r="AL66" s="29"/>
      <c r="AM66" s="41">
        <v>102640</v>
      </c>
      <c r="AN66" s="30" t="str">
        <f t="shared" si="28"/>
        <v>CUMPLE</v>
      </c>
      <c r="AO66" s="29"/>
      <c r="AP66" s="41">
        <v>104023</v>
      </c>
      <c r="AQ66" s="30" t="str">
        <f t="shared" si="29"/>
        <v>CUMPLE</v>
      </c>
      <c r="AR66" s="29"/>
      <c r="AS66" s="41">
        <v>102853</v>
      </c>
      <c r="AT66" s="30" t="str">
        <f t="shared" si="30"/>
        <v>CUMPLE</v>
      </c>
      <c r="AU66" s="29"/>
      <c r="AV66" s="41">
        <v>104395</v>
      </c>
      <c r="AW66" s="30" t="str">
        <f t="shared" si="31"/>
        <v>CUMPLE</v>
      </c>
      <c r="AX66" s="29"/>
      <c r="AY66" s="41">
        <v>106363</v>
      </c>
      <c r="AZ66" s="30" t="str">
        <f t="shared" si="32"/>
        <v>CUMPLE</v>
      </c>
      <c r="BA66" s="29"/>
      <c r="BB66" s="41">
        <v>105054</v>
      </c>
      <c r="BC66" s="119" t="str">
        <f t="shared" si="33"/>
        <v>CUMPLE</v>
      </c>
      <c r="BD66" s="106">
        <f t="shared" si="0"/>
        <v>103553.6875</v>
      </c>
      <c r="BE66" s="109">
        <f t="shared" si="1"/>
        <v>113432.70928749999</v>
      </c>
      <c r="BF66" s="110"/>
    </row>
    <row r="67" spans="1:58" s="31" customFormat="1" ht="15" thickBot="1">
      <c r="A67" s="28"/>
      <c r="B67" s="28"/>
      <c r="C67" s="72" t="s">
        <v>149</v>
      </c>
      <c r="D67" s="73" t="s">
        <v>150</v>
      </c>
      <c r="E67" s="61" t="s">
        <v>50</v>
      </c>
      <c r="F67" s="67">
        <v>1</v>
      </c>
      <c r="G67" s="64">
        <v>125680</v>
      </c>
      <c r="H67" s="29"/>
      <c r="I67" s="41">
        <v>124926</v>
      </c>
      <c r="J67" s="30" t="str">
        <f t="shared" si="18"/>
        <v>CUMPLE</v>
      </c>
      <c r="K67" s="29"/>
      <c r="L67" s="41">
        <v>121910</v>
      </c>
      <c r="M67" s="30" t="str">
        <f t="shared" si="19"/>
        <v>CUMPLE</v>
      </c>
      <c r="N67" s="29"/>
      <c r="O67" s="41">
        <v>116882</v>
      </c>
      <c r="P67" s="30" t="str">
        <f t="shared" si="20"/>
        <v>CUMPLE</v>
      </c>
      <c r="Q67" s="29"/>
      <c r="R67" s="41">
        <v>120942</v>
      </c>
      <c r="S67" s="30" t="str">
        <f t="shared" si="21"/>
        <v>CUMPLE</v>
      </c>
      <c r="T67" s="29"/>
      <c r="U67" s="41">
        <v>121533</v>
      </c>
      <c r="V67" s="30" t="str">
        <f t="shared" si="22"/>
        <v>CUMPLE</v>
      </c>
      <c r="W67" s="29"/>
      <c r="X67" s="41">
        <v>125303</v>
      </c>
      <c r="Y67" s="30" t="str">
        <f t="shared" si="23"/>
        <v>CUMPLE</v>
      </c>
      <c r="Z67" s="29"/>
      <c r="AA67" s="41">
        <v>122362</v>
      </c>
      <c r="AB67" s="30" t="str">
        <f t="shared" si="24"/>
        <v>CUMPLE</v>
      </c>
      <c r="AC67" s="29"/>
      <c r="AD67" s="41">
        <v>122421</v>
      </c>
      <c r="AE67" s="30" t="str">
        <f t="shared" si="25"/>
        <v>CUMPLE</v>
      </c>
      <c r="AF67" s="29"/>
      <c r="AG67" s="41">
        <v>120373</v>
      </c>
      <c r="AH67" s="30" t="str">
        <f t="shared" si="26"/>
        <v>CUMPLE</v>
      </c>
      <c r="AI67" s="29"/>
      <c r="AJ67" s="41">
        <v>122224</v>
      </c>
      <c r="AK67" s="30" t="str">
        <f t="shared" si="27"/>
        <v>CUMPLE</v>
      </c>
      <c r="AL67" s="29"/>
      <c r="AM67" s="41">
        <v>121281</v>
      </c>
      <c r="AN67" s="30" t="str">
        <f t="shared" si="28"/>
        <v>CUMPLE</v>
      </c>
      <c r="AO67" s="29"/>
      <c r="AP67" s="41">
        <v>122915</v>
      </c>
      <c r="AQ67" s="30" t="str">
        <f t="shared" si="29"/>
        <v>CUMPLE</v>
      </c>
      <c r="AR67" s="29"/>
      <c r="AS67" s="41">
        <v>121533</v>
      </c>
      <c r="AT67" s="30" t="str">
        <f t="shared" si="30"/>
        <v>CUMPLE</v>
      </c>
      <c r="AU67" s="29"/>
      <c r="AV67" s="41">
        <v>123355</v>
      </c>
      <c r="AW67" s="30" t="str">
        <f t="shared" si="31"/>
        <v>CUMPLE</v>
      </c>
      <c r="AX67" s="29"/>
      <c r="AY67" s="41">
        <v>125680</v>
      </c>
      <c r="AZ67" s="30" t="str">
        <f t="shared" si="32"/>
        <v>CUMPLE</v>
      </c>
      <c r="BA67" s="29"/>
      <c r="BB67" s="41">
        <v>124134</v>
      </c>
      <c r="BC67" s="119" t="str">
        <f t="shared" si="33"/>
        <v>CUMPLE</v>
      </c>
      <c r="BD67" s="106">
        <f t="shared" si="0"/>
        <v>122360.875</v>
      </c>
      <c r="BE67" s="112">
        <f t="shared" si="1"/>
        <v>134034.10247499999</v>
      </c>
      <c r="BF67" s="110"/>
    </row>
    <row r="68" spans="1:58" s="31" customFormat="1" ht="16.2" thickBot="1">
      <c r="A68" s="28"/>
      <c r="B68" s="28"/>
      <c r="C68" s="57">
        <v>3</v>
      </c>
      <c r="D68" s="125" t="s">
        <v>151</v>
      </c>
      <c r="E68" s="125"/>
      <c r="F68" s="125"/>
      <c r="G68" s="58">
        <f>SUM(G69:G142)</f>
        <v>21967515</v>
      </c>
      <c r="H68" s="29"/>
      <c r="I68" s="58">
        <f>SUM(I69:I142)</f>
        <v>21835713</v>
      </c>
      <c r="J68" s="30"/>
      <c r="K68" s="29"/>
      <c r="L68" s="58">
        <f>SUM(L69:L142)</f>
        <v>21308851</v>
      </c>
      <c r="M68" s="30"/>
      <c r="N68" s="29"/>
      <c r="O68" s="58">
        <f>SUM(O69:O142)</f>
        <v>20429789</v>
      </c>
      <c r="P68" s="30"/>
      <c r="Q68" s="29"/>
      <c r="R68" s="58">
        <f>SUM(R69:R142)</f>
        <v>21139338</v>
      </c>
      <c r="S68" s="30"/>
      <c r="T68" s="29"/>
      <c r="U68" s="58">
        <f>SUM(U69:U142)</f>
        <v>21242586</v>
      </c>
      <c r="V68" s="30"/>
      <c r="W68" s="29"/>
      <c r="X68" s="58">
        <f>SUM(X69:X142)</f>
        <v>21901614</v>
      </c>
      <c r="Y68" s="30"/>
      <c r="Z68" s="29"/>
      <c r="AA68" s="58">
        <f>SUM(AA69:AA142)</f>
        <v>21387576</v>
      </c>
      <c r="AB68" s="30"/>
      <c r="AC68" s="29"/>
      <c r="AD68" s="58">
        <f>SUM(AD69:AD142)</f>
        <v>21386024</v>
      </c>
      <c r="AE68" s="30"/>
      <c r="AF68" s="29"/>
      <c r="AG68" s="58">
        <f>SUM(AG69:AG142)</f>
        <v>21039826</v>
      </c>
      <c r="AH68" s="30"/>
      <c r="AI68" s="29"/>
      <c r="AJ68" s="58">
        <f>SUM(AJ69:AJ142)</f>
        <v>21363406</v>
      </c>
      <c r="AK68" s="30"/>
      <c r="AL68" s="29"/>
      <c r="AM68" s="58">
        <f>SUM(AM69:AM142)</f>
        <v>21198650</v>
      </c>
      <c r="AN68" s="30"/>
      <c r="AO68" s="29"/>
      <c r="AP68" s="58">
        <f>SUM(AP69:AP142)</f>
        <v>21484232</v>
      </c>
      <c r="AQ68" s="30"/>
      <c r="AR68" s="29"/>
      <c r="AS68" s="58">
        <f>SUM(AS69:AS142)</f>
        <v>21242586</v>
      </c>
      <c r="AT68" s="30"/>
      <c r="AU68" s="29"/>
      <c r="AV68" s="58">
        <f>SUM(AV69:AV142)</f>
        <v>21561116</v>
      </c>
      <c r="AW68" s="30"/>
      <c r="AX68" s="29"/>
      <c r="AY68" s="58">
        <f>SUM(AY69:AY142)</f>
        <v>21967305</v>
      </c>
      <c r="AZ68" s="30"/>
      <c r="BA68" s="29"/>
      <c r="BB68" s="58">
        <f>SUM(BB69:BB142)</f>
        <v>21697312</v>
      </c>
      <c r="BC68" s="30"/>
      <c r="BD68" s="121">
        <f t="shared" si="0"/>
        <v>21386620.25</v>
      </c>
      <c r="BE68" s="58">
        <f t="shared" si="1"/>
        <v>23426903.821849998</v>
      </c>
      <c r="BF68" s="58"/>
    </row>
    <row r="69" spans="1:58" s="31" customFormat="1" ht="14.4">
      <c r="A69" s="28"/>
      <c r="B69" s="28"/>
      <c r="C69" s="74" t="s">
        <v>152</v>
      </c>
      <c r="D69" s="75" t="s">
        <v>153</v>
      </c>
      <c r="E69" s="76" t="s">
        <v>50</v>
      </c>
      <c r="F69" s="87">
        <v>1</v>
      </c>
      <c r="G69" s="84">
        <v>198722</v>
      </c>
      <c r="H69" s="29"/>
      <c r="I69" s="41">
        <v>197530</v>
      </c>
      <c r="J69" s="30" t="str">
        <f>+IF(I69&lt;=$G69,"CUMPLE","NO CUMPLE")</f>
        <v>CUMPLE</v>
      </c>
      <c r="K69" s="29"/>
      <c r="L69" s="41">
        <v>192761</v>
      </c>
      <c r="M69" s="30" t="str">
        <f>+IF(L69&lt;=$G69,"CUMPLE","NO CUMPLE")</f>
        <v>CUMPLE</v>
      </c>
      <c r="N69" s="29"/>
      <c r="O69" s="41">
        <v>184812</v>
      </c>
      <c r="P69" s="30" t="str">
        <f>+IF(O69&lt;=$G69,"CUMPLE","NO CUMPLE")</f>
        <v>CUMPLE</v>
      </c>
      <c r="Q69" s="29"/>
      <c r="R69" s="41">
        <v>191230</v>
      </c>
      <c r="S69" s="30" t="str">
        <f>+IF(R69&lt;=$G69,"CUMPLE","NO CUMPLE")</f>
        <v>CUMPLE</v>
      </c>
      <c r="T69" s="29"/>
      <c r="U69" s="41">
        <v>192165</v>
      </c>
      <c r="V69" s="30" t="str">
        <f>+IF(U69&lt;=$G69,"CUMPLE","NO CUMPLE")</f>
        <v>CUMPLE</v>
      </c>
      <c r="W69" s="29"/>
      <c r="X69" s="41">
        <v>198126</v>
      </c>
      <c r="Y69" s="30" t="str">
        <f>+IF(X69&lt;=$G69,"CUMPLE","NO CUMPLE")</f>
        <v>CUMPLE</v>
      </c>
      <c r="Z69" s="29"/>
      <c r="AA69" s="41">
        <v>193476</v>
      </c>
      <c r="AB69" s="30" t="str">
        <f>+IF(AA69&lt;=$G69,"CUMPLE","NO CUMPLE")</f>
        <v>CUMPLE</v>
      </c>
      <c r="AC69" s="29"/>
      <c r="AD69" s="41">
        <v>193521</v>
      </c>
      <c r="AE69" s="30" t="str">
        <f>+IF(AD69&lt;=$G69,"CUMPLE","NO CUMPLE")</f>
        <v>CUMPLE</v>
      </c>
      <c r="AF69" s="29"/>
      <c r="AG69" s="41">
        <v>190330</v>
      </c>
      <c r="AH69" s="30" t="str">
        <f>+IF(AG69&lt;=$G69,"CUMPLE","NO CUMPLE")</f>
        <v>CUMPLE</v>
      </c>
      <c r="AI69" s="29"/>
      <c r="AJ69" s="41">
        <v>193257</v>
      </c>
      <c r="AK69" s="30" t="str">
        <f>+IF(AJ69&lt;=$G69,"CUMPLE","NO CUMPLE")</f>
        <v>CUMPLE</v>
      </c>
      <c r="AL69" s="29"/>
      <c r="AM69" s="41">
        <v>191767</v>
      </c>
      <c r="AN69" s="30" t="str">
        <f>+IF(AM69&lt;=$G69,"CUMPLE","NO CUMPLE")</f>
        <v>CUMPLE</v>
      </c>
      <c r="AO69" s="29"/>
      <c r="AP69" s="41">
        <v>194350</v>
      </c>
      <c r="AQ69" s="30" t="str">
        <f>+IF(AP69&lt;=$G69,"CUMPLE","NO CUMPLE")</f>
        <v>CUMPLE</v>
      </c>
      <c r="AR69" s="29"/>
      <c r="AS69" s="41">
        <v>192165</v>
      </c>
      <c r="AT69" s="30" t="str">
        <f>+IF(AS69&lt;=$G69,"CUMPLE","NO CUMPLE")</f>
        <v>CUMPLE</v>
      </c>
      <c r="AU69" s="29"/>
      <c r="AV69" s="41">
        <v>195046</v>
      </c>
      <c r="AW69" s="30" t="str">
        <f>+IF(AV69&lt;=$G69,"CUMPLE","NO CUMPLE")</f>
        <v>CUMPLE</v>
      </c>
      <c r="AX69" s="29"/>
      <c r="AY69" s="41">
        <v>198720</v>
      </c>
      <c r="AZ69" s="30" t="str">
        <f>+IF(AY69&lt;=$G69,"CUMPLE","NO CUMPLE")</f>
        <v>CUMPLE</v>
      </c>
      <c r="BA69" s="29"/>
      <c r="BB69" s="41">
        <v>196278</v>
      </c>
      <c r="BC69" s="119" t="str">
        <f>+IF(BB69&lt;=$G69,"CUMPLE","NO CUMPLE")</f>
        <v>CUMPLE</v>
      </c>
      <c r="BD69" s="106">
        <f t="shared" si="0"/>
        <v>193470.875</v>
      </c>
      <c r="BE69" s="111">
        <f t="shared" si="1"/>
        <v>211927.99647499999</v>
      </c>
      <c r="BF69" s="116"/>
    </row>
    <row r="70" spans="1:58" s="31" customFormat="1" ht="14.4">
      <c r="A70" s="28"/>
      <c r="B70" s="28"/>
      <c r="C70" s="77" t="s">
        <v>154</v>
      </c>
      <c r="D70" s="78" t="s">
        <v>155</v>
      </c>
      <c r="E70" s="32" t="s">
        <v>50</v>
      </c>
      <c r="F70" s="88">
        <v>1</v>
      </c>
      <c r="G70" s="85">
        <v>213741</v>
      </c>
      <c r="H70" s="29"/>
      <c r="I70" s="41">
        <v>212459</v>
      </c>
      <c r="J70" s="30" t="str">
        <f t="shared" ref="J70:J133" si="34">+IF(I70&lt;=$G70,"CUMPLE","NO CUMPLE")</f>
        <v>CUMPLE</v>
      </c>
      <c r="K70" s="29"/>
      <c r="L70" s="41">
        <v>207329</v>
      </c>
      <c r="M70" s="30" t="str">
        <f t="shared" ref="M70:M133" si="35">+IF(L70&lt;=$G70,"CUMPLE","NO CUMPLE")</f>
        <v>CUMPLE</v>
      </c>
      <c r="N70" s="29"/>
      <c r="O70" s="41">
        <v>198779</v>
      </c>
      <c r="P70" s="30" t="str">
        <f t="shared" ref="P70:P133" si="36">+IF(O70&lt;=$G70,"CUMPLE","NO CUMPLE")</f>
        <v>CUMPLE</v>
      </c>
      <c r="Q70" s="29"/>
      <c r="R70" s="41">
        <v>205683</v>
      </c>
      <c r="S70" s="30" t="str">
        <f t="shared" ref="S70:S133" si="37">+IF(R70&lt;=$G70,"CUMPLE","NO CUMPLE")</f>
        <v>CUMPLE</v>
      </c>
      <c r="T70" s="29"/>
      <c r="U70" s="41">
        <v>206688</v>
      </c>
      <c r="V70" s="30" t="str">
        <f t="shared" ref="V70:V133" si="38">+IF(U70&lt;=$G70,"CUMPLE","NO CUMPLE")</f>
        <v>CUMPLE</v>
      </c>
      <c r="W70" s="29"/>
      <c r="X70" s="41">
        <v>213100</v>
      </c>
      <c r="Y70" s="30" t="str">
        <f t="shared" ref="Y70:Y133" si="39">+IF(X70&lt;=$G70,"CUMPLE","NO CUMPLE")</f>
        <v>CUMPLE</v>
      </c>
      <c r="Z70" s="29"/>
      <c r="AA70" s="41">
        <v>208099</v>
      </c>
      <c r="AB70" s="30" t="str">
        <f t="shared" ref="AB70:AB133" si="40">+IF(AA70&lt;=$G70,"CUMPLE","NO CUMPLE")</f>
        <v>CUMPLE</v>
      </c>
      <c r="AC70" s="29"/>
      <c r="AD70" s="41">
        <v>208154</v>
      </c>
      <c r="AE70" s="30" t="str">
        <f t="shared" ref="AE70:AE133" si="41">+IF(AD70&lt;=$G70,"CUMPLE","NO CUMPLE")</f>
        <v>CUMPLE</v>
      </c>
      <c r="AF70" s="29"/>
      <c r="AG70" s="41">
        <v>204715</v>
      </c>
      <c r="AH70" s="30" t="str">
        <f t="shared" ref="AH70:AH133" si="42">+IF(AG70&lt;=$G70,"CUMPLE","NO CUMPLE")</f>
        <v>CUMPLE</v>
      </c>
      <c r="AI70" s="29"/>
      <c r="AJ70" s="41">
        <v>207863</v>
      </c>
      <c r="AK70" s="30" t="str">
        <f t="shared" ref="AK70:AK133" si="43">+IF(AJ70&lt;=$G70,"CUMPLE","NO CUMPLE")</f>
        <v>CUMPLE</v>
      </c>
      <c r="AL70" s="29"/>
      <c r="AM70" s="41">
        <v>206260</v>
      </c>
      <c r="AN70" s="30" t="str">
        <f t="shared" ref="AN70:AN133" si="44">+IF(AM70&lt;=$G70,"CUMPLE","NO CUMPLE")</f>
        <v>CUMPLE</v>
      </c>
      <c r="AO70" s="29"/>
      <c r="AP70" s="41">
        <v>209039</v>
      </c>
      <c r="AQ70" s="30" t="str">
        <f t="shared" ref="AQ70:AQ133" si="45">+IF(AP70&lt;=$G70,"CUMPLE","NO CUMPLE")</f>
        <v>CUMPLE</v>
      </c>
      <c r="AR70" s="29"/>
      <c r="AS70" s="41">
        <v>206688</v>
      </c>
      <c r="AT70" s="30" t="str">
        <f t="shared" ref="AT70:AT133" si="46">+IF(AS70&lt;=$G70,"CUMPLE","NO CUMPLE")</f>
        <v>CUMPLE</v>
      </c>
      <c r="AU70" s="29"/>
      <c r="AV70" s="41">
        <v>209787</v>
      </c>
      <c r="AW70" s="30" t="str">
        <f t="shared" ref="AW70:AW133" si="47">+IF(AV70&lt;=$G70,"CUMPLE","NO CUMPLE")</f>
        <v>CUMPLE</v>
      </c>
      <c r="AX70" s="29"/>
      <c r="AY70" s="41">
        <v>213740</v>
      </c>
      <c r="AZ70" s="30" t="str">
        <f t="shared" ref="AZ70:AZ133" si="48">+IF(AY70&lt;=$G70,"CUMPLE","NO CUMPLE")</f>
        <v>CUMPLE</v>
      </c>
      <c r="BA70" s="29"/>
      <c r="BB70" s="41">
        <v>211112</v>
      </c>
      <c r="BC70" s="119" t="str">
        <f t="shared" ref="BC70:BC133" si="49">+IF(BB70&lt;=$G70,"CUMPLE","NO CUMPLE")</f>
        <v>CUMPLE</v>
      </c>
      <c r="BD70" s="106">
        <f t="shared" si="0"/>
        <v>208093.4375</v>
      </c>
      <c r="BE70" s="109">
        <f t="shared" si="1"/>
        <v>227945.55143749999</v>
      </c>
      <c r="BF70" s="110"/>
    </row>
    <row r="71" spans="1:58" s="31" customFormat="1" ht="14.4">
      <c r="A71" s="28"/>
      <c r="B71" s="28"/>
      <c r="C71" s="77" t="s">
        <v>156</v>
      </c>
      <c r="D71" s="78" t="s">
        <v>157</v>
      </c>
      <c r="E71" s="32" t="s">
        <v>50</v>
      </c>
      <c r="F71" s="88">
        <v>1</v>
      </c>
      <c r="G71" s="85">
        <v>119325</v>
      </c>
      <c r="H71" s="29"/>
      <c r="I71" s="41">
        <v>118609</v>
      </c>
      <c r="J71" s="30" t="str">
        <f t="shared" si="34"/>
        <v>CUMPLE</v>
      </c>
      <c r="K71" s="29"/>
      <c r="L71" s="41">
        <v>115745</v>
      </c>
      <c r="M71" s="30" t="str">
        <f t="shared" si="35"/>
        <v>CUMPLE</v>
      </c>
      <c r="N71" s="29"/>
      <c r="O71" s="41">
        <v>110972</v>
      </c>
      <c r="P71" s="30" t="str">
        <f t="shared" si="36"/>
        <v>CUMPLE</v>
      </c>
      <c r="Q71" s="29"/>
      <c r="R71" s="41">
        <v>114826</v>
      </c>
      <c r="S71" s="30" t="str">
        <f t="shared" si="37"/>
        <v>CUMPLE</v>
      </c>
      <c r="T71" s="29"/>
      <c r="U71" s="41">
        <v>115387</v>
      </c>
      <c r="V71" s="30" t="str">
        <f t="shared" si="38"/>
        <v>CUMPLE</v>
      </c>
      <c r="W71" s="29"/>
      <c r="X71" s="41">
        <v>118967</v>
      </c>
      <c r="Y71" s="30" t="str">
        <f t="shared" si="39"/>
        <v>CUMPLE</v>
      </c>
      <c r="Z71" s="29"/>
      <c r="AA71" s="41">
        <v>116175</v>
      </c>
      <c r="AB71" s="30" t="str">
        <f t="shared" si="40"/>
        <v>CUMPLE</v>
      </c>
      <c r="AC71" s="29"/>
      <c r="AD71" s="41">
        <v>116042</v>
      </c>
      <c r="AE71" s="30" t="str">
        <f t="shared" si="41"/>
        <v>CUMPLE</v>
      </c>
      <c r="AF71" s="29"/>
      <c r="AG71" s="41">
        <v>114286</v>
      </c>
      <c r="AH71" s="30" t="str">
        <f t="shared" si="42"/>
        <v>CUMPLE</v>
      </c>
      <c r="AI71" s="29"/>
      <c r="AJ71" s="41">
        <v>116043</v>
      </c>
      <c r="AK71" s="30" t="str">
        <f t="shared" si="43"/>
        <v>CUMPLE</v>
      </c>
      <c r="AL71" s="29"/>
      <c r="AM71" s="41">
        <v>115148</v>
      </c>
      <c r="AN71" s="30" t="str">
        <f t="shared" si="44"/>
        <v>CUMPLE</v>
      </c>
      <c r="AO71" s="29"/>
      <c r="AP71" s="41">
        <v>116700</v>
      </c>
      <c r="AQ71" s="30" t="str">
        <f t="shared" si="45"/>
        <v>CUMPLE</v>
      </c>
      <c r="AR71" s="29"/>
      <c r="AS71" s="41">
        <v>115387</v>
      </c>
      <c r="AT71" s="30" t="str">
        <f t="shared" si="46"/>
        <v>CUMPLE</v>
      </c>
      <c r="AU71" s="29"/>
      <c r="AV71" s="41">
        <v>117117</v>
      </c>
      <c r="AW71" s="30" t="str">
        <f t="shared" si="47"/>
        <v>CUMPLE</v>
      </c>
      <c r="AX71" s="29"/>
      <c r="AY71" s="41">
        <v>119320</v>
      </c>
      <c r="AZ71" s="30" t="str">
        <f t="shared" si="48"/>
        <v>CUMPLE</v>
      </c>
      <c r="BA71" s="29"/>
      <c r="BB71" s="41">
        <v>117857</v>
      </c>
      <c r="BC71" s="119" t="str">
        <f t="shared" si="49"/>
        <v>CUMPLE</v>
      </c>
      <c r="BD71" s="106">
        <f t="shared" si="0"/>
        <v>116161.3125</v>
      </c>
      <c r="BE71" s="109">
        <f t="shared" si="1"/>
        <v>127243.10171249999</v>
      </c>
      <c r="BF71" s="110"/>
    </row>
    <row r="72" spans="1:58" s="31" customFormat="1" ht="14.4">
      <c r="A72" s="28"/>
      <c r="B72" s="28"/>
      <c r="C72" s="77" t="s">
        <v>158</v>
      </c>
      <c r="D72" s="78" t="s">
        <v>159</v>
      </c>
      <c r="E72" s="32" t="s">
        <v>50</v>
      </c>
      <c r="F72" s="88">
        <v>1</v>
      </c>
      <c r="G72" s="85">
        <v>82936</v>
      </c>
      <c r="H72" s="29"/>
      <c r="I72" s="41">
        <v>82439</v>
      </c>
      <c r="J72" s="30" t="str">
        <f t="shared" si="34"/>
        <v>CUMPLE</v>
      </c>
      <c r="K72" s="29"/>
      <c r="L72" s="41">
        <v>80448</v>
      </c>
      <c r="M72" s="30" t="str">
        <f t="shared" si="35"/>
        <v>CUMPLE</v>
      </c>
      <c r="N72" s="29"/>
      <c r="O72" s="41">
        <v>77131</v>
      </c>
      <c r="P72" s="30" t="str">
        <f t="shared" si="36"/>
        <v>CUMPLE</v>
      </c>
      <c r="Q72" s="29"/>
      <c r="R72" s="41">
        <v>79809</v>
      </c>
      <c r="S72" s="30" t="str">
        <f t="shared" si="37"/>
        <v>CUMPLE</v>
      </c>
      <c r="T72" s="29"/>
      <c r="U72" s="41">
        <v>80199</v>
      </c>
      <c r="V72" s="30" t="str">
        <f t="shared" si="38"/>
        <v>CUMPLE</v>
      </c>
      <c r="W72" s="29"/>
      <c r="X72" s="41">
        <v>82687</v>
      </c>
      <c r="Y72" s="30" t="str">
        <f t="shared" si="39"/>
        <v>CUMPLE</v>
      </c>
      <c r="Z72" s="29"/>
      <c r="AA72" s="41">
        <v>80747</v>
      </c>
      <c r="AB72" s="30" t="str">
        <f t="shared" si="40"/>
        <v>CUMPLE</v>
      </c>
      <c r="AC72" s="29"/>
      <c r="AD72" s="41">
        <v>80752</v>
      </c>
      <c r="AE72" s="30" t="str">
        <f t="shared" si="41"/>
        <v>CUMPLE</v>
      </c>
      <c r="AF72" s="29"/>
      <c r="AG72" s="41">
        <v>79434</v>
      </c>
      <c r="AH72" s="30" t="str">
        <f t="shared" si="42"/>
        <v>CUMPLE</v>
      </c>
      <c r="AI72" s="29"/>
      <c r="AJ72" s="41">
        <v>80656</v>
      </c>
      <c r="AK72" s="30" t="str">
        <f t="shared" si="43"/>
        <v>CUMPLE</v>
      </c>
      <c r="AL72" s="29"/>
      <c r="AM72" s="41">
        <v>80033</v>
      </c>
      <c r="AN72" s="30" t="str">
        <f t="shared" si="44"/>
        <v>CUMPLE</v>
      </c>
      <c r="AO72" s="29"/>
      <c r="AP72" s="41">
        <v>81112</v>
      </c>
      <c r="AQ72" s="30" t="str">
        <f t="shared" si="45"/>
        <v>CUMPLE</v>
      </c>
      <c r="AR72" s="29"/>
      <c r="AS72" s="41">
        <v>80199</v>
      </c>
      <c r="AT72" s="30" t="str">
        <f t="shared" si="46"/>
        <v>CUMPLE</v>
      </c>
      <c r="AU72" s="29"/>
      <c r="AV72" s="41">
        <v>81402</v>
      </c>
      <c r="AW72" s="30" t="str">
        <f t="shared" si="47"/>
        <v>CUMPLE</v>
      </c>
      <c r="AX72" s="29"/>
      <c r="AY72" s="41">
        <v>82935</v>
      </c>
      <c r="AZ72" s="30" t="str">
        <f t="shared" si="48"/>
        <v>CUMPLE</v>
      </c>
      <c r="BA72" s="29"/>
      <c r="BB72" s="41">
        <v>81916</v>
      </c>
      <c r="BC72" s="119" t="str">
        <f t="shared" si="49"/>
        <v>CUMPLE</v>
      </c>
      <c r="BD72" s="106">
        <f t="shared" ref="BD72:BD135" si="50">SUM(I72:BB72)/16</f>
        <v>80743.6875</v>
      </c>
      <c r="BE72" s="109">
        <f t="shared" ref="BE72:BE135" si="51">+BD72*$BE$4</f>
        <v>88446.635287500001</v>
      </c>
      <c r="BF72" s="110"/>
    </row>
    <row r="73" spans="1:58" s="31" customFormat="1" ht="27.6">
      <c r="A73" s="28"/>
      <c r="B73" s="28"/>
      <c r="C73" s="77" t="s">
        <v>160</v>
      </c>
      <c r="D73" s="78" t="s">
        <v>161</v>
      </c>
      <c r="E73" s="32" t="s">
        <v>50</v>
      </c>
      <c r="F73" s="88">
        <v>1</v>
      </c>
      <c r="G73" s="85">
        <v>94409</v>
      </c>
      <c r="H73" s="29"/>
      <c r="I73" s="41">
        <v>93842</v>
      </c>
      <c r="J73" s="30" t="str">
        <f t="shared" si="34"/>
        <v>CUMPLE</v>
      </c>
      <c r="K73" s="29"/>
      <c r="L73" s="41">
        <v>91576</v>
      </c>
      <c r="M73" s="30" t="str">
        <f t="shared" si="35"/>
        <v>CUMPLE</v>
      </c>
      <c r="N73" s="29"/>
      <c r="O73" s="41">
        <v>87800</v>
      </c>
      <c r="P73" s="30" t="str">
        <f t="shared" si="36"/>
        <v>CUMPLE</v>
      </c>
      <c r="Q73" s="29"/>
      <c r="R73" s="41">
        <v>90850</v>
      </c>
      <c r="S73" s="30" t="str">
        <f t="shared" si="37"/>
        <v>CUMPLE</v>
      </c>
      <c r="T73" s="29"/>
      <c r="U73" s="41">
        <v>91293</v>
      </c>
      <c r="V73" s="30" t="str">
        <f t="shared" si="38"/>
        <v>CUMPLE</v>
      </c>
      <c r="W73" s="29"/>
      <c r="X73" s="41">
        <v>94125</v>
      </c>
      <c r="Y73" s="30" t="str">
        <f t="shared" si="39"/>
        <v>CUMPLE</v>
      </c>
      <c r="Z73" s="29"/>
      <c r="AA73" s="41">
        <v>91916</v>
      </c>
      <c r="AB73" s="30" t="str">
        <f t="shared" si="40"/>
        <v>CUMPLE</v>
      </c>
      <c r="AC73" s="29"/>
      <c r="AD73" s="41">
        <v>91958</v>
      </c>
      <c r="AE73" s="30" t="str">
        <f t="shared" si="41"/>
        <v>CUMPLE</v>
      </c>
      <c r="AF73" s="29"/>
      <c r="AG73" s="41">
        <v>90422</v>
      </c>
      <c r="AH73" s="30" t="str">
        <f t="shared" si="42"/>
        <v>CUMPLE</v>
      </c>
      <c r="AI73" s="29"/>
      <c r="AJ73" s="41">
        <v>91812</v>
      </c>
      <c r="AK73" s="30" t="str">
        <f t="shared" si="43"/>
        <v>CUMPLE</v>
      </c>
      <c r="AL73" s="29"/>
      <c r="AM73" s="41">
        <v>91104</v>
      </c>
      <c r="AN73" s="30" t="str">
        <f t="shared" si="44"/>
        <v>CUMPLE</v>
      </c>
      <c r="AO73" s="29"/>
      <c r="AP73" s="41">
        <v>92332</v>
      </c>
      <c r="AQ73" s="30" t="str">
        <f t="shared" si="45"/>
        <v>CUMPLE</v>
      </c>
      <c r="AR73" s="29"/>
      <c r="AS73" s="41">
        <v>91293</v>
      </c>
      <c r="AT73" s="30" t="str">
        <f t="shared" si="46"/>
        <v>CUMPLE</v>
      </c>
      <c r="AU73" s="29"/>
      <c r="AV73" s="41">
        <v>92662</v>
      </c>
      <c r="AW73" s="30" t="str">
        <f t="shared" si="47"/>
        <v>CUMPLE</v>
      </c>
      <c r="AX73" s="29"/>
      <c r="AY73" s="41">
        <v>94405</v>
      </c>
      <c r="AZ73" s="30" t="str">
        <f t="shared" si="48"/>
        <v>CUMPLE</v>
      </c>
      <c r="BA73" s="29"/>
      <c r="BB73" s="41">
        <v>93247</v>
      </c>
      <c r="BC73" s="119" t="str">
        <f t="shared" si="49"/>
        <v>CUMPLE</v>
      </c>
      <c r="BD73" s="106">
        <f t="shared" si="50"/>
        <v>91914.8125</v>
      </c>
      <c r="BE73" s="109">
        <f t="shared" si="51"/>
        <v>100683.48561249999</v>
      </c>
      <c r="BF73" s="110"/>
    </row>
    <row r="74" spans="1:58" s="31" customFormat="1" ht="14.4">
      <c r="A74" s="28"/>
      <c r="B74" s="28"/>
      <c r="C74" s="77" t="s">
        <v>162</v>
      </c>
      <c r="D74" s="78" t="s">
        <v>163</v>
      </c>
      <c r="E74" s="32" t="s">
        <v>50</v>
      </c>
      <c r="F74" s="88">
        <v>1</v>
      </c>
      <c r="G74" s="85">
        <v>303068</v>
      </c>
      <c r="H74" s="29"/>
      <c r="I74" s="41">
        <v>301250</v>
      </c>
      <c r="J74" s="30" t="str">
        <f t="shared" si="34"/>
        <v>CUMPLE</v>
      </c>
      <c r="K74" s="29"/>
      <c r="L74" s="41">
        <v>293976</v>
      </c>
      <c r="M74" s="30" t="str">
        <f t="shared" si="35"/>
        <v>CUMPLE</v>
      </c>
      <c r="N74" s="29"/>
      <c r="O74" s="41">
        <v>281853</v>
      </c>
      <c r="P74" s="30" t="str">
        <f t="shared" si="36"/>
        <v>CUMPLE</v>
      </c>
      <c r="Q74" s="29"/>
      <c r="R74" s="41">
        <v>291642</v>
      </c>
      <c r="S74" s="30" t="str">
        <f t="shared" si="37"/>
        <v>CUMPLE</v>
      </c>
      <c r="T74" s="29"/>
      <c r="U74" s="41">
        <v>293067</v>
      </c>
      <c r="V74" s="30" t="str">
        <f t="shared" si="38"/>
        <v>CUMPLE</v>
      </c>
      <c r="W74" s="29"/>
      <c r="X74" s="41">
        <v>302159</v>
      </c>
      <c r="Y74" s="30" t="str">
        <f t="shared" si="39"/>
        <v>CUMPLE</v>
      </c>
      <c r="Z74" s="29"/>
      <c r="AA74" s="41">
        <v>295067</v>
      </c>
      <c r="AB74" s="30" t="str">
        <f t="shared" si="40"/>
        <v>CUMPLE</v>
      </c>
      <c r="AC74" s="29"/>
      <c r="AD74" s="41">
        <v>295205</v>
      </c>
      <c r="AE74" s="30" t="str">
        <f t="shared" si="41"/>
        <v>CUMPLE</v>
      </c>
      <c r="AF74" s="29"/>
      <c r="AG74" s="41">
        <v>290270</v>
      </c>
      <c r="AH74" s="30" t="str">
        <f t="shared" si="42"/>
        <v>CUMPLE</v>
      </c>
      <c r="AI74" s="29"/>
      <c r="AJ74" s="41">
        <v>294734</v>
      </c>
      <c r="AK74" s="30" t="str">
        <f t="shared" si="43"/>
        <v>CUMPLE</v>
      </c>
      <c r="AL74" s="29"/>
      <c r="AM74" s="41">
        <v>292461</v>
      </c>
      <c r="AN74" s="30" t="str">
        <f t="shared" si="44"/>
        <v>CUMPLE</v>
      </c>
      <c r="AO74" s="29"/>
      <c r="AP74" s="41">
        <v>296401</v>
      </c>
      <c r="AQ74" s="30" t="str">
        <f t="shared" si="45"/>
        <v>CUMPLE</v>
      </c>
      <c r="AR74" s="29"/>
      <c r="AS74" s="41">
        <v>293067</v>
      </c>
      <c r="AT74" s="30" t="str">
        <f t="shared" si="46"/>
        <v>CUMPLE</v>
      </c>
      <c r="AU74" s="29"/>
      <c r="AV74" s="41">
        <v>297461</v>
      </c>
      <c r="AW74" s="30" t="str">
        <f t="shared" si="47"/>
        <v>CUMPLE</v>
      </c>
      <c r="AX74" s="29"/>
      <c r="AY74" s="41">
        <v>303065</v>
      </c>
      <c r="AZ74" s="30" t="str">
        <f t="shared" si="48"/>
        <v>CUMPLE</v>
      </c>
      <c r="BA74" s="29"/>
      <c r="BB74" s="41">
        <v>299340</v>
      </c>
      <c r="BC74" s="119" t="str">
        <f t="shared" si="49"/>
        <v>CUMPLE</v>
      </c>
      <c r="BD74" s="106">
        <f t="shared" si="50"/>
        <v>295063.625</v>
      </c>
      <c r="BE74" s="109">
        <f t="shared" si="51"/>
        <v>323212.69482499996</v>
      </c>
      <c r="BF74" s="110"/>
    </row>
    <row r="75" spans="1:58" s="31" customFormat="1" ht="14.4">
      <c r="A75" s="28"/>
      <c r="B75" s="28"/>
      <c r="C75" s="77" t="s">
        <v>164</v>
      </c>
      <c r="D75" s="78" t="s">
        <v>165</v>
      </c>
      <c r="E75" s="32" t="s">
        <v>50</v>
      </c>
      <c r="F75" s="88">
        <v>1</v>
      </c>
      <c r="G75" s="85">
        <v>286265</v>
      </c>
      <c r="H75" s="29"/>
      <c r="I75" s="41">
        <v>284547</v>
      </c>
      <c r="J75" s="30" t="str">
        <f t="shared" si="34"/>
        <v>CUMPLE</v>
      </c>
      <c r="K75" s="29"/>
      <c r="L75" s="41">
        <v>277677</v>
      </c>
      <c r="M75" s="30" t="str">
        <f t="shared" si="35"/>
        <v>CUMPLE</v>
      </c>
      <c r="N75" s="29"/>
      <c r="O75" s="41">
        <v>266226</v>
      </c>
      <c r="P75" s="30" t="str">
        <f t="shared" si="36"/>
        <v>CUMPLE</v>
      </c>
      <c r="Q75" s="29"/>
      <c r="R75" s="41">
        <v>275473</v>
      </c>
      <c r="S75" s="30" t="str">
        <f t="shared" si="37"/>
        <v>CUMPLE</v>
      </c>
      <c r="T75" s="29"/>
      <c r="U75" s="41">
        <v>276818</v>
      </c>
      <c r="V75" s="30" t="str">
        <f t="shared" si="38"/>
        <v>CUMPLE</v>
      </c>
      <c r="W75" s="29"/>
      <c r="X75" s="41">
        <v>285406</v>
      </c>
      <c r="Y75" s="30" t="str">
        <f t="shared" si="39"/>
        <v>CUMPLE</v>
      </c>
      <c r="Z75" s="29"/>
      <c r="AA75" s="41">
        <v>278707</v>
      </c>
      <c r="AB75" s="30" t="str">
        <f t="shared" si="40"/>
        <v>CUMPLE</v>
      </c>
      <c r="AC75" s="29"/>
      <c r="AD75" s="41">
        <v>278756</v>
      </c>
      <c r="AE75" s="30" t="str">
        <f t="shared" si="41"/>
        <v>CUMPLE</v>
      </c>
      <c r="AF75" s="29"/>
      <c r="AG75" s="41">
        <v>274176</v>
      </c>
      <c r="AH75" s="30" t="str">
        <f t="shared" si="42"/>
        <v>CUMPLE</v>
      </c>
      <c r="AI75" s="29"/>
      <c r="AJ75" s="41">
        <v>278392</v>
      </c>
      <c r="AK75" s="30" t="str">
        <f t="shared" si="43"/>
        <v>CUMPLE</v>
      </c>
      <c r="AL75" s="29"/>
      <c r="AM75" s="41">
        <v>276245</v>
      </c>
      <c r="AN75" s="30" t="str">
        <f t="shared" si="44"/>
        <v>CUMPLE</v>
      </c>
      <c r="AO75" s="29"/>
      <c r="AP75" s="41">
        <v>279967</v>
      </c>
      <c r="AQ75" s="30" t="str">
        <f t="shared" si="45"/>
        <v>CUMPLE</v>
      </c>
      <c r="AR75" s="29"/>
      <c r="AS75" s="41">
        <v>276818</v>
      </c>
      <c r="AT75" s="30" t="str">
        <f t="shared" si="46"/>
        <v>CUMPLE</v>
      </c>
      <c r="AU75" s="29"/>
      <c r="AV75" s="41">
        <v>280969</v>
      </c>
      <c r="AW75" s="30" t="str">
        <f t="shared" si="47"/>
        <v>CUMPLE</v>
      </c>
      <c r="AX75" s="29"/>
      <c r="AY75" s="41">
        <v>286260</v>
      </c>
      <c r="AZ75" s="30" t="str">
        <f t="shared" si="48"/>
        <v>CUMPLE</v>
      </c>
      <c r="BA75" s="29"/>
      <c r="BB75" s="41">
        <v>282744</v>
      </c>
      <c r="BC75" s="119" t="str">
        <f t="shared" si="49"/>
        <v>CUMPLE</v>
      </c>
      <c r="BD75" s="106">
        <f t="shared" si="50"/>
        <v>278698.8125</v>
      </c>
      <c r="BE75" s="109">
        <f t="shared" si="51"/>
        <v>305286.67921249999</v>
      </c>
      <c r="BF75" s="110"/>
    </row>
    <row r="76" spans="1:58" s="31" customFormat="1" ht="14.4">
      <c r="A76" s="28"/>
      <c r="B76" s="28"/>
      <c r="C76" s="77" t="s">
        <v>166</v>
      </c>
      <c r="D76" s="78" t="s">
        <v>167</v>
      </c>
      <c r="E76" s="32" t="s">
        <v>50</v>
      </c>
      <c r="F76" s="88">
        <v>1</v>
      </c>
      <c r="G76" s="85">
        <v>197755</v>
      </c>
      <c r="H76" s="29"/>
      <c r="I76" s="41">
        <v>196569</v>
      </c>
      <c r="J76" s="30" t="str">
        <f t="shared" si="34"/>
        <v>CUMPLE</v>
      </c>
      <c r="K76" s="29"/>
      <c r="L76" s="41">
        <v>191823</v>
      </c>
      <c r="M76" s="30" t="str">
        <f t="shared" si="35"/>
        <v>CUMPLE</v>
      </c>
      <c r="N76" s="29"/>
      <c r="O76" s="41">
        <v>183912</v>
      </c>
      <c r="P76" s="30" t="str">
        <f t="shared" si="36"/>
        <v>CUMPLE</v>
      </c>
      <c r="Q76" s="29"/>
      <c r="R76" s="41">
        <v>190300</v>
      </c>
      <c r="S76" s="30" t="str">
        <f t="shared" si="37"/>
        <v>CUMPLE</v>
      </c>
      <c r="T76" s="29"/>
      <c r="U76" s="41">
        <v>191229</v>
      </c>
      <c r="V76" s="30" t="str">
        <f t="shared" si="38"/>
        <v>CUMPLE</v>
      </c>
      <c r="W76" s="29"/>
      <c r="X76" s="41">
        <v>197162</v>
      </c>
      <c r="Y76" s="30" t="str">
        <f t="shared" si="39"/>
        <v>CUMPLE</v>
      </c>
      <c r="Z76" s="29"/>
      <c r="AA76" s="41">
        <v>192535</v>
      </c>
      <c r="AB76" s="30" t="str">
        <f t="shared" si="40"/>
        <v>CUMPLE</v>
      </c>
      <c r="AC76" s="29"/>
      <c r="AD76" s="41">
        <v>192551</v>
      </c>
      <c r="AE76" s="30" t="str">
        <f t="shared" si="41"/>
        <v>CUMPLE</v>
      </c>
      <c r="AF76" s="29"/>
      <c r="AG76" s="41">
        <v>189404</v>
      </c>
      <c r="AH76" s="30" t="str">
        <f t="shared" si="42"/>
        <v>CUMPLE</v>
      </c>
      <c r="AI76" s="29"/>
      <c r="AJ76" s="41">
        <v>192317</v>
      </c>
      <c r="AK76" s="30" t="str">
        <f t="shared" si="43"/>
        <v>CUMPLE</v>
      </c>
      <c r="AL76" s="29"/>
      <c r="AM76" s="41">
        <v>190834</v>
      </c>
      <c r="AN76" s="30" t="str">
        <f t="shared" si="44"/>
        <v>CUMPLE</v>
      </c>
      <c r="AO76" s="29"/>
      <c r="AP76" s="41">
        <v>193405</v>
      </c>
      <c r="AQ76" s="30" t="str">
        <f t="shared" si="45"/>
        <v>CUMPLE</v>
      </c>
      <c r="AR76" s="29"/>
      <c r="AS76" s="41">
        <v>191229</v>
      </c>
      <c r="AT76" s="30" t="str">
        <f t="shared" si="46"/>
        <v>CUMPLE</v>
      </c>
      <c r="AU76" s="29"/>
      <c r="AV76" s="41">
        <v>194097</v>
      </c>
      <c r="AW76" s="30" t="str">
        <f t="shared" si="47"/>
        <v>CUMPLE</v>
      </c>
      <c r="AX76" s="29"/>
      <c r="AY76" s="41">
        <v>197755</v>
      </c>
      <c r="AZ76" s="30" t="str">
        <f t="shared" si="48"/>
        <v>CUMPLE</v>
      </c>
      <c r="BA76" s="29"/>
      <c r="BB76" s="41">
        <v>195323</v>
      </c>
      <c r="BC76" s="119" t="str">
        <f t="shared" si="49"/>
        <v>CUMPLE</v>
      </c>
      <c r="BD76" s="106">
        <f t="shared" si="50"/>
        <v>192527.8125</v>
      </c>
      <c r="BE76" s="109">
        <f t="shared" si="51"/>
        <v>210894.96581249998</v>
      </c>
      <c r="BF76" s="110"/>
    </row>
    <row r="77" spans="1:58" s="31" customFormat="1" ht="14.4">
      <c r="A77" s="28"/>
      <c r="B77" s="28"/>
      <c r="C77" s="77" t="s">
        <v>168</v>
      </c>
      <c r="D77" s="78" t="s">
        <v>169</v>
      </c>
      <c r="E77" s="32" t="s">
        <v>50</v>
      </c>
      <c r="F77" s="88">
        <v>1</v>
      </c>
      <c r="G77" s="85">
        <v>129783</v>
      </c>
      <c r="H77" s="29"/>
      <c r="I77" s="41">
        <v>129004</v>
      </c>
      <c r="J77" s="30" t="str">
        <f t="shared" si="34"/>
        <v>CUMPLE</v>
      </c>
      <c r="K77" s="29"/>
      <c r="L77" s="41">
        <v>125889</v>
      </c>
      <c r="M77" s="30" t="str">
        <f t="shared" si="35"/>
        <v>CUMPLE</v>
      </c>
      <c r="N77" s="29"/>
      <c r="O77" s="41">
        <v>120698</v>
      </c>
      <c r="P77" s="30" t="str">
        <f t="shared" si="36"/>
        <v>CUMPLE</v>
      </c>
      <c r="Q77" s="29"/>
      <c r="R77" s="41">
        <v>124890</v>
      </c>
      <c r="S77" s="30" t="str">
        <f t="shared" si="37"/>
        <v>CUMPLE</v>
      </c>
      <c r="T77" s="29"/>
      <c r="U77" s="41">
        <v>125500</v>
      </c>
      <c r="V77" s="30" t="str">
        <f t="shared" si="38"/>
        <v>CUMPLE</v>
      </c>
      <c r="W77" s="29"/>
      <c r="X77" s="41">
        <v>129393</v>
      </c>
      <c r="Y77" s="30" t="str">
        <f t="shared" si="39"/>
        <v>CUMPLE</v>
      </c>
      <c r="Z77" s="29"/>
      <c r="AA77" s="41">
        <v>126357</v>
      </c>
      <c r="AB77" s="30" t="str">
        <f t="shared" si="40"/>
        <v>CUMPLE</v>
      </c>
      <c r="AC77" s="29"/>
      <c r="AD77" s="41">
        <v>126321</v>
      </c>
      <c r="AE77" s="30" t="str">
        <f t="shared" si="41"/>
        <v>CUMPLE</v>
      </c>
      <c r="AF77" s="29"/>
      <c r="AG77" s="41">
        <v>124302</v>
      </c>
      <c r="AH77" s="30" t="str">
        <f t="shared" si="42"/>
        <v>CUMPLE</v>
      </c>
      <c r="AI77" s="29"/>
      <c r="AJ77" s="41">
        <v>126214</v>
      </c>
      <c r="AK77" s="30" t="str">
        <f t="shared" si="43"/>
        <v>CUMPLE</v>
      </c>
      <c r="AL77" s="29"/>
      <c r="AM77" s="41">
        <v>125240</v>
      </c>
      <c r="AN77" s="30" t="str">
        <f t="shared" si="44"/>
        <v>CUMPLE</v>
      </c>
      <c r="AO77" s="29"/>
      <c r="AP77" s="41">
        <v>126928</v>
      </c>
      <c r="AQ77" s="30" t="str">
        <f t="shared" si="45"/>
        <v>CUMPLE</v>
      </c>
      <c r="AR77" s="29"/>
      <c r="AS77" s="41">
        <v>125500</v>
      </c>
      <c r="AT77" s="30" t="str">
        <f t="shared" si="46"/>
        <v>CUMPLE</v>
      </c>
      <c r="AU77" s="29"/>
      <c r="AV77" s="41">
        <v>127382</v>
      </c>
      <c r="AW77" s="30" t="str">
        <f t="shared" si="47"/>
        <v>CUMPLE</v>
      </c>
      <c r="AX77" s="29"/>
      <c r="AY77" s="41">
        <v>129780</v>
      </c>
      <c r="AZ77" s="30" t="str">
        <f t="shared" si="48"/>
        <v>CUMPLE</v>
      </c>
      <c r="BA77" s="29"/>
      <c r="BB77" s="41">
        <v>128186</v>
      </c>
      <c r="BC77" s="119" t="str">
        <f t="shared" si="49"/>
        <v>CUMPLE</v>
      </c>
      <c r="BD77" s="106">
        <f t="shared" si="50"/>
        <v>126349</v>
      </c>
      <c r="BE77" s="109">
        <f t="shared" si="51"/>
        <v>138402.69459999999</v>
      </c>
      <c r="BF77" s="110"/>
    </row>
    <row r="78" spans="1:58" s="31" customFormat="1" ht="14.4">
      <c r="A78" s="28"/>
      <c r="B78" s="28"/>
      <c r="C78" s="77" t="s">
        <v>170</v>
      </c>
      <c r="D78" s="78" t="s">
        <v>171</v>
      </c>
      <c r="E78" s="32" t="s">
        <v>50</v>
      </c>
      <c r="F78" s="88">
        <v>1</v>
      </c>
      <c r="G78" s="85">
        <v>53531</v>
      </c>
      <c r="H78" s="29"/>
      <c r="I78" s="41">
        <v>53210</v>
      </c>
      <c r="J78" s="30" t="str">
        <f t="shared" si="34"/>
        <v>CUMPLE</v>
      </c>
      <c r="K78" s="29"/>
      <c r="L78" s="41">
        <v>51925</v>
      </c>
      <c r="M78" s="30" t="str">
        <f t="shared" si="35"/>
        <v>CUMPLE</v>
      </c>
      <c r="N78" s="29"/>
      <c r="O78" s="41">
        <v>49784</v>
      </c>
      <c r="P78" s="30" t="str">
        <f t="shared" si="36"/>
        <v>CUMPLE</v>
      </c>
      <c r="Q78" s="29"/>
      <c r="R78" s="41">
        <v>51513</v>
      </c>
      <c r="S78" s="30" t="str">
        <f t="shared" si="37"/>
        <v>CUMPLE</v>
      </c>
      <c r="T78" s="29"/>
      <c r="U78" s="41">
        <v>51765</v>
      </c>
      <c r="V78" s="30" t="str">
        <f t="shared" si="38"/>
        <v>CUMPLE</v>
      </c>
      <c r="W78" s="29"/>
      <c r="X78" s="41">
        <v>53371</v>
      </c>
      <c r="Y78" s="30" t="str">
        <f t="shared" si="39"/>
        <v>CUMPLE</v>
      </c>
      <c r="Z78" s="29"/>
      <c r="AA78" s="41">
        <v>52118</v>
      </c>
      <c r="AB78" s="30" t="str">
        <f t="shared" si="40"/>
        <v>CUMPLE</v>
      </c>
      <c r="AC78" s="29"/>
      <c r="AD78" s="41">
        <v>52072</v>
      </c>
      <c r="AE78" s="30" t="str">
        <f t="shared" si="41"/>
        <v>CUMPLE</v>
      </c>
      <c r="AF78" s="29"/>
      <c r="AG78" s="41">
        <v>51271</v>
      </c>
      <c r="AH78" s="30" t="str">
        <f t="shared" si="42"/>
        <v>CUMPLE</v>
      </c>
      <c r="AI78" s="29"/>
      <c r="AJ78" s="41">
        <v>52059</v>
      </c>
      <c r="AK78" s="30" t="str">
        <f t="shared" si="43"/>
        <v>CUMPLE</v>
      </c>
      <c r="AL78" s="29"/>
      <c r="AM78" s="41">
        <v>51658</v>
      </c>
      <c r="AN78" s="30" t="str">
        <f t="shared" si="44"/>
        <v>CUMPLE</v>
      </c>
      <c r="AO78" s="29"/>
      <c r="AP78" s="41">
        <v>52353</v>
      </c>
      <c r="AQ78" s="30" t="str">
        <f t="shared" si="45"/>
        <v>CUMPLE</v>
      </c>
      <c r="AR78" s="29"/>
      <c r="AS78" s="41">
        <v>51765</v>
      </c>
      <c r="AT78" s="30" t="str">
        <f t="shared" si="46"/>
        <v>CUMPLE</v>
      </c>
      <c r="AU78" s="29"/>
      <c r="AV78" s="41">
        <v>52541</v>
      </c>
      <c r="AW78" s="30" t="str">
        <f t="shared" si="47"/>
        <v>CUMPLE</v>
      </c>
      <c r="AX78" s="29"/>
      <c r="AY78" s="41">
        <v>53530</v>
      </c>
      <c r="AZ78" s="30" t="str">
        <f t="shared" si="48"/>
        <v>CUMPLE</v>
      </c>
      <c r="BA78" s="29"/>
      <c r="BB78" s="41">
        <v>52873</v>
      </c>
      <c r="BC78" s="119" t="str">
        <f t="shared" si="49"/>
        <v>CUMPLE</v>
      </c>
      <c r="BD78" s="106">
        <f t="shared" si="50"/>
        <v>52113</v>
      </c>
      <c r="BE78" s="109">
        <f t="shared" si="51"/>
        <v>57084.580199999997</v>
      </c>
      <c r="BF78" s="110"/>
    </row>
    <row r="79" spans="1:58" s="31" customFormat="1" ht="27.6">
      <c r="A79" s="28"/>
      <c r="B79" s="28"/>
      <c r="C79" s="77" t="s">
        <v>172</v>
      </c>
      <c r="D79" s="78" t="s">
        <v>173</v>
      </c>
      <c r="E79" s="32" t="s">
        <v>50</v>
      </c>
      <c r="F79" s="88">
        <v>1</v>
      </c>
      <c r="G79" s="85">
        <v>494529</v>
      </c>
      <c r="H79" s="29"/>
      <c r="I79" s="41">
        <v>491562</v>
      </c>
      <c r="J79" s="30" t="str">
        <f t="shared" si="34"/>
        <v>CUMPLE</v>
      </c>
      <c r="K79" s="29"/>
      <c r="L79" s="41">
        <v>479693</v>
      </c>
      <c r="M79" s="30" t="str">
        <f t="shared" si="35"/>
        <v>CUMPLE</v>
      </c>
      <c r="N79" s="29"/>
      <c r="O79" s="41">
        <v>459912</v>
      </c>
      <c r="P79" s="30" t="str">
        <f t="shared" si="36"/>
        <v>CUMPLE</v>
      </c>
      <c r="Q79" s="29"/>
      <c r="R79" s="41">
        <v>475885</v>
      </c>
      <c r="S79" s="30" t="str">
        <f t="shared" si="37"/>
        <v>CUMPLE</v>
      </c>
      <c r="T79" s="29"/>
      <c r="U79" s="41">
        <v>478209</v>
      </c>
      <c r="V79" s="30" t="str">
        <f t="shared" si="38"/>
        <v>CUMPLE</v>
      </c>
      <c r="W79" s="29"/>
      <c r="X79" s="41">
        <v>493045</v>
      </c>
      <c r="Y79" s="30" t="str">
        <f t="shared" si="39"/>
        <v>CUMPLE</v>
      </c>
      <c r="Z79" s="29"/>
      <c r="AA79" s="41">
        <v>481473</v>
      </c>
      <c r="AB79" s="30" t="str">
        <f t="shared" si="40"/>
        <v>CUMPLE</v>
      </c>
      <c r="AC79" s="29"/>
      <c r="AD79" s="41">
        <v>482008</v>
      </c>
      <c r="AE79" s="30" t="str">
        <f t="shared" si="41"/>
        <v>CUMPLE</v>
      </c>
      <c r="AF79" s="29"/>
      <c r="AG79" s="41">
        <v>473645</v>
      </c>
      <c r="AH79" s="30" t="str">
        <f t="shared" si="42"/>
        <v>CUMPLE</v>
      </c>
      <c r="AI79" s="29"/>
      <c r="AJ79" s="41">
        <v>480929</v>
      </c>
      <c r="AK79" s="30" t="str">
        <f t="shared" si="43"/>
        <v>CUMPLE</v>
      </c>
      <c r="AL79" s="29"/>
      <c r="AM79" s="41">
        <v>477220</v>
      </c>
      <c r="AN79" s="30" t="str">
        <f t="shared" si="44"/>
        <v>CUMPLE</v>
      </c>
      <c r="AO79" s="29"/>
      <c r="AP79" s="41">
        <v>483649</v>
      </c>
      <c r="AQ79" s="30" t="str">
        <f t="shared" si="45"/>
        <v>CUMPLE</v>
      </c>
      <c r="AR79" s="29"/>
      <c r="AS79" s="41">
        <v>478209</v>
      </c>
      <c r="AT79" s="30" t="str">
        <f t="shared" si="46"/>
        <v>CUMPLE</v>
      </c>
      <c r="AU79" s="29"/>
      <c r="AV79" s="41">
        <v>485380</v>
      </c>
      <c r="AW79" s="30" t="str">
        <f t="shared" si="47"/>
        <v>CUMPLE</v>
      </c>
      <c r="AX79" s="29"/>
      <c r="AY79" s="41">
        <v>494525</v>
      </c>
      <c r="AZ79" s="30" t="str">
        <f t="shared" si="48"/>
        <v>CUMPLE</v>
      </c>
      <c r="BA79" s="29"/>
      <c r="BB79" s="41">
        <v>488446</v>
      </c>
      <c r="BC79" s="119" t="str">
        <f t="shared" si="49"/>
        <v>CUMPLE</v>
      </c>
      <c r="BD79" s="106">
        <f t="shared" si="50"/>
        <v>481486.875</v>
      </c>
      <c r="BE79" s="109">
        <f t="shared" si="51"/>
        <v>527420.72287499998</v>
      </c>
      <c r="BF79" s="110"/>
    </row>
    <row r="80" spans="1:58" s="31" customFormat="1" ht="14.4">
      <c r="A80" s="28"/>
      <c r="B80" s="28"/>
      <c r="C80" s="77" t="s">
        <v>174</v>
      </c>
      <c r="D80" s="78" t="s">
        <v>175</v>
      </c>
      <c r="E80" s="32" t="s">
        <v>50</v>
      </c>
      <c r="F80" s="88">
        <v>1</v>
      </c>
      <c r="G80" s="85">
        <v>68164</v>
      </c>
      <c r="H80" s="29"/>
      <c r="I80" s="41">
        <v>67755</v>
      </c>
      <c r="J80" s="30" t="str">
        <f t="shared" si="34"/>
        <v>CUMPLE</v>
      </c>
      <c r="K80" s="29"/>
      <c r="L80" s="41">
        <v>66119</v>
      </c>
      <c r="M80" s="30" t="str">
        <f t="shared" si="35"/>
        <v>CUMPLE</v>
      </c>
      <c r="N80" s="29"/>
      <c r="O80" s="41">
        <v>63392</v>
      </c>
      <c r="P80" s="30" t="str">
        <f t="shared" si="36"/>
        <v>CUMPLE</v>
      </c>
      <c r="Q80" s="29"/>
      <c r="R80" s="41">
        <v>65594</v>
      </c>
      <c r="S80" s="30" t="str">
        <f t="shared" si="37"/>
        <v>CUMPLE</v>
      </c>
      <c r="T80" s="29"/>
      <c r="U80" s="41">
        <v>65914</v>
      </c>
      <c r="V80" s="30" t="str">
        <f t="shared" si="38"/>
        <v>CUMPLE</v>
      </c>
      <c r="W80" s="29"/>
      <c r="X80" s="41">
        <v>67959</v>
      </c>
      <c r="Y80" s="30" t="str">
        <f t="shared" si="39"/>
        <v>CUMPLE</v>
      </c>
      <c r="Z80" s="29"/>
      <c r="AA80" s="41">
        <v>66364</v>
      </c>
      <c r="AB80" s="30" t="str">
        <f t="shared" si="40"/>
        <v>CUMPLE</v>
      </c>
      <c r="AC80" s="29"/>
      <c r="AD80" s="41">
        <v>66222</v>
      </c>
      <c r="AE80" s="30" t="str">
        <f t="shared" si="41"/>
        <v>CUMPLE</v>
      </c>
      <c r="AF80" s="29"/>
      <c r="AG80" s="41">
        <v>65285</v>
      </c>
      <c r="AH80" s="30" t="str">
        <f t="shared" si="42"/>
        <v>CUMPLE</v>
      </c>
      <c r="AI80" s="29"/>
      <c r="AJ80" s="41">
        <v>66289</v>
      </c>
      <c r="AK80" s="30" t="str">
        <f t="shared" si="43"/>
        <v>CUMPLE</v>
      </c>
      <c r="AL80" s="29"/>
      <c r="AM80" s="41">
        <v>65778</v>
      </c>
      <c r="AN80" s="30" t="str">
        <f t="shared" si="44"/>
        <v>CUMPLE</v>
      </c>
      <c r="AO80" s="29"/>
      <c r="AP80" s="41">
        <v>66664</v>
      </c>
      <c r="AQ80" s="30" t="str">
        <f t="shared" si="45"/>
        <v>CUMPLE</v>
      </c>
      <c r="AR80" s="29"/>
      <c r="AS80" s="41">
        <v>65914</v>
      </c>
      <c r="AT80" s="30" t="str">
        <f t="shared" si="46"/>
        <v>CUMPLE</v>
      </c>
      <c r="AU80" s="29"/>
      <c r="AV80" s="41">
        <v>66903</v>
      </c>
      <c r="AW80" s="30" t="str">
        <f t="shared" si="47"/>
        <v>CUMPLE</v>
      </c>
      <c r="AX80" s="29"/>
      <c r="AY80" s="41">
        <v>68160</v>
      </c>
      <c r="AZ80" s="30" t="str">
        <f t="shared" si="48"/>
        <v>CUMPLE</v>
      </c>
      <c r="BA80" s="29"/>
      <c r="BB80" s="41">
        <v>67325</v>
      </c>
      <c r="BC80" s="119" t="str">
        <f t="shared" si="49"/>
        <v>CUMPLE</v>
      </c>
      <c r="BD80" s="106">
        <f t="shared" si="50"/>
        <v>66352.3125</v>
      </c>
      <c r="BE80" s="109">
        <f t="shared" si="51"/>
        <v>72682.323112500002</v>
      </c>
      <c r="BF80" s="110"/>
    </row>
    <row r="81" spans="1:58" s="31" customFormat="1" ht="14.4">
      <c r="A81" s="28"/>
      <c r="B81" s="28"/>
      <c r="C81" s="77" t="s">
        <v>176</v>
      </c>
      <c r="D81" s="78" t="s">
        <v>177</v>
      </c>
      <c r="E81" s="32" t="s">
        <v>50</v>
      </c>
      <c r="F81" s="88">
        <v>1</v>
      </c>
      <c r="G81" s="85">
        <v>72424</v>
      </c>
      <c r="H81" s="29"/>
      <c r="I81" s="41">
        <v>71989</v>
      </c>
      <c r="J81" s="30" t="str">
        <f t="shared" si="34"/>
        <v>CUMPLE</v>
      </c>
      <c r="K81" s="29"/>
      <c r="L81" s="41">
        <v>70251</v>
      </c>
      <c r="M81" s="30" t="str">
        <f t="shared" si="35"/>
        <v>CUMPLE</v>
      </c>
      <c r="N81" s="29"/>
      <c r="O81" s="41">
        <v>67354</v>
      </c>
      <c r="P81" s="30" t="str">
        <f t="shared" si="36"/>
        <v>CUMPLE</v>
      </c>
      <c r="Q81" s="29"/>
      <c r="R81" s="41">
        <v>69694</v>
      </c>
      <c r="S81" s="30" t="str">
        <f t="shared" si="37"/>
        <v>CUMPLE</v>
      </c>
      <c r="T81" s="29"/>
      <c r="U81" s="41">
        <v>70034</v>
      </c>
      <c r="V81" s="30" t="str">
        <f t="shared" si="38"/>
        <v>CUMPLE</v>
      </c>
      <c r="W81" s="29"/>
      <c r="X81" s="41">
        <v>72207</v>
      </c>
      <c r="Y81" s="30" t="str">
        <f t="shared" si="39"/>
        <v>CUMPLE</v>
      </c>
      <c r="Z81" s="29"/>
      <c r="AA81" s="41">
        <v>70512</v>
      </c>
      <c r="AB81" s="30" t="str">
        <f t="shared" si="40"/>
        <v>CUMPLE</v>
      </c>
      <c r="AC81" s="29"/>
      <c r="AD81" s="41">
        <v>70412</v>
      </c>
      <c r="AE81" s="30" t="str">
        <f t="shared" si="41"/>
        <v>CUMPLE</v>
      </c>
      <c r="AF81" s="29"/>
      <c r="AG81" s="41">
        <v>69365</v>
      </c>
      <c r="AH81" s="30" t="str">
        <f t="shared" si="42"/>
        <v>CUMPLE</v>
      </c>
      <c r="AI81" s="29"/>
      <c r="AJ81" s="41">
        <v>70432</v>
      </c>
      <c r="AK81" s="30" t="str">
        <f t="shared" si="43"/>
        <v>CUMPLE</v>
      </c>
      <c r="AL81" s="29"/>
      <c r="AM81" s="41">
        <v>69889</v>
      </c>
      <c r="AN81" s="30" t="str">
        <f t="shared" si="44"/>
        <v>CUMPLE</v>
      </c>
      <c r="AO81" s="29"/>
      <c r="AP81" s="41">
        <v>70831</v>
      </c>
      <c r="AQ81" s="30" t="str">
        <f t="shared" si="45"/>
        <v>CUMPLE</v>
      </c>
      <c r="AR81" s="29"/>
      <c r="AS81" s="41">
        <v>70034</v>
      </c>
      <c r="AT81" s="30" t="str">
        <f t="shared" si="46"/>
        <v>CUMPLE</v>
      </c>
      <c r="AU81" s="29"/>
      <c r="AV81" s="41">
        <v>71084</v>
      </c>
      <c r="AW81" s="30" t="str">
        <f t="shared" si="47"/>
        <v>CUMPLE</v>
      </c>
      <c r="AX81" s="29"/>
      <c r="AY81" s="41">
        <v>72420</v>
      </c>
      <c r="AZ81" s="30" t="str">
        <f t="shared" si="48"/>
        <v>CUMPLE</v>
      </c>
      <c r="BA81" s="29"/>
      <c r="BB81" s="41">
        <v>71533</v>
      </c>
      <c r="BC81" s="119" t="str">
        <f t="shared" si="49"/>
        <v>CUMPLE</v>
      </c>
      <c r="BD81" s="106">
        <f t="shared" si="50"/>
        <v>70502.5625</v>
      </c>
      <c r="BE81" s="109">
        <f t="shared" si="51"/>
        <v>77228.506962499989</v>
      </c>
      <c r="BF81" s="110"/>
    </row>
    <row r="82" spans="1:58" s="31" customFormat="1" ht="14.4">
      <c r="A82" s="28"/>
      <c r="B82" s="28"/>
      <c r="C82" s="77" t="s">
        <v>178</v>
      </c>
      <c r="D82" s="78" t="s">
        <v>179</v>
      </c>
      <c r="E82" s="32" t="s">
        <v>50</v>
      </c>
      <c r="F82" s="88">
        <v>1</v>
      </c>
      <c r="G82" s="85">
        <v>108172</v>
      </c>
      <c r="H82" s="29"/>
      <c r="I82" s="41">
        <v>107523</v>
      </c>
      <c r="J82" s="30" t="str">
        <f t="shared" si="34"/>
        <v>CUMPLE</v>
      </c>
      <c r="K82" s="29"/>
      <c r="L82" s="41">
        <v>104927</v>
      </c>
      <c r="M82" s="30" t="str">
        <f t="shared" si="35"/>
        <v>CUMPLE</v>
      </c>
      <c r="N82" s="29"/>
      <c r="O82" s="41">
        <v>100600</v>
      </c>
      <c r="P82" s="30" t="str">
        <f t="shared" si="36"/>
        <v>CUMPLE</v>
      </c>
      <c r="Q82" s="29"/>
      <c r="R82" s="41">
        <v>104094</v>
      </c>
      <c r="S82" s="30" t="str">
        <f t="shared" si="37"/>
        <v>CUMPLE</v>
      </c>
      <c r="T82" s="29"/>
      <c r="U82" s="41">
        <v>104603</v>
      </c>
      <c r="V82" s="30" t="str">
        <f t="shared" si="38"/>
        <v>CUMPLE</v>
      </c>
      <c r="W82" s="29"/>
      <c r="X82" s="41">
        <v>107848</v>
      </c>
      <c r="Y82" s="30" t="str">
        <f t="shared" si="39"/>
        <v>CUMPLE</v>
      </c>
      <c r="Z82" s="29"/>
      <c r="AA82" s="41">
        <v>105317</v>
      </c>
      <c r="AB82" s="30" t="str">
        <f t="shared" si="40"/>
        <v>CUMPLE</v>
      </c>
      <c r="AC82" s="29"/>
      <c r="AD82" s="41">
        <v>105222</v>
      </c>
      <c r="AE82" s="30" t="str">
        <f t="shared" si="41"/>
        <v>CUMPLE</v>
      </c>
      <c r="AF82" s="29"/>
      <c r="AG82" s="41">
        <v>103604</v>
      </c>
      <c r="AH82" s="30" t="str">
        <f t="shared" si="42"/>
        <v>CUMPLE</v>
      </c>
      <c r="AI82" s="29"/>
      <c r="AJ82" s="41">
        <v>105198</v>
      </c>
      <c r="AK82" s="30" t="str">
        <f t="shared" si="43"/>
        <v>CUMPLE</v>
      </c>
      <c r="AL82" s="29"/>
      <c r="AM82" s="41">
        <v>104386</v>
      </c>
      <c r="AN82" s="30" t="str">
        <f t="shared" si="44"/>
        <v>CUMPLE</v>
      </c>
      <c r="AO82" s="29"/>
      <c r="AP82" s="41">
        <v>105793</v>
      </c>
      <c r="AQ82" s="30" t="str">
        <f t="shared" si="45"/>
        <v>CUMPLE</v>
      </c>
      <c r="AR82" s="29"/>
      <c r="AS82" s="41">
        <v>104603</v>
      </c>
      <c r="AT82" s="30" t="str">
        <f t="shared" si="46"/>
        <v>CUMPLE</v>
      </c>
      <c r="AU82" s="29"/>
      <c r="AV82" s="41">
        <v>106171</v>
      </c>
      <c r="AW82" s="30" t="str">
        <f t="shared" si="47"/>
        <v>CUMPLE</v>
      </c>
      <c r="AX82" s="29"/>
      <c r="AY82" s="41">
        <v>108170</v>
      </c>
      <c r="AZ82" s="30" t="str">
        <f t="shared" si="48"/>
        <v>CUMPLE</v>
      </c>
      <c r="BA82" s="29"/>
      <c r="BB82" s="41">
        <v>106842</v>
      </c>
      <c r="BC82" s="119" t="str">
        <f t="shared" si="49"/>
        <v>CUMPLE</v>
      </c>
      <c r="BD82" s="106">
        <f t="shared" si="50"/>
        <v>105306.3125</v>
      </c>
      <c r="BE82" s="109">
        <f t="shared" si="51"/>
        <v>115352.5347125</v>
      </c>
      <c r="BF82" s="110"/>
    </row>
    <row r="83" spans="1:58" s="31" customFormat="1" ht="14.4">
      <c r="A83" s="28"/>
      <c r="B83" s="28"/>
      <c r="C83" s="77" t="s">
        <v>180</v>
      </c>
      <c r="D83" s="78" t="s">
        <v>181</v>
      </c>
      <c r="E83" s="32" t="s">
        <v>50</v>
      </c>
      <c r="F83" s="88">
        <v>1</v>
      </c>
      <c r="G83" s="85">
        <v>110428</v>
      </c>
      <c r="H83" s="29"/>
      <c r="I83" s="41">
        <v>109766</v>
      </c>
      <c r="J83" s="30" t="str">
        <f t="shared" si="34"/>
        <v>CUMPLE</v>
      </c>
      <c r="K83" s="29"/>
      <c r="L83" s="41">
        <v>107116</v>
      </c>
      <c r="M83" s="30" t="str">
        <f t="shared" si="35"/>
        <v>CUMPLE</v>
      </c>
      <c r="N83" s="29"/>
      <c r="O83" s="41">
        <v>102698</v>
      </c>
      <c r="P83" s="30" t="str">
        <f t="shared" si="36"/>
        <v>CUMPLE</v>
      </c>
      <c r="Q83" s="29"/>
      <c r="R83" s="41">
        <v>106265</v>
      </c>
      <c r="S83" s="30" t="str">
        <f t="shared" si="37"/>
        <v>CUMPLE</v>
      </c>
      <c r="T83" s="29"/>
      <c r="U83" s="41">
        <v>106784</v>
      </c>
      <c r="V83" s="30" t="str">
        <f t="shared" si="38"/>
        <v>CUMPLE</v>
      </c>
      <c r="W83" s="29"/>
      <c r="X83" s="41">
        <v>110097</v>
      </c>
      <c r="Y83" s="30" t="str">
        <f t="shared" si="39"/>
        <v>CUMPLE</v>
      </c>
      <c r="Z83" s="29"/>
      <c r="AA83" s="41">
        <v>107513</v>
      </c>
      <c r="AB83" s="30" t="str">
        <f t="shared" si="40"/>
        <v>CUMPLE</v>
      </c>
      <c r="AC83" s="29"/>
      <c r="AD83" s="41">
        <v>107468</v>
      </c>
      <c r="AE83" s="30" t="str">
        <f t="shared" si="41"/>
        <v>CUMPLE</v>
      </c>
      <c r="AF83" s="29"/>
      <c r="AG83" s="41">
        <v>105765</v>
      </c>
      <c r="AH83" s="30" t="str">
        <f t="shared" si="42"/>
        <v>CUMPLE</v>
      </c>
      <c r="AI83" s="29"/>
      <c r="AJ83" s="41">
        <v>107392</v>
      </c>
      <c r="AK83" s="30" t="str">
        <f t="shared" si="43"/>
        <v>CUMPLE</v>
      </c>
      <c r="AL83" s="29"/>
      <c r="AM83" s="41">
        <v>106563</v>
      </c>
      <c r="AN83" s="30" t="str">
        <f t="shared" si="44"/>
        <v>CUMPLE</v>
      </c>
      <c r="AO83" s="29"/>
      <c r="AP83" s="41">
        <v>107999</v>
      </c>
      <c r="AQ83" s="30" t="str">
        <f t="shared" si="45"/>
        <v>CUMPLE</v>
      </c>
      <c r="AR83" s="29"/>
      <c r="AS83" s="41">
        <v>106784</v>
      </c>
      <c r="AT83" s="30" t="str">
        <f t="shared" si="46"/>
        <v>CUMPLE</v>
      </c>
      <c r="AU83" s="29"/>
      <c r="AV83" s="41">
        <v>108386</v>
      </c>
      <c r="AW83" s="30" t="str">
        <f t="shared" si="47"/>
        <v>CUMPLE</v>
      </c>
      <c r="AX83" s="29"/>
      <c r="AY83" s="41">
        <v>110425</v>
      </c>
      <c r="AZ83" s="30" t="str">
        <f t="shared" si="48"/>
        <v>CUMPLE</v>
      </c>
      <c r="BA83" s="29"/>
      <c r="BB83" s="41">
        <v>109070</v>
      </c>
      <c r="BC83" s="119" t="str">
        <f t="shared" si="49"/>
        <v>CUMPLE</v>
      </c>
      <c r="BD83" s="106">
        <f t="shared" si="50"/>
        <v>107505.6875</v>
      </c>
      <c r="BE83" s="109">
        <f t="shared" si="51"/>
        <v>117761.73008749999</v>
      </c>
      <c r="BF83" s="110"/>
    </row>
    <row r="84" spans="1:58" s="31" customFormat="1" ht="14.4">
      <c r="A84" s="28"/>
      <c r="B84" s="28"/>
      <c r="C84" s="77" t="s">
        <v>182</v>
      </c>
      <c r="D84" s="78" t="s">
        <v>183</v>
      </c>
      <c r="E84" s="32" t="s">
        <v>50</v>
      </c>
      <c r="F84" s="88">
        <v>1</v>
      </c>
      <c r="G84" s="85">
        <v>172385</v>
      </c>
      <c r="H84" s="29"/>
      <c r="I84" s="41">
        <v>171350</v>
      </c>
      <c r="J84" s="30" t="str">
        <f t="shared" si="34"/>
        <v>CUMPLE</v>
      </c>
      <c r="K84" s="29"/>
      <c r="L84" s="41">
        <v>167213</v>
      </c>
      <c r="M84" s="30" t="str">
        <f t="shared" si="35"/>
        <v>CUMPLE</v>
      </c>
      <c r="N84" s="29"/>
      <c r="O84" s="41">
        <v>160318</v>
      </c>
      <c r="P84" s="30" t="str">
        <f t="shared" si="36"/>
        <v>CUMPLE</v>
      </c>
      <c r="Q84" s="29"/>
      <c r="R84" s="41">
        <v>165886</v>
      </c>
      <c r="S84" s="30" t="str">
        <f t="shared" si="37"/>
        <v>CUMPLE</v>
      </c>
      <c r="T84" s="29"/>
      <c r="U84" s="41">
        <v>166696</v>
      </c>
      <c r="V84" s="30" t="str">
        <f t="shared" si="38"/>
        <v>CUMPLE</v>
      </c>
      <c r="W84" s="29"/>
      <c r="X84" s="41">
        <v>171868</v>
      </c>
      <c r="Y84" s="30" t="str">
        <f t="shared" si="39"/>
        <v>CUMPLE</v>
      </c>
      <c r="Z84" s="29"/>
      <c r="AA84" s="41">
        <v>167834</v>
      </c>
      <c r="AB84" s="30" t="str">
        <f t="shared" si="40"/>
        <v>CUMPLE</v>
      </c>
      <c r="AC84" s="29"/>
      <c r="AD84" s="41">
        <v>168001</v>
      </c>
      <c r="AE84" s="30" t="str">
        <f t="shared" si="41"/>
        <v>CUMPLE</v>
      </c>
      <c r="AF84" s="29"/>
      <c r="AG84" s="41">
        <v>165105</v>
      </c>
      <c r="AH84" s="30" t="str">
        <f t="shared" si="42"/>
        <v>CUMPLE</v>
      </c>
      <c r="AI84" s="29"/>
      <c r="AJ84" s="41">
        <v>167644</v>
      </c>
      <c r="AK84" s="30" t="str">
        <f t="shared" si="43"/>
        <v>CUMPLE</v>
      </c>
      <c r="AL84" s="29"/>
      <c r="AM84" s="41">
        <v>166351</v>
      </c>
      <c r="AN84" s="30" t="str">
        <f t="shared" si="44"/>
        <v>CUMPLE</v>
      </c>
      <c r="AO84" s="29"/>
      <c r="AP84" s="41">
        <v>168592</v>
      </c>
      <c r="AQ84" s="30" t="str">
        <f t="shared" si="45"/>
        <v>CUMPLE</v>
      </c>
      <c r="AR84" s="29"/>
      <c r="AS84" s="41">
        <v>166696</v>
      </c>
      <c r="AT84" s="30" t="str">
        <f t="shared" si="46"/>
        <v>CUMPLE</v>
      </c>
      <c r="AU84" s="29"/>
      <c r="AV84" s="41">
        <v>169196</v>
      </c>
      <c r="AW84" s="30" t="str">
        <f t="shared" si="47"/>
        <v>CUMPLE</v>
      </c>
      <c r="AX84" s="29"/>
      <c r="AY84" s="41">
        <v>172380</v>
      </c>
      <c r="AZ84" s="30" t="str">
        <f t="shared" si="48"/>
        <v>CUMPLE</v>
      </c>
      <c r="BA84" s="29"/>
      <c r="BB84" s="41">
        <v>170264</v>
      </c>
      <c r="BC84" s="119" t="str">
        <f t="shared" si="49"/>
        <v>CUMPLE</v>
      </c>
      <c r="BD84" s="106">
        <f t="shared" si="50"/>
        <v>167837.125</v>
      </c>
      <c r="BE84" s="109">
        <f t="shared" si="51"/>
        <v>183848.78672499998</v>
      </c>
      <c r="BF84" s="110"/>
    </row>
    <row r="85" spans="1:58" s="31" customFormat="1" ht="27.6">
      <c r="A85" s="28"/>
      <c r="B85" s="28"/>
      <c r="C85" s="77" t="s">
        <v>184</v>
      </c>
      <c r="D85" s="78" t="s">
        <v>185</v>
      </c>
      <c r="E85" s="32" t="s">
        <v>41</v>
      </c>
      <c r="F85" s="88">
        <v>1</v>
      </c>
      <c r="G85" s="85">
        <v>139942</v>
      </c>
      <c r="H85" s="29"/>
      <c r="I85" s="41">
        <v>139102</v>
      </c>
      <c r="J85" s="30" t="str">
        <f t="shared" si="34"/>
        <v>CUMPLE</v>
      </c>
      <c r="K85" s="29"/>
      <c r="L85" s="41">
        <v>135744</v>
      </c>
      <c r="M85" s="30" t="str">
        <f t="shared" si="35"/>
        <v>CUMPLE</v>
      </c>
      <c r="N85" s="29"/>
      <c r="O85" s="41">
        <v>130146</v>
      </c>
      <c r="P85" s="30" t="str">
        <f t="shared" si="36"/>
        <v>CUMPLE</v>
      </c>
      <c r="Q85" s="29"/>
      <c r="R85" s="41">
        <v>134666</v>
      </c>
      <c r="S85" s="30" t="str">
        <f t="shared" si="37"/>
        <v>CUMPLE</v>
      </c>
      <c r="T85" s="29"/>
      <c r="U85" s="41">
        <v>135324</v>
      </c>
      <c r="V85" s="30" t="str">
        <f t="shared" si="38"/>
        <v>CUMPLE</v>
      </c>
      <c r="W85" s="29"/>
      <c r="X85" s="41">
        <v>139522</v>
      </c>
      <c r="Y85" s="30" t="str">
        <f t="shared" si="39"/>
        <v>CUMPLE</v>
      </c>
      <c r="Z85" s="29"/>
      <c r="AA85" s="41">
        <v>136248</v>
      </c>
      <c r="AB85" s="30" t="str">
        <f t="shared" si="40"/>
        <v>CUMPLE</v>
      </c>
      <c r="AC85" s="29"/>
      <c r="AD85" s="41">
        <v>136243</v>
      </c>
      <c r="AE85" s="30" t="str">
        <f t="shared" si="41"/>
        <v>CUMPLE</v>
      </c>
      <c r="AF85" s="29"/>
      <c r="AG85" s="41">
        <v>134032</v>
      </c>
      <c r="AH85" s="30" t="str">
        <f t="shared" si="42"/>
        <v>CUMPLE</v>
      </c>
      <c r="AI85" s="29"/>
      <c r="AJ85" s="41">
        <v>136094</v>
      </c>
      <c r="AK85" s="30" t="str">
        <f t="shared" si="43"/>
        <v>CUMPLE</v>
      </c>
      <c r="AL85" s="29"/>
      <c r="AM85" s="41">
        <v>135044</v>
      </c>
      <c r="AN85" s="30" t="str">
        <f t="shared" si="44"/>
        <v>CUMPLE</v>
      </c>
      <c r="AO85" s="29"/>
      <c r="AP85" s="41">
        <v>136863</v>
      </c>
      <c r="AQ85" s="30" t="str">
        <f t="shared" si="45"/>
        <v>CUMPLE</v>
      </c>
      <c r="AR85" s="29"/>
      <c r="AS85" s="41">
        <v>135324</v>
      </c>
      <c r="AT85" s="30" t="str">
        <f t="shared" si="46"/>
        <v>CUMPLE</v>
      </c>
      <c r="AU85" s="29"/>
      <c r="AV85" s="41">
        <v>137353</v>
      </c>
      <c r="AW85" s="30" t="str">
        <f t="shared" si="47"/>
        <v>CUMPLE</v>
      </c>
      <c r="AX85" s="29"/>
      <c r="AY85" s="41">
        <v>139940</v>
      </c>
      <c r="AZ85" s="30" t="str">
        <f t="shared" si="48"/>
        <v>CUMPLE</v>
      </c>
      <c r="BA85" s="29"/>
      <c r="BB85" s="41">
        <v>138221</v>
      </c>
      <c r="BC85" s="119" t="str">
        <f t="shared" si="49"/>
        <v>CUMPLE</v>
      </c>
      <c r="BD85" s="106">
        <f t="shared" si="50"/>
        <v>136241.625</v>
      </c>
      <c r="BE85" s="109">
        <f t="shared" si="51"/>
        <v>149239.07602499999</v>
      </c>
      <c r="BF85" s="110"/>
    </row>
    <row r="86" spans="1:58" s="31" customFormat="1" ht="26.25" customHeight="1">
      <c r="A86" s="28"/>
      <c r="B86" s="28"/>
      <c r="C86" s="77" t="s">
        <v>186</v>
      </c>
      <c r="D86" s="78" t="s">
        <v>187</v>
      </c>
      <c r="E86" s="32" t="s">
        <v>41</v>
      </c>
      <c r="F86" s="88">
        <v>1</v>
      </c>
      <c r="G86" s="85">
        <v>37262</v>
      </c>
      <c r="H86" s="29"/>
      <c r="I86" s="41">
        <v>37039</v>
      </c>
      <c r="J86" s="30" t="str">
        <f t="shared" si="34"/>
        <v>CUMPLE</v>
      </c>
      <c r="K86" s="29"/>
      <c r="L86" s="41">
        <v>36144</v>
      </c>
      <c r="M86" s="30" t="str">
        <f t="shared" si="35"/>
        <v>CUMPLE</v>
      </c>
      <c r="N86" s="29"/>
      <c r="O86" s="41">
        <v>34654</v>
      </c>
      <c r="P86" s="30" t="str">
        <f t="shared" si="36"/>
        <v>CUMPLE</v>
      </c>
      <c r="Q86" s="29"/>
      <c r="R86" s="41">
        <v>35857</v>
      </c>
      <c r="S86" s="30" t="str">
        <f t="shared" si="37"/>
        <v>CUMPLE</v>
      </c>
      <c r="T86" s="29"/>
      <c r="U86" s="41">
        <v>36033</v>
      </c>
      <c r="V86" s="30" t="str">
        <f t="shared" si="38"/>
        <v>CUMPLE</v>
      </c>
      <c r="W86" s="29"/>
      <c r="X86" s="41">
        <v>37151</v>
      </c>
      <c r="Y86" s="30" t="str">
        <f t="shared" si="39"/>
        <v>CUMPLE</v>
      </c>
      <c r="Z86" s="29"/>
      <c r="AA86" s="41">
        <v>36279</v>
      </c>
      <c r="AB86" s="30" t="str">
        <f t="shared" si="40"/>
        <v>CUMPLE</v>
      </c>
      <c r="AC86" s="29"/>
      <c r="AD86" s="41">
        <v>36231</v>
      </c>
      <c r="AE86" s="30" t="str">
        <f t="shared" si="41"/>
        <v>CUMPLE</v>
      </c>
      <c r="AF86" s="29"/>
      <c r="AG86" s="41">
        <v>35689</v>
      </c>
      <c r="AH86" s="30" t="str">
        <f t="shared" si="42"/>
        <v>CUMPLE</v>
      </c>
      <c r="AI86" s="29"/>
      <c r="AJ86" s="41">
        <v>36238</v>
      </c>
      <c r="AK86" s="30" t="str">
        <f t="shared" si="43"/>
        <v>CUMPLE</v>
      </c>
      <c r="AL86" s="29"/>
      <c r="AM86" s="41">
        <v>35958</v>
      </c>
      <c r="AN86" s="30" t="str">
        <f t="shared" si="44"/>
        <v>CUMPLE</v>
      </c>
      <c r="AO86" s="29"/>
      <c r="AP86" s="41">
        <v>36443</v>
      </c>
      <c r="AQ86" s="30" t="str">
        <f t="shared" si="45"/>
        <v>CUMPLE</v>
      </c>
      <c r="AR86" s="29"/>
      <c r="AS86" s="41">
        <v>36033</v>
      </c>
      <c r="AT86" s="30" t="str">
        <f t="shared" si="46"/>
        <v>CUMPLE</v>
      </c>
      <c r="AU86" s="29"/>
      <c r="AV86" s="41">
        <v>36573</v>
      </c>
      <c r="AW86" s="30" t="str">
        <f t="shared" si="47"/>
        <v>CUMPLE</v>
      </c>
      <c r="AX86" s="29"/>
      <c r="AY86" s="41">
        <v>37260</v>
      </c>
      <c r="AZ86" s="30" t="str">
        <f t="shared" si="48"/>
        <v>CUMPLE</v>
      </c>
      <c r="BA86" s="29"/>
      <c r="BB86" s="41">
        <v>36804</v>
      </c>
      <c r="BC86" s="119" t="str">
        <f t="shared" si="49"/>
        <v>CUMPLE</v>
      </c>
      <c r="BD86" s="106">
        <f t="shared" si="50"/>
        <v>36274.125</v>
      </c>
      <c r="BE86" s="109">
        <f t="shared" si="51"/>
        <v>39734.676524999995</v>
      </c>
      <c r="BF86" s="110"/>
    </row>
    <row r="87" spans="1:58" s="31" customFormat="1" ht="14.4">
      <c r="A87" s="28"/>
      <c r="B87" s="28"/>
      <c r="C87" s="77" t="s">
        <v>188</v>
      </c>
      <c r="D87" s="78" t="s">
        <v>189</v>
      </c>
      <c r="E87" s="32" t="s">
        <v>41</v>
      </c>
      <c r="F87" s="88">
        <v>1</v>
      </c>
      <c r="G87" s="85">
        <v>87912</v>
      </c>
      <c r="H87" s="29"/>
      <c r="I87" s="41">
        <v>87385</v>
      </c>
      <c r="J87" s="30" t="str">
        <f t="shared" si="34"/>
        <v>CUMPLE</v>
      </c>
      <c r="K87" s="29"/>
      <c r="L87" s="41">
        <v>85275</v>
      </c>
      <c r="M87" s="30" t="str">
        <f t="shared" si="35"/>
        <v>CUMPLE</v>
      </c>
      <c r="N87" s="29"/>
      <c r="O87" s="41">
        <v>81758</v>
      </c>
      <c r="P87" s="30" t="str">
        <f t="shared" si="36"/>
        <v>CUMPLE</v>
      </c>
      <c r="Q87" s="29"/>
      <c r="R87" s="41">
        <v>84598</v>
      </c>
      <c r="S87" s="30" t="str">
        <f t="shared" si="37"/>
        <v>CUMPLE</v>
      </c>
      <c r="T87" s="29"/>
      <c r="U87" s="41">
        <v>85011</v>
      </c>
      <c r="V87" s="30" t="str">
        <f t="shared" si="38"/>
        <v>CUMPLE</v>
      </c>
      <c r="W87" s="29"/>
      <c r="X87" s="41">
        <v>87648</v>
      </c>
      <c r="Y87" s="30" t="str">
        <f t="shared" si="39"/>
        <v>CUMPLE</v>
      </c>
      <c r="Z87" s="29"/>
      <c r="AA87" s="41">
        <v>85591</v>
      </c>
      <c r="AB87" s="30" t="str">
        <f t="shared" si="40"/>
        <v>CUMPLE</v>
      </c>
      <c r="AC87" s="29"/>
      <c r="AD87" s="41">
        <v>85614</v>
      </c>
      <c r="AE87" s="30" t="str">
        <f t="shared" si="41"/>
        <v>CUMPLE</v>
      </c>
      <c r="AF87" s="29"/>
      <c r="AG87" s="41">
        <v>84200</v>
      </c>
      <c r="AH87" s="30" t="str">
        <f t="shared" si="42"/>
        <v>CUMPLE</v>
      </c>
      <c r="AI87" s="29"/>
      <c r="AJ87" s="41">
        <v>85494</v>
      </c>
      <c r="AK87" s="30" t="str">
        <f t="shared" si="43"/>
        <v>CUMPLE</v>
      </c>
      <c r="AL87" s="29"/>
      <c r="AM87" s="41">
        <v>84835</v>
      </c>
      <c r="AN87" s="30" t="str">
        <f t="shared" si="44"/>
        <v>CUMPLE</v>
      </c>
      <c r="AO87" s="29"/>
      <c r="AP87" s="41">
        <v>85978</v>
      </c>
      <c r="AQ87" s="30" t="str">
        <f t="shared" si="45"/>
        <v>CUMPLE</v>
      </c>
      <c r="AR87" s="29"/>
      <c r="AS87" s="41">
        <v>85011</v>
      </c>
      <c r="AT87" s="30" t="str">
        <f t="shared" si="46"/>
        <v>CUMPLE</v>
      </c>
      <c r="AU87" s="29"/>
      <c r="AV87" s="41">
        <v>86286</v>
      </c>
      <c r="AW87" s="30" t="str">
        <f t="shared" si="47"/>
        <v>CUMPLE</v>
      </c>
      <c r="AX87" s="29"/>
      <c r="AY87" s="41">
        <v>87910</v>
      </c>
      <c r="AZ87" s="30" t="str">
        <f t="shared" si="48"/>
        <v>CUMPLE</v>
      </c>
      <c r="BA87" s="29"/>
      <c r="BB87" s="41">
        <v>86831</v>
      </c>
      <c r="BC87" s="119" t="str">
        <f t="shared" si="49"/>
        <v>CUMPLE</v>
      </c>
      <c r="BD87" s="106">
        <f t="shared" si="50"/>
        <v>85589.0625</v>
      </c>
      <c r="BE87" s="109">
        <f t="shared" si="51"/>
        <v>93754.259062500001</v>
      </c>
      <c r="BF87" s="110"/>
    </row>
    <row r="88" spans="1:58" s="31" customFormat="1" ht="14.4">
      <c r="A88" s="28"/>
      <c r="B88" s="28"/>
      <c r="C88" s="77" t="s">
        <v>190</v>
      </c>
      <c r="D88" s="78" t="s">
        <v>191</v>
      </c>
      <c r="E88" s="32" t="s">
        <v>41</v>
      </c>
      <c r="F88" s="88">
        <v>1</v>
      </c>
      <c r="G88" s="85">
        <v>95898</v>
      </c>
      <c r="H88" s="29"/>
      <c r="I88" s="41">
        <v>95323</v>
      </c>
      <c r="J88" s="30" t="str">
        <f t="shared" si="34"/>
        <v>CUMPLE</v>
      </c>
      <c r="K88" s="29"/>
      <c r="L88" s="41">
        <v>93021</v>
      </c>
      <c r="M88" s="30" t="str">
        <f t="shared" si="35"/>
        <v>CUMPLE</v>
      </c>
      <c r="N88" s="29"/>
      <c r="O88" s="41">
        <v>89185</v>
      </c>
      <c r="P88" s="30" t="str">
        <f t="shared" si="36"/>
        <v>CUMPLE</v>
      </c>
      <c r="Q88" s="29"/>
      <c r="R88" s="41">
        <v>92283</v>
      </c>
      <c r="S88" s="30" t="str">
        <f t="shared" si="37"/>
        <v>CUMPLE</v>
      </c>
      <c r="T88" s="29"/>
      <c r="U88" s="41">
        <v>92734</v>
      </c>
      <c r="V88" s="30" t="str">
        <f t="shared" si="38"/>
        <v>CUMPLE</v>
      </c>
      <c r="W88" s="29"/>
      <c r="X88" s="41">
        <v>95611</v>
      </c>
      <c r="Y88" s="30" t="str">
        <f t="shared" si="39"/>
        <v>CUMPLE</v>
      </c>
      <c r="Z88" s="29"/>
      <c r="AA88" s="41">
        <v>93367</v>
      </c>
      <c r="AB88" s="30" t="str">
        <f t="shared" si="40"/>
        <v>CUMPLE</v>
      </c>
      <c r="AC88" s="29"/>
      <c r="AD88" s="41">
        <v>93301</v>
      </c>
      <c r="AE88" s="30" t="str">
        <f t="shared" si="41"/>
        <v>CUMPLE</v>
      </c>
      <c r="AF88" s="29"/>
      <c r="AG88" s="41">
        <v>91848</v>
      </c>
      <c r="AH88" s="30" t="str">
        <f t="shared" si="42"/>
        <v>CUMPLE</v>
      </c>
      <c r="AI88" s="29"/>
      <c r="AJ88" s="41">
        <v>93261</v>
      </c>
      <c r="AK88" s="30" t="str">
        <f t="shared" si="43"/>
        <v>CUMPLE</v>
      </c>
      <c r="AL88" s="29"/>
      <c r="AM88" s="41">
        <v>92542</v>
      </c>
      <c r="AN88" s="30" t="str">
        <f t="shared" si="44"/>
        <v>CUMPLE</v>
      </c>
      <c r="AO88" s="29"/>
      <c r="AP88" s="41">
        <v>93789</v>
      </c>
      <c r="AQ88" s="30" t="str">
        <f t="shared" si="45"/>
        <v>CUMPLE</v>
      </c>
      <c r="AR88" s="29"/>
      <c r="AS88" s="41">
        <v>92734</v>
      </c>
      <c r="AT88" s="30" t="str">
        <f t="shared" si="46"/>
        <v>CUMPLE</v>
      </c>
      <c r="AU88" s="29"/>
      <c r="AV88" s="41">
        <v>94124</v>
      </c>
      <c r="AW88" s="30" t="str">
        <f t="shared" si="47"/>
        <v>CUMPLE</v>
      </c>
      <c r="AX88" s="29"/>
      <c r="AY88" s="41">
        <v>95895</v>
      </c>
      <c r="AZ88" s="30" t="str">
        <f t="shared" si="48"/>
        <v>CUMPLE</v>
      </c>
      <c r="BA88" s="29"/>
      <c r="BB88" s="41">
        <v>94719</v>
      </c>
      <c r="BC88" s="119" t="str">
        <f t="shared" si="49"/>
        <v>CUMPLE</v>
      </c>
      <c r="BD88" s="106">
        <f t="shared" si="50"/>
        <v>93358.5625</v>
      </c>
      <c r="BE88" s="109">
        <f t="shared" si="51"/>
        <v>102264.96936249999</v>
      </c>
      <c r="BF88" s="110"/>
    </row>
    <row r="89" spans="1:58" s="31" customFormat="1" ht="14.4">
      <c r="A89" s="28"/>
      <c r="B89" s="28"/>
      <c r="C89" s="77" t="s">
        <v>192</v>
      </c>
      <c r="D89" s="78" t="s">
        <v>193</v>
      </c>
      <c r="E89" s="32" t="s">
        <v>50</v>
      </c>
      <c r="F89" s="88">
        <v>1</v>
      </c>
      <c r="G89" s="85">
        <v>382910</v>
      </c>
      <c r="H89" s="29"/>
      <c r="I89" s="41">
        <v>380612</v>
      </c>
      <c r="J89" s="30" t="str">
        <f t="shared" si="34"/>
        <v>CUMPLE</v>
      </c>
      <c r="K89" s="29"/>
      <c r="L89" s="41">
        <v>371422</v>
      </c>
      <c r="M89" s="30" t="str">
        <f t="shared" si="35"/>
        <v>CUMPLE</v>
      </c>
      <c r="N89" s="29"/>
      <c r="O89" s="41">
        <v>356106</v>
      </c>
      <c r="P89" s="30" t="str">
        <f t="shared" si="36"/>
        <v>CUMPLE</v>
      </c>
      <c r="Q89" s="29"/>
      <c r="R89" s="41">
        <v>368474</v>
      </c>
      <c r="S89" s="30" t="str">
        <f t="shared" si="37"/>
        <v>CUMPLE</v>
      </c>
      <c r="T89" s="29"/>
      <c r="U89" s="41">
        <v>370274</v>
      </c>
      <c r="V89" s="30" t="str">
        <f t="shared" si="38"/>
        <v>CUMPLE</v>
      </c>
      <c r="W89" s="29"/>
      <c r="X89" s="41">
        <v>381761</v>
      </c>
      <c r="Y89" s="30" t="str">
        <f t="shared" si="39"/>
        <v>CUMPLE</v>
      </c>
      <c r="Z89" s="29"/>
      <c r="AA89" s="41">
        <v>372801</v>
      </c>
      <c r="AB89" s="30" t="str">
        <f t="shared" si="40"/>
        <v>CUMPLE</v>
      </c>
      <c r="AC89" s="29"/>
      <c r="AD89" s="41">
        <v>373231</v>
      </c>
      <c r="AE89" s="30" t="str">
        <f t="shared" si="41"/>
        <v>CUMPLE</v>
      </c>
      <c r="AF89" s="29"/>
      <c r="AG89" s="41">
        <v>366739</v>
      </c>
      <c r="AH89" s="30" t="str">
        <f t="shared" si="42"/>
        <v>CUMPLE</v>
      </c>
      <c r="AI89" s="29"/>
      <c r="AJ89" s="41">
        <v>372380</v>
      </c>
      <c r="AK89" s="30" t="str">
        <f t="shared" si="43"/>
        <v>CUMPLE</v>
      </c>
      <c r="AL89" s="29"/>
      <c r="AM89" s="41">
        <v>369508</v>
      </c>
      <c r="AN89" s="30" t="str">
        <f t="shared" si="44"/>
        <v>CUMPLE</v>
      </c>
      <c r="AO89" s="29"/>
      <c r="AP89" s="41">
        <v>374486</v>
      </c>
      <c r="AQ89" s="30" t="str">
        <f t="shared" si="45"/>
        <v>CUMPLE</v>
      </c>
      <c r="AR89" s="29"/>
      <c r="AS89" s="41">
        <v>370274</v>
      </c>
      <c r="AT89" s="30" t="str">
        <f t="shared" si="46"/>
        <v>CUMPLE</v>
      </c>
      <c r="AU89" s="29"/>
      <c r="AV89" s="41">
        <v>375826</v>
      </c>
      <c r="AW89" s="30" t="str">
        <f t="shared" si="47"/>
        <v>CUMPLE</v>
      </c>
      <c r="AX89" s="29"/>
      <c r="AY89" s="41">
        <v>382900</v>
      </c>
      <c r="AZ89" s="30" t="str">
        <f t="shared" si="48"/>
        <v>CUMPLE</v>
      </c>
      <c r="BA89" s="29"/>
      <c r="BB89" s="41">
        <v>378200</v>
      </c>
      <c r="BC89" s="119" t="str">
        <f t="shared" si="49"/>
        <v>CUMPLE</v>
      </c>
      <c r="BD89" s="106">
        <f t="shared" si="50"/>
        <v>372812.125</v>
      </c>
      <c r="BE89" s="109">
        <f t="shared" si="51"/>
        <v>408378.40172499995</v>
      </c>
      <c r="BF89" s="110"/>
    </row>
    <row r="90" spans="1:58" s="31" customFormat="1" ht="14.4">
      <c r="A90" s="28"/>
      <c r="B90" s="28"/>
      <c r="C90" s="77" t="s">
        <v>194</v>
      </c>
      <c r="D90" s="78" t="s">
        <v>195</v>
      </c>
      <c r="E90" s="32" t="s">
        <v>50</v>
      </c>
      <c r="F90" s="88">
        <v>1</v>
      </c>
      <c r="G90" s="85">
        <v>208067</v>
      </c>
      <c r="H90" s="29"/>
      <c r="I90" s="41">
        <v>206819</v>
      </c>
      <c r="J90" s="30" t="str">
        <f t="shared" si="34"/>
        <v>CUMPLE</v>
      </c>
      <c r="K90" s="29"/>
      <c r="L90" s="41">
        <v>201825</v>
      </c>
      <c r="M90" s="30" t="str">
        <f t="shared" si="35"/>
        <v>CUMPLE</v>
      </c>
      <c r="N90" s="29"/>
      <c r="O90" s="41">
        <v>193503</v>
      </c>
      <c r="P90" s="30" t="str">
        <f t="shared" si="36"/>
        <v>CUMPLE</v>
      </c>
      <c r="Q90" s="29"/>
      <c r="R90" s="41">
        <v>200223</v>
      </c>
      <c r="S90" s="30" t="str">
        <f t="shared" si="37"/>
        <v>CUMPLE</v>
      </c>
      <c r="T90" s="29"/>
      <c r="U90" s="41">
        <v>201201</v>
      </c>
      <c r="V90" s="30" t="str">
        <f t="shared" si="38"/>
        <v>CUMPLE</v>
      </c>
      <c r="W90" s="29"/>
      <c r="X90" s="41">
        <v>207443</v>
      </c>
      <c r="Y90" s="30" t="str">
        <f t="shared" si="39"/>
        <v>CUMPLE</v>
      </c>
      <c r="Z90" s="29"/>
      <c r="AA90" s="41">
        <v>202574</v>
      </c>
      <c r="AB90" s="30" t="str">
        <f t="shared" si="40"/>
        <v>CUMPLE</v>
      </c>
      <c r="AC90" s="29"/>
      <c r="AD90" s="41">
        <v>202666</v>
      </c>
      <c r="AE90" s="30" t="str">
        <f t="shared" si="41"/>
        <v>CUMPLE</v>
      </c>
      <c r="AF90" s="29"/>
      <c r="AG90" s="41">
        <v>199281</v>
      </c>
      <c r="AH90" s="30" t="str">
        <f t="shared" si="42"/>
        <v>CUMPLE</v>
      </c>
      <c r="AI90" s="29"/>
      <c r="AJ90" s="41">
        <v>202345</v>
      </c>
      <c r="AK90" s="30" t="str">
        <f t="shared" si="43"/>
        <v>CUMPLE</v>
      </c>
      <c r="AL90" s="29"/>
      <c r="AM90" s="41">
        <v>200785</v>
      </c>
      <c r="AN90" s="30" t="str">
        <f t="shared" si="44"/>
        <v>CUMPLE</v>
      </c>
      <c r="AO90" s="29"/>
      <c r="AP90" s="41">
        <v>203490</v>
      </c>
      <c r="AQ90" s="30" t="str">
        <f t="shared" si="45"/>
        <v>CUMPLE</v>
      </c>
      <c r="AR90" s="29"/>
      <c r="AS90" s="41">
        <v>201201</v>
      </c>
      <c r="AT90" s="30" t="str">
        <f t="shared" si="46"/>
        <v>CUMPLE</v>
      </c>
      <c r="AU90" s="29"/>
      <c r="AV90" s="41">
        <v>204218</v>
      </c>
      <c r="AW90" s="30" t="str">
        <f t="shared" si="47"/>
        <v>CUMPLE</v>
      </c>
      <c r="AX90" s="29"/>
      <c r="AY90" s="41">
        <v>208065</v>
      </c>
      <c r="AZ90" s="30" t="str">
        <f t="shared" si="48"/>
        <v>CUMPLE</v>
      </c>
      <c r="BA90" s="29"/>
      <c r="BB90" s="41">
        <v>205508</v>
      </c>
      <c r="BC90" s="119" t="str">
        <f t="shared" si="49"/>
        <v>CUMPLE</v>
      </c>
      <c r="BD90" s="106">
        <f t="shared" si="50"/>
        <v>202571.6875</v>
      </c>
      <c r="BE90" s="109">
        <f t="shared" si="51"/>
        <v>221897.0264875</v>
      </c>
      <c r="BF90" s="110"/>
    </row>
    <row r="91" spans="1:58" s="31" customFormat="1" ht="14.4">
      <c r="A91" s="28"/>
      <c r="B91" s="28"/>
      <c r="C91" s="77" t="s">
        <v>196</v>
      </c>
      <c r="D91" s="78" t="s">
        <v>197</v>
      </c>
      <c r="E91" s="32" t="s">
        <v>50</v>
      </c>
      <c r="F91" s="88">
        <v>1</v>
      </c>
      <c r="G91" s="85">
        <v>275175</v>
      </c>
      <c r="H91" s="29"/>
      <c r="I91" s="41">
        <v>273524</v>
      </c>
      <c r="J91" s="30" t="str">
        <f t="shared" si="34"/>
        <v>CUMPLE</v>
      </c>
      <c r="K91" s="29"/>
      <c r="L91" s="41">
        <v>266920</v>
      </c>
      <c r="M91" s="30" t="str">
        <f t="shared" si="35"/>
        <v>CUMPLE</v>
      </c>
      <c r="N91" s="29"/>
      <c r="O91" s="41">
        <v>255913</v>
      </c>
      <c r="P91" s="30" t="str">
        <f t="shared" si="36"/>
        <v>CUMPLE</v>
      </c>
      <c r="Q91" s="29"/>
      <c r="R91" s="41">
        <v>264801</v>
      </c>
      <c r="S91" s="30" t="str">
        <f t="shared" si="37"/>
        <v>CUMPLE</v>
      </c>
      <c r="T91" s="29"/>
      <c r="U91" s="41">
        <v>266094</v>
      </c>
      <c r="V91" s="30" t="str">
        <f t="shared" si="38"/>
        <v>CUMPLE</v>
      </c>
      <c r="W91" s="29"/>
      <c r="X91" s="41">
        <v>274350</v>
      </c>
      <c r="Y91" s="30" t="str">
        <f t="shared" si="39"/>
        <v>CUMPLE</v>
      </c>
      <c r="Z91" s="29"/>
      <c r="AA91" s="41">
        <v>267910</v>
      </c>
      <c r="AB91" s="30" t="str">
        <f t="shared" si="40"/>
        <v>CUMPLE</v>
      </c>
      <c r="AC91" s="29"/>
      <c r="AD91" s="41">
        <v>268201</v>
      </c>
      <c r="AE91" s="30" t="str">
        <f t="shared" si="41"/>
        <v>CUMPLE</v>
      </c>
      <c r="AF91" s="29"/>
      <c r="AG91" s="41">
        <v>263554</v>
      </c>
      <c r="AH91" s="30" t="str">
        <f t="shared" si="42"/>
        <v>CUMPLE</v>
      </c>
      <c r="AI91" s="29"/>
      <c r="AJ91" s="41">
        <v>267608</v>
      </c>
      <c r="AK91" s="30" t="str">
        <f t="shared" si="43"/>
        <v>CUMPLE</v>
      </c>
      <c r="AL91" s="29"/>
      <c r="AM91" s="41">
        <v>265544</v>
      </c>
      <c r="AN91" s="30" t="str">
        <f t="shared" si="44"/>
        <v>CUMPLE</v>
      </c>
      <c r="AO91" s="29"/>
      <c r="AP91" s="41">
        <v>269121</v>
      </c>
      <c r="AQ91" s="30" t="str">
        <f t="shared" si="45"/>
        <v>CUMPLE</v>
      </c>
      <c r="AR91" s="29"/>
      <c r="AS91" s="41">
        <v>266094</v>
      </c>
      <c r="AT91" s="30" t="str">
        <f t="shared" si="46"/>
        <v>CUMPLE</v>
      </c>
      <c r="AU91" s="29"/>
      <c r="AV91" s="41">
        <v>270084</v>
      </c>
      <c r="AW91" s="30" t="str">
        <f t="shared" si="47"/>
        <v>CUMPLE</v>
      </c>
      <c r="AX91" s="29"/>
      <c r="AY91" s="41">
        <v>275175</v>
      </c>
      <c r="AZ91" s="30" t="str">
        <f t="shared" si="48"/>
        <v>CUMPLE</v>
      </c>
      <c r="BA91" s="29"/>
      <c r="BB91" s="41">
        <v>271790</v>
      </c>
      <c r="BC91" s="119" t="str">
        <f t="shared" si="49"/>
        <v>CUMPLE</v>
      </c>
      <c r="BD91" s="106">
        <f t="shared" si="50"/>
        <v>267917.6875</v>
      </c>
      <c r="BE91" s="109">
        <f t="shared" si="51"/>
        <v>293477.03488749999</v>
      </c>
      <c r="BF91" s="110"/>
    </row>
    <row r="92" spans="1:58" s="31" customFormat="1" ht="14.4">
      <c r="A92" s="28"/>
      <c r="B92" s="28"/>
      <c r="C92" s="77" t="s">
        <v>198</v>
      </c>
      <c r="D92" s="78" t="s">
        <v>199</v>
      </c>
      <c r="E92" s="32" t="s">
        <v>41</v>
      </c>
      <c r="F92" s="88">
        <v>1</v>
      </c>
      <c r="G92" s="85">
        <v>25184</v>
      </c>
      <c r="H92" s="29"/>
      <c r="I92" s="41">
        <v>25033</v>
      </c>
      <c r="J92" s="30" t="str">
        <f t="shared" si="34"/>
        <v>CUMPLE</v>
      </c>
      <c r="K92" s="29"/>
      <c r="L92" s="41">
        <v>24428</v>
      </c>
      <c r="M92" s="30" t="str">
        <f t="shared" si="35"/>
        <v>CUMPLE</v>
      </c>
      <c r="N92" s="29"/>
      <c r="O92" s="41">
        <v>23421</v>
      </c>
      <c r="P92" s="30" t="str">
        <f t="shared" si="36"/>
        <v>CUMPLE</v>
      </c>
      <c r="Q92" s="29"/>
      <c r="R92" s="41">
        <v>24235</v>
      </c>
      <c r="S92" s="30" t="str">
        <f t="shared" si="37"/>
        <v>CUMPLE</v>
      </c>
      <c r="T92" s="29"/>
      <c r="U92" s="41">
        <v>24353</v>
      </c>
      <c r="V92" s="30" t="str">
        <f t="shared" si="38"/>
        <v>CUMPLE</v>
      </c>
      <c r="W92" s="29"/>
      <c r="X92" s="41">
        <v>25108</v>
      </c>
      <c r="Y92" s="30" t="str">
        <f t="shared" si="39"/>
        <v>CUMPLE</v>
      </c>
      <c r="Z92" s="29"/>
      <c r="AA92" s="41">
        <v>24519</v>
      </c>
      <c r="AB92" s="30" t="str">
        <f t="shared" si="40"/>
        <v>CUMPLE</v>
      </c>
      <c r="AC92" s="29"/>
      <c r="AD92" s="41">
        <v>24510</v>
      </c>
      <c r="AE92" s="30" t="str">
        <f t="shared" si="41"/>
        <v>CUMPLE</v>
      </c>
      <c r="AF92" s="29"/>
      <c r="AG92" s="41">
        <v>24120</v>
      </c>
      <c r="AH92" s="30" t="str">
        <f t="shared" si="42"/>
        <v>CUMPLE</v>
      </c>
      <c r="AI92" s="29"/>
      <c r="AJ92" s="41">
        <v>24491</v>
      </c>
      <c r="AK92" s="30" t="str">
        <f t="shared" si="43"/>
        <v>CUMPLE</v>
      </c>
      <c r="AL92" s="29"/>
      <c r="AM92" s="41">
        <v>24303</v>
      </c>
      <c r="AN92" s="30" t="str">
        <f t="shared" si="44"/>
        <v>CUMPLE</v>
      </c>
      <c r="AO92" s="29"/>
      <c r="AP92" s="41">
        <v>24630</v>
      </c>
      <c r="AQ92" s="30" t="str">
        <f t="shared" si="45"/>
        <v>CUMPLE</v>
      </c>
      <c r="AR92" s="29"/>
      <c r="AS92" s="41">
        <v>24353</v>
      </c>
      <c r="AT92" s="30" t="str">
        <f t="shared" si="46"/>
        <v>CUMPLE</v>
      </c>
      <c r="AU92" s="29"/>
      <c r="AV92" s="41">
        <v>24718</v>
      </c>
      <c r="AW92" s="30" t="str">
        <f t="shared" si="47"/>
        <v>CUMPLE</v>
      </c>
      <c r="AX92" s="29"/>
      <c r="AY92" s="41">
        <v>25180</v>
      </c>
      <c r="AZ92" s="30" t="str">
        <f t="shared" si="48"/>
        <v>CUMPLE</v>
      </c>
      <c r="BA92" s="29"/>
      <c r="BB92" s="41">
        <v>24874</v>
      </c>
      <c r="BC92" s="119" t="str">
        <f t="shared" si="49"/>
        <v>CUMPLE</v>
      </c>
      <c r="BD92" s="106">
        <f t="shared" si="50"/>
        <v>24517.25</v>
      </c>
      <c r="BE92" s="109">
        <f t="shared" si="51"/>
        <v>26856.195649999998</v>
      </c>
      <c r="BF92" s="110"/>
    </row>
    <row r="93" spans="1:58" s="31" customFormat="1" ht="14.4">
      <c r="A93" s="28"/>
      <c r="B93" s="28"/>
      <c r="C93" s="77" t="s">
        <v>200</v>
      </c>
      <c r="D93" s="78" t="s">
        <v>201</v>
      </c>
      <c r="E93" s="32" t="s">
        <v>41</v>
      </c>
      <c r="F93" s="88">
        <v>1</v>
      </c>
      <c r="G93" s="85">
        <v>144062</v>
      </c>
      <c r="H93" s="29"/>
      <c r="I93" s="41">
        <v>143198</v>
      </c>
      <c r="J93" s="30" t="str">
        <f t="shared" si="34"/>
        <v>CUMPLE</v>
      </c>
      <c r="K93" s="29"/>
      <c r="L93" s="41">
        <v>139740</v>
      </c>
      <c r="M93" s="30" t="str">
        <f t="shared" si="35"/>
        <v>CUMPLE</v>
      </c>
      <c r="N93" s="29"/>
      <c r="O93" s="41">
        <v>133978</v>
      </c>
      <c r="P93" s="30" t="str">
        <f t="shared" si="36"/>
        <v>CUMPLE</v>
      </c>
      <c r="Q93" s="29"/>
      <c r="R93" s="41">
        <v>138631</v>
      </c>
      <c r="S93" s="30" t="str">
        <f t="shared" si="37"/>
        <v>CUMPLE</v>
      </c>
      <c r="T93" s="29"/>
      <c r="U93" s="41">
        <v>139308</v>
      </c>
      <c r="V93" s="30" t="str">
        <f t="shared" si="38"/>
        <v>CUMPLE</v>
      </c>
      <c r="W93" s="29"/>
      <c r="X93" s="41">
        <v>143630</v>
      </c>
      <c r="Y93" s="30" t="str">
        <f t="shared" si="39"/>
        <v>CUMPLE</v>
      </c>
      <c r="Z93" s="29"/>
      <c r="AA93" s="41">
        <v>140259</v>
      </c>
      <c r="AB93" s="30" t="str">
        <f t="shared" si="40"/>
        <v>CUMPLE</v>
      </c>
      <c r="AC93" s="29"/>
      <c r="AD93" s="41">
        <v>140251</v>
      </c>
      <c r="AE93" s="30" t="str">
        <f t="shared" si="41"/>
        <v>CUMPLE</v>
      </c>
      <c r="AF93" s="29"/>
      <c r="AG93" s="41">
        <v>137978</v>
      </c>
      <c r="AH93" s="30" t="str">
        <f t="shared" si="42"/>
        <v>CUMPLE</v>
      </c>
      <c r="AI93" s="29"/>
      <c r="AJ93" s="41">
        <v>140100</v>
      </c>
      <c r="AK93" s="30" t="str">
        <f t="shared" si="43"/>
        <v>CUMPLE</v>
      </c>
      <c r="AL93" s="29"/>
      <c r="AM93" s="41">
        <v>139020</v>
      </c>
      <c r="AN93" s="30" t="str">
        <f t="shared" si="44"/>
        <v>CUMPLE</v>
      </c>
      <c r="AO93" s="29"/>
      <c r="AP93" s="41">
        <v>140893</v>
      </c>
      <c r="AQ93" s="30" t="str">
        <f t="shared" si="45"/>
        <v>CUMPLE</v>
      </c>
      <c r="AR93" s="29"/>
      <c r="AS93" s="41">
        <v>139308</v>
      </c>
      <c r="AT93" s="30" t="str">
        <f t="shared" si="46"/>
        <v>CUMPLE</v>
      </c>
      <c r="AU93" s="29"/>
      <c r="AV93" s="41">
        <v>141397</v>
      </c>
      <c r="AW93" s="30" t="str">
        <f t="shared" si="47"/>
        <v>CUMPLE</v>
      </c>
      <c r="AX93" s="29"/>
      <c r="AY93" s="41">
        <v>144060</v>
      </c>
      <c r="AZ93" s="30" t="str">
        <f t="shared" si="48"/>
        <v>CUMPLE</v>
      </c>
      <c r="BA93" s="29"/>
      <c r="BB93" s="41">
        <v>142290</v>
      </c>
      <c r="BC93" s="119" t="str">
        <f t="shared" si="49"/>
        <v>CUMPLE</v>
      </c>
      <c r="BD93" s="106">
        <f t="shared" si="50"/>
        <v>140252.5625</v>
      </c>
      <c r="BE93" s="109">
        <f t="shared" si="51"/>
        <v>153632.65696249998</v>
      </c>
      <c r="BF93" s="110"/>
    </row>
    <row r="94" spans="1:58" s="31" customFormat="1" ht="14.4">
      <c r="A94" s="28"/>
      <c r="B94" s="28"/>
      <c r="C94" s="77" t="s">
        <v>202</v>
      </c>
      <c r="D94" s="78" t="s">
        <v>203</v>
      </c>
      <c r="E94" s="32" t="s">
        <v>41</v>
      </c>
      <c r="F94" s="88">
        <v>1</v>
      </c>
      <c r="G94" s="85">
        <v>135767</v>
      </c>
      <c r="H94" s="29"/>
      <c r="I94" s="41">
        <v>134953</v>
      </c>
      <c r="J94" s="30" t="str">
        <f t="shared" si="34"/>
        <v>CUMPLE</v>
      </c>
      <c r="K94" s="29"/>
      <c r="L94" s="41">
        <v>131694</v>
      </c>
      <c r="M94" s="30" t="str">
        <f t="shared" si="35"/>
        <v>CUMPLE</v>
      </c>
      <c r="N94" s="29"/>
      <c r="O94" s="41">
        <v>126264</v>
      </c>
      <c r="P94" s="30" t="str">
        <f t="shared" si="36"/>
        <v>CUMPLE</v>
      </c>
      <c r="Q94" s="29"/>
      <c r="R94" s="41">
        <v>130649</v>
      </c>
      <c r="S94" s="30" t="str">
        <f t="shared" si="37"/>
        <v>CUMPLE</v>
      </c>
      <c r="T94" s="29"/>
      <c r="U94" s="41">
        <v>131287</v>
      </c>
      <c r="V94" s="30" t="str">
        <f t="shared" si="38"/>
        <v>CUMPLE</v>
      </c>
      <c r="W94" s="29"/>
      <c r="X94" s="41">
        <v>135360</v>
      </c>
      <c r="Y94" s="30" t="str">
        <f t="shared" si="39"/>
        <v>CUMPLE</v>
      </c>
      <c r="Z94" s="29"/>
      <c r="AA94" s="41">
        <v>132183</v>
      </c>
      <c r="AB94" s="30" t="str">
        <f t="shared" si="40"/>
        <v>CUMPLE</v>
      </c>
      <c r="AC94" s="29"/>
      <c r="AD94" s="41">
        <v>132154</v>
      </c>
      <c r="AE94" s="30" t="str">
        <f t="shared" si="41"/>
        <v>CUMPLE</v>
      </c>
      <c r="AF94" s="29"/>
      <c r="AG94" s="41">
        <v>130034</v>
      </c>
      <c r="AH94" s="30" t="str">
        <f t="shared" si="42"/>
        <v>CUMPLE</v>
      </c>
      <c r="AI94" s="29"/>
      <c r="AJ94" s="41">
        <v>132034</v>
      </c>
      <c r="AK94" s="30" t="str">
        <f t="shared" si="43"/>
        <v>CUMPLE</v>
      </c>
      <c r="AL94" s="29"/>
      <c r="AM94" s="41">
        <v>131016</v>
      </c>
      <c r="AN94" s="30" t="str">
        <f t="shared" si="44"/>
        <v>CUMPLE</v>
      </c>
      <c r="AO94" s="29"/>
      <c r="AP94" s="41">
        <v>132781</v>
      </c>
      <c r="AQ94" s="30" t="str">
        <f t="shared" si="45"/>
        <v>CUMPLE</v>
      </c>
      <c r="AR94" s="29"/>
      <c r="AS94" s="41">
        <v>131287</v>
      </c>
      <c r="AT94" s="30" t="str">
        <f t="shared" si="46"/>
        <v>CUMPLE</v>
      </c>
      <c r="AU94" s="29"/>
      <c r="AV94" s="41">
        <v>133256</v>
      </c>
      <c r="AW94" s="30" t="str">
        <f t="shared" si="47"/>
        <v>CUMPLE</v>
      </c>
      <c r="AX94" s="29"/>
      <c r="AY94" s="41">
        <v>135765</v>
      </c>
      <c r="AZ94" s="30" t="str">
        <f t="shared" si="48"/>
        <v>CUMPLE</v>
      </c>
      <c r="BA94" s="29"/>
      <c r="BB94" s="41">
        <v>134097</v>
      </c>
      <c r="BC94" s="119" t="str">
        <f t="shared" si="49"/>
        <v>CUMPLE</v>
      </c>
      <c r="BD94" s="106">
        <f t="shared" si="50"/>
        <v>132175.875</v>
      </c>
      <c r="BE94" s="109">
        <f t="shared" si="51"/>
        <v>144785.45347499999</v>
      </c>
      <c r="BF94" s="110"/>
    </row>
    <row r="95" spans="1:58" s="31" customFormat="1" ht="14.4">
      <c r="A95" s="28"/>
      <c r="B95" s="28"/>
      <c r="C95" s="77" t="s">
        <v>204</v>
      </c>
      <c r="D95" s="78" t="s">
        <v>205</v>
      </c>
      <c r="E95" s="32" t="s">
        <v>41</v>
      </c>
      <c r="F95" s="88">
        <v>1</v>
      </c>
      <c r="G95" s="85">
        <v>133702</v>
      </c>
      <c r="H95" s="29"/>
      <c r="I95" s="41">
        <v>132900</v>
      </c>
      <c r="J95" s="30" t="str">
        <f t="shared" si="34"/>
        <v>CUMPLE</v>
      </c>
      <c r="K95" s="29"/>
      <c r="L95" s="41">
        <v>129691</v>
      </c>
      <c r="M95" s="30" t="str">
        <f t="shared" si="35"/>
        <v>CUMPLE</v>
      </c>
      <c r="N95" s="29"/>
      <c r="O95" s="41">
        <v>124343</v>
      </c>
      <c r="P95" s="30" t="str">
        <f t="shared" si="36"/>
        <v>CUMPLE</v>
      </c>
      <c r="Q95" s="29"/>
      <c r="R95" s="41">
        <v>128661</v>
      </c>
      <c r="S95" s="30" t="str">
        <f t="shared" si="37"/>
        <v>CUMPLE</v>
      </c>
      <c r="T95" s="29"/>
      <c r="U95" s="41">
        <v>129290</v>
      </c>
      <c r="V95" s="30" t="str">
        <f t="shared" si="38"/>
        <v>CUMPLE</v>
      </c>
      <c r="W95" s="29"/>
      <c r="X95" s="41">
        <v>133301</v>
      </c>
      <c r="Y95" s="30" t="str">
        <f t="shared" si="39"/>
        <v>CUMPLE</v>
      </c>
      <c r="Z95" s="29"/>
      <c r="AA95" s="41">
        <v>130173</v>
      </c>
      <c r="AB95" s="30" t="str">
        <f t="shared" si="40"/>
        <v>CUMPLE</v>
      </c>
      <c r="AC95" s="29"/>
      <c r="AD95" s="41">
        <v>130121</v>
      </c>
      <c r="AE95" s="30" t="str">
        <f t="shared" si="41"/>
        <v>CUMPLE</v>
      </c>
      <c r="AF95" s="29"/>
      <c r="AG95" s="41">
        <v>128056</v>
      </c>
      <c r="AH95" s="30" t="str">
        <f t="shared" si="42"/>
        <v>CUMPLE</v>
      </c>
      <c r="AI95" s="29"/>
      <c r="AJ95" s="41">
        <v>130026</v>
      </c>
      <c r="AK95" s="30" t="str">
        <f t="shared" si="43"/>
        <v>CUMPLE</v>
      </c>
      <c r="AL95" s="29"/>
      <c r="AM95" s="41">
        <v>129023</v>
      </c>
      <c r="AN95" s="30" t="str">
        <f t="shared" si="44"/>
        <v>CUMPLE</v>
      </c>
      <c r="AO95" s="29"/>
      <c r="AP95" s="41">
        <v>130761</v>
      </c>
      <c r="AQ95" s="30" t="str">
        <f t="shared" si="45"/>
        <v>CUMPLE</v>
      </c>
      <c r="AR95" s="29"/>
      <c r="AS95" s="41">
        <v>129290</v>
      </c>
      <c r="AT95" s="30" t="str">
        <f t="shared" si="46"/>
        <v>CUMPLE</v>
      </c>
      <c r="AU95" s="29"/>
      <c r="AV95" s="41">
        <v>131229</v>
      </c>
      <c r="AW95" s="30" t="str">
        <f t="shared" si="47"/>
        <v>CUMPLE</v>
      </c>
      <c r="AX95" s="29"/>
      <c r="AY95" s="41">
        <v>133700</v>
      </c>
      <c r="AZ95" s="30" t="str">
        <f t="shared" si="48"/>
        <v>CUMPLE</v>
      </c>
      <c r="BA95" s="29"/>
      <c r="BB95" s="41">
        <v>132058</v>
      </c>
      <c r="BC95" s="119" t="str">
        <f t="shared" si="49"/>
        <v>CUMPLE</v>
      </c>
      <c r="BD95" s="106">
        <f t="shared" si="50"/>
        <v>130163.9375</v>
      </c>
      <c r="BE95" s="109">
        <f t="shared" si="51"/>
        <v>142581.57713749999</v>
      </c>
      <c r="BF95" s="110"/>
    </row>
    <row r="96" spans="1:58" s="31" customFormat="1" ht="14.4">
      <c r="A96" s="28"/>
      <c r="B96" s="28"/>
      <c r="C96" s="77" t="s">
        <v>206</v>
      </c>
      <c r="D96" s="78" t="s">
        <v>207</v>
      </c>
      <c r="E96" s="32" t="s">
        <v>50</v>
      </c>
      <c r="F96" s="88">
        <v>1</v>
      </c>
      <c r="G96" s="85">
        <v>250167</v>
      </c>
      <c r="H96" s="29"/>
      <c r="I96" s="41">
        <v>248666</v>
      </c>
      <c r="J96" s="30" t="str">
        <f t="shared" si="34"/>
        <v>CUMPLE</v>
      </c>
      <c r="K96" s="29"/>
      <c r="L96" s="41">
        <v>242662</v>
      </c>
      <c r="M96" s="30" t="str">
        <f t="shared" si="35"/>
        <v>CUMPLE</v>
      </c>
      <c r="N96" s="29"/>
      <c r="O96" s="41">
        <v>232655</v>
      </c>
      <c r="P96" s="30" t="str">
        <f t="shared" si="36"/>
        <v>CUMPLE</v>
      </c>
      <c r="Q96" s="29"/>
      <c r="R96" s="41">
        <v>240736</v>
      </c>
      <c r="S96" s="30" t="str">
        <f t="shared" si="37"/>
        <v>CUMPLE</v>
      </c>
      <c r="T96" s="29"/>
      <c r="U96" s="41">
        <v>241912</v>
      </c>
      <c r="V96" s="30" t="str">
        <f t="shared" si="38"/>
        <v>CUMPLE</v>
      </c>
      <c r="W96" s="29"/>
      <c r="X96" s="41">
        <v>249417</v>
      </c>
      <c r="Y96" s="30" t="str">
        <f t="shared" si="39"/>
        <v>CUMPLE</v>
      </c>
      <c r="Z96" s="29"/>
      <c r="AA96" s="41">
        <v>243563</v>
      </c>
      <c r="AB96" s="30" t="str">
        <f t="shared" si="40"/>
        <v>CUMPLE</v>
      </c>
      <c r="AC96" s="29"/>
      <c r="AD96" s="41">
        <v>243613</v>
      </c>
      <c r="AE96" s="30" t="str">
        <f t="shared" si="41"/>
        <v>CUMPLE</v>
      </c>
      <c r="AF96" s="29"/>
      <c r="AG96" s="41">
        <v>239602</v>
      </c>
      <c r="AH96" s="30" t="str">
        <f t="shared" si="42"/>
        <v>CUMPLE</v>
      </c>
      <c r="AI96" s="29"/>
      <c r="AJ96" s="41">
        <v>243287</v>
      </c>
      <c r="AK96" s="30" t="str">
        <f t="shared" si="43"/>
        <v>CUMPLE</v>
      </c>
      <c r="AL96" s="29"/>
      <c r="AM96" s="41">
        <v>241411</v>
      </c>
      <c r="AN96" s="30" t="str">
        <f t="shared" si="44"/>
        <v>CUMPLE</v>
      </c>
      <c r="AO96" s="29"/>
      <c r="AP96" s="41">
        <v>244663</v>
      </c>
      <c r="AQ96" s="30" t="str">
        <f t="shared" si="45"/>
        <v>CUMPLE</v>
      </c>
      <c r="AR96" s="29"/>
      <c r="AS96" s="41">
        <v>241912</v>
      </c>
      <c r="AT96" s="30" t="str">
        <f t="shared" si="46"/>
        <v>CUMPLE</v>
      </c>
      <c r="AU96" s="29"/>
      <c r="AV96" s="41">
        <v>245539</v>
      </c>
      <c r="AW96" s="30" t="str">
        <f t="shared" si="47"/>
        <v>CUMPLE</v>
      </c>
      <c r="AX96" s="29"/>
      <c r="AY96" s="41">
        <v>250165</v>
      </c>
      <c r="AZ96" s="30" t="str">
        <f t="shared" si="48"/>
        <v>CUMPLE</v>
      </c>
      <c r="BA96" s="29"/>
      <c r="BB96" s="41">
        <v>247090</v>
      </c>
      <c r="BC96" s="119" t="str">
        <f t="shared" si="49"/>
        <v>CUMPLE</v>
      </c>
      <c r="BD96" s="106">
        <f t="shared" si="50"/>
        <v>243555.8125</v>
      </c>
      <c r="BE96" s="109">
        <f t="shared" si="51"/>
        <v>266791.03701249999</v>
      </c>
      <c r="BF96" s="110"/>
    </row>
    <row r="97" spans="1:58" s="31" customFormat="1" ht="41.4">
      <c r="A97" s="28"/>
      <c r="B97" s="28"/>
      <c r="C97" s="77" t="s">
        <v>208</v>
      </c>
      <c r="D97" s="78" t="s">
        <v>209</v>
      </c>
      <c r="E97" s="32" t="s">
        <v>50</v>
      </c>
      <c r="F97" s="88">
        <v>1</v>
      </c>
      <c r="G97" s="85">
        <v>2024891</v>
      </c>
      <c r="H97" s="29"/>
      <c r="I97" s="41">
        <v>2012741</v>
      </c>
      <c r="J97" s="30" t="str">
        <f t="shared" si="34"/>
        <v>CUMPLE</v>
      </c>
      <c r="K97" s="29"/>
      <c r="L97" s="41">
        <v>1964144</v>
      </c>
      <c r="M97" s="30" t="str">
        <f t="shared" si="35"/>
        <v>CUMPLE</v>
      </c>
      <c r="N97" s="29"/>
      <c r="O97" s="41">
        <v>1883148</v>
      </c>
      <c r="P97" s="30" t="str">
        <f t="shared" si="36"/>
        <v>CUMPLE</v>
      </c>
      <c r="Q97" s="29"/>
      <c r="R97" s="41">
        <v>1948553</v>
      </c>
      <c r="S97" s="30" t="str">
        <f t="shared" si="37"/>
        <v>CUMPLE</v>
      </c>
      <c r="T97" s="29"/>
      <c r="U97" s="41">
        <v>1958069</v>
      </c>
      <c r="V97" s="30" t="str">
        <f t="shared" si="38"/>
        <v>CUMPLE</v>
      </c>
      <c r="W97" s="29"/>
      <c r="X97" s="41">
        <v>2018816</v>
      </c>
      <c r="Y97" s="30" t="str">
        <f t="shared" si="39"/>
        <v>CUMPLE</v>
      </c>
      <c r="Z97" s="29"/>
      <c r="AA97" s="41">
        <v>1971434</v>
      </c>
      <c r="AB97" s="30" t="str">
        <f t="shared" si="40"/>
        <v>CUMPLE</v>
      </c>
      <c r="AC97" s="29"/>
      <c r="AD97" s="41">
        <v>1972022</v>
      </c>
      <c r="AE97" s="30" t="str">
        <f t="shared" si="41"/>
        <v>CUMPLE</v>
      </c>
      <c r="AF97" s="29"/>
      <c r="AG97" s="41">
        <v>1939380</v>
      </c>
      <c r="AH97" s="30" t="str">
        <f t="shared" si="42"/>
        <v>CUMPLE</v>
      </c>
      <c r="AI97" s="29"/>
      <c r="AJ97" s="41">
        <v>1969206</v>
      </c>
      <c r="AK97" s="30" t="str">
        <f t="shared" si="43"/>
        <v>CUMPLE</v>
      </c>
      <c r="AL97" s="29"/>
      <c r="AM97" s="41">
        <v>1954020</v>
      </c>
      <c r="AN97" s="30" t="str">
        <f t="shared" si="44"/>
        <v>CUMPLE</v>
      </c>
      <c r="AO97" s="29"/>
      <c r="AP97" s="41">
        <v>1980343</v>
      </c>
      <c r="AQ97" s="30" t="str">
        <f t="shared" si="45"/>
        <v>CUMPLE</v>
      </c>
      <c r="AR97" s="29"/>
      <c r="AS97" s="41">
        <v>1958069</v>
      </c>
      <c r="AT97" s="30" t="str">
        <f t="shared" si="46"/>
        <v>CUMPLE</v>
      </c>
      <c r="AU97" s="29"/>
      <c r="AV97" s="41">
        <v>1987430</v>
      </c>
      <c r="AW97" s="30" t="str">
        <f t="shared" si="47"/>
        <v>CUMPLE</v>
      </c>
      <c r="AX97" s="29"/>
      <c r="AY97" s="41">
        <v>2024890</v>
      </c>
      <c r="AZ97" s="30" t="str">
        <f t="shared" si="48"/>
        <v>CUMPLE</v>
      </c>
      <c r="BA97" s="29"/>
      <c r="BB97" s="41">
        <v>1999985</v>
      </c>
      <c r="BC97" s="119" t="str">
        <f t="shared" si="49"/>
        <v>CUMPLE</v>
      </c>
      <c r="BD97" s="106">
        <f t="shared" si="50"/>
        <v>1971390.625</v>
      </c>
      <c r="BE97" s="109">
        <f t="shared" si="51"/>
        <v>2159461.2906249999</v>
      </c>
      <c r="BF97" s="110"/>
    </row>
    <row r="98" spans="1:58" s="31" customFormat="1" ht="14.4">
      <c r="A98" s="28"/>
      <c r="B98" s="28"/>
      <c r="C98" s="77" t="s">
        <v>210</v>
      </c>
      <c r="D98" s="78" t="s">
        <v>211</v>
      </c>
      <c r="E98" s="32" t="s">
        <v>50</v>
      </c>
      <c r="F98" s="88">
        <v>1</v>
      </c>
      <c r="G98" s="85">
        <v>118702</v>
      </c>
      <c r="H98" s="29"/>
      <c r="I98" s="41">
        <v>117989</v>
      </c>
      <c r="J98" s="30" t="str">
        <f t="shared" si="34"/>
        <v>CUMPLE</v>
      </c>
      <c r="K98" s="29"/>
      <c r="L98" s="41">
        <v>115141</v>
      </c>
      <c r="M98" s="30" t="str">
        <f t="shared" si="35"/>
        <v>CUMPLE</v>
      </c>
      <c r="N98" s="29"/>
      <c r="O98" s="41">
        <v>110393</v>
      </c>
      <c r="P98" s="30" t="str">
        <f t="shared" si="36"/>
        <v>CUMPLE</v>
      </c>
      <c r="Q98" s="29"/>
      <c r="R98" s="41">
        <v>114227</v>
      </c>
      <c r="S98" s="30" t="str">
        <f t="shared" si="37"/>
        <v>CUMPLE</v>
      </c>
      <c r="T98" s="29"/>
      <c r="U98" s="41">
        <v>114785</v>
      </c>
      <c r="V98" s="30" t="str">
        <f t="shared" si="38"/>
        <v>CUMPLE</v>
      </c>
      <c r="W98" s="29"/>
      <c r="X98" s="41">
        <v>118346</v>
      </c>
      <c r="Y98" s="30" t="str">
        <f t="shared" si="39"/>
        <v>CUMPLE</v>
      </c>
      <c r="Z98" s="29"/>
      <c r="AA98" s="41">
        <v>115568</v>
      </c>
      <c r="AB98" s="30" t="str">
        <f t="shared" si="40"/>
        <v>CUMPLE</v>
      </c>
      <c r="AC98" s="29"/>
      <c r="AD98" s="41">
        <v>115512</v>
      </c>
      <c r="AE98" s="30" t="str">
        <f t="shared" si="41"/>
        <v>CUMPLE</v>
      </c>
      <c r="AF98" s="29"/>
      <c r="AG98" s="41">
        <v>113689</v>
      </c>
      <c r="AH98" s="30" t="str">
        <f t="shared" si="42"/>
        <v>CUMPLE</v>
      </c>
      <c r="AI98" s="29"/>
      <c r="AJ98" s="41">
        <v>115437</v>
      </c>
      <c r="AK98" s="30" t="str">
        <f t="shared" si="43"/>
        <v>CUMPLE</v>
      </c>
      <c r="AL98" s="29"/>
      <c r="AM98" s="41">
        <v>114547</v>
      </c>
      <c r="AN98" s="30" t="str">
        <f t="shared" si="44"/>
        <v>CUMPLE</v>
      </c>
      <c r="AO98" s="29"/>
      <c r="AP98" s="41">
        <v>116090</v>
      </c>
      <c r="AQ98" s="30" t="str">
        <f t="shared" si="45"/>
        <v>CUMPLE</v>
      </c>
      <c r="AR98" s="29"/>
      <c r="AS98" s="41">
        <v>114785</v>
      </c>
      <c r="AT98" s="30" t="str">
        <f t="shared" si="46"/>
        <v>CUMPLE</v>
      </c>
      <c r="AU98" s="29"/>
      <c r="AV98" s="41">
        <v>116506</v>
      </c>
      <c r="AW98" s="30" t="str">
        <f t="shared" si="47"/>
        <v>CUMPLE</v>
      </c>
      <c r="AX98" s="29"/>
      <c r="AY98" s="41">
        <v>118700</v>
      </c>
      <c r="AZ98" s="30" t="str">
        <f t="shared" si="48"/>
        <v>CUMPLE</v>
      </c>
      <c r="BA98" s="29"/>
      <c r="BB98" s="41">
        <v>117242</v>
      </c>
      <c r="BC98" s="119" t="str">
        <f t="shared" si="49"/>
        <v>CUMPLE</v>
      </c>
      <c r="BD98" s="106">
        <f t="shared" si="50"/>
        <v>115559.8125</v>
      </c>
      <c r="BE98" s="109">
        <f t="shared" si="51"/>
        <v>126584.21861249999</v>
      </c>
      <c r="BF98" s="110"/>
    </row>
    <row r="99" spans="1:58" s="31" customFormat="1" ht="14.4">
      <c r="A99" s="28"/>
      <c r="B99" s="28"/>
      <c r="C99" s="77" t="s">
        <v>212</v>
      </c>
      <c r="D99" s="78" t="s">
        <v>213</v>
      </c>
      <c r="E99" s="32" t="s">
        <v>50</v>
      </c>
      <c r="F99" s="88">
        <v>1</v>
      </c>
      <c r="G99" s="85">
        <v>131422</v>
      </c>
      <c r="H99" s="29"/>
      <c r="I99" s="41">
        <v>130634</v>
      </c>
      <c r="J99" s="30" t="str">
        <f t="shared" si="34"/>
        <v>CUMPLE</v>
      </c>
      <c r="K99" s="29"/>
      <c r="L99" s="41">
        <v>127840</v>
      </c>
      <c r="M99" s="30" t="str">
        <f t="shared" si="35"/>
        <v>CUMPLE</v>
      </c>
      <c r="N99" s="29"/>
      <c r="O99" s="41">
        <v>122223</v>
      </c>
      <c r="P99" s="30" t="str">
        <f t="shared" si="36"/>
        <v>CUMPLE</v>
      </c>
      <c r="Q99" s="29"/>
      <c r="R99" s="41">
        <v>126467</v>
      </c>
      <c r="S99" s="30" t="str">
        <f t="shared" si="37"/>
        <v>CUMPLE</v>
      </c>
      <c r="T99" s="29"/>
      <c r="U99" s="41">
        <v>127085</v>
      </c>
      <c r="V99" s="30" t="str">
        <f t="shared" si="38"/>
        <v>CUMPLE</v>
      </c>
      <c r="W99" s="29"/>
      <c r="X99" s="41">
        <v>131028</v>
      </c>
      <c r="Y99" s="30" t="str">
        <f t="shared" si="39"/>
        <v>CUMPLE</v>
      </c>
      <c r="Z99" s="29"/>
      <c r="AA99" s="41">
        <v>127953</v>
      </c>
      <c r="AB99" s="30" t="str">
        <f t="shared" si="40"/>
        <v>CUMPLE</v>
      </c>
      <c r="AC99" s="29"/>
      <c r="AD99" s="41">
        <v>128011</v>
      </c>
      <c r="AE99" s="30" t="str">
        <f t="shared" si="41"/>
        <v>CUMPLE</v>
      </c>
      <c r="AF99" s="29"/>
      <c r="AG99" s="41">
        <v>125872</v>
      </c>
      <c r="AH99" s="30" t="str">
        <f t="shared" si="42"/>
        <v>CUMPLE</v>
      </c>
      <c r="AI99" s="29"/>
      <c r="AJ99" s="41">
        <v>127808</v>
      </c>
      <c r="AK99" s="30" t="str">
        <f t="shared" si="43"/>
        <v>CUMPLE</v>
      </c>
      <c r="AL99" s="29"/>
      <c r="AM99" s="41">
        <v>126823</v>
      </c>
      <c r="AN99" s="30" t="str">
        <f t="shared" si="44"/>
        <v>CUMPLE</v>
      </c>
      <c r="AO99" s="29"/>
      <c r="AP99" s="41">
        <v>128531</v>
      </c>
      <c r="AQ99" s="30" t="str">
        <f t="shared" si="45"/>
        <v>CUMPLE</v>
      </c>
      <c r="AR99" s="29"/>
      <c r="AS99" s="41">
        <v>127085</v>
      </c>
      <c r="AT99" s="30" t="str">
        <f t="shared" si="46"/>
        <v>CUMPLE</v>
      </c>
      <c r="AU99" s="29"/>
      <c r="AV99" s="41">
        <v>128991</v>
      </c>
      <c r="AW99" s="30" t="str">
        <f t="shared" si="47"/>
        <v>CUMPLE</v>
      </c>
      <c r="AX99" s="29"/>
      <c r="AY99" s="41">
        <v>131420</v>
      </c>
      <c r="AZ99" s="30" t="str">
        <f t="shared" si="48"/>
        <v>CUMPLE</v>
      </c>
      <c r="BA99" s="29"/>
      <c r="BB99" s="41">
        <v>129806</v>
      </c>
      <c r="BC99" s="119" t="str">
        <f t="shared" si="49"/>
        <v>CUMPLE</v>
      </c>
      <c r="BD99" s="106">
        <f t="shared" si="50"/>
        <v>127973.5625</v>
      </c>
      <c r="BE99" s="109">
        <f t="shared" si="51"/>
        <v>140182.24036249999</v>
      </c>
      <c r="BF99" s="110"/>
    </row>
    <row r="100" spans="1:58" s="31" customFormat="1" ht="14.4">
      <c r="A100" s="28"/>
      <c r="B100" s="28"/>
      <c r="C100" s="77" t="s">
        <v>214</v>
      </c>
      <c r="D100" s="78" t="s">
        <v>215</v>
      </c>
      <c r="E100" s="32" t="s">
        <v>50</v>
      </c>
      <c r="F100" s="88">
        <v>1</v>
      </c>
      <c r="G100" s="85">
        <v>276521</v>
      </c>
      <c r="H100" s="29"/>
      <c r="I100" s="41">
        <v>274862</v>
      </c>
      <c r="J100" s="30" t="str">
        <f t="shared" si="34"/>
        <v>CUMPLE</v>
      </c>
      <c r="K100" s="29"/>
      <c r="L100" s="41">
        <v>268226</v>
      </c>
      <c r="M100" s="30" t="str">
        <f t="shared" si="35"/>
        <v>CUMPLE</v>
      </c>
      <c r="N100" s="29"/>
      <c r="O100" s="41">
        <v>257165</v>
      </c>
      <c r="P100" s="30" t="str">
        <f t="shared" si="36"/>
        <v>CUMPLE</v>
      </c>
      <c r="Q100" s="29"/>
      <c r="R100" s="41">
        <v>266096</v>
      </c>
      <c r="S100" s="30" t="str">
        <f t="shared" si="37"/>
        <v>CUMPLE</v>
      </c>
      <c r="T100" s="29"/>
      <c r="U100" s="41">
        <v>267396</v>
      </c>
      <c r="V100" s="30" t="str">
        <f t="shared" si="38"/>
        <v>CUMPLE</v>
      </c>
      <c r="W100" s="29"/>
      <c r="X100" s="41">
        <v>275692</v>
      </c>
      <c r="Y100" s="30" t="str">
        <f t="shared" si="39"/>
        <v>CUMPLE</v>
      </c>
      <c r="Z100" s="29"/>
      <c r="AA100" s="41">
        <v>269221</v>
      </c>
      <c r="AB100" s="30" t="str">
        <f t="shared" si="40"/>
        <v>CUMPLE</v>
      </c>
      <c r="AC100" s="29"/>
      <c r="AD100" s="41">
        <v>269312</v>
      </c>
      <c r="AE100" s="30" t="str">
        <f t="shared" si="41"/>
        <v>CUMPLE</v>
      </c>
      <c r="AF100" s="29"/>
      <c r="AG100" s="41">
        <v>264844</v>
      </c>
      <c r="AH100" s="30" t="str">
        <f t="shared" si="42"/>
        <v>CUMPLE</v>
      </c>
      <c r="AI100" s="29"/>
      <c r="AJ100" s="41">
        <v>268917</v>
      </c>
      <c r="AK100" s="30" t="str">
        <f t="shared" si="43"/>
        <v>CUMPLE</v>
      </c>
      <c r="AL100" s="29"/>
      <c r="AM100" s="41">
        <v>266843</v>
      </c>
      <c r="AN100" s="30" t="str">
        <f t="shared" si="44"/>
        <v>CUMPLE</v>
      </c>
      <c r="AO100" s="29"/>
      <c r="AP100" s="41">
        <v>270438</v>
      </c>
      <c r="AQ100" s="30" t="str">
        <f t="shared" si="45"/>
        <v>CUMPLE</v>
      </c>
      <c r="AR100" s="29"/>
      <c r="AS100" s="41">
        <v>267396</v>
      </c>
      <c r="AT100" s="30" t="str">
        <f t="shared" si="46"/>
        <v>CUMPLE</v>
      </c>
      <c r="AU100" s="29"/>
      <c r="AV100" s="41">
        <v>271406</v>
      </c>
      <c r="AW100" s="30" t="str">
        <f t="shared" si="47"/>
        <v>CUMPLE</v>
      </c>
      <c r="AX100" s="29"/>
      <c r="AY100" s="41">
        <v>276525</v>
      </c>
      <c r="AZ100" s="30" t="str">
        <f t="shared" si="48"/>
        <v>NO CUMPLE</v>
      </c>
      <c r="BA100" s="29"/>
      <c r="BB100" s="41">
        <v>273120</v>
      </c>
      <c r="BC100" s="119" t="str">
        <f t="shared" si="49"/>
        <v>CUMPLE</v>
      </c>
      <c r="BD100" s="106">
        <f t="shared" si="50"/>
        <v>269216.1875</v>
      </c>
      <c r="BE100" s="109">
        <f t="shared" si="51"/>
        <v>294899.41178749996</v>
      </c>
      <c r="BF100" s="110"/>
    </row>
    <row r="101" spans="1:58" s="31" customFormat="1" ht="14.4">
      <c r="A101" s="28"/>
      <c r="B101" s="28"/>
      <c r="C101" s="77" t="s">
        <v>216</v>
      </c>
      <c r="D101" s="78" t="s">
        <v>217</v>
      </c>
      <c r="E101" s="32" t="s">
        <v>50</v>
      </c>
      <c r="F101" s="88">
        <v>1</v>
      </c>
      <c r="G101" s="85">
        <v>77585</v>
      </c>
      <c r="H101" s="29"/>
      <c r="I101" s="41">
        <v>77119</v>
      </c>
      <c r="J101" s="30" t="str">
        <f t="shared" si="34"/>
        <v>CUMPLE</v>
      </c>
      <c r="K101" s="29"/>
      <c r="L101" s="41">
        <v>75257</v>
      </c>
      <c r="M101" s="30" t="str">
        <f t="shared" si="35"/>
        <v>CUMPLE</v>
      </c>
      <c r="N101" s="29"/>
      <c r="O101" s="41">
        <v>72154</v>
      </c>
      <c r="P101" s="30" t="str">
        <f t="shared" si="36"/>
        <v>CUMPLE</v>
      </c>
      <c r="Q101" s="29"/>
      <c r="R101" s="41">
        <v>74660</v>
      </c>
      <c r="S101" s="30" t="str">
        <f t="shared" si="37"/>
        <v>CUMPLE</v>
      </c>
      <c r="T101" s="29"/>
      <c r="U101" s="41">
        <v>75024</v>
      </c>
      <c r="V101" s="30" t="str">
        <f t="shared" si="38"/>
        <v>CUMPLE</v>
      </c>
      <c r="W101" s="29"/>
      <c r="X101" s="41">
        <v>77352</v>
      </c>
      <c r="Y101" s="30" t="str">
        <f t="shared" si="39"/>
        <v>CUMPLE</v>
      </c>
      <c r="Z101" s="29"/>
      <c r="AA101" s="41">
        <v>75536</v>
      </c>
      <c r="AB101" s="30" t="str">
        <f t="shared" si="40"/>
        <v>CUMPLE</v>
      </c>
      <c r="AC101" s="29"/>
      <c r="AD101" s="41">
        <v>75444</v>
      </c>
      <c r="AE101" s="30" t="str">
        <f t="shared" si="41"/>
        <v>CUMPLE</v>
      </c>
      <c r="AF101" s="29"/>
      <c r="AG101" s="41">
        <v>74308</v>
      </c>
      <c r="AH101" s="30" t="str">
        <f t="shared" si="42"/>
        <v>CUMPLE</v>
      </c>
      <c r="AI101" s="29"/>
      <c r="AJ101" s="41">
        <v>75451</v>
      </c>
      <c r="AK101" s="30" t="str">
        <f t="shared" si="43"/>
        <v>CUMPLE</v>
      </c>
      <c r="AL101" s="29"/>
      <c r="AM101" s="41">
        <v>74869</v>
      </c>
      <c r="AN101" s="30" t="str">
        <f t="shared" si="44"/>
        <v>CUMPLE</v>
      </c>
      <c r="AO101" s="29"/>
      <c r="AP101" s="41">
        <v>75878</v>
      </c>
      <c r="AQ101" s="30" t="str">
        <f t="shared" si="45"/>
        <v>CUMPLE</v>
      </c>
      <c r="AR101" s="29"/>
      <c r="AS101" s="41">
        <v>75024</v>
      </c>
      <c r="AT101" s="30" t="str">
        <f t="shared" si="46"/>
        <v>CUMPLE</v>
      </c>
      <c r="AU101" s="29"/>
      <c r="AV101" s="41">
        <v>76149</v>
      </c>
      <c r="AW101" s="30" t="str">
        <f t="shared" si="47"/>
        <v>CUMPLE</v>
      </c>
      <c r="AX101" s="29"/>
      <c r="AY101" s="41">
        <v>77580</v>
      </c>
      <c r="AZ101" s="30" t="str">
        <f t="shared" si="48"/>
        <v>CUMPLE</v>
      </c>
      <c r="BA101" s="29"/>
      <c r="BB101" s="41">
        <v>76630</v>
      </c>
      <c r="BC101" s="119" t="str">
        <f t="shared" si="49"/>
        <v>CUMPLE</v>
      </c>
      <c r="BD101" s="106">
        <f t="shared" si="50"/>
        <v>75527.1875</v>
      </c>
      <c r="BE101" s="109">
        <f t="shared" si="51"/>
        <v>82732.481187500001</v>
      </c>
      <c r="BF101" s="110"/>
    </row>
    <row r="102" spans="1:58" s="31" customFormat="1" ht="14.4">
      <c r="A102" s="28"/>
      <c r="B102" s="28"/>
      <c r="C102" s="77" t="s">
        <v>218</v>
      </c>
      <c r="D102" s="78" t="s">
        <v>219</v>
      </c>
      <c r="E102" s="32" t="s">
        <v>50</v>
      </c>
      <c r="F102" s="88">
        <v>1</v>
      </c>
      <c r="G102" s="85">
        <v>94067</v>
      </c>
      <c r="H102" s="29"/>
      <c r="I102" s="41">
        <v>93502</v>
      </c>
      <c r="J102" s="30" t="str">
        <f t="shared" si="34"/>
        <v>CUMPLE</v>
      </c>
      <c r="K102" s="29"/>
      <c r="L102" s="41">
        <v>91245</v>
      </c>
      <c r="M102" s="30" t="str">
        <f t="shared" si="35"/>
        <v>CUMPLE</v>
      </c>
      <c r="N102" s="29"/>
      <c r="O102" s="41">
        <v>87482</v>
      </c>
      <c r="P102" s="30" t="str">
        <f t="shared" si="36"/>
        <v>CUMPLE</v>
      </c>
      <c r="Q102" s="29"/>
      <c r="R102" s="41">
        <v>90521</v>
      </c>
      <c r="S102" s="30" t="str">
        <f t="shared" si="37"/>
        <v>CUMPLE</v>
      </c>
      <c r="T102" s="29"/>
      <c r="U102" s="41">
        <v>90962</v>
      </c>
      <c r="V102" s="30" t="str">
        <f t="shared" si="38"/>
        <v>CUMPLE</v>
      </c>
      <c r="W102" s="29"/>
      <c r="X102" s="41">
        <v>93784</v>
      </c>
      <c r="Y102" s="30" t="str">
        <f t="shared" si="39"/>
        <v>CUMPLE</v>
      </c>
      <c r="Z102" s="29"/>
      <c r="AA102" s="41">
        <v>91583</v>
      </c>
      <c r="AB102" s="30" t="str">
        <f t="shared" si="40"/>
        <v>CUMPLE</v>
      </c>
      <c r="AC102" s="29"/>
      <c r="AD102" s="41">
        <v>91521</v>
      </c>
      <c r="AE102" s="30" t="str">
        <f t="shared" si="41"/>
        <v>CUMPLE</v>
      </c>
      <c r="AF102" s="29"/>
      <c r="AG102" s="41">
        <v>90094</v>
      </c>
      <c r="AH102" s="30" t="str">
        <f t="shared" si="42"/>
        <v>CUMPLE</v>
      </c>
      <c r="AI102" s="29"/>
      <c r="AJ102" s="41">
        <v>91480</v>
      </c>
      <c r="AK102" s="30" t="str">
        <f t="shared" si="43"/>
        <v>CUMPLE</v>
      </c>
      <c r="AL102" s="29"/>
      <c r="AM102" s="41">
        <v>90774</v>
      </c>
      <c r="AN102" s="30" t="str">
        <f t="shared" si="44"/>
        <v>CUMPLE</v>
      </c>
      <c r="AO102" s="29"/>
      <c r="AP102" s="41">
        <v>91997</v>
      </c>
      <c r="AQ102" s="30" t="str">
        <f t="shared" si="45"/>
        <v>CUMPLE</v>
      </c>
      <c r="AR102" s="29"/>
      <c r="AS102" s="41">
        <v>90962</v>
      </c>
      <c r="AT102" s="30" t="str">
        <f t="shared" si="46"/>
        <v>CUMPLE</v>
      </c>
      <c r="AU102" s="29"/>
      <c r="AV102" s="41">
        <v>92326</v>
      </c>
      <c r="AW102" s="30" t="str">
        <f t="shared" si="47"/>
        <v>CUMPLE</v>
      </c>
      <c r="AX102" s="29"/>
      <c r="AY102" s="41">
        <v>94065</v>
      </c>
      <c r="AZ102" s="30" t="str">
        <f t="shared" si="48"/>
        <v>CUMPLE</v>
      </c>
      <c r="BA102" s="29"/>
      <c r="BB102" s="41">
        <v>92909</v>
      </c>
      <c r="BC102" s="119" t="str">
        <f t="shared" si="49"/>
        <v>CUMPLE</v>
      </c>
      <c r="BD102" s="106">
        <f t="shared" si="50"/>
        <v>91575.4375</v>
      </c>
      <c r="BE102" s="109">
        <f t="shared" si="51"/>
        <v>100311.7342375</v>
      </c>
      <c r="BF102" s="110"/>
    </row>
    <row r="103" spans="1:58" s="31" customFormat="1" ht="25.5" customHeight="1">
      <c r="A103" s="28"/>
      <c r="B103" s="28"/>
      <c r="C103" s="77" t="s">
        <v>220</v>
      </c>
      <c r="D103" s="78" t="s">
        <v>221</v>
      </c>
      <c r="E103" s="32" t="s">
        <v>50</v>
      </c>
      <c r="F103" s="88">
        <v>1</v>
      </c>
      <c r="G103" s="85">
        <v>308225</v>
      </c>
      <c r="H103" s="29"/>
      <c r="I103" s="41">
        <v>306375</v>
      </c>
      <c r="J103" s="30" t="str">
        <f t="shared" si="34"/>
        <v>CUMPLE</v>
      </c>
      <c r="K103" s="29"/>
      <c r="L103" s="41">
        <v>298978</v>
      </c>
      <c r="M103" s="30" t="str">
        <f t="shared" si="35"/>
        <v>CUMPLE</v>
      </c>
      <c r="N103" s="29"/>
      <c r="O103" s="41">
        <v>286649</v>
      </c>
      <c r="P103" s="30" t="str">
        <f t="shared" si="36"/>
        <v>CUMPLE</v>
      </c>
      <c r="Q103" s="29"/>
      <c r="R103" s="41">
        <v>296605</v>
      </c>
      <c r="S103" s="30" t="str">
        <f t="shared" si="37"/>
        <v>CUMPLE</v>
      </c>
      <c r="T103" s="29"/>
      <c r="U103" s="41">
        <v>298053</v>
      </c>
      <c r="V103" s="30" t="str">
        <f t="shared" si="38"/>
        <v>CUMPLE</v>
      </c>
      <c r="W103" s="29"/>
      <c r="X103" s="41">
        <v>307300</v>
      </c>
      <c r="Y103" s="30" t="str">
        <f t="shared" si="39"/>
        <v>CUMPLE</v>
      </c>
      <c r="Z103" s="29"/>
      <c r="AA103" s="41">
        <v>300088</v>
      </c>
      <c r="AB103" s="30" t="str">
        <f t="shared" si="40"/>
        <v>CUMPLE</v>
      </c>
      <c r="AC103" s="29"/>
      <c r="AD103" s="41">
        <v>300133</v>
      </c>
      <c r="AE103" s="30" t="str">
        <f t="shared" si="41"/>
        <v>CUMPLE</v>
      </c>
      <c r="AF103" s="29"/>
      <c r="AG103" s="41">
        <v>295208</v>
      </c>
      <c r="AH103" s="30" t="str">
        <f t="shared" si="42"/>
        <v>CUMPLE</v>
      </c>
      <c r="AI103" s="29"/>
      <c r="AJ103" s="41">
        <v>299748</v>
      </c>
      <c r="AK103" s="30" t="str">
        <f t="shared" si="43"/>
        <v>CUMPLE</v>
      </c>
      <c r="AL103" s="29"/>
      <c r="AM103" s="41">
        <v>297437</v>
      </c>
      <c r="AN103" s="30" t="str">
        <f t="shared" si="44"/>
        <v>CUMPLE</v>
      </c>
      <c r="AO103" s="29"/>
      <c r="AP103" s="41">
        <v>301444</v>
      </c>
      <c r="AQ103" s="30" t="str">
        <f t="shared" si="45"/>
        <v>CUMPLE</v>
      </c>
      <c r="AR103" s="29"/>
      <c r="AS103" s="41">
        <v>298053</v>
      </c>
      <c r="AT103" s="30" t="str">
        <f t="shared" si="46"/>
        <v>CUMPLE</v>
      </c>
      <c r="AU103" s="29"/>
      <c r="AV103" s="41">
        <v>302522</v>
      </c>
      <c r="AW103" s="30" t="str">
        <f t="shared" si="47"/>
        <v>CUMPLE</v>
      </c>
      <c r="AX103" s="29"/>
      <c r="AY103" s="41">
        <v>308220</v>
      </c>
      <c r="AZ103" s="30" t="str">
        <f t="shared" si="48"/>
        <v>CUMPLE</v>
      </c>
      <c r="BA103" s="29"/>
      <c r="BB103" s="41">
        <v>304433</v>
      </c>
      <c r="BC103" s="119" t="str">
        <f t="shared" si="49"/>
        <v>CUMPLE</v>
      </c>
      <c r="BD103" s="106">
        <f t="shared" si="50"/>
        <v>300077.875</v>
      </c>
      <c r="BE103" s="109">
        <f t="shared" si="51"/>
        <v>328705.304275</v>
      </c>
      <c r="BF103" s="110"/>
    </row>
    <row r="104" spans="1:58" s="31" customFormat="1" ht="25.5" customHeight="1">
      <c r="A104" s="28"/>
      <c r="B104" s="28"/>
      <c r="C104" s="77" t="s">
        <v>222</v>
      </c>
      <c r="D104" s="78" t="s">
        <v>223</v>
      </c>
      <c r="E104" s="32" t="s">
        <v>50</v>
      </c>
      <c r="F104" s="88">
        <v>1</v>
      </c>
      <c r="G104" s="85">
        <v>580438</v>
      </c>
      <c r="H104" s="29"/>
      <c r="I104" s="41">
        <v>576956</v>
      </c>
      <c r="J104" s="30" t="str">
        <f t="shared" si="34"/>
        <v>CUMPLE</v>
      </c>
      <c r="K104" s="29"/>
      <c r="L104" s="41">
        <v>563025</v>
      </c>
      <c r="M104" s="30" t="str">
        <f t="shared" si="35"/>
        <v>CUMPLE</v>
      </c>
      <c r="N104" s="29"/>
      <c r="O104" s="41">
        <v>539808</v>
      </c>
      <c r="P104" s="30" t="str">
        <f t="shared" si="36"/>
        <v>CUMPLE</v>
      </c>
      <c r="Q104" s="29"/>
      <c r="R104" s="41">
        <v>558555</v>
      </c>
      <c r="S104" s="30" t="str">
        <f t="shared" si="37"/>
        <v>CUMPLE</v>
      </c>
      <c r="T104" s="29"/>
      <c r="U104" s="41">
        <v>561284</v>
      </c>
      <c r="V104" s="30" t="str">
        <f t="shared" si="38"/>
        <v>CUMPLE</v>
      </c>
      <c r="W104" s="29"/>
      <c r="X104" s="41">
        <v>578697</v>
      </c>
      <c r="Y104" s="30" t="str">
        <f t="shared" si="39"/>
        <v>CUMPLE</v>
      </c>
      <c r="Z104" s="29"/>
      <c r="AA104" s="41">
        <v>565115</v>
      </c>
      <c r="AB104" s="30" t="str">
        <f t="shared" si="40"/>
        <v>CUMPLE</v>
      </c>
      <c r="AC104" s="29"/>
      <c r="AD104" s="41">
        <v>565221</v>
      </c>
      <c r="AE104" s="30" t="str">
        <f t="shared" si="41"/>
        <v>CUMPLE</v>
      </c>
      <c r="AF104" s="29"/>
      <c r="AG104" s="41">
        <v>555926</v>
      </c>
      <c r="AH104" s="30" t="str">
        <f t="shared" si="42"/>
        <v>CUMPLE</v>
      </c>
      <c r="AI104" s="29"/>
      <c r="AJ104" s="41">
        <v>564476</v>
      </c>
      <c r="AK104" s="30" t="str">
        <f t="shared" si="43"/>
        <v>CUMPLE</v>
      </c>
      <c r="AL104" s="29"/>
      <c r="AM104" s="41">
        <v>560123</v>
      </c>
      <c r="AN104" s="30" t="str">
        <f t="shared" si="44"/>
        <v>CUMPLE</v>
      </c>
      <c r="AO104" s="29"/>
      <c r="AP104" s="41">
        <v>567669</v>
      </c>
      <c r="AQ104" s="30" t="str">
        <f t="shared" si="45"/>
        <v>CUMPLE</v>
      </c>
      <c r="AR104" s="29"/>
      <c r="AS104" s="41">
        <v>561284</v>
      </c>
      <c r="AT104" s="30" t="str">
        <f t="shared" si="46"/>
        <v>CUMPLE</v>
      </c>
      <c r="AU104" s="29"/>
      <c r="AV104" s="41">
        <v>569700</v>
      </c>
      <c r="AW104" s="30" t="str">
        <f t="shared" si="47"/>
        <v>CUMPLE</v>
      </c>
      <c r="AX104" s="29"/>
      <c r="AY104" s="41">
        <v>580435</v>
      </c>
      <c r="AZ104" s="30" t="str">
        <f t="shared" si="48"/>
        <v>CUMPLE</v>
      </c>
      <c r="BA104" s="29"/>
      <c r="BB104" s="41">
        <v>573299</v>
      </c>
      <c r="BC104" s="119" t="str">
        <f t="shared" si="49"/>
        <v>CUMPLE</v>
      </c>
      <c r="BD104" s="106">
        <f t="shared" si="50"/>
        <v>565098.3125</v>
      </c>
      <c r="BE104" s="109">
        <f t="shared" si="51"/>
        <v>619008.69151249994</v>
      </c>
      <c r="BF104" s="110"/>
    </row>
    <row r="105" spans="1:58" s="31" customFormat="1" ht="27.6">
      <c r="A105" s="28"/>
      <c r="B105" s="28"/>
      <c r="C105" s="77" t="s">
        <v>224</v>
      </c>
      <c r="D105" s="78" t="s">
        <v>225</v>
      </c>
      <c r="E105" s="32" t="s">
        <v>50</v>
      </c>
      <c r="F105" s="88">
        <v>1</v>
      </c>
      <c r="G105" s="85">
        <v>294419</v>
      </c>
      <c r="H105" s="29"/>
      <c r="I105" s="41">
        <v>292653</v>
      </c>
      <c r="J105" s="30" t="str">
        <f t="shared" si="34"/>
        <v>CUMPLE</v>
      </c>
      <c r="K105" s="29"/>
      <c r="L105" s="41">
        <v>285587</v>
      </c>
      <c r="M105" s="30" t="str">
        <f t="shared" si="35"/>
        <v>CUMPLE</v>
      </c>
      <c r="N105" s="29"/>
      <c r="O105" s="41">
        <v>273810</v>
      </c>
      <c r="P105" s="30" t="str">
        <f t="shared" si="36"/>
        <v>CUMPLE</v>
      </c>
      <c r="Q105" s="29"/>
      <c r="R105" s="41">
        <v>283319</v>
      </c>
      <c r="S105" s="30" t="str">
        <f t="shared" si="37"/>
        <v>CUMPLE</v>
      </c>
      <c r="T105" s="29"/>
      <c r="U105" s="41">
        <v>284703</v>
      </c>
      <c r="V105" s="30" t="str">
        <f t="shared" si="38"/>
        <v>CUMPLE</v>
      </c>
      <c r="W105" s="29"/>
      <c r="X105" s="41">
        <v>293536</v>
      </c>
      <c r="Y105" s="30" t="str">
        <f t="shared" si="39"/>
        <v>CUMPLE</v>
      </c>
      <c r="Z105" s="29"/>
      <c r="AA105" s="41">
        <v>286647</v>
      </c>
      <c r="AB105" s="30" t="str">
        <f t="shared" si="40"/>
        <v>CUMPLE</v>
      </c>
      <c r="AC105" s="29"/>
      <c r="AD105" s="41">
        <v>286548</v>
      </c>
      <c r="AE105" s="30" t="str">
        <f t="shared" si="41"/>
        <v>CUMPLE</v>
      </c>
      <c r="AF105" s="29"/>
      <c r="AG105" s="41">
        <v>281986</v>
      </c>
      <c r="AH105" s="30" t="str">
        <f t="shared" si="42"/>
        <v>CUMPLE</v>
      </c>
      <c r="AI105" s="29"/>
      <c r="AJ105" s="41">
        <v>286323</v>
      </c>
      <c r="AK105" s="30" t="str">
        <f t="shared" si="43"/>
        <v>CUMPLE</v>
      </c>
      <c r="AL105" s="29"/>
      <c r="AM105" s="41">
        <v>284115</v>
      </c>
      <c r="AN105" s="30" t="str">
        <f t="shared" si="44"/>
        <v>CUMPLE</v>
      </c>
      <c r="AO105" s="29"/>
      <c r="AP105" s="41">
        <v>287942</v>
      </c>
      <c r="AQ105" s="30" t="str">
        <f t="shared" si="45"/>
        <v>CUMPLE</v>
      </c>
      <c r="AR105" s="29"/>
      <c r="AS105" s="41">
        <v>284703</v>
      </c>
      <c r="AT105" s="30" t="str">
        <f t="shared" si="46"/>
        <v>CUMPLE</v>
      </c>
      <c r="AU105" s="29"/>
      <c r="AV105" s="41">
        <v>288973</v>
      </c>
      <c r="AW105" s="30" t="str">
        <f t="shared" si="47"/>
        <v>CUMPLE</v>
      </c>
      <c r="AX105" s="29"/>
      <c r="AY105" s="41">
        <v>294410</v>
      </c>
      <c r="AZ105" s="30" t="str">
        <f t="shared" si="48"/>
        <v>CUMPLE</v>
      </c>
      <c r="BA105" s="29"/>
      <c r="BB105" s="41">
        <v>290798</v>
      </c>
      <c r="BC105" s="119" t="str">
        <f t="shared" si="49"/>
        <v>CUMPLE</v>
      </c>
      <c r="BD105" s="106">
        <f t="shared" si="50"/>
        <v>286628.3125</v>
      </c>
      <c r="BE105" s="109">
        <f t="shared" si="51"/>
        <v>313972.65351249999</v>
      </c>
      <c r="BF105" s="110"/>
    </row>
    <row r="106" spans="1:58" s="31" customFormat="1" ht="14.4">
      <c r="A106" s="28"/>
      <c r="B106" s="28"/>
      <c r="C106" s="77" t="s">
        <v>226</v>
      </c>
      <c r="D106" s="78" t="s">
        <v>227</v>
      </c>
      <c r="E106" s="32" t="s">
        <v>50</v>
      </c>
      <c r="F106" s="88">
        <v>1</v>
      </c>
      <c r="G106" s="85">
        <v>143981</v>
      </c>
      <c r="H106" s="29"/>
      <c r="I106" s="41">
        <v>143118</v>
      </c>
      <c r="J106" s="30" t="str">
        <f t="shared" si="34"/>
        <v>CUMPLE</v>
      </c>
      <c r="K106" s="29"/>
      <c r="L106" s="41">
        <v>139662</v>
      </c>
      <c r="M106" s="30" t="str">
        <f t="shared" si="35"/>
        <v>CUMPLE</v>
      </c>
      <c r="N106" s="29"/>
      <c r="O106" s="41">
        <v>133903</v>
      </c>
      <c r="P106" s="30" t="str">
        <f t="shared" si="36"/>
        <v>CUMPLE</v>
      </c>
      <c r="Q106" s="29"/>
      <c r="R106" s="41">
        <v>138553</v>
      </c>
      <c r="S106" s="30" t="str">
        <f t="shared" si="37"/>
        <v>CUMPLE</v>
      </c>
      <c r="T106" s="29"/>
      <c r="U106" s="41">
        <v>139230</v>
      </c>
      <c r="V106" s="30" t="str">
        <f t="shared" si="38"/>
        <v>CUMPLE</v>
      </c>
      <c r="W106" s="29"/>
      <c r="X106" s="41">
        <v>143549</v>
      </c>
      <c r="Y106" s="30" t="str">
        <f t="shared" si="39"/>
        <v>CUMPLE</v>
      </c>
      <c r="Z106" s="29"/>
      <c r="AA106" s="41">
        <v>140180</v>
      </c>
      <c r="AB106" s="30" t="str">
        <f t="shared" si="40"/>
        <v>CUMPLE</v>
      </c>
      <c r="AC106" s="29"/>
      <c r="AD106" s="41">
        <v>140092</v>
      </c>
      <c r="AE106" s="30" t="str">
        <f t="shared" si="41"/>
        <v>CUMPLE</v>
      </c>
      <c r="AF106" s="29"/>
      <c r="AG106" s="41">
        <v>137901</v>
      </c>
      <c r="AH106" s="30" t="str">
        <f t="shared" si="42"/>
        <v>CUMPLE</v>
      </c>
      <c r="AI106" s="29"/>
      <c r="AJ106" s="41">
        <v>140022</v>
      </c>
      <c r="AK106" s="30" t="str">
        <f t="shared" si="43"/>
        <v>CUMPLE</v>
      </c>
      <c r="AL106" s="29"/>
      <c r="AM106" s="41">
        <v>138942</v>
      </c>
      <c r="AN106" s="30" t="str">
        <f t="shared" si="44"/>
        <v>CUMPLE</v>
      </c>
      <c r="AO106" s="29"/>
      <c r="AP106" s="41">
        <v>140814</v>
      </c>
      <c r="AQ106" s="30" t="str">
        <f t="shared" si="45"/>
        <v>CUMPLE</v>
      </c>
      <c r="AR106" s="29"/>
      <c r="AS106" s="41">
        <v>139230</v>
      </c>
      <c r="AT106" s="30" t="str">
        <f t="shared" si="46"/>
        <v>CUMPLE</v>
      </c>
      <c r="AU106" s="29"/>
      <c r="AV106" s="41">
        <v>141318</v>
      </c>
      <c r="AW106" s="30" t="str">
        <f t="shared" si="47"/>
        <v>CUMPLE</v>
      </c>
      <c r="AX106" s="29"/>
      <c r="AY106" s="41">
        <v>143980</v>
      </c>
      <c r="AZ106" s="30" t="str">
        <f t="shared" si="48"/>
        <v>CUMPLE</v>
      </c>
      <c r="BA106" s="29"/>
      <c r="BB106" s="41">
        <v>142210</v>
      </c>
      <c r="BC106" s="119" t="str">
        <f t="shared" si="49"/>
        <v>CUMPLE</v>
      </c>
      <c r="BD106" s="106">
        <f t="shared" si="50"/>
        <v>140169</v>
      </c>
      <c r="BE106" s="109">
        <f t="shared" si="51"/>
        <v>153541.1226</v>
      </c>
      <c r="BF106" s="110"/>
    </row>
    <row r="107" spans="1:58" s="31" customFormat="1" ht="14.4">
      <c r="A107" s="28"/>
      <c r="B107" s="28"/>
      <c r="C107" s="77" t="s">
        <v>228</v>
      </c>
      <c r="D107" s="78" t="s">
        <v>229</v>
      </c>
      <c r="E107" s="32" t="s">
        <v>50</v>
      </c>
      <c r="F107" s="88">
        <v>1</v>
      </c>
      <c r="G107" s="85">
        <v>163665</v>
      </c>
      <c r="H107" s="29"/>
      <c r="I107" s="41">
        <v>162683</v>
      </c>
      <c r="J107" s="30" t="str">
        <f t="shared" si="34"/>
        <v>CUMPLE</v>
      </c>
      <c r="K107" s="29"/>
      <c r="L107" s="41">
        <v>158755</v>
      </c>
      <c r="M107" s="30" t="str">
        <f t="shared" si="35"/>
        <v>CUMPLE</v>
      </c>
      <c r="N107" s="29"/>
      <c r="O107" s="41">
        <v>152208</v>
      </c>
      <c r="P107" s="30" t="str">
        <f t="shared" si="36"/>
        <v>CUMPLE</v>
      </c>
      <c r="Q107" s="29"/>
      <c r="R107" s="41">
        <v>157495</v>
      </c>
      <c r="S107" s="30" t="str">
        <f t="shared" si="37"/>
        <v>CUMPLE</v>
      </c>
      <c r="T107" s="29"/>
      <c r="U107" s="41">
        <v>158264</v>
      </c>
      <c r="V107" s="30" t="str">
        <f t="shared" si="38"/>
        <v>CUMPLE</v>
      </c>
      <c r="W107" s="29"/>
      <c r="X107" s="41">
        <v>163174</v>
      </c>
      <c r="Y107" s="30" t="str">
        <f t="shared" si="39"/>
        <v>CUMPLE</v>
      </c>
      <c r="Z107" s="29"/>
      <c r="AA107" s="41">
        <v>159344</v>
      </c>
      <c r="AB107" s="30" t="str">
        <f t="shared" si="40"/>
        <v>CUMPLE</v>
      </c>
      <c r="AC107" s="29"/>
      <c r="AD107" s="41">
        <v>159328</v>
      </c>
      <c r="AE107" s="30" t="str">
        <f t="shared" si="41"/>
        <v>CUMPLE</v>
      </c>
      <c r="AF107" s="29"/>
      <c r="AG107" s="41">
        <v>156753</v>
      </c>
      <c r="AH107" s="30" t="str">
        <f t="shared" si="42"/>
        <v>CUMPLE</v>
      </c>
      <c r="AI107" s="29"/>
      <c r="AJ107" s="41">
        <v>159164</v>
      </c>
      <c r="AK107" s="30" t="str">
        <f t="shared" si="43"/>
        <v>CUMPLE</v>
      </c>
      <c r="AL107" s="29"/>
      <c r="AM107" s="41">
        <v>157937</v>
      </c>
      <c r="AN107" s="30" t="str">
        <f t="shared" si="44"/>
        <v>CUMPLE</v>
      </c>
      <c r="AO107" s="29"/>
      <c r="AP107" s="41">
        <v>160064</v>
      </c>
      <c r="AQ107" s="30" t="str">
        <f t="shared" si="45"/>
        <v>CUMPLE</v>
      </c>
      <c r="AR107" s="29"/>
      <c r="AS107" s="41">
        <v>158264</v>
      </c>
      <c r="AT107" s="30" t="str">
        <f t="shared" si="46"/>
        <v>CUMPLE</v>
      </c>
      <c r="AU107" s="29"/>
      <c r="AV107" s="41">
        <v>160637</v>
      </c>
      <c r="AW107" s="30" t="str">
        <f t="shared" si="47"/>
        <v>CUMPLE</v>
      </c>
      <c r="AX107" s="29"/>
      <c r="AY107" s="41">
        <v>163660</v>
      </c>
      <c r="AZ107" s="30" t="str">
        <f t="shared" si="48"/>
        <v>CUMPLE</v>
      </c>
      <c r="BA107" s="29"/>
      <c r="BB107" s="41">
        <v>161652</v>
      </c>
      <c r="BC107" s="119" t="str">
        <f t="shared" si="49"/>
        <v>CUMPLE</v>
      </c>
      <c r="BD107" s="106">
        <f t="shared" si="50"/>
        <v>159336.375</v>
      </c>
      <c r="BE107" s="109">
        <f t="shared" si="51"/>
        <v>174537.065175</v>
      </c>
      <c r="BF107" s="110"/>
    </row>
    <row r="108" spans="1:58" s="31" customFormat="1" ht="14.4">
      <c r="A108" s="28"/>
      <c r="B108" s="28"/>
      <c r="C108" s="77" t="s">
        <v>230</v>
      </c>
      <c r="D108" s="78" t="s">
        <v>231</v>
      </c>
      <c r="E108" s="32" t="s">
        <v>50</v>
      </c>
      <c r="F108" s="88">
        <v>1</v>
      </c>
      <c r="G108" s="85">
        <v>204150</v>
      </c>
      <c r="H108" s="29"/>
      <c r="I108" s="41">
        <v>202925</v>
      </c>
      <c r="J108" s="30" t="str">
        <f t="shared" si="34"/>
        <v>CUMPLE</v>
      </c>
      <c r="K108" s="29"/>
      <c r="L108" s="41">
        <v>198025</v>
      </c>
      <c r="M108" s="30" t="str">
        <f t="shared" si="35"/>
        <v>CUMPLE</v>
      </c>
      <c r="N108" s="29"/>
      <c r="O108" s="41">
        <v>189859</v>
      </c>
      <c r="P108" s="30" t="str">
        <f t="shared" si="36"/>
        <v>CUMPLE</v>
      </c>
      <c r="Q108" s="29"/>
      <c r="R108" s="41">
        <v>196454</v>
      </c>
      <c r="S108" s="30" t="str">
        <f t="shared" si="37"/>
        <v>CUMPLE</v>
      </c>
      <c r="T108" s="29"/>
      <c r="U108" s="41">
        <v>197413</v>
      </c>
      <c r="V108" s="30" t="str">
        <f t="shared" si="38"/>
        <v>CUMPLE</v>
      </c>
      <c r="W108" s="29"/>
      <c r="X108" s="41">
        <v>203537</v>
      </c>
      <c r="Y108" s="30" t="str">
        <f t="shared" si="39"/>
        <v>CUMPLE</v>
      </c>
      <c r="Z108" s="29"/>
      <c r="AA108" s="41">
        <v>198760</v>
      </c>
      <c r="AB108" s="30" t="str">
        <f t="shared" si="40"/>
        <v>CUMPLE</v>
      </c>
      <c r="AC108" s="29"/>
      <c r="AD108" s="41">
        <v>198741</v>
      </c>
      <c r="AE108" s="30" t="str">
        <f t="shared" si="41"/>
        <v>CUMPLE</v>
      </c>
      <c r="AF108" s="29"/>
      <c r="AG108" s="41">
        <v>195528</v>
      </c>
      <c r="AH108" s="30" t="str">
        <f t="shared" si="42"/>
        <v>CUMPLE</v>
      </c>
      <c r="AI108" s="29"/>
      <c r="AJ108" s="41">
        <v>198536</v>
      </c>
      <c r="AK108" s="30" t="str">
        <f t="shared" si="43"/>
        <v>CUMPLE</v>
      </c>
      <c r="AL108" s="29"/>
      <c r="AM108" s="41">
        <v>197004</v>
      </c>
      <c r="AN108" s="30" t="str">
        <f t="shared" si="44"/>
        <v>CUMPLE</v>
      </c>
      <c r="AO108" s="29"/>
      <c r="AP108" s="41">
        <v>199658</v>
      </c>
      <c r="AQ108" s="30" t="str">
        <f t="shared" si="45"/>
        <v>CUMPLE</v>
      </c>
      <c r="AR108" s="29"/>
      <c r="AS108" s="41">
        <v>197413</v>
      </c>
      <c r="AT108" s="30" t="str">
        <f t="shared" si="46"/>
        <v>CUMPLE</v>
      </c>
      <c r="AU108" s="29"/>
      <c r="AV108" s="41">
        <v>200373</v>
      </c>
      <c r="AW108" s="30" t="str">
        <f t="shared" si="47"/>
        <v>CUMPLE</v>
      </c>
      <c r="AX108" s="29"/>
      <c r="AY108" s="41">
        <v>204145</v>
      </c>
      <c r="AZ108" s="30" t="str">
        <f t="shared" si="48"/>
        <v>CUMPLE</v>
      </c>
      <c r="BA108" s="29"/>
      <c r="BB108" s="41">
        <v>201639</v>
      </c>
      <c r="BC108" s="119" t="str">
        <f t="shared" si="49"/>
        <v>CUMPLE</v>
      </c>
      <c r="BD108" s="106">
        <f t="shared" si="50"/>
        <v>198750.625</v>
      </c>
      <c r="BE108" s="109">
        <f t="shared" si="51"/>
        <v>217711.43462499999</v>
      </c>
      <c r="BF108" s="110"/>
    </row>
    <row r="109" spans="1:58" s="31" customFormat="1" ht="27.6">
      <c r="A109" s="28"/>
      <c r="B109" s="28"/>
      <c r="C109" s="77" t="s">
        <v>232</v>
      </c>
      <c r="D109" s="78" t="s">
        <v>233</v>
      </c>
      <c r="E109" s="32" t="s">
        <v>71</v>
      </c>
      <c r="F109" s="88">
        <v>1</v>
      </c>
      <c r="G109" s="85">
        <v>260122</v>
      </c>
      <c r="H109" s="29"/>
      <c r="I109" s="41">
        <v>258561</v>
      </c>
      <c r="J109" s="30" t="str">
        <f t="shared" si="34"/>
        <v>CUMPLE</v>
      </c>
      <c r="K109" s="29"/>
      <c r="L109" s="41">
        <v>252318</v>
      </c>
      <c r="M109" s="30" t="str">
        <f t="shared" si="35"/>
        <v>CUMPLE</v>
      </c>
      <c r="N109" s="29"/>
      <c r="O109" s="41">
        <v>241913</v>
      </c>
      <c r="P109" s="30" t="str">
        <f t="shared" si="36"/>
        <v>CUMPLE</v>
      </c>
      <c r="Q109" s="29"/>
      <c r="R109" s="41">
        <v>250315</v>
      </c>
      <c r="S109" s="30" t="str">
        <f t="shared" si="37"/>
        <v>CUMPLE</v>
      </c>
      <c r="T109" s="29"/>
      <c r="U109" s="41">
        <v>251538</v>
      </c>
      <c r="V109" s="30" t="str">
        <f t="shared" si="38"/>
        <v>CUMPLE</v>
      </c>
      <c r="W109" s="29"/>
      <c r="X109" s="41">
        <v>259341</v>
      </c>
      <c r="Y109" s="30" t="str">
        <f t="shared" si="39"/>
        <v>CUMPLE</v>
      </c>
      <c r="Z109" s="29"/>
      <c r="AA109" s="41">
        <v>253254</v>
      </c>
      <c r="AB109" s="30" t="str">
        <f t="shared" si="40"/>
        <v>CUMPLE</v>
      </c>
      <c r="AC109" s="29"/>
      <c r="AD109" s="41">
        <v>253221</v>
      </c>
      <c r="AE109" s="30" t="str">
        <f t="shared" si="41"/>
        <v>CUMPLE</v>
      </c>
      <c r="AF109" s="29"/>
      <c r="AG109" s="41">
        <v>249137</v>
      </c>
      <c r="AH109" s="30" t="str">
        <f t="shared" si="42"/>
        <v>CUMPLE</v>
      </c>
      <c r="AI109" s="29"/>
      <c r="AJ109" s="41">
        <v>252968</v>
      </c>
      <c r="AK109" s="30" t="str">
        <f t="shared" si="43"/>
        <v>CUMPLE</v>
      </c>
      <c r="AL109" s="29"/>
      <c r="AM109" s="41">
        <v>251017</v>
      </c>
      <c r="AN109" s="30" t="str">
        <f t="shared" si="44"/>
        <v>CUMPLE</v>
      </c>
      <c r="AO109" s="29"/>
      <c r="AP109" s="41">
        <v>254399</v>
      </c>
      <c r="AQ109" s="30" t="str">
        <f t="shared" si="45"/>
        <v>CUMPLE</v>
      </c>
      <c r="AR109" s="29"/>
      <c r="AS109" s="41">
        <v>251538</v>
      </c>
      <c r="AT109" s="30" t="str">
        <f t="shared" si="46"/>
        <v>CUMPLE</v>
      </c>
      <c r="AU109" s="29"/>
      <c r="AV109" s="41">
        <v>255309</v>
      </c>
      <c r="AW109" s="30" t="str">
        <f t="shared" si="47"/>
        <v>CUMPLE</v>
      </c>
      <c r="AX109" s="29"/>
      <c r="AY109" s="41">
        <v>260120</v>
      </c>
      <c r="AZ109" s="30" t="str">
        <f t="shared" si="48"/>
        <v>CUMPLE</v>
      </c>
      <c r="BA109" s="29"/>
      <c r="BB109" s="41">
        <v>256922</v>
      </c>
      <c r="BC109" s="119" t="str">
        <f t="shared" si="49"/>
        <v>CUMPLE</v>
      </c>
      <c r="BD109" s="106">
        <f t="shared" si="50"/>
        <v>253241.9375</v>
      </c>
      <c r="BE109" s="109">
        <f t="shared" si="51"/>
        <v>277401.2183375</v>
      </c>
      <c r="BF109" s="110"/>
    </row>
    <row r="110" spans="1:58" s="31" customFormat="1" ht="14.4">
      <c r="A110" s="28"/>
      <c r="B110" s="28"/>
      <c r="C110" s="77" t="s">
        <v>234</v>
      </c>
      <c r="D110" s="78" t="s">
        <v>235</v>
      </c>
      <c r="E110" s="32" t="s">
        <v>50</v>
      </c>
      <c r="F110" s="88">
        <v>1</v>
      </c>
      <c r="G110" s="85">
        <v>174891</v>
      </c>
      <c r="H110" s="29"/>
      <c r="I110" s="41">
        <v>173842</v>
      </c>
      <c r="J110" s="30" t="str">
        <f t="shared" si="34"/>
        <v>CUMPLE</v>
      </c>
      <c r="K110" s="29"/>
      <c r="L110" s="41">
        <v>169645</v>
      </c>
      <c r="M110" s="30" t="str">
        <f t="shared" si="35"/>
        <v>CUMPLE</v>
      </c>
      <c r="N110" s="29"/>
      <c r="O110" s="41">
        <v>162649</v>
      </c>
      <c r="P110" s="30" t="str">
        <f t="shared" si="36"/>
        <v>CUMPLE</v>
      </c>
      <c r="Q110" s="29"/>
      <c r="R110" s="41">
        <v>168298</v>
      </c>
      <c r="S110" s="30" t="str">
        <f t="shared" si="37"/>
        <v>CUMPLE</v>
      </c>
      <c r="T110" s="29"/>
      <c r="U110" s="41">
        <v>169120</v>
      </c>
      <c r="V110" s="30" t="str">
        <f t="shared" si="38"/>
        <v>CUMPLE</v>
      </c>
      <c r="W110" s="29"/>
      <c r="X110" s="41">
        <v>174367</v>
      </c>
      <c r="Y110" s="30" t="str">
        <f t="shared" si="39"/>
        <v>CUMPLE</v>
      </c>
      <c r="Z110" s="29"/>
      <c r="AA110" s="41">
        <v>170274</v>
      </c>
      <c r="AB110" s="30" t="str">
        <f t="shared" si="40"/>
        <v>CUMPLE</v>
      </c>
      <c r="AC110" s="29"/>
      <c r="AD110" s="41">
        <v>170251</v>
      </c>
      <c r="AE110" s="30" t="str">
        <f t="shared" si="41"/>
        <v>CUMPLE</v>
      </c>
      <c r="AF110" s="29"/>
      <c r="AG110" s="41">
        <v>167506</v>
      </c>
      <c r="AH110" s="30" t="str">
        <f t="shared" si="42"/>
        <v>CUMPLE</v>
      </c>
      <c r="AI110" s="29"/>
      <c r="AJ110" s="41">
        <v>170082</v>
      </c>
      <c r="AK110" s="30" t="str">
        <f t="shared" si="43"/>
        <v>CUMPLE</v>
      </c>
      <c r="AL110" s="29"/>
      <c r="AM110" s="41">
        <v>168770</v>
      </c>
      <c r="AN110" s="30" t="str">
        <f t="shared" si="44"/>
        <v>CUMPLE</v>
      </c>
      <c r="AO110" s="29"/>
      <c r="AP110" s="41">
        <v>171044</v>
      </c>
      <c r="AQ110" s="30" t="str">
        <f t="shared" si="45"/>
        <v>CUMPLE</v>
      </c>
      <c r="AR110" s="29"/>
      <c r="AS110" s="41">
        <v>169120</v>
      </c>
      <c r="AT110" s="30" t="str">
        <f t="shared" si="46"/>
        <v>CUMPLE</v>
      </c>
      <c r="AU110" s="29"/>
      <c r="AV110" s="41">
        <v>171656</v>
      </c>
      <c r="AW110" s="30" t="str">
        <f t="shared" si="47"/>
        <v>CUMPLE</v>
      </c>
      <c r="AX110" s="29"/>
      <c r="AY110" s="41">
        <v>174890</v>
      </c>
      <c r="AZ110" s="30" t="str">
        <f t="shared" si="48"/>
        <v>CUMPLE</v>
      </c>
      <c r="BA110" s="29"/>
      <c r="BB110" s="41">
        <v>172740</v>
      </c>
      <c r="BC110" s="119" t="str">
        <f t="shared" si="49"/>
        <v>CUMPLE</v>
      </c>
      <c r="BD110" s="106">
        <f t="shared" si="50"/>
        <v>170265.875</v>
      </c>
      <c r="BE110" s="109">
        <f t="shared" si="51"/>
        <v>186509.23947499998</v>
      </c>
      <c r="BF110" s="110"/>
    </row>
    <row r="111" spans="1:58" s="31" customFormat="1" ht="14.4">
      <c r="A111" s="28"/>
      <c r="B111" s="28"/>
      <c r="C111" s="77" t="s">
        <v>236</v>
      </c>
      <c r="D111" s="78" t="s">
        <v>237</v>
      </c>
      <c r="E111" s="32" t="s">
        <v>50</v>
      </c>
      <c r="F111" s="88">
        <v>1</v>
      </c>
      <c r="G111" s="85">
        <v>152670</v>
      </c>
      <c r="H111" s="29"/>
      <c r="I111" s="41">
        <v>151754</v>
      </c>
      <c r="J111" s="30" t="str">
        <f t="shared" si="34"/>
        <v>CUMPLE</v>
      </c>
      <c r="K111" s="29"/>
      <c r="L111" s="41">
        <v>148090</v>
      </c>
      <c r="M111" s="30" t="str">
        <f t="shared" si="35"/>
        <v>CUMPLE</v>
      </c>
      <c r="N111" s="29"/>
      <c r="O111" s="41">
        <v>141983</v>
      </c>
      <c r="P111" s="30" t="str">
        <f t="shared" si="36"/>
        <v>CUMPLE</v>
      </c>
      <c r="Q111" s="29"/>
      <c r="R111" s="41">
        <v>146914</v>
      </c>
      <c r="S111" s="30" t="str">
        <f t="shared" si="37"/>
        <v>CUMPLE</v>
      </c>
      <c r="T111" s="29"/>
      <c r="U111" s="41">
        <v>147632</v>
      </c>
      <c r="V111" s="30" t="str">
        <f t="shared" si="38"/>
        <v>CUMPLE</v>
      </c>
      <c r="W111" s="29"/>
      <c r="X111" s="41">
        <v>152212</v>
      </c>
      <c r="Y111" s="30" t="str">
        <f t="shared" si="39"/>
        <v>CUMPLE</v>
      </c>
      <c r="Z111" s="29"/>
      <c r="AA111" s="41">
        <v>148640</v>
      </c>
      <c r="AB111" s="30" t="str">
        <f t="shared" si="40"/>
        <v>CUMPLE</v>
      </c>
      <c r="AC111" s="29"/>
      <c r="AD111" s="41">
        <v>148624</v>
      </c>
      <c r="AE111" s="30" t="str">
        <f t="shared" si="41"/>
        <v>CUMPLE</v>
      </c>
      <c r="AF111" s="29"/>
      <c r="AG111" s="41">
        <v>146223</v>
      </c>
      <c r="AH111" s="30" t="str">
        <f t="shared" si="42"/>
        <v>CUMPLE</v>
      </c>
      <c r="AI111" s="29"/>
      <c r="AJ111" s="41">
        <v>148472</v>
      </c>
      <c r="AK111" s="30" t="str">
        <f t="shared" si="43"/>
        <v>CUMPLE</v>
      </c>
      <c r="AL111" s="29"/>
      <c r="AM111" s="41">
        <v>147327</v>
      </c>
      <c r="AN111" s="30" t="str">
        <f t="shared" si="44"/>
        <v>CUMPLE</v>
      </c>
      <c r="AO111" s="29"/>
      <c r="AP111" s="41">
        <v>149311</v>
      </c>
      <c r="AQ111" s="30" t="str">
        <f t="shared" si="45"/>
        <v>CUMPLE</v>
      </c>
      <c r="AR111" s="29"/>
      <c r="AS111" s="41">
        <v>147632</v>
      </c>
      <c r="AT111" s="30" t="str">
        <f t="shared" si="46"/>
        <v>CUMPLE</v>
      </c>
      <c r="AU111" s="29"/>
      <c r="AV111" s="41">
        <v>149846</v>
      </c>
      <c r="AW111" s="30" t="str">
        <f t="shared" si="47"/>
        <v>CUMPLE</v>
      </c>
      <c r="AX111" s="29"/>
      <c r="AY111" s="41">
        <v>152670</v>
      </c>
      <c r="AZ111" s="30" t="str">
        <f t="shared" si="48"/>
        <v>CUMPLE</v>
      </c>
      <c r="BA111" s="29"/>
      <c r="BB111" s="41">
        <v>150792</v>
      </c>
      <c r="BC111" s="119" t="str">
        <f t="shared" si="49"/>
        <v>CUMPLE</v>
      </c>
      <c r="BD111" s="106">
        <f t="shared" si="50"/>
        <v>148632.625</v>
      </c>
      <c r="BE111" s="109">
        <f t="shared" si="51"/>
        <v>162812.177425</v>
      </c>
      <c r="BF111" s="110"/>
    </row>
    <row r="112" spans="1:58" s="31" customFormat="1" ht="14.4">
      <c r="A112" s="28"/>
      <c r="B112" s="28"/>
      <c r="C112" s="77" t="s">
        <v>236</v>
      </c>
      <c r="D112" s="78" t="s">
        <v>238</v>
      </c>
      <c r="E112" s="32" t="s">
        <v>50</v>
      </c>
      <c r="F112" s="88">
        <v>1</v>
      </c>
      <c r="G112" s="85">
        <v>181890</v>
      </c>
      <c r="H112" s="29"/>
      <c r="I112" s="41">
        <v>180798</v>
      </c>
      <c r="J112" s="30" t="str">
        <f t="shared" si="34"/>
        <v>CUMPLE</v>
      </c>
      <c r="K112" s="29"/>
      <c r="L112" s="41">
        <v>176433</v>
      </c>
      <c r="M112" s="30" t="str">
        <f t="shared" si="35"/>
        <v>CUMPLE</v>
      </c>
      <c r="N112" s="29"/>
      <c r="O112" s="41">
        <v>169157</v>
      </c>
      <c r="P112" s="30" t="str">
        <f t="shared" si="36"/>
        <v>CUMPLE</v>
      </c>
      <c r="Q112" s="29"/>
      <c r="R112" s="41">
        <v>175033</v>
      </c>
      <c r="S112" s="30" t="str">
        <f t="shared" si="37"/>
        <v>CUMPLE</v>
      </c>
      <c r="T112" s="29"/>
      <c r="U112" s="41">
        <v>175887</v>
      </c>
      <c r="V112" s="30" t="str">
        <f t="shared" si="38"/>
        <v>CUMPLE</v>
      </c>
      <c r="W112" s="29"/>
      <c r="X112" s="41">
        <v>181344</v>
      </c>
      <c r="Y112" s="30" t="str">
        <f t="shared" si="39"/>
        <v>CUMPLE</v>
      </c>
      <c r="Z112" s="29"/>
      <c r="AA112" s="41">
        <v>177088</v>
      </c>
      <c r="AB112" s="30" t="str">
        <f t="shared" si="40"/>
        <v>CUMPLE</v>
      </c>
      <c r="AC112" s="29"/>
      <c r="AD112" s="41">
        <v>177069</v>
      </c>
      <c r="AE112" s="30" t="str">
        <f t="shared" si="41"/>
        <v>CUMPLE</v>
      </c>
      <c r="AF112" s="29"/>
      <c r="AG112" s="41">
        <v>174208</v>
      </c>
      <c r="AH112" s="30" t="str">
        <f t="shared" si="42"/>
        <v>CUMPLE</v>
      </c>
      <c r="AI112" s="29"/>
      <c r="AJ112" s="41">
        <v>176888</v>
      </c>
      <c r="AK112" s="30" t="str">
        <f t="shared" si="43"/>
        <v>CUMPLE</v>
      </c>
      <c r="AL112" s="29"/>
      <c r="AM112" s="41">
        <v>175523</v>
      </c>
      <c r="AN112" s="30" t="str">
        <f t="shared" si="44"/>
        <v>CUMPLE</v>
      </c>
      <c r="AO112" s="29"/>
      <c r="AP112" s="41">
        <v>177888</v>
      </c>
      <c r="AQ112" s="30" t="str">
        <f t="shared" si="45"/>
        <v>CUMPLE</v>
      </c>
      <c r="AR112" s="29"/>
      <c r="AS112" s="41">
        <v>175887</v>
      </c>
      <c r="AT112" s="30" t="str">
        <f t="shared" si="46"/>
        <v>CUMPLE</v>
      </c>
      <c r="AU112" s="29"/>
      <c r="AV112" s="41">
        <v>178525</v>
      </c>
      <c r="AW112" s="30" t="str">
        <f t="shared" si="47"/>
        <v>CUMPLE</v>
      </c>
      <c r="AX112" s="29"/>
      <c r="AY112" s="41">
        <v>181885</v>
      </c>
      <c r="AZ112" s="30" t="str">
        <f t="shared" si="48"/>
        <v>CUMPLE</v>
      </c>
      <c r="BA112" s="29"/>
      <c r="BB112" s="41">
        <v>179652</v>
      </c>
      <c r="BC112" s="119" t="str">
        <f t="shared" si="49"/>
        <v>CUMPLE</v>
      </c>
      <c r="BD112" s="106">
        <f t="shared" si="50"/>
        <v>177079.0625</v>
      </c>
      <c r="BE112" s="109">
        <f t="shared" si="51"/>
        <v>193972.40506249998</v>
      </c>
      <c r="BF112" s="110"/>
    </row>
    <row r="113" spans="1:58" s="31" customFormat="1" ht="14.4">
      <c r="A113" s="28"/>
      <c r="B113" s="28"/>
      <c r="C113" s="77" t="s">
        <v>239</v>
      </c>
      <c r="D113" s="78" t="s">
        <v>240</v>
      </c>
      <c r="E113" s="32" t="s">
        <v>71</v>
      </c>
      <c r="F113" s="88">
        <v>1</v>
      </c>
      <c r="G113" s="85">
        <v>332663</v>
      </c>
      <c r="H113" s="29"/>
      <c r="I113" s="41">
        <v>330667</v>
      </c>
      <c r="J113" s="30" t="str">
        <f t="shared" si="34"/>
        <v>CUMPLE</v>
      </c>
      <c r="K113" s="29"/>
      <c r="L113" s="41">
        <v>322683</v>
      </c>
      <c r="M113" s="30" t="str">
        <f t="shared" si="35"/>
        <v>CUMPLE</v>
      </c>
      <c r="N113" s="29"/>
      <c r="O113" s="41">
        <v>309376</v>
      </c>
      <c r="P113" s="30" t="str">
        <f t="shared" si="36"/>
        <v>CUMPLE</v>
      </c>
      <c r="Q113" s="29"/>
      <c r="R113" s="41">
        <v>320122</v>
      </c>
      <c r="S113" s="30" t="str">
        <f t="shared" si="37"/>
        <v>CUMPLE</v>
      </c>
      <c r="T113" s="29"/>
      <c r="U113" s="41">
        <v>321685</v>
      </c>
      <c r="V113" s="30" t="str">
        <f t="shared" si="38"/>
        <v>CUMPLE</v>
      </c>
      <c r="W113" s="29"/>
      <c r="X113" s="41">
        <v>331665</v>
      </c>
      <c r="Y113" s="30" t="str">
        <f t="shared" si="39"/>
        <v>CUMPLE</v>
      </c>
      <c r="Z113" s="29"/>
      <c r="AA113" s="41">
        <v>323880</v>
      </c>
      <c r="AB113" s="30" t="str">
        <f t="shared" si="40"/>
        <v>CUMPLE</v>
      </c>
      <c r="AC113" s="29"/>
      <c r="AD113" s="41">
        <v>323841</v>
      </c>
      <c r="AE113" s="30" t="str">
        <f t="shared" si="41"/>
        <v>CUMPLE</v>
      </c>
      <c r="AF113" s="29"/>
      <c r="AG113" s="41">
        <v>318614</v>
      </c>
      <c r="AH113" s="30" t="str">
        <f t="shared" si="42"/>
        <v>CUMPLE</v>
      </c>
      <c r="AI113" s="29"/>
      <c r="AJ113" s="41">
        <v>323514</v>
      </c>
      <c r="AK113" s="30" t="str">
        <f t="shared" si="43"/>
        <v>CUMPLE</v>
      </c>
      <c r="AL113" s="29"/>
      <c r="AM113" s="41">
        <v>321019</v>
      </c>
      <c r="AN113" s="30" t="str">
        <f t="shared" si="44"/>
        <v>CUMPLE</v>
      </c>
      <c r="AO113" s="29"/>
      <c r="AP113" s="41">
        <v>325344</v>
      </c>
      <c r="AQ113" s="30" t="str">
        <f t="shared" si="45"/>
        <v>CUMPLE</v>
      </c>
      <c r="AR113" s="29"/>
      <c r="AS113" s="41">
        <v>321685</v>
      </c>
      <c r="AT113" s="30" t="str">
        <f t="shared" si="46"/>
        <v>CUMPLE</v>
      </c>
      <c r="AU113" s="29"/>
      <c r="AV113" s="41">
        <v>326508</v>
      </c>
      <c r="AW113" s="30" t="str">
        <f t="shared" si="47"/>
        <v>CUMPLE</v>
      </c>
      <c r="AX113" s="29"/>
      <c r="AY113" s="41">
        <v>332660</v>
      </c>
      <c r="AZ113" s="30" t="str">
        <f t="shared" si="48"/>
        <v>CUMPLE</v>
      </c>
      <c r="BA113" s="29"/>
      <c r="BB113" s="41">
        <v>328571</v>
      </c>
      <c r="BC113" s="119" t="str">
        <f t="shared" si="49"/>
        <v>CUMPLE</v>
      </c>
      <c r="BD113" s="106">
        <f t="shared" si="50"/>
        <v>323864.625</v>
      </c>
      <c r="BE113" s="109">
        <f t="shared" si="51"/>
        <v>354761.31022499996</v>
      </c>
      <c r="BF113" s="110"/>
    </row>
    <row r="114" spans="1:58" s="31" customFormat="1" ht="14.4">
      <c r="A114" s="28"/>
      <c r="B114" s="28"/>
      <c r="C114" s="77" t="s">
        <v>241</v>
      </c>
      <c r="D114" s="78" t="s">
        <v>242</v>
      </c>
      <c r="E114" s="32" t="s">
        <v>71</v>
      </c>
      <c r="F114" s="88">
        <v>1</v>
      </c>
      <c r="G114" s="85">
        <v>303044</v>
      </c>
      <c r="H114" s="29"/>
      <c r="I114" s="41">
        <v>301225</v>
      </c>
      <c r="J114" s="30" t="str">
        <f t="shared" si="34"/>
        <v>CUMPLE</v>
      </c>
      <c r="K114" s="29"/>
      <c r="L114" s="41">
        <v>293952</v>
      </c>
      <c r="M114" s="30" t="str">
        <f t="shared" si="35"/>
        <v>CUMPLE</v>
      </c>
      <c r="N114" s="29"/>
      <c r="O114" s="41">
        <v>281831</v>
      </c>
      <c r="P114" s="30" t="str">
        <f t="shared" si="36"/>
        <v>CUMPLE</v>
      </c>
      <c r="Q114" s="29"/>
      <c r="R114" s="41">
        <v>291619</v>
      </c>
      <c r="S114" s="30" t="str">
        <f t="shared" si="37"/>
        <v>CUMPLE</v>
      </c>
      <c r="T114" s="29"/>
      <c r="U114" s="41">
        <v>293043</v>
      </c>
      <c r="V114" s="30" t="str">
        <f t="shared" si="38"/>
        <v>CUMPLE</v>
      </c>
      <c r="W114" s="29"/>
      <c r="X114" s="41">
        <v>302135</v>
      </c>
      <c r="Y114" s="30" t="str">
        <f t="shared" si="39"/>
        <v>CUMPLE</v>
      </c>
      <c r="Z114" s="29"/>
      <c r="AA114" s="41">
        <v>295043</v>
      </c>
      <c r="AB114" s="30" t="str">
        <f t="shared" si="40"/>
        <v>CUMPLE</v>
      </c>
      <c r="AC114" s="29"/>
      <c r="AD114" s="41">
        <v>295002</v>
      </c>
      <c r="AE114" s="30" t="str">
        <f t="shared" si="41"/>
        <v>CUMPLE</v>
      </c>
      <c r="AF114" s="29"/>
      <c r="AG114" s="41">
        <v>290246</v>
      </c>
      <c r="AH114" s="30" t="str">
        <f t="shared" si="42"/>
        <v>CUMPLE</v>
      </c>
      <c r="AI114" s="29"/>
      <c r="AJ114" s="41">
        <v>294710</v>
      </c>
      <c r="AK114" s="30" t="str">
        <f t="shared" si="43"/>
        <v>CUMPLE</v>
      </c>
      <c r="AL114" s="29"/>
      <c r="AM114" s="41">
        <v>292437</v>
      </c>
      <c r="AN114" s="30" t="str">
        <f t="shared" si="44"/>
        <v>CUMPLE</v>
      </c>
      <c r="AO114" s="29"/>
      <c r="AP114" s="41">
        <v>296377</v>
      </c>
      <c r="AQ114" s="30" t="str">
        <f t="shared" si="45"/>
        <v>CUMPLE</v>
      </c>
      <c r="AR114" s="29"/>
      <c r="AS114" s="41">
        <v>293043</v>
      </c>
      <c r="AT114" s="30" t="str">
        <f t="shared" si="46"/>
        <v>CUMPLE</v>
      </c>
      <c r="AU114" s="29"/>
      <c r="AV114" s="41">
        <v>297437</v>
      </c>
      <c r="AW114" s="30" t="str">
        <f t="shared" si="47"/>
        <v>CUMPLE</v>
      </c>
      <c r="AX114" s="29"/>
      <c r="AY114" s="41">
        <v>303040</v>
      </c>
      <c r="AZ114" s="30" t="str">
        <f t="shared" si="48"/>
        <v>CUMPLE</v>
      </c>
      <c r="BA114" s="29"/>
      <c r="BB114" s="41">
        <v>299316</v>
      </c>
      <c r="BC114" s="119" t="str">
        <f t="shared" si="49"/>
        <v>CUMPLE</v>
      </c>
      <c r="BD114" s="106">
        <f t="shared" si="50"/>
        <v>295028.5</v>
      </c>
      <c r="BE114" s="109">
        <f t="shared" si="51"/>
        <v>323174.21889999998</v>
      </c>
      <c r="BF114" s="110"/>
    </row>
    <row r="115" spans="1:58" s="31" customFormat="1" ht="14.4">
      <c r="A115" s="28"/>
      <c r="B115" s="28"/>
      <c r="C115" s="77" t="s">
        <v>243</v>
      </c>
      <c r="D115" s="78" t="s">
        <v>244</v>
      </c>
      <c r="E115" s="32" t="s">
        <v>71</v>
      </c>
      <c r="F115" s="88">
        <v>1</v>
      </c>
      <c r="G115" s="85">
        <v>380685</v>
      </c>
      <c r="H115" s="29"/>
      <c r="I115" s="41">
        <v>378401</v>
      </c>
      <c r="J115" s="30" t="str">
        <f t="shared" si="34"/>
        <v>CUMPLE</v>
      </c>
      <c r="K115" s="29"/>
      <c r="L115" s="41">
        <v>369265</v>
      </c>
      <c r="M115" s="30" t="str">
        <f t="shared" si="35"/>
        <v>CUMPLE</v>
      </c>
      <c r="N115" s="29"/>
      <c r="O115" s="41">
        <v>354037</v>
      </c>
      <c r="P115" s="30" t="str">
        <f t="shared" si="36"/>
        <v>CUMPLE</v>
      </c>
      <c r="Q115" s="29"/>
      <c r="R115" s="41">
        <v>366333</v>
      </c>
      <c r="S115" s="30" t="str">
        <f t="shared" si="37"/>
        <v>CUMPLE</v>
      </c>
      <c r="T115" s="29"/>
      <c r="U115" s="41">
        <v>368122</v>
      </c>
      <c r="V115" s="30" t="str">
        <f t="shared" si="38"/>
        <v>CUMPLE</v>
      </c>
      <c r="W115" s="29"/>
      <c r="X115" s="41">
        <v>379543</v>
      </c>
      <c r="Y115" s="30" t="str">
        <f t="shared" si="39"/>
        <v>CUMPLE</v>
      </c>
      <c r="Z115" s="29"/>
      <c r="AA115" s="41">
        <v>370635</v>
      </c>
      <c r="AB115" s="30" t="str">
        <f t="shared" si="40"/>
        <v>CUMPLE</v>
      </c>
      <c r="AC115" s="29"/>
      <c r="AD115" s="41">
        <v>370587</v>
      </c>
      <c r="AE115" s="30" t="str">
        <f t="shared" si="41"/>
        <v>CUMPLE</v>
      </c>
      <c r="AF115" s="29"/>
      <c r="AG115" s="41">
        <v>364609</v>
      </c>
      <c r="AH115" s="30" t="str">
        <f t="shared" si="42"/>
        <v>CUMPLE</v>
      </c>
      <c r="AI115" s="29"/>
      <c r="AJ115" s="41">
        <v>370216</v>
      </c>
      <c r="AK115" s="30" t="str">
        <f t="shared" si="43"/>
        <v>CUMPLE</v>
      </c>
      <c r="AL115" s="29"/>
      <c r="AM115" s="41">
        <v>367361</v>
      </c>
      <c r="AN115" s="30" t="str">
        <f t="shared" si="44"/>
        <v>CUMPLE</v>
      </c>
      <c r="AO115" s="29"/>
      <c r="AP115" s="41">
        <v>372310</v>
      </c>
      <c r="AQ115" s="30" t="str">
        <f t="shared" si="45"/>
        <v>CUMPLE</v>
      </c>
      <c r="AR115" s="29"/>
      <c r="AS115" s="41">
        <v>368122</v>
      </c>
      <c r="AT115" s="30" t="str">
        <f t="shared" si="46"/>
        <v>CUMPLE</v>
      </c>
      <c r="AU115" s="29"/>
      <c r="AV115" s="41">
        <v>373642</v>
      </c>
      <c r="AW115" s="30" t="str">
        <f t="shared" si="47"/>
        <v>CUMPLE</v>
      </c>
      <c r="AX115" s="29"/>
      <c r="AY115" s="41">
        <v>380685</v>
      </c>
      <c r="AZ115" s="30" t="str">
        <f t="shared" si="48"/>
        <v>CUMPLE</v>
      </c>
      <c r="BA115" s="29"/>
      <c r="BB115" s="41">
        <v>376003</v>
      </c>
      <c r="BC115" s="119" t="str">
        <f t="shared" si="49"/>
        <v>CUMPLE</v>
      </c>
      <c r="BD115" s="106">
        <f t="shared" si="50"/>
        <v>370616.9375</v>
      </c>
      <c r="BE115" s="109">
        <f t="shared" si="51"/>
        <v>405973.79333749996</v>
      </c>
      <c r="BF115" s="110"/>
    </row>
    <row r="116" spans="1:58" s="31" customFormat="1" ht="14.4">
      <c r="A116" s="28"/>
      <c r="B116" s="28"/>
      <c r="C116" s="77" t="s">
        <v>245</v>
      </c>
      <c r="D116" s="78" t="s">
        <v>246</v>
      </c>
      <c r="E116" s="32" t="s">
        <v>50</v>
      </c>
      <c r="F116" s="88">
        <v>1</v>
      </c>
      <c r="G116" s="85">
        <v>198480</v>
      </c>
      <c r="H116" s="29"/>
      <c r="I116" s="41">
        <v>197289</v>
      </c>
      <c r="J116" s="30" t="str">
        <f t="shared" si="34"/>
        <v>CUMPLE</v>
      </c>
      <c r="K116" s="29"/>
      <c r="L116" s="41">
        <v>192526</v>
      </c>
      <c r="M116" s="30" t="str">
        <f t="shared" si="35"/>
        <v>CUMPLE</v>
      </c>
      <c r="N116" s="29"/>
      <c r="O116" s="41">
        <v>184587</v>
      </c>
      <c r="P116" s="30" t="str">
        <f t="shared" si="36"/>
        <v>CUMPLE</v>
      </c>
      <c r="Q116" s="29"/>
      <c r="R116" s="41">
        <v>190997</v>
      </c>
      <c r="S116" s="30" t="str">
        <f t="shared" si="37"/>
        <v>CUMPLE</v>
      </c>
      <c r="T116" s="29"/>
      <c r="U116" s="41">
        <v>191930</v>
      </c>
      <c r="V116" s="30" t="str">
        <f t="shared" si="38"/>
        <v>CUMPLE</v>
      </c>
      <c r="W116" s="29"/>
      <c r="X116" s="41">
        <v>197885</v>
      </c>
      <c r="Y116" s="30" t="str">
        <f t="shared" si="39"/>
        <v>CUMPLE</v>
      </c>
      <c r="Z116" s="29"/>
      <c r="AA116" s="41">
        <v>193240</v>
      </c>
      <c r="AB116" s="30" t="str">
        <f t="shared" si="40"/>
        <v>CUMPLE</v>
      </c>
      <c r="AC116" s="29"/>
      <c r="AD116" s="41">
        <v>193221</v>
      </c>
      <c r="AE116" s="30" t="str">
        <f t="shared" si="41"/>
        <v>CUMPLE</v>
      </c>
      <c r="AF116" s="29"/>
      <c r="AG116" s="41">
        <v>190099</v>
      </c>
      <c r="AH116" s="30" t="str">
        <f t="shared" si="42"/>
        <v>CUMPLE</v>
      </c>
      <c r="AI116" s="29"/>
      <c r="AJ116" s="41">
        <v>193022</v>
      </c>
      <c r="AK116" s="30" t="str">
        <f t="shared" si="43"/>
        <v>CUMPLE</v>
      </c>
      <c r="AL116" s="29"/>
      <c r="AM116" s="41">
        <v>191534</v>
      </c>
      <c r="AN116" s="30" t="str">
        <f t="shared" si="44"/>
        <v>CUMPLE</v>
      </c>
      <c r="AO116" s="29"/>
      <c r="AP116" s="41">
        <v>194114</v>
      </c>
      <c r="AQ116" s="30" t="str">
        <f t="shared" si="45"/>
        <v>CUMPLE</v>
      </c>
      <c r="AR116" s="29"/>
      <c r="AS116" s="41">
        <v>191930</v>
      </c>
      <c r="AT116" s="30" t="str">
        <f t="shared" si="46"/>
        <v>CUMPLE</v>
      </c>
      <c r="AU116" s="29"/>
      <c r="AV116" s="41">
        <v>194808</v>
      </c>
      <c r="AW116" s="30" t="str">
        <f t="shared" si="47"/>
        <v>CUMPLE</v>
      </c>
      <c r="AX116" s="29"/>
      <c r="AY116" s="41">
        <v>198480</v>
      </c>
      <c r="AZ116" s="30" t="str">
        <f t="shared" si="48"/>
        <v>CUMPLE</v>
      </c>
      <c r="BA116" s="29"/>
      <c r="BB116" s="41">
        <v>196039</v>
      </c>
      <c r="BC116" s="119" t="str">
        <f t="shared" si="49"/>
        <v>CUMPLE</v>
      </c>
      <c r="BD116" s="106">
        <f t="shared" si="50"/>
        <v>193231.3125</v>
      </c>
      <c r="BE116" s="109">
        <f t="shared" si="51"/>
        <v>211665.57971249998</v>
      </c>
      <c r="BF116" s="110"/>
    </row>
    <row r="117" spans="1:58" s="31" customFormat="1" ht="27.6">
      <c r="A117" s="28"/>
      <c r="B117" s="28"/>
      <c r="C117" s="77" t="s">
        <v>247</v>
      </c>
      <c r="D117" s="78" t="s">
        <v>248</v>
      </c>
      <c r="E117" s="32" t="s">
        <v>50</v>
      </c>
      <c r="F117" s="88">
        <v>1</v>
      </c>
      <c r="G117" s="85">
        <v>755529</v>
      </c>
      <c r="H117" s="29"/>
      <c r="I117" s="41">
        <v>750996</v>
      </c>
      <c r="J117" s="30" t="str">
        <f t="shared" si="34"/>
        <v>CUMPLE</v>
      </c>
      <c r="K117" s="29"/>
      <c r="L117" s="41">
        <v>732863</v>
      </c>
      <c r="M117" s="30" t="str">
        <f t="shared" si="35"/>
        <v>CUMPLE</v>
      </c>
      <c r="N117" s="29"/>
      <c r="O117" s="41">
        <v>702642</v>
      </c>
      <c r="P117" s="30" t="str">
        <f t="shared" si="36"/>
        <v>CUMPLE</v>
      </c>
      <c r="Q117" s="29"/>
      <c r="R117" s="41">
        <v>727046</v>
      </c>
      <c r="S117" s="30" t="str">
        <f t="shared" si="37"/>
        <v>CUMPLE</v>
      </c>
      <c r="T117" s="29"/>
      <c r="U117" s="41">
        <v>730596</v>
      </c>
      <c r="V117" s="30" t="str">
        <f t="shared" si="38"/>
        <v>CUMPLE</v>
      </c>
      <c r="W117" s="29"/>
      <c r="X117" s="41">
        <v>753262</v>
      </c>
      <c r="Y117" s="30" t="str">
        <f t="shared" si="39"/>
        <v>CUMPLE</v>
      </c>
      <c r="Z117" s="29"/>
      <c r="AA117" s="41">
        <v>735583</v>
      </c>
      <c r="AB117" s="30" t="str">
        <f t="shared" si="40"/>
        <v>CUMPLE</v>
      </c>
      <c r="AC117" s="29"/>
      <c r="AD117" s="41">
        <v>735507</v>
      </c>
      <c r="AE117" s="30" t="str">
        <f t="shared" si="41"/>
        <v>CUMPLE</v>
      </c>
      <c r="AF117" s="29"/>
      <c r="AG117" s="41">
        <v>723623</v>
      </c>
      <c r="AH117" s="30" t="str">
        <f t="shared" si="42"/>
        <v>CUMPLE</v>
      </c>
      <c r="AI117" s="29"/>
      <c r="AJ117" s="41">
        <v>734752</v>
      </c>
      <c r="AK117" s="30" t="str">
        <f t="shared" si="43"/>
        <v>CUMPLE</v>
      </c>
      <c r="AL117" s="29"/>
      <c r="AM117" s="41">
        <v>729085</v>
      </c>
      <c r="AN117" s="30" t="str">
        <f t="shared" si="44"/>
        <v>CUMPLE</v>
      </c>
      <c r="AO117" s="29"/>
      <c r="AP117" s="41">
        <v>738907</v>
      </c>
      <c r="AQ117" s="30" t="str">
        <f t="shared" si="45"/>
        <v>CUMPLE</v>
      </c>
      <c r="AR117" s="29"/>
      <c r="AS117" s="41">
        <v>730596</v>
      </c>
      <c r="AT117" s="30" t="str">
        <f t="shared" si="46"/>
        <v>CUMPLE</v>
      </c>
      <c r="AU117" s="29"/>
      <c r="AV117" s="41">
        <v>741552</v>
      </c>
      <c r="AW117" s="30" t="str">
        <f t="shared" si="47"/>
        <v>CUMPLE</v>
      </c>
      <c r="AX117" s="29"/>
      <c r="AY117" s="41">
        <v>755525</v>
      </c>
      <c r="AZ117" s="30" t="str">
        <f t="shared" si="48"/>
        <v>CUMPLE</v>
      </c>
      <c r="BA117" s="29"/>
      <c r="BB117" s="41">
        <v>746236</v>
      </c>
      <c r="BC117" s="119" t="str">
        <f t="shared" si="49"/>
        <v>CUMPLE</v>
      </c>
      <c r="BD117" s="106">
        <f t="shared" si="50"/>
        <v>735548.1875</v>
      </c>
      <c r="BE117" s="109">
        <f t="shared" si="51"/>
        <v>805719.48458749999</v>
      </c>
      <c r="BF117" s="110"/>
    </row>
    <row r="118" spans="1:58" s="31" customFormat="1" ht="14.4">
      <c r="A118" s="28"/>
      <c r="B118" s="28"/>
      <c r="C118" s="77" t="s">
        <v>249</v>
      </c>
      <c r="D118" s="78" t="s">
        <v>250</v>
      </c>
      <c r="E118" s="32" t="s">
        <v>50</v>
      </c>
      <c r="F118" s="88">
        <v>1</v>
      </c>
      <c r="G118" s="85">
        <v>92432</v>
      </c>
      <c r="H118" s="29"/>
      <c r="I118" s="41">
        <v>91877</v>
      </c>
      <c r="J118" s="30" t="str">
        <f t="shared" si="34"/>
        <v>CUMPLE</v>
      </c>
      <c r="K118" s="29"/>
      <c r="L118" s="41">
        <v>89659</v>
      </c>
      <c r="M118" s="30" t="str">
        <f t="shared" si="35"/>
        <v>CUMPLE</v>
      </c>
      <c r="N118" s="29"/>
      <c r="O118" s="41">
        <v>85962</v>
      </c>
      <c r="P118" s="30" t="str">
        <f t="shared" si="36"/>
        <v>CUMPLE</v>
      </c>
      <c r="Q118" s="29"/>
      <c r="R118" s="41">
        <v>88947</v>
      </c>
      <c r="S118" s="30" t="str">
        <f t="shared" si="37"/>
        <v>CUMPLE</v>
      </c>
      <c r="T118" s="29"/>
      <c r="U118" s="41">
        <v>89382</v>
      </c>
      <c r="V118" s="30" t="str">
        <f t="shared" si="38"/>
        <v>CUMPLE</v>
      </c>
      <c r="W118" s="29"/>
      <c r="X118" s="41">
        <v>92155</v>
      </c>
      <c r="Y118" s="30" t="str">
        <f t="shared" si="39"/>
        <v>CUMPLE</v>
      </c>
      <c r="Z118" s="29"/>
      <c r="AA118" s="41">
        <v>89992</v>
      </c>
      <c r="AB118" s="30" t="str">
        <f t="shared" si="40"/>
        <v>CUMPLE</v>
      </c>
      <c r="AC118" s="29"/>
      <c r="AD118" s="41">
        <v>89982</v>
      </c>
      <c r="AE118" s="30" t="str">
        <f t="shared" si="41"/>
        <v>CUMPLE</v>
      </c>
      <c r="AF118" s="29"/>
      <c r="AG118" s="41">
        <v>88528</v>
      </c>
      <c r="AH118" s="30" t="str">
        <f t="shared" si="42"/>
        <v>CUMPLE</v>
      </c>
      <c r="AI118" s="29"/>
      <c r="AJ118" s="41">
        <v>89890</v>
      </c>
      <c r="AK118" s="30" t="str">
        <f t="shared" si="43"/>
        <v>CUMPLE</v>
      </c>
      <c r="AL118" s="29"/>
      <c r="AM118" s="41">
        <v>89197</v>
      </c>
      <c r="AN118" s="30" t="str">
        <f t="shared" si="44"/>
        <v>CUMPLE</v>
      </c>
      <c r="AO118" s="29"/>
      <c r="AP118" s="41">
        <v>90398</v>
      </c>
      <c r="AQ118" s="30" t="str">
        <f t="shared" si="45"/>
        <v>CUMPLE</v>
      </c>
      <c r="AR118" s="29"/>
      <c r="AS118" s="41">
        <v>89382</v>
      </c>
      <c r="AT118" s="30" t="str">
        <f t="shared" si="46"/>
        <v>CUMPLE</v>
      </c>
      <c r="AU118" s="29"/>
      <c r="AV118" s="41">
        <v>90722</v>
      </c>
      <c r="AW118" s="30" t="str">
        <f t="shared" si="47"/>
        <v>CUMPLE</v>
      </c>
      <c r="AX118" s="29"/>
      <c r="AY118" s="41">
        <v>92430</v>
      </c>
      <c r="AZ118" s="30" t="str">
        <f t="shared" si="48"/>
        <v>CUMPLE</v>
      </c>
      <c r="BA118" s="29"/>
      <c r="BB118" s="41">
        <v>91295</v>
      </c>
      <c r="BC118" s="119" t="str">
        <f t="shared" si="49"/>
        <v>CUMPLE</v>
      </c>
      <c r="BD118" s="106">
        <f t="shared" si="50"/>
        <v>89987.375</v>
      </c>
      <c r="BE118" s="109">
        <f t="shared" si="51"/>
        <v>98572.170574999996</v>
      </c>
      <c r="BF118" s="110"/>
    </row>
    <row r="119" spans="1:58" s="31" customFormat="1" ht="14.4">
      <c r="A119" s="28"/>
      <c r="B119" s="28"/>
      <c r="C119" s="77" t="s">
        <v>251</v>
      </c>
      <c r="D119" s="78" t="s">
        <v>252</v>
      </c>
      <c r="E119" s="32" t="s">
        <v>50</v>
      </c>
      <c r="F119" s="88">
        <v>1</v>
      </c>
      <c r="G119" s="85">
        <v>249410</v>
      </c>
      <c r="H119" s="29"/>
      <c r="I119" s="41">
        <v>247914</v>
      </c>
      <c r="J119" s="30" t="str">
        <f t="shared" si="34"/>
        <v>CUMPLE</v>
      </c>
      <c r="K119" s="29"/>
      <c r="L119" s="41">
        <v>241928</v>
      </c>
      <c r="M119" s="30" t="str">
        <f t="shared" si="35"/>
        <v>CUMPLE</v>
      </c>
      <c r="N119" s="29"/>
      <c r="O119" s="41">
        <v>231951</v>
      </c>
      <c r="P119" s="30" t="str">
        <f t="shared" si="36"/>
        <v>CUMPLE</v>
      </c>
      <c r="Q119" s="29"/>
      <c r="R119" s="41">
        <v>240007</v>
      </c>
      <c r="S119" s="30" t="str">
        <f t="shared" si="37"/>
        <v>CUMPLE</v>
      </c>
      <c r="T119" s="29"/>
      <c r="U119" s="41">
        <v>241180</v>
      </c>
      <c r="V119" s="30" t="str">
        <f t="shared" si="38"/>
        <v>CUMPLE</v>
      </c>
      <c r="W119" s="29"/>
      <c r="X119" s="41">
        <v>248662</v>
      </c>
      <c r="Y119" s="30" t="str">
        <f t="shared" si="39"/>
        <v>CUMPLE</v>
      </c>
      <c r="Z119" s="29"/>
      <c r="AA119" s="41">
        <v>242826</v>
      </c>
      <c r="AB119" s="30" t="str">
        <f t="shared" si="40"/>
        <v>CUMPLE</v>
      </c>
      <c r="AC119" s="29"/>
      <c r="AD119" s="41">
        <v>242805</v>
      </c>
      <c r="AE119" s="30" t="str">
        <f t="shared" si="41"/>
        <v>CUMPLE</v>
      </c>
      <c r="AF119" s="29"/>
      <c r="AG119" s="41">
        <v>238878</v>
      </c>
      <c r="AH119" s="30" t="str">
        <f t="shared" si="42"/>
        <v>CUMPLE</v>
      </c>
      <c r="AI119" s="29"/>
      <c r="AJ119" s="41">
        <v>242551</v>
      </c>
      <c r="AK119" s="30" t="str">
        <f t="shared" si="43"/>
        <v>CUMPLE</v>
      </c>
      <c r="AL119" s="29"/>
      <c r="AM119" s="41">
        <v>240681</v>
      </c>
      <c r="AN119" s="30" t="str">
        <f t="shared" si="44"/>
        <v>CUMPLE</v>
      </c>
      <c r="AO119" s="29"/>
      <c r="AP119" s="41">
        <v>243923</v>
      </c>
      <c r="AQ119" s="30" t="str">
        <f t="shared" si="45"/>
        <v>CUMPLE</v>
      </c>
      <c r="AR119" s="29"/>
      <c r="AS119" s="41">
        <v>241180</v>
      </c>
      <c r="AT119" s="30" t="str">
        <f t="shared" si="46"/>
        <v>CUMPLE</v>
      </c>
      <c r="AU119" s="29"/>
      <c r="AV119" s="41">
        <v>244796</v>
      </c>
      <c r="AW119" s="30" t="str">
        <f t="shared" si="47"/>
        <v>CUMPLE</v>
      </c>
      <c r="AX119" s="29"/>
      <c r="AY119" s="41">
        <v>249410</v>
      </c>
      <c r="AZ119" s="30" t="str">
        <f t="shared" si="48"/>
        <v>CUMPLE</v>
      </c>
      <c r="BA119" s="29"/>
      <c r="BB119" s="41">
        <v>246342</v>
      </c>
      <c r="BC119" s="119" t="str">
        <f t="shared" si="49"/>
        <v>CUMPLE</v>
      </c>
      <c r="BD119" s="106">
        <f t="shared" si="50"/>
        <v>242814.625</v>
      </c>
      <c r="BE119" s="109">
        <f t="shared" si="51"/>
        <v>265979.14022499998</v>
      </c>
      <c r="BF119" s="110"/>
    </row>
    <row r="120" spans="1:58" s="31" customFormat="1" ht="14.4">
      <c r="A120" s="28"/>
      <c r="B120" s="28"/>
      <c r="C120" s="77" t="s">
        <v>253</v>
      </c>
      <c r="D120" s="78" t="s">
        <v>254</v>
      </c>
      <c r="E120" s="32" t="s">
        <v>50</v>
      </c>
      <c r="F120" s="88">
        <v>1</v>
      </c>
      <c r="G120" s="85">
        <v>362330</v>
      </c>
      <c r="H120" s="29"/>
      <c r="I120" s="41">
        <v>360156</v>
      </c>
      <c r="J120" s="30" t="str">
        <f t="shared" si="34"/>
        <v>CUMPLE</v>
      </c>
      <c r="K120" s="29"/>
      <c r="L120" s="41">
        <v>351460</v>
      </c>
      <c r="M120" s="30" t="str">
        <f t="shared" si="35"/>
        <v>CUMPLE</v>
      </c>
      <c r="N120" s="29"/>
      <c r="O120" s="41">
        <v>336966</v>
      </c>
      <c r="P120" s="30" t="str">
        <f t="shared" si="36"/>
        <v>CUMPLE</v>
      </c>
      <c r="Q120" s="29"/>
      <c r="R120" s="41">
        <v>348670</v>
      </c>
      <c r="S120" s="30" t="str">
        <f t="shared" si="37"/>
        <v>CUMPLE</v>
      </c>
      <c r="T120" s="29"/>
      <c r="U120" s="41">
        <v>350373</v>
      </c>
      <c r="V120" s="30" t="str">
        <f t="shared" si="38"/>
        <v>CUMPLE</v>
      </c>
      <c r="W120" s="29"/>
      <c r="X120" s="41">
        <v>361243</v>
      </c>
      <c r="Y120" s="30" t="str">
        <f t="shared" si="39"/>
        <v>CUMPLE</v>
      </c>
      <c r="Z120" s="29"/>
      <c r="AA120" s="41">
        <v>352764</v>
      </c>
      <c r="AB120" s="30" t="str">
        <f t="shared" si="40"/>
        <v>CUMPLE</v>
      </c>
      <c r="AC120" s="29"/>
      <c r="AD120" s="41">
        <v>352728</v>
      </c>
      <c r="AE120" s="30" t="str">
        <f t="shared" si="41"/>
        <v>CUMPLE</v>
      </c>
      <c r="AF120" s="29"/>
      <c r="AG120" s="41">
        <v>347028</v>
      </c>
      <c r="AH120" s="30" t="str">
        <f t="shared" si="42"/>
        <v>CUMPLE</v>
      </c>
      <c r="AI120" s="29"/>
      <c r="AJ120" s="41">
        <v>352365</v>
      </c>
      <c r="AK120" s="30" t="str">
        <f t="shared" si="43"/>
        <v>CUMPLE</v>
      </c>
      <c r="AL120" s="29"/>
      <c r="AM120" s="41">
        <v>349648</v>
      </c>
      <c r="AN120" s="30" t="str">
        <f t="shared" si="44"/>
        <v>CUMPLE</v>
      </c>
      <c r="AO120" s="29"/>
      <c r="AP120" s="41">
        <v>354358</v>
      </c>
      <c r="AQ120" s="30" t="str">
        <f t="shared" si="45"/>
        <v>CUMPLE</v>
      </c>
      <c r="AR120" s="29"/>
      <c r="AS120" s="41">
        <v>350373</v>
      </c>
      <c r="AT120" s="30" t="str">
        <f t="shared" si="46"/>
        <v>CUMPLE</v>
      </c>
      <c r="AU120" s="29"/>
      <c r="AV120" s="41">
        <v>355626</v>
      </c>
      <c r="AW120" s="30" t="str">
        <f t="shared" si="47"/>
        <v>CUMPLE</v>
      </c>
      <c r="AX120" s="29"/>
      <c r="AY120" s="41">
        <v>362325</v>
      </c>
      <c r="AZ120" s="30" t="str">
        <f t="shared" si="48"/>
        <v>CUMPLE</v>
      </c>
      <c r="BA120" s="29"/>
      <c r="BB120" s="41">
        <v>357873</v>
      </c>
      <c r="BC120" s="119" t="str">
        <f t="shared" si="49"/>
        <v>CUMPLE</v>
      </c>
      <c r="BD120" s="106">
        <f t="shared" si="50"/>
        <v>352747.25</v>
      </c>
      <c r="BE120" s="109">
        <f t="shared" si="51"/>
        <v>386399.33765</v>
      </c>
      <c r="BF120" s="110"/>
    </row>
    <row r="121" spans="1:58" s="31" customFormat="1" ht="14.4">
      <c r="A121" s="28"/>
      <c r="B121" s="28"/>
      <c r="C121" s="77" t="s">
        <v>255</v>
      </c>
      <c r="D121" s="78" t="s">
        <v>256</v>
      </c>
      <c r="E121" s="32" t="s">
        <v>50</v>
      </c>
      <c r="F121" s="88">
        <v>1</v>
      </c>
      <c r="G121" s="85">
        <v>573916</v>
      </c>
      <c r="H121" s="29"/>
      <c r="I121" s="41">
        <v>570473</v>
      </c>
      <c r="J121" s="30" t="str">
        <f t="shared" si="34"/>
        <v>CUMPLE</v>
      </c>
      <c r="K121" s="29"/>
      <c r="L121" s="41">
        <v>556699</v>
      </c>
      <c r="M121" s="30" t="str">
        <f t="shared" si="35"/>
        <v>CUMPLE</v>
      </c>
      <c r="N121" s="29"/>
      <c r="O121" s="41">
        <v>533742</v>
      </c>
      <c r="P121" s="30" t="str">
        <f t="shared" si="36"/>
        <v>CUMPLE</v>
      </c>
      <c r="Q121" s="29"/>
      <c r="R121" s="41">
        <v>552279</v>
      </c>
      <c r="S121" s="30" t="str">
        <f t="shared" si="37"/>
        <v>CUMPLE</v>
      </c>
      <c r="T121" s="29"/>
      <c r="U121" s="41">
        <v>554977</v>
      </c>
      <c r="V121" s="30" t="str">
        <f t="shared" si="38"/>
        <v>CUMPLE</v>
      </c>
      <c r="W121" s="29"/>
      <c r="X121" s="41">
        <v>572195</v>
      </c>
      <c r="Y121" s="30" t="str">
        <f t="shared" si="39"/>
        <v>CUMPLE</v>
      </c>
      <c r="Z121" s="29"/>
      <c r="AA121" s="41">
        <v>558765</v>
      </c>
      <c r="AB121" s="30" t="str">
        <f t="shared" si="40"/>
        <v>CUMPLE</v>
      </c>
      <c r="AC121" s="29"/>
      <c r="AD121" s="41">
        <v>558708</v>
      </c>
      <c r="AE121" s="30" t="str">
        <f t="shared" si="41"/>
        <v>CUMPLE</v>
      </c>
      <c r="AF121" s="29"/>
      <c r="AG121" s="41">
        <v>549680</v>
      </c>
      <c r="AH121" s="30" t="str">
        <f t="shared" si="42"/>
        <v>CUMPLE</v>
      </c>
      <c r="AI121" s="29"/>
      <c r="AJ121" s="41">
        <v>558134</v>
      </c>
      <c r="AK121" s="30" t="str">
        <f t="shared" si="43"/>
        <v>CUMPLE</v>
      </c>
      <c r="AL121" s="29"/>
      <c r="AM121" s="41">
        <v>553829</v>
      </c>
      <c r="AN121" s="30" t="str">
        <f t="shared" si="44"/>
        <v>CUMPLE</v>
      </c>
      <c r="AO121" s="29"/>
      <c r="AP121" s="41">
        <v>561290</v>
      </c>
      <c r="AQ121" s="30" t="str">
        <f t="shared" si="45"/>
        <v>CUMPLE</v>
      </c>
      <c r="AR121" s="29"/>
      <c r="AS121" s="41">
        <v>554977</v>
      </c>
      <c r="AT121" s="30" t="str">
        <f t="shared" si="46"/>
        <v>CUMPLE</v>
      </c>
      <c r="AU121" s="29"/>
      <c r="AV121" s="41">
        <v>563299</v>
      </c>
      <c r="AW121" s="30" t="str">
        <f t="shared" si="47"/>
        <v>CUMPLE</v>
      </c>
      <c r="AX121" s="29"/>
      <c r="AY121" s="41">
        <v>573915</v>
      </c>
      <c r="AZ121" s="30" t="str">
        <f t="shared" si="48"/>
        <v>CUMPLE</v>
      </c>
      <c r="BA121" s="29"/>
      <c r="BB121" s="41">
        <v>566857</v>
      </c>
      <c r="BC121" s="119" t="str">
        <f t="shared" si="49"/>
        <v>CUMPLE</v>
      </c>
      <c r="BD121" s="106">
        <f t="shared" si="50"/>
        <v>558738.6875</v>
      </c>
      <c r="BE121" s="109">
        <f t="shared" si="51"/>
        <v>612042.35828749998</v>
      </c>
      <c r="BF121" s="110"/>
    </row>
    <row r="122" spans="1:58" s="31" customFormat="1" ht="14.4">
      <c r="A122" s="28"/>
      <c r="B122" s="28"/>
      <c r="C122" s="77" t="s">
        <v>257</v>
      </c>
      <c r="D122" s="78" t="s">
        <v>258</v>
      </c>
      <c r="E122" s="32" t="s">
        <v>50</v>
      </c>
      <c r="F122" s="88">
        <v>1</v>
      </c>
      <c r="G122" s="85">
        <v>646435</v>
      </c>
      <c r="H122" s="29"/>
      <c r="I122" s="41">
        <v>642557</v>
      </c>
      <c r="J122" s="30" t="str">
        <f t="shared" si="34"/>
        <v>CUMPLE</v>
      </c>
      <c r="K122" s="29"/>
      <c r="L122" s="41">
        <v>627042</v>
      </c>
      <c r="M122" s="30" t="str">
        <f t="shared" si="35"/>
        <v>CUMPLE</v>
      </c>
      <c r="N122" s="29"/>
      <c r="O122" s="41">
        <v>601185</v>
      </c>
      <c r="P122" s="30" t="str">
        <f t="shared" si="36"/>
        <v>CUMPLE</v>
      </c>
      <c r="Q122" s="29"/>
      <c r="R122" s="41">
        <v>622064</v>
      </c>
      <c r="S122" s="30" t="str">
        <f t="shared" si="37"/>
        <v>CUMPLE</v>
      </c>
      <c r="T122" s="29"/>
      <c r="U122" s="41">
        <v>625103</v>
      </c>
      <c r="V122" s="30" t="str">
        <f t="shared" si="38"/>
        <v>CUMPLE</v>
      </c>
      <c r="W122" s="29"/>
      <c r="X122" s="41">
        <v>644496</v>
      </c>
      <c r="Y122" s="30" t="str">
        <f t="shared" si="39"/>
        <v>CUMPLE</v>
      </c>
      <c r="Z122" s="29"/>
      <c r="AA122" s="41">
        <v>629370</v>
      </c>
      <c r="AB122" s="30" t="str">
        <f t="shared" si="40"/>
        <v>CUMPLE</v>
      </c>
      <c r="AC122" s="29"/>
      <c r="AD122" s="41">
        <v>629325</v>
      </c>
      <c r="AE122" s="30" t="str">
        <f t="shared" si="41"/>
        <v>CUMPLE</v>
      </c>
      <c r="AF122" s="29"/>
      <c r="AG122" s="41">
        <v>619136</v>
      </c>
      <c r="AH122" s="30" t="str">
        <f t="shared" si="42"/>
        <v>CUMPLE</v>
      </c>
      <c r="AI122" s="29"/>
      <c r="AJ122" s="41">
        <v>628658</v>
      </c>
      <c r="AK122" s="30" t="str">
        <f t="shared" si="43"/>
        <v>CUMPLE</v>
      </c>
      <c r="AL122" s="29"/>
      <c r="AM122" s="41">
        <v>623810</v>
      </c>
      <c r="AN122" s="30" t="str">
        <f t="shared" si="44"/>
        <v>CUMPLE</v>
      </c>
      <c r="AO122" s="29"/>
      <c r="AP122" s="41">
        <v>632214</v>
      </c>
      <c r="AQ122" s="30" t="str">
        <f t="shared" si="45"/>
        <v>CUMPLE</v>
      </c>
      <c r="AR122" s="29"/>
      <c r="AS122" s="41">
        <v>625103</v>
      </c>
      <c r="AT122" s="30" t="str">
        <f t="shared" si="46"/>
        <v>CUMPLE</v>
      </c>
      <c r="AU122" s="29"/>
      <c r="AV122" s="41">
        <v>634476</v>
      </c>
      <c r="AW122" s="30" t="str">
        <f t="shared" si="47"/>
        <v>CUMPLE</v>
      </c>
      <c r="AX122" s="29"/>
      <c r="AY122" s="41">
        <v>646435</v>
      </c>
      <c r="AZ122" s="30" t="str">
        <f t="shared" si="48"/>
        <v>CUMPLE</v>
      </c>
      <c r="BA122" s="29"/>
      <c r="BB122" s="41">
        <v>638484</v>
      </c>
      <c r="BC122" s="119" t="str">
        <f t="shared" si="49"/>
        <v>CUMPLE</v>
      </c>
      <c r="BD122" s="106">
        <f t="shared" si="50"/>
        <v>629341.125</v>
      </c>
      <c r="BE122" s="109">
        <f t="shared" si="51"/>
        <v>689380.26832499995</v>
      </c>
      <c r="BF122" s="110"/>
    </row>
    <row r="123" spans="1:58" s="31" customFormat="1" ht="14.4">
      <c r="A123" s="28"/>
      <c r="B123" s="28"/>
      <c r="C123" s="77" t="s">
        <v>259</v>
      </c>
      <c r="D123" s="78" t="s">
        <v>260</v>
      </c>
      <c r="E123" s="32" t="s">
        <v>50</v>
      </c>
      <c r="F123" s="88">
        <v>1</v>
      </c>
      <c r="G123" s="85">
        <v>766018</v>
      </c>
      <c r="H123" s="29"/>
      <c r="I123" s="41">
        <v>761422</v>
      </c>
      <c r="J123" s="30" t="str">
        <f t="shared" si="34"/>
        <v>CUMPLE</v>
      </c>
      <c r="K123" s="29"/>
      <c r="L123" s="41">
        <v>743037</v>
      </c>
      <c r="M123" s="30" t="str">
        <f t="shared" si="35"/>
        <v>CUMPLE</v>
      </c>
      <c r="N123" s="29"/>
      <c r="O123" s="41">
        <v>712397</v>
      </c>
      <c r="P123" s="30" t="str">
        <f t="shared" si="36"/>
        <v>CUMPLE</v>
      </c>
      <c r="Q123" s="29"/>
      <c r="R123" s="41">
        <v>737139</v>
      </c>
      <c r="S123" s="30" t="str">
        <f t="shared" si="37"/>
        <v>CUMPLE</v>
      </c>
      <c r="T123" s="29"/>
      <c r="U123" s="41">
        <v>740739</v>
      </c>
      <c r="V123" s="30" t="str">
        <f t="shared" si="38"/>
        <v>CUMPLE</v>
      </c>
      <c r="W123" s="29"/>
      <c r="X123" s="41">
        <v>763720</v>
      </c>
      <c r="Y123" s="30" t="str">
        <f t="shared" si="39"/>
        <v>CUMPLE</v>
      </c>
      <c r="Z123" s="29"/>
      <c r="AA123" s="41">
        <v>745795</v>
      </c>
      <c r="AB123" s="30" t="str">
        <f t="shared" si="40"/>
        <v>CUMPLE</v>
      </c>
      <c r="AC123" s="29"/>
      <c r="AD123" s="41">
        <v>745518</v>
      </c>
      <c r="AE123" s="30" t="str">
        <f t="shared" si="41"/>
        <v>CUMPLE</v>
      </c>
      <c r="AF123" s="29"/>
      <c r="AG123" s="41">
        <v>733669</v>
      </c>
      <c r="AH123" s="30" t="str">
        <f t="shared" si="42"/>
        <v>CUMPLE</v>
      </c>
      <c r="AI123" s="29"/>
      <c r="AJ123" s="41">
        <v>744952</v>
      </c>
      <c r="AK123" s="30" t="str">
        <f t="shared" si="43"/>
        <v>CUMPLE</v>
      </c>
      <c r="AL123" s="29"/>
      <c r="AM123" s="41">
        <v>739207</v>
      </c>
      <c r="AN123" s="30" t="str">
        <f t="shared" si="44"/>
        <v>CUMPLE</v>
      </c>
      <c r="AO123" s="29"/>
      <c r="AP123" s="41">
        <v>749165</v>
      </c>
      <c r="AQ123" s="30" t="str">
        <f t="shared" si="45"/>
        <v>CUMPLE</v>
      </c>
      <c r="AR123" s="29"/>
      <c r="AS123" s="41">
        <v>740739</v>
      </c>
      <c r="AT123" s="30" t="str">
        <f t="shared" si="46"/>
        <v>CUMPLE</v>
      </c>
      <c r="AU123" s="29"/>
      <c r="AV123" s="41">
        <v>751846</v>
      </c>
      <c r="AW123" s="30" t="str">
        <f t="shared" si="47"/>
        <v>CUMPLE</v>
      </c>
      <c r="AX123" s="29"/>
      <c r="AY123" s="41">
        <v>766015</v>
      </c>
      <c r="AZ123" s="30" t="str">
        <f t="shared" si="48"/>
        <v>CUMPLE</v>
      </c>
      <c r="BA123" s="29"/>
      <c r="BB123" s="41">
        <v>756596</v>
      </c>
      <c r="BC123" s="119" t="str">
        <f t="shared" si="49"/>
        <v>CUMPLE</v>
      </c>
      <c r="BD123" s="106">
        <f t="shared" si="50"/>
        <v>745747.25</v>
      </c>
      <c r="BE123" s="109">
        <f t="shared" si="51"/>
        <v>816891.53764999995</v>
      </c>
      <c r="BF123" s="110"/>
    </row>
    <row r="124" spans="1:58" s="31" customFormat="1" ht="14.4">
      <c r="A124" s="28"/>
      <c r="B124" s="28"/>
      <c r="C124" s="77" t="s">
        <v>261</v>
      </c>
      <c r="D124" s="78" t="s">
        <v>262</v>
      </c>
      <c r="E124" s="32" t="s">
        <v>50</v>
      </c>
      <c r="F124" s="88">
        <v>1</v>
      </c>
      <c r="G124" s="85">
        <v>871979</v>
      </c>
      <c r="H124" s="29"/>
      <c r="I124" s="41">
        <v>866747</v>
      </c>
      <c r="J124" s="30" t="str">
        <f t="shared" si="34"/>
        <v>CUMPLE</v>
      </c>
      <c r="K124" s="29"/>
      <c r="L124" s="41">
        <v>845820</v>
      </c>
      <c r="M124" s="30" t="str">
        <f t="shared" si="35"/>
        <v>CUMPLE</v>
      </c>
      <c r="N124" s="29"/>
      <c r="O124" s="41">
        <v>810941</v>
      </c>
      <c r="P124" s="30" t="str">
        <f t="shared" si="36"/>
        <v>CUMPLE</v>
      </c>
      <c r="Q124" s="29"/>
      <c r="R124" s="41">
        <v>839105</v>
      </c>
      <c r="S124" s="30" t="str">
        <f t="shared" si="37"/>
        <v>CUMPLE</v>
      </c>
      <c r="T124" s="29"/>
      <c r="U124" s="41">
        <v>843204</v>
      </c>
      <c r="V124" s="30" t="str">
        <f t="shared" si="38"/>
        <v>CUMPLE</v>
      </c>
      <c r="W124" s="29"/>
      <c r="X124" s="41">
        <v>869363</v>
      </c>
      <c r="Y124" s="30" t="str">
        <f t="shared" si="39"/>
        <v>CUMPLE</v>
      </c>
      <c r="Z124" s="29"/>
      <c r="AA124" s="41">
        <v>848959</v>
      </c>
      <c r="AB124" s="30" t="str">
        <f t="shared" si="40"/>
        <v>CUMPLE</v>
      </c>
      <c r="AC124" s="29"/>
      <c r="AD124" s="41">
        <v>848672</v>
      </c>
      <c r="AE124" s="30" t="str">
        <f t="shared" si="41"/>
        <v>CUMPLE</v>
      </c>
      <c r="AF124" s="29"/>
      <c r="AG124" s="41">
        <v>835156</v>
      </c>
      <c r="AH124" s="30" t="str">
        <f t="shared" si="42"/>
        <v>CUMPLE</v>
      </c>
      <c r="AI124" s="29"/>
      <c r="AJ124" s="41">
        <v>848000</v>
      </c>
      <c r="AK124" s="30" t="str">
        <f t="shared" si="43"/>
        <v>CUMPLE</v>
      </c>
      <c r="AL124" s="29"/>
      <c r="AM124" s="41">
        <v>841460</v>
      </c>
      <c r="AN124" s="30" t="str">
        <f t="shared" si="44"/>
        <v>CUMPLE</v>
      </c>
      <c r="AO124" s="29"/>
      <c r="AP124" s="41">
        <v>852796</v>
      </c>
      <c r="AQ124" s="30" t="str">
        <f t="shared" si="45"/>
        <v>CUMPLE</v>
      </c>
      <c r="AR124" s="29"/>
      <c r="AS124" s="41">
        <v>843204</v>
      </c>
      <c r="AT124" s="30" t="str">
        <f t="shared" si="46"/>
        <v>CUMPLE</v>
      </c>
      <c r="AU124" s="29"/>
      <c r="AV124" s="41">
        <v>855848</v>
      </c>
      <c r="AW124" s="30" t="str">
        <f t="shared" si="47"/>
        <v>CUMPLE</v>
      </c>
      <c r="AX124" s="29"/>
      <c r="AY124" s="41">
        <v>871970</v>
      </c>
      <c r="AZ124" s="30" t="str">
        <f t="shared" si="48"/>
        <v>CUMPLE</v>
      </c>
      <c r="BA124" s="29"/>
      <c r="BB124" s="41">
        <v>861254</v>
      </c>
      <c r="BC124" s="119" t="str">
        <f t="shared" si="49"/>
        <v>CUMPLE</v>
      </c>
      <c r="BD124" s="106">
        <f t="shared" si="50"/>
        <v>848906.1875</v>
      </c>
      <c r="BE124" s="109">
        <f t="shared" si="51"/>
        <v>929891.83778749988</v>
      </c>
      <c r="BF124" s="110"/>
    </row>
    <row r="125" spans="1:58" s="31" customFormat="1" ht="14.4">
      <c r="A125" s="28"/>
      <c r="B125" s="28"/>
      <c r="C125" s="77" t="s">
        <v>263</v>
      </c>
      <c r="D125" s="78" t="s">
        <v>264</v>
      </c>
      <c r="E125" s="32" t="s">
        <v>50</v>
      </c>
      <c r="F125" s="88">
        <v>1</v>
      </c>
      <c r="G125" s="85">
        <v>974139</v>
      </c>
      <c r="H125" s="29"/>
      <c r="I125" s="41">
        <v>968294</v>
      </c>
      <c r="J125" s="30" t="str">
        <f t="shared" si="34"/>
        <v>CUMPLE</v>
      </c>
      <c r="K125" s="29"/>
      <c r="L125" s="41">
        <v>944915</v>
      </c>
      <c r="M125" s="30" t="str">
        <f t="shared" si="35"/>
        <v>CUMPLE</v>
      </c>
      <c r="N125" s="29"/>
      <c r="O125" s="41">
        <v>905949</v>
      </c>
      <c r="P125" s="30" t="str">
        <f t="shared" si="36"/>
        <v>CUMPLE</v>
      </c>
      <c r="Q125" s="29"/>
      <c r="R125" s="41">
        <v>937414</v>
      </c>
      <c r="S125" s="30" t="str">
        <f t="shared" si="37"/>
        <v>CUMPLE</v>
      </c>
      <c r="T125" s="29"/>
      <c r="U125" s="41">
        <v>941992</v>
      </c>
      <c r="V125" s="30" t="str">
        <f t="shared" si="38"/>
        <v>CUMPLE</v>
      </c>
      <c r="W125" s="29"/>
      <c r="X125" s="41">
        <v>971216</v>
      </c>
      <c r="Y125" s="30" t="str">
        <f t="shared" si="39"/>
        <v>CUMPLE</v>
      </c>
      <c r="Z125" s="29"/>
      <c r="AA125" s="41">
        <v>948422</v>
      </c>
      <c r="AB125" s="30" t="str">
        <f t="shared" si="40"/>
        <v>CUMPLE</v>
      </c>
      <c r="AC125" s="29"/>
      <c r="AD125" s="41">
        <v>948121</v>
      </c>
      <c r="AE125" s="30" t="str">
        <f t="shared" si="41"/>
        <v>CUMPLE</v>
      </c>
      <c r="AF125" s="29"/>
      <c r="AG125" s="41">
        <v>933001</v>
      </c>
      <c r="AH125" s="30" t="str">
        <f t="shared" si="42"/>
        <v>CUMPLE</v>
      </c>
      <c r="AI125" s="29"/>
      <c r="AJ125" s="41">
        <v>947350</v>
      </c>
      <c r="AK125" s="30" t="str">
        <f t="shared" si="43"/>
        <v>CUMPLE</v>
      </c>
      <c r="AL125" s="29"/>
      <c r="AM125" s="41">
        <v>940044</v>
      </c>
      <c r="AN125" s="30" t="str">
        <f t="shared" si="44"/>
        <v>CUMPLE</v>
      </c>
      <c r="AO125" s="29"/>
      <c r="AP125" s="41">
        <v>952708</v>
      </c>
      <c r="AQ125" s="30" t="str">
        <f t="shared" si="45"/>
        <v>CUMPLE</v>
      </c>
      <c r="AR125" s="29"/>
      <c r="AS125" s="41">
        <v>941992</v>
      </c>
      <c r="AT125" s="30" t="str">
        <f t="shared" si="46"/>
        <v>CUMPLE</v>
      </c>
      <c r="AU125" s="29"/>
      <c r="AV125" s="41">
        <v>956117</v>
      </c>
      <c r="AW125" s="30" t="str">
        <f t="shared" si="47"/>
        <v>CUMPLE</v>
      </c>
      <c r="AX125" s="29"/>
      <c r="AY125" s="41">
        <v>974135</v>
      </c>
      <c r="AZ125" s="30" t="str">
        <f t="shared" si="48"/>
        <v>CUMPLE</v>
      </c>
      <c r="BA125" s="29"/>
      <c r="BB125" s="41">
        <v>962157</v>
      </c>
      <c r="BC125" s="119" t="str">
        <f t="shared" si="49"/>
        <v>CUMPLE</v>
      </c>
      <c r="BD125" s="106">
        <f t="shared" si="50"/>
        <v>948364.1875</v>
      </c>
      <c r="BE125" s="109">
        <f t="shared" si="51"/>
        <v>1038838.1309875</v>
      </c>
      <c r="BF125" s="110"/>
    </row>
    <row r="126" spans="1:58" s="31" customFormat="1" ht="14.4">
      <c r="A126" s="28"/>
      <c r="B126" s="28"/>
      <c r="C126" s="77" t="s">
        <v>265</v>
      </c>
      <c r="D126" s="78" t="s">
        <v>266</v>
      </c>
      <c r="E126" s="32" t="s">
        <v>50</v>
      </c>
      <c r="F126" s="88">
        <v>1</v>
      </c>
      <c r="G126" s="85">
        <v>1075512</v>
      </c>
      <c r="H126" s="29"/>
      <c r="I126" s="41">
        <v>1069059</v>
      </c>
      <c r="J126" s="30" t="str">
        <f t="shared" si="34"/>
        <v>CUMPLE</v>
      </c>
      <c r="K126" s="29"/>
      <c r="L126" s="41">
        <v>1043246</v>
      </c>
      <c r="M126" s="30" t="str">
        <f t="shared" si="35"/>
        <v>CUMPLE</v>
      </c>
      <c r="N126" s="29"/>
      <c r="O126" s="41">
        <v>1000226</v>
      </c>
      <c r="P126" s="30" t="str">
        <f t="shared" si="36"/>
        <v>CUMPLE</v>
      </c>
      <c r="Q126" s="29"/>
      <c r="R126" s="41">
        <v>1034965</v>
      </c>
      <c r="S126" s="30" t="str">
        <f t="shared" si="37"/>
        <v>CUMPLE</v>
      </c>
      <c r="T126" s="29"/>
      <c r="U126" s="41">
        <v>1040020</v>
      </c>
      <c r="V126" s="30" t="str">
        <f t="shared" si="38"/>
        <v>CUMPLE</v>
      </c>
      <c r="W126" s="29"/>
      <c r="X126" s="41">
        <v>1072285</v>
      </c>
      <c r="Y126" s="30" t="str">
        <f t="shared" si="39"/>
        <v>CUMPLE</v>
      </c>
      <c r="Z126" s="29"/>
      <c r="AA126" s="41">
        <v>1047118</v>
      </c>
      <c r="AB126" s="30" t="str">
        <f t="shared" si="40"/>
        <v>CUMPLE</v>
      </c>
      <c r="AC126" s="29"/>
      <c r="AD126" s="41">
        <v>1047011</v>
      </c>
      <c r="AE126" s="30" t="str">
        <f t="shared" si="41"/>
        <v>CUMPLE</v>
      </c>
      <c r="AF126" s="29"/>
      <c r="AG126" s="41">
        <v>1030093</v>
      </c>
      <c r="AH126" s="30" t="str">
        <f t="shared" si="42"/>
        <v>CUMPLE</v>
      </c>
      <c r="AI126" s="29"/>
      <c r="AJ126" s="41">
        <v>1045935</v>
      </c>
      <c r="AK126" s="30" t="str">
        <f t="shared" si="43"/>
        <v>CUMPLE</v>
      </c>
      <c r="AL126" s="29"/>
      <c r="AM126" s="41">
        <v>1037869</v>
      </c>
      <c r="AN126" s="30" t="str">
        <f t="shared" si="44"/>
        <v>CUMPLE</v>
      </c>
      <c r="AO126" s="29"/>
      <c r="AP126" s="41">
        <v>1051851</v>
      </c>
      <c r="AQ126" s="30" t="str">
        <f t="shared" si="45"/>
        <v>CUMPLE</v>
      </c>
      <c r="AR126" s="29"/>
      <c r="AS126" s="41">
        <v>1040020</v>
      </c>
      <c r="AT126" s="30" t="str">
        <f t="shared" si="46"/>
        <v>CUMPLE</v>
      </c>
      <c r="AU126" s="29"/>
      <c r="AV126" s="41">
        <v>1055615</v>
      </c>
      <c r="AW126" s="30" t="str">
        <f t="shared" si="47"/>
        <v>CUMPLE</v>
      </c>
      <c r="AX126" s="29"/>
      <c r="AY126" s="41">
        <v>1075510</v>
      </c>
      <c r="AZ126" s="30" t="str">
        <f t="shared" si="48"/>
        <v>CUMPLE</v>
      </c>
      <c r="BA126" s="29"/>
      <c r="BB126" s="41">
        <v>1062283</v>
      </c>
      <c r="BC126" s="119" t="str">
        <f t="shared" si="49"/>
        <v>CUMPLE</v>
      </c>
      <c r="BD126" s="106">
        <f t="shared" si="50"/>
        <v>1047069.125</v>
      </c>
      <c r="BE126" s="109">
        <f t="shared" si="51"/>
        <v>1146959.5195249999</v>
      </c>
      <c r="BF126" s="110"/>
    </row>
    <row r="127" spans="1:58" s="31" customFormat="1" ht="14.4">
      <c r="A127" s="28"/>
      <c r="B127" s="28"/>
      <c r="C127" s="77" t="s">
        <v>267</v>
      </c>
      <c r="D127" s="78" t="s">
        <v>268</v>
      </c>
      <c r="E127" s="32" t="s">
        <v>50</v>
      </c>
      <c r="F127" s="88">
        <v>1</v>
      </c>
      <c r="G127" s="85">
        <v>1254585</v>
      </c>
      <c r="H127" s="29"/>
      <c r="I127" s="41">
        <v>1247058</v>
      </c>
      <c r="J127" s="30" t="str">
        <f t="shared" si="34"/>
        <v>CUMPLE</v>
      </c>
      <c r="K127" s="29"/>
      <c r="L127" s="41">
        <v>1216948</v>
      </c>
      <c r="M127" s="30" t="str">
        <f t="shared" si="35"/>
        <v>CUMPLE</v>
      </c>
      <c r="N127" s="29"/>
      <c r="O127" s="41">
        <v>1166764</v>
      </c>
      <c r="P127" s="30" t="str">
        <f t="shared" si="36"/>
        <v>CUMPLE</v>
      </c>
      <c r="Q127" s="29"/>
      <c r="R127" s="41">
        <v>1207287</v>
      </c>
      <c r="S127" s="30" t="str">
        <f t="shared" si="37"/>
        <v>CUMPLE</v>
      </c>
      <c r="T127" s="29"/>
      <c r="U127" s="41">
        <v>1213184</v>
      </c>
      <c r="V127" s="30" t="str">
        <f t="shared" si="38"/>
        <v>CUMPLE</v>
      </c>
      <c r="W127" s="29"/>
      <c r="X127" s="41">
        <v>1250822</v>
      </c>
      <c r="Y127" s="30" t="str">
        <f t="shared" si="39"/>
        <v>CUMPLE</v>
      </c>
      <c r="Z127" s="29"/>
      <c r="AA127" s="41">
        <v>1221464</v>
      </c>
      <c r="AB127" s="30" t="str">
        <f t="shared" si="40"/>
        <v>CUMPLE</v>
      </c>
      <c r="AC127" s="29"/>
      <c r="AD127" s="41">
        <v>1221334</v>
      </c>
      <c r="AE127" s="30" t="str">
        <f t="shared" si="41"/>
        <v>CUMPLE</v>
      </c>
      <c r="AF127" s="29"/>
      <c r="AG127" s="41">
        <v>1201604</v>
      </c>
      <c r="AH127" s="30" t="str">
        <f t="shared" si="42"/>
        <v>CUMPLE</v>
      </c>
      <c r="AI127" s="29"/>
      <c r="AJ127" s="41">
        <v>1220084</v>
      </c>
      <c r="AK127" s="30" t="str">
        <f t="shared" si="43"/>
        <v>CUMPLE</v>
      </c>
      <c r="AL127" s="29"/>
      <c r="AM127" s="41">
        <v>1210675</v>
      </c>
      <c r="AN127" s="30" t="str">
        <f t="shared" si="44"/>
        <v>CUMPLE</v>
      </c>
      <c r="AO127" s="29"/>
      <c r="AP127" s="41">
        <v>1226984</v>
      </c>
      <c r="AQ127" s="30" t="str">
        <f t="shared" si="45"/>
        <v>CUMPLE</v>
      </c>
      <c r="AR127" s="29"/>
      <c r="AS127" s="41">
        <v>1213184</v>
      </c>
      <c r="AT127" s="30" t="str">
        <f t="shared" si="46"/>
        <v>CUMPLE</v>
      </c>
      <c r="AU127" s="29"/>
      <c r="AV127" s="41">
        <v>1231375</v>
      </c>
      <c r="AW127" s="30" t="str">
        <f t="shared" si="47"/>
        <v>CUMPLE</v>
      </c>
      <c r="AX127" s="29"/>
      <c r="AY127" s="41">
        <v>1254585</v>
      </c>
      <c r="AZ127" s="30" t="str">
        <f t="shared" si="48"/>
        <v>CUMPLE</v>
      </c>
      <c r="BA127" s="29"/>
      <c r="BB127" s="41">
        <v>1239154</v>
      </c>
      <c r="BC127" s="119" t="str">
        <f t="shared" si="49"/>
        <v>CUMPLE</v>
      </c>
      <c r="BD127" s="106">
        <f t="shared" si="50"/>
        <v>1221406.625</v>
      </c>
      <c r="BE127" s="109">
        <f t="shared" si="51"/>
        <v>1337928.817025</v>
      </c>
      <c r="BF127" s="110"/>
    </row>
    <row r="128" spans="1:58" s="31" customFormat="1" ht="14.4">
      <c r="A128" s="28"/>
      <c r="B128" s="28"/>
      <c r="C128" s="77" t="s">
        <v>269</v>
      </c>
      <c r="D128" s="78" t="s">
        <v>270</v>
      </c>
      <c r="E128" s="32" t="s">
        <v>50</v>
      </c>
      <c r="F128" s="88">
        <v>1</v>
      </c>
      <c r="G128" s="85">
        <v>79663</v>
      </c>
      <c r="H128" s="29"/>
      <c r="I128" s="41">
        <v>79185</v>
      </c>
      <c r="J128" s="30" t="str">
        <f t="shared" si="34"/>
        <v>CUMPLE</v>
      </c>
      <c r="K128" s="29"/>
      <c r="L128" s="41">
        <v>77274</v>
      </c>
      <c r="M128" s="30" t="str">
        <f t="shared" si="35"/>
        <v>CUMPLE</v>
      </c>
      <c r="N128" s="29"/>
      <c r="O128" s="41">
        <v>74087</v>
      </c>
      <c r="P128" s="30" t="str">
        <f t="shared" si="36"/>
        <v>CUMPLE</v>
      </c>
      <c r="Q128" s="29"/>
      <c r="R128" s="41">
        <v>76660</v>
      </c>
      <c r="S128" s="30" t="str">
        <f t="shared" si="37"/>
        <v>CUMPLE</v>
      </c>
      <c r="T128" s="29"/>
      <c r="U128" s="41">
        <v>77035</v>
      </c>
      <c r="V128" s="30" t="str">
        <f t="shared" si="38"/>
        <v>CUMPLE</v>
      </c>
      <c r="W128" s="29"/>
      <c r="X128" s="41">
        <v>79424</v>
      </c>
      <c r="Y128" s="30" t="str">
        <f t="shared" si="39"/>
        <v>CUMPLE</v>
      </c>
      <c r="Z128" s="29"/>
      <c r="AA128" s="41">
        <v>77560</v>
      </c>
      <c r="AB128" s="30" t="str">
        <f t="shared" si="40"/>
        <v>CUMPLE</v>
      </c>
      <c r="AC128" s="29"/>
      <c r="AD128" s="41">
        <v>77555</v>
      </c>
      <c r="AE128" s="30" t="str">
        <f t="shared" si="41"/>
        <v>CUMPLE</v>
      </c>
      <c r="AF128" s="29"/>
      <c r="AG128" s="41">
        <v>76299</v>
      </c>
      <c r="AH128" s="30" t="str">
        <f t="shared" si="42"/>
        <v>CUMPLE</v>
      </c>
      <c r="AI128" s="29"/>
      <c r="AJ128" s="41">
        <v>77473</v>
      </c>
      <c r="AK128" s="30" t="str">
        <f t="shared" si="43"/>
        <v>CUMPLE</v>
      </c>
      <c r="AL128" s="29"/>
      <c r="AM128" s="41">
        <v>76875</v>
      </c>
      <c r="AN128" s="30" t="str">
        <f t="shared" si="44"/>
        <v>CUMPLE</v>
      </c>
      <c r="AO128" s="29"/>
      <c r="AP128" s="41">
        <v>77911</v>
      </c>
      <c r="AQ128" s="30" t="str">
        <f t="shared" si="45"/>
        <v>CUMPLE</v>
      </c>
      <c r="AR128" s="29"/>
      <c r="AS128" s="41">
        <v>77035</v>
      </c>
      <c r="AT128" s="30" t="str">
        <f t="shared" si="46"/>
        <v>CUMPLE</v>
      </c>
      <c r="AU128" s="29"/>
      <c r="AV128" s="41">
        <v>78190</v>
      </c>
      <c r="AW128" s="30" t="str">
        <f t="shared" si="47"/>
        <v>CUMPLE</v>
      </c>
      <c r="AX128" s="29"/>
      <c r="AY128" s="41">
        <v>79660</v>
      </c>
      <c r="AZ128" s="30" t="str">
        <f t="shared" si="48"/>
        <v>CUMPLE</v>
      </c>
      <c r="BA128" s="29"/>
      <c r="BB128" s="41">
        <v>78684</v>
      </c>
      <c r="BC128" s="119" t="str">
        <f t="shared" si="49"/>
        <v>CUMPLE</v>
      </c>
      <c r="BD128" s="106">
        <f t="shared" si="50"/>
        <v>77556.6875</v>
      </c>
      <c r="BE128" s="109">
        <f t="shared" si="51"/>
        <v>84955.595487499988</v>
      </c>
      <c r="BF128" s="110"/>
    </row>
    <row r="129" spans="1:58" s="31" customFormat="1" ht="14.4">
      <c r="A129" s="28"/>
      <c r="B129" s="28"/>
      <c r="C129" s="77" t="s">
        <v>271</v>
      </c>
      <c r="D129" s="78" t="s">
        <v>272</v>
      </c>
      <c r="E129" s="32" t="s">
        <v>41</v>
      </c>
      <c r="F129" s="88">
        <v>1</v>
      </c>
      <c r="G129" s="85">
        <v>19283</v>
      </c>
      <c r="H129" s="29"/>
      <c r="I129" s="41">
        <v>19167</v>
      </c>
      <c r="J129" s="30" t="str">
        <f t="shared" si="34"/>
        <v>CUMPLE</v>
      </c>
      <c r="K129" s="29"/>
      <c r="L129" s="41">
        <v>18704</v>
      </c>
      <c r="M129" s="30" t="str">
        <f t="shared" si="35"/>
        <v>CUMPLE</v>
      </c>
      <c r="N129" s="29"/>
      <c r="O129" s="41">
        <v>17933</v>
      </c>
      <c r="P129" s="30" t="str">
        <f t="shared" si="36"/>
        <v>CUMPLE</v>
      </c>
      <c r="Q129" s="29"/>
      <c r="R129" s="41">
        <v>18556</v>
      </c>
      <c r="S129" s="30" t="str">
        <f t="shared" si="37"/>
        <v>CUMPLE</v>
      </c>
      <c r="T129" s="29"/>
      <c r="U129" s="41">
        <v>18647</v>
      </c>
      <c r="V129" s="30" t="str">
        <f t="shared" si="38"/>
        <v>CUMPLE</v>
      </c>
      <c r="W129" s="29"/>
      <c r="X129" s="41">
        <v>19225</v>
      </c>
      <c r="Y129" s="30" t="str">
        <f t="shared" si="39"/>
        <v>CUMPLE</v>
      </c>
      <c r="Z129" s="29"/>
      <c r="AA129" s="41">
        <v>18774</v>
      </c>
      <c r="AB129" s="30" t="str">
        <f t="shared" si="40"/>
        <v>CUMPLE</v>
      </c>
      <c r="AC129" s="29"/>
      <c r="AD129" s="41">
        <v>18775</v>
      </c>
      <c r="AE129" s="30" t="str">
        <f t="shared" si="41"/>
        <v>CUMPLE</v>
      </c>
      <c r="AF129" s="29"/>
      <c r="AG129" s="41">
        <v>18469</v>
      </c>
      <c r="AH129" s="30" t="str">
        <f t="shared" si="42"/>
        <v>CUMPLE</v>
      </c>
      <c r="AI129" s="29"/>
      <c r="AJ129" s="41">
        <v>18753</v>
      </c>
      <c r="AK129" s="30" t="str">
        <f t="shared" si="43"/>
        <v>CUMPLE</v>
      </c>
      <c r="AL129" s="29"/>
      <c r="AM129" s="41">
        <v>18608</v>
      </c>
      <c r="AN129" s="30" t="str">
        <f t="shared" si="44"/>
        <v>CUMPLE</v>
      </c>
      <c r="AO129" s="29"/>
      <c r="AP129" s="41">
        <v>18859</v>
      </c>
      <c r="AQ129" s="30" t="str">
        <f t="shared" si="45"/>
        <v>CUMPLE</v>
      </c>
      <c r="AR129" s="29"/>
      <c r="AS129" s="41">
        <v>18647</v>
      </c>
      <c r="AT129" s="30" t="str">
        <f t="shared" si="46"/>
        <v>CUMPLE</v>
      </c>
      <c r="AU129" s="29"/>
      <c r="AV129" s="41">
        <v>18926</v>
      </c>
      <c r="AW129" s="30" t="str">
        <f t="shared" si="47"/>
        <v>CUMPLE</v>
      </c>
      <c r="AX129" s="29"/>
      <c r="AY129" s="41">
        <v>19280</v>
      </c>
      <c r="AZ129" s="30" t="str">
        <f t="shared" si="48"/>
        <v>CUMPLE</v>
      </c>
      <c r="BA129" s="29"/>
      <c r="BB129" s="41">
        <v>19046</v>
      </c>
      <c r="BC129" s="119" t="str">
        <f t="shared" si="49"/>
        <v>CUMPLE</v>
      </c>
      <c r="BD129" s="106">
        <f t="shared" si="50"/>
        <v>18773.0625</v>
      </c>
      <c r="BE129" s="109">
        <f t="shared" si="51"/>
        <v>20564.012662499998</v>
      </c>
      <c r="BF129" s="110"/>
    </row>
    <row r="130" spans="1:58" s="31" customFormat="1" ht="14.4">
      <c r="A130" s="28"/>
      <c r="B130" s="28"/>
      <c r="C130" s="77" t="s">
        <v>273</v>
      </c>
      <c r="D130" s="78" t="s">
        <v>274</v>
      </c>
      <c r="E130" s="32" t="s">
        <v>41</v>
      </c>
      <c r="F130" s="88">
        <v>1</v>
      </c>
      <c r="G130" s="85">
        <v>21897</v>
      </c>
      <c r="H130" s="29"/>
      <c r="I130" s="41">
        <v>21765</v>
      </c>
      <c r="J130" s="30" t="str">
        <f t="shared" si="34"/>
        <v>CUMPLE</v>
      </c>
      <c r="K130" s="29"/>
      <c r="L130" s="41">
        <v>21240</v>
      </c>
      <c r="M130" s="30" t="str">
        <f t="shared" si="35"/>
        <v>CUMPLE</v>
      </c>
      <c r="N130" s="29"/>
      <c r="O130" s="41">
        <v>20364</v>
      </c>
      <c r="P130" s="30" t="str">
        <f t="shared" si="36"/>
        <v>CUMPLE</v>
      </c>
      <c r="Q130" s="29"/>
      <c r="R130" s="41">
        <v>21071</v>
      </c>
      <c r="S130" s="30" t="str">
        <f t="shared" si="37"/>
        <v>CUMPLE</v>
      </c>
      <c r="T130" s="29"/>
      <c r="U130" s="41">
        <v>21174</v>
      </c>
      <c r="V130" s="30" t="str">
        <f t="shared" si="38"/>
        <v>CUMPLE</v>
      </c>
      <c r="W130" s="29"/>
      <c r="X130" s="41">
        <v>21831</v>
      </c>
      <c r="Y130" s="30" t="str">
        <f t="shared" si="39"/>
        <v>CUMPLE</v>
      </c>
      <c r="Z130" s="29"/>
      <c r="AA130" s="41">
        <v>21318</v>
      </c>
      <c r="AB130" s="30" t="str">
        <f t="shared" si="40"/>
        <v>CUMPLE</v>
      </c>
      <c r="AC130" s="29"/>
      <c r="AD130" s="41">
        <v>21316</v>
      </c>
      <c r="AE130" s="30" t="str">
        <f t="shared" si="41"/>
        <v>CUMPLE</v>
      </c>
      <c r="AF130" s="29"/>
      <c r="AG130" s="41">
        <v>20972</v>
      </c>
      <c r="AH130" s="30" t="str">
        <f t="shared" si="42"/>
        <v>CUMPLE</v>
      </c>
      <c r="AI130" s="29"/>
      <c r="AJ130" s="41">
        <v>21294</v>
      </c>
      <c r="AK130" s="30" t="str">
        <f t="shared" si="43"/>
        <v>CUMPLE</v>
      </c>
      <c r="AL130" s="29"/>
      <c r="AM130" s="41">
        <v>21130</v>
      </c>
      <c r="AN130" s="30" t="str">
        <f t="shared" si="44"/>
        <v>CUMPLE</v>
      </c>
      <c r="AO130" s="29"/>
      <c r="AP130" s="41">
        <v>21415</v>
      </c>
      <c r="AQ130" s="30" t="str">
        <f t="shared" si="45"/>
        <v>CUMPLE</v>
      </c>
      <c r="AR130" s="29"/>
      <c r="AS130" s="41">
        <v>21174</v>
      </c>
      <c r="AT130" s="30" t="str">
        <f t="shared" si="46"/>
        <v>CUMPLE</v>
      </c>
      <c r="AU130" s="29"/>
      <c r="AV130" s="41">
        <v>21491</v>
      </c>
      <c r="AW130" s="30" t="str">
        <f t="shared" si="47"/>
        <v>CUMPLE</v>
      </c>
      <c r="AX130" s="29"/>
      <c r="AY130" s="41">
        <v>21895</v>
      </c>
      <c r="AZ130" s="30" t="str">
        <f t="shared" si="48"/>
        <v>CUMPLE</v>
      </c>
      <c r="BA130" s="29"/>
      <c r="BB130" s="41">
        <v>21627</v>
      </c>
      <c r="BC130" s="119" t="str">
        <f t="shared" si="49"/>
        <v>CUMPLE</v>
      </c>
      <c r="BD130" s="106">
        <f t="shared" si="50"/>
        <v>21317.3125</v>
      </c>
      <c r="BE130" s="109">
        <f t="shared" si="51"/>
        <v>23350.984112499998</v>
      </c>
      <c r="BF130" s="110"/>
    </row>
    <row r="131" spans="1:58" s="31" customFormat="1" ht="14.4">
      <c r="A131" s="28"/>
      <c r="B131" s="28"/>
      <c r="C131" s="77" t="s">
        <v>275</v>
      </c>
      <c r="D131" s="78" t="s">
        <v>276</v>
      </c>
      <c r="E131" s="32" t="s">
        <v>41</v>
      </c>
      <c r="F131" s="88">
        <v>1</v>
      </c>
      <c r="G131" s="85">
        <v>29431</v>
      </c>
      <c r="H131" s="29"/>
      <c r="I131" s="41">
        <v>29254</v>
      </c>
      <c r="J131" s="30" t="str">
        <f t="shared" si="34"/>
        <v>CUMPLE</v>
      </c>
      <c r="K131" s="29"/>
      <c r="L131" s="41">
        <v>28548</v>
      </c>
      <c r="M131" s="30" t="str">
        <f t="shared" si="35"/>
        <v>CUMPLE</v>
      </c>
      <c r="N131" s="29"/>
      <c r="O131" s="41">
        <v>27370</v>
      </c>
      <c r="P131" s="30" t="str">
        <f t="shared" si="36"/>
        <v>CUMPLE</v>
      </c>
      <c r="Q131" s="29"/>
      <c r="R131" s="41">
        <v>28321</v>
      </c>
      <c r="S131" s="30" t="str">
        <f t="shared" si="37"/>
        <v>CUMPLE</v>
      </c>
      <c r="T131" s="29"/>
      <c r="U131" s="41">
        <v>28459</v>
      </c>
      <c r="V131" s="30" t="str">
        <f t="shared" si="38"/>
        <v>CUMPLE</v>
      </c>
      <c r="W131" s="29"/>
      <c r="X131" s="41">
        <v>29342</v>
      </c>
      <c r="Y131" s="30" t="str">
        <f t="shared" si="39"/>
        <v>CUMPLE</v>
      </c>
      <c r="Z131" s="29"/>
      <c r="AA131" s="41">
        <v>28654</v>
      </c>
      <c r="AB131" s="30" t="str">
        <f t="shared" si="40"/>
        <v>CUMPLE</v>
      </c>
      <c r="AC131" s="29"/>
      <c r="AD131" s="41">
        <v>28654</v>
      </c>
      <c r="AE131" s="30" t="str">
        <f t="shared" si="41"/>
        <v>CUMPLE</v>
      </c>
      <c r="AF131" s="29"/>
      <c r="AG131" s="41">
        <v>28188</v>
      </c>
      <c r="AH131" s="30" t="str">
        <f t="shared" si="42"/>
        <v>CUMPLE</v>
      </c>
      <c r="AI131" s="29"/>
      <c r="AJ131" s="41">
        <v>28621</v>
      </c>
      <c r="AK131" s="30" t="str">
        <f t="shared" si="43"/>
        <v>CUMPLE</v>
      </c>
      <c r="AL131" s="29"/>
      <c r="AM131" s="41">
        <v>28401</v>
      </c>
      <c r="AN131" s="30" t="str">
        <f t="shared" si="44"/>
        <v>CUMPLE</v>
      </c>
      <c r="AO131" s="29"/>
      <c r="AP131" s="41">
        <v>28783</v>
      </c>
      <c r="AQ131" s="30" t="str">
        <f t="shared" si="45"/>
        <v>CUMPLE</v>
      </c>
      <c r="AR131" s="29"/>
      <c r="AS131" s="41">
        <v>28459</v>
      </c>
      <c r="AT131" s="30" t="str">
        <f t="shared" si="46"/>
        <v>CUMPLE</v>
      </c>
      <c r="AU131" s="29"/>
      <c r="AV131" s="41">
        <v>28886</v>
      </c>
      <c r="AW131" s="30" t="str">
        <f t="shared" si="47"/>
        <v>CUMPLE</v>
      </c>
      <c r="AX131" s="29"/>
      <c r="AY131" s="41">
        <v>29430</v>
      </c>
      <c r="AZ131" s="30" t="str">
        <f t="shared" si="48"/>
        <v>CUMPLE</v>
      </c>
      <c r="BA131" s="29"/>
      <c r="BB131" s="41">
        <v>29069</v>
      </c>
      <c r="BC131" s="119" t="str">
        <f t="shared" si="49"/>
        <v>CUMPLE</v>
      </c>
      <c r="BD131" s="106">
        <f t="shared" si="50"/>
        <v>28652.4375</v>
      </c>
      <c r="BE131" s="109">
        <f t="shared" si="51"/>
        <v>31385.880037499999</v>
      </c>
      <c r="BF131" s="110"/>
    </row>
    <row r="132" spans="1:58" s="31" customFormat="1" ht="14.4">
      <c r="A132" s="28"/>
      <c r="B132" s="28"/>
      <c r="C132" s="77" t="s">
        <v>277</v>
      </c>
      <c r="D132" s="78" t="s">
        <v>278</v>
      </c>
      <c r="E132" s="32" t="s">
        <v>41</v>
      </c>
      <c r="F132" s="88">
        <v>1</v>
      </c>
      <c r="G132" s="85">
        <v>46500</v>
      </c>
      <c r="H132" s="29"/>
      <c r="I132" s="41">
        <v>46221</v>
      </c>
      <c r="J132" s="30" t="str">
        <f t="shared" si="34"/>
        <v>CUMPLE</v>
      </c>
      <c r="K132" s="29"/>
      <c r="L132" s="41">
        <v>45105</v>
      </c>
      <c r="M132" s="30" t="str">
        <f t="shared" si="35"/>
        <v>CUMPLE</v>
      </c>
      <c r="N132" s="29"/>
      <c r="O132" s="41">
        <v>43245</v>
      </c>
      <c r="P132" s="30" t="str">
        <f t="shared" si="36"/>
        <v>CUMPLE</v>
      </c>
      <c r="Q132" s="29"/>
      <c r="R132" s="41">
        <v>44747</v>
      </c>
      <c r="S132" s="30" t="str">
        <f t="shared" si="37"/>
        <v>CUMPLE</v>
      </c>
      <c r="T132" s="29"/>
      <c r="U132" s="41">
        <v>44965</v>
      </c>
      <c r="V132" s="30" t="str">
        <f t="shared" si="38"/>
        <v>CUMPLE</v>
      </c>
      <c r="W132" s="29"/>
      <c r="X132" s="41">
        <v>46360</v>
      </c>
      <c r="Y132" s="30" t="str">
        <f t="shared" si="39"/>
        <v>CUMPLE</v>
      </c>
      <c r="Z132" s="29"/>
      <c r="AA132" s="41">
        <v>45272</v>
      </c>
      <c r="AB132" s="30" t="str">
        <f t="shared" si="40"/>
        <v>CUMPLE</v>
      </c>
      <c r="AC132" s="29"/>
      <c r="AD132" s="41">
        <v>45256</v>
      </c>
      <c r="AE132" s="30" t="str">
        <f t="shared" si="41"/>
        <v>CUMPLE</v>
      </c>
      <c r="AF132" s="29"/>
      <c r="AG132" s="41">
        <v>44536</v>
      </c>
      <c r="AH132" s="30" t="str">
        <f t="shared" si="42"/>
        <v>CUMPLE</v>
      </c>
      <c r="AI132" s="29"/>
      <c r="AJ132" s="41">
        <v>45221</v>
      </c>
      <c r="AK132" s="30" t="str">
        <f t="shared" si="43"/>
        <v>CUMPLE</v>
      </c>
      <c r="AL132" s="29"/>
      <c r="AM132" s="41">
        <v>44872</v>
      </c>
      <c r="AN132" s="30" t="str">
        <f t="shared" si="44"/>
        <v>CUMPLE</v>
      </c>
      <c r="AO132" s="29"/>
      <c r="AP132" s="41">
        <v>45477</v>
      </c>
      <c r="AQ132" s="30" t="str">
        <f t="shared" si="45"/>
        <v>CUMPLE</v>
      </c>
      <c r="AR132" s="29"/>
      <c r="AS132" s="41">
        <v>44965</v>
      </c>
      <c r="AT132" s="30" t="str">
        <f t="shared" si="46"/>
        <v>CUMPLE</v>
      </c>
      <c r="AU132" s="29"/>
      <c r="AV132" s="41">
        <v>45639</v>
      </c>
      <c r="AW132" s="30" t="str">
        <f t="shared" si="47"/>
        <v>CUMPLE</v>
      </c>
      <c r="AX132" s="29"/>
      <c r="AY132" s="41">
        <v>46490</v>
      </c>
      <c r="AZ132" s="30" t="str">
        <f t="shared" si="48"/>
        <v>CUMPLE</v>
      </c>
      <c r="BA132" s="29"/>
      <c r="BB132" s="41">
        <v>45928</v>
      </c>
      <c r="BC132" s="119" t="str">
        <f t="shared" si="49"/>
        <v>CUMPLE</v>
      </c>
      <c r="BD132" s="106">
        <f t="shared" si="50"/>
        <v>45268.6875</v>
      </c>
      <c r="BE132" s="109">
        <f t="shared" si="51"/>
        <v>49587.320287499999</v>
      </c>
      <c r="BF132" s="110"/>
    </row>
    <row r="133" spans="1:58" s="31" customFormat="1" ht="14.4">
      <c r="A133" s="28"/>
      <c r="B133" s="28"/>
      <c r="C133" s="77" t="s">
        <v>279</v>
      </c>
      <c r="D133" s="78" t="s">
        <v>280</v>
      </c>
      <c r="E133" s="32" t="s">
        <v>41</v>
      </c>
      <c r="F133" s="88">
        <v>1</v>
      </c>
      <c r="G133" s="85">
        <v>40032</v>
      </c>
      <c r="H133" s="29"/>
      <c r="I133" s="41">
        <v>39792</v>
      </c>
      <c r="J133" s="30" t="str">
        <f t="shared" si="34"/>
        <v>CUMPLE</v>
      </c>
      <c r="K133" s="29"/>
      <c r="L133" s="41">
        <v>38831</v>
      </c>
      <c r="M133" s="30" t="str">
        <f t="shared" si="35"/>
        <v>CUMPLE</v>
      </c>
      <c r="N133" s="29"/>
      <c r="O133" s="41">
        <v>37230</v>
      </c>
      <c r="P133" s="30" t="str">
        <f t="shared" si="36"/>
        <v>CUMPLE</v>
      </c>
      <c r="Q133" s="29"/>
      <c r="R133" s="41">
        <v>38523</v>
      </c>
      <c r="S133" s="30" t="str">
        <f t="shared" si="37"/>
        <v>CUMPLE</v>
      </c>
      <c r="T133" s="29"/>
      <c r="U133" s="41">
        <v>38711</v>
      </c>
      <c r="V133" s="30" t="str">
        <f t="shared" si="38"/>
        <v>CUMPLE</v>
      </c>
      <c r="W133" s="29"/>
      <c r="X133" s="41">
        <v>39912</v>
      </c>
      <c r="Y133" s="30" t="str">
        <f t="shared" si="39"/>
        <v>CUMPLE</v>
      </c>
      <c r="Z133" s="29"/>
      <c r="AA133" s="41">
        <v>38975</v>
      </c>
      <c r="AB133" s="30" t="str">
        <f t="shared" si="40"/>
        <v>CUMPLE</v>
      </c>
      <c r="AC133" s="29"/>
      <c r="AD133" s="41">
        <v>38965</v>
      </c>
      <c r="AE133" s="30" t="str">
        <f t="shared" si="41"/>
        <v>CUMPLE</v>
      </c>
      <c r="AF133" s="29"/>
      <c r="AG133" s="41">
        <v>38342</v>
      </c>
      <c r="AH133" s="30" t="str">
        <f t="shared" si="42"/>
        <v>CUMPLE</v>
      </c>
      <c r="AI133" s="29"/>
      <c r="AJ133" s="41">
        <v>38931</v>
      </c>
      <c r="AK133" s="30" t="str">
        <f t="shared" si="43"/>
        <v>CUMPLE</v>
      </c>
      <c r="AL133" s="29"/>
      <c r="AM133" s="41">
        <v>38631</v>
      </c>
      <c r="AN133" s="30" t="str">
        <f t="shared" si="44"/>
        <v>CUMPLE</v>
      </c>
      <c r="AO133" s="29"/>
      <c r="AP133" s="41">
        <v>39151</v>
      </c>
      <c r="AQ133" s="30" t="str">
        <f t="shared" si="45"/>
        <v>CUMPLE</v>
      </c>
      <c r="AR133" s="29"/>
      <c r="AS133" s="41">
        <v>38711</v>
      </c>
      <c r="AT133" s="30" t="str">
        <f t="shared" si="46"/>
        <v>CUMPLE</v>
      </c>
      <c r="AU133" s="29"/>
      <c r="AV133" s="41">
        <v>39292</v>
      </c>
      <c r="AW133" s="30" t="str">
        <f t="shared" si="47"/>
        <v>CUMPLE</v>
      </c>
      <c r="AX133" s="29"/>
      <c r="AY133" s="41">
        <v>40030</v>
      </c>
      <c r="AZ133" s="30" t="str">
        <f t="shared" si="48"/>
        <v>CUMPLE</v>
      </c>
      <c r="BA133" s="29"/>
      <c r="BB133" s="41">
        <v>39540</v>
      </c>
      <c r="BC133" s="119" t="str">
        <f t="shared" si="49"/>
        <v>CUMPLE</v>
      </c>
      <c r="BD133" s="106">
        <f t="shared" si="50"/>
        <v>38972.9375</v>
      </c>
      <c r="BE133" s="109">
        <f t="shared" si="51"/>
        <v>42690.9557375</v>
      </c>
      <c r="BF133" s="110"/>
    </row>
    <row r="134" spans="1:58" s="31" customFormat="1" ht="14.4">
      <c r="A134" s="28"/>
      <c r="B134" s="28"/>
      <c r="C134" s="77" t="s">
        <v>281</v>
      </c>
      <c r="D134" s="78" t="s">
        <v>282</v>
      </c>
      <c r="E134" s="32" t="s">
        <v>41</v>
      </c>
      <c r="F134" s="88">
        <v>1</v>
      </c>
      <c r="G134" s="85">
        <v>46455</v>
      </c>
      <c r="H134" s="29"/>
      <c r="I134" s="41">
        <v>46177</v>
      </c>
      <c r="J134" s="30" t="str">
        <f t="shared" ref="J134:J156" si="52">+IF(I134&lt;=$G134,"CUMPLE","NO CUMPLE")</f>
        <v>CUMPLE</v>
      </c>
      <c r="K134" s="29"/>
      <c r="L134" s="41">
        <v>45062</v>
      </c>
      <c r="M134" s="30" t="str">
        <f t="shared" ref="M134:M142" si="53">+IF(L134&lt;=$G134,"CUMPLE","NO CUMPLE")</f>
        <v>CUMPLE</v>
      </c>
      <c r="N134" s="29"/>
      <c r="O134" s="41">
        <v>43203</v>
      </c>
      <c r="P134" s="30" t="str">
        <f t="shared" ref="P134:P142" si="54">+IF(O134&lt;=$G134,"CUMPLE","NO CUMPLE")</f>
        <v>CUMPLE</v>
      </c>
      <c r="Q134" s="29"/>
      <c r="R134" s="41">
        <v>44704</v>
      </c>
      <c r="S134" s="30" t="str">
        <f t="shared" ref="S134:S142" si="55">+IF(R134&lt;=$G134,"CUMPLE","NO CUMPLE")</f>
        <v>CUMPLE</v>
      </c>
      <c r="T134" s="29"/>
      <c r="U134" s="41">
        <v>44922</v>
      </c>
      <c r="V134" s="30" t="str">
        <f t="shared" ref="V134:V142" si="56">+IF(U134&lt;=$G134,"CUMPLE","NO CUMPLE")</f>
        <v>CUMPLE</v>
      </c>
      <c r="W134" s="29"/>
      <c r="X134" s="41">
        <v>46316</v>
      </c>
      <c r="Y134" s="30" t="str">
        <f t="shared" ref="Y134:Y142" si="57">+IF(X134&lt;=$G134,"CUMPLE","NO CUMPLE")</f>
        <v>CUMPLE</v>
      </c>
      <c r="Z134" s="29"/>
      <c r="AA134" s="41">
        <v>45229</v>
      </c>
      <c r="AB134" s="30" t="str">
        <f t="shared" ref="AB134:AB142" si="58">+IF(AA134&lt;=$G134,"CUMPLE","NO CUMPLE")</f>
        <v>CUMPLE</v>
      </c>
      <c r="AC134" s="29"/>
      <c r="AD134" s="41">
        <v>45222</v>
      </c>
      <c r="AE134" s="30" t="str">
        <f t="shared" ref="AE134:AE142" si="59">+IF(AD134&lt;=$G134,"CUMPLE","NO CUMPLE")</f>
        <v>CUMPLE</v>
      </c>
      <c r="AF134" s="29"/>
      <c r="AG134" s="41">
        <v>44493</v>
      </c>
      <c r="AH134" s="30" t="str">
        <f t="shared" ref="AH134:AH142" si="60">+IF(AG134&lt;=$G134,"CUMPLE","NO CUMPLE")</f>
        <v>CUMPLE</v>
      </c>
      <c r="AI134" s="29"/>
      <c r="AJ134" s="41">
        <v>45178</v>
      </c>
      <c r="AK134" s="30" t="str">
        <f t="shared" ref="AK134:AK142" si="61">+IF(AJ134&lt;=$G134,"CUMPLE","NO CUMPLE")</f>
        <v>CUMPLE</v>
      </c>
      <c r="AL134" s="29"/>
      <c r="AM134" s="41">
        <v>44829</v>
      </c>
      <c r="AN134" s="30" t="str">
        <f t="shared" ref="AN134:AN142" si="62">+IF(AM134&lt;=$G134,"CUMPLE","NO CUMPLE")</f>
        <v>CUMPLE</v>
      </c>
      <c r="AO134" s="29"/>
      <c r="AP134" s="41">
        <v>45433</v>
      </c>
      <c r="AQ134" s="30" t="str">
        <f t="shared" ref="AQ134:AQ142" si="63">+IF(AP134&lt;=$G134,"CUMPLE","NO CUMPLE")</f>
        <v>CUMPLE</v>
      </c>
      <c r="AR134" s="29"/>
      <c r="AS134" s="41">
        <v>44922</v>
      </c>
      <c r="AT134" s="30" t="str">
        <f t="shared" ref="AT134:AT142" si="64">+IF(AS134&lt;=$G134,"CUMPLE","NO CUMPLE")</f>
        <v>CUMPLE</v>
      </c>
      <c r="AU134" s="29"/>
      <c r="AV134" s="41">
        <v>45596</v>
      </c>
      <c r="AW134" s="30" t="str">
        <f t="shared" ref="AW134:AW142" si="65">+IF(AV134&lt;=$G134,"CUMPLE","NO CUMPLE")</f>
        <v>CUMPLE</v>
      </c>
      <c r="AX134" s="29"/>
      <c r="AY134" s="41">
        <v>46455</v>
      </c>
      <c r="AZ134" s="30" t="str">
        <f t="shared" ref="AZ134:AZ142" si="66">+IF(AY134&lt;=$G134,"CUMPLE","NO CUMPLE")</f>
        <v>CUMPLE</v>
      </c>
      <c r="BA134" s="29"/>
      <c r="BB134" s="41">
        <v>45884</v>
      </c>
      <c r="BC134" s="119" t="str">
        <f t="shared" ref="BC134:BC142" si="67">+IF(BB134&lt;=$G134,"CUMPLE","NO CUMPLE")</f>
        <v>CUMPLE</v>
      </c>
      <c r="BD134" s="106">
        <f t="shared" si="50"/>
        <v>45226.5625</v>
      </c>
      <c r="BE134" s="109">
        <f t="shared" si="51"/>
        <v>49541.176562499997</v>
      </c>
      <c r="BF134" s="110"/>
    </row>
    <row r="135" spans="1:58" s="31" customFormat="1" ht="14.4">
      <c r="A135" s="28"/>
      <c r="B135" s="28"/>
      <c r="C135" s="77" t="s">
        <v>283</v>
      </c>
      <c r="D135" s="78" t="s">
        <v>284</v>
      </c>
      <c r="E135" s="32" t="s">
        <v>41</v>
      </c>
      <c r="F135" s="88">
        <v>1</v>
      </c>
      <c r="G135" s="85">
        <v>55903</v>
      </c>
      <c r="H135" s="29"/>
      <c r="I135" s="41">
        <v>55568</v>
      </c>
      <c r="J135" s="30" t="str">
        <f t="shared" si="52"/>
        <v>CUMPLE</v>
      </c>
      <c r="K135" s="29"/>
      <c r="L135" s="41">
        <v>54226</v>
      </c>
      <c r="M135" s="30" t="str">
        <f t="shared" si="53"/>
        <v>CUMPLE</v>
      </c>
      <c r="N135" s="29"/>
      <c r="O135" s="41">
        <v>51990</v>
      </c>
      <c r="P135" s="30" t="str">
        <f t="shared" si="54"/>
        <v>CUMPLE</v>
      </c>
      <c r="Q135" s="29"/>
      <c r="R135" s="41">
        <v>53795</v>
      </c>
      <c r="S135" s="30" t="str">
        <f t="shared" si="55"/>
        <v>CUMPLE</v>
      </c>
      <c r="T135" s="29"/>
      <c r="U135" s="41">
        <v>54058</v>
      </c>
      <c r="V135" s="30" t="str">
        <f t="shared" si="56"/>
        <v>CUMPLE</v>
      </c>
      <c r="W135" s="29"/>
      <c r="X135" s="41">
        <v>55735</v>
      </c>
      <c r="Y135" s="30" t="str">
        <f t="shared" si="57"/>
        <v>CUMPLE</v>
      </c>
      <c r="Z135" s="29"/>
      <c r="AA135" s="41">
        <v>54427</v>
      </c>
      <c r="AB135" s="30" t="str">
        <f t="shared" si="58"/>
        <v>CUMPLE</v>
      </c>
      <c r="AC135" s="29"/>
      <c r="AD135" s="41">
        <v>54478</v>
      </c>
      <c r="AE135" s="30" t="str">
        <f t="shared" si="59"/>
        <v>CUMPLE</v>
      </c>
      <c r="AF135" s="29"/>
      <c r="AG135" s="41">
        <v>53542</v>
      </c>
      <c r="AH135" s="30" t="str">
        <f t="shared" si="60"/>
        <v>CUMPLE</v>
      </c>
      <c r="AI135" s="29"/>
      <c r="AJ135" s="41">
        <v>54366</v>
      </c>
      <c r="AK135" s="30" t="str">
        <f t="shared" si="61"/>
        <v>CUMPLE</v>
      </c>
      <c r="AL135" s="29"/>
      <c r="AM135" s="41">
        <v>53946</v>
      </c>
      <c r="AN135" s="30" t="str">
        <f t="shared" si="62"/>
        <v>CUMPLE</v>
      </c>
      <c r="AO135" s="29"/>
      <c r="AP135" s="41">
        <v>54673</v>
      </c>
      <c r="AQ135" s="30" t="str">
        <f t="shared" si="63"/>
        <v>CUMPLE</v>
      </c>
      <c r="AR135" s="29"/>
      <c r="AS135" s="41">
        <v>54058</v>
      </c>
      <c r="AT135" s="30" t="str">
        <f t="shared" si="64"/>
        <v>CUMPLE</v>
      </c>
      <c r="AU135" s="29"/>
      <c r="AV135" s="41">
        <v>54869</v>
      </c>
      <c r="AW135" s="30" t="str">
        <f t="shared" si="65"/>
        <v>CUMPLE</v>
      </c>
      <c r="AX135" s="29"/>
      <c r="AY135" s="41">
        <v>55900</v>
      </c>
      <c r="AZ135" s="30" t="str">
        <f t="shared" si="66"/>
        <v>CUMPLE</v>
      </c>
      <c r="BA135" s="29"/>
      <c r="BB135" s="41">
        <v>55215</v>
      </c>
      <c r="BC135" s="119" t="str">
        <f t="shared" si="67"/>
        <v>CUMPLE</v>
      </c>
      <c r="BD135" s="106">
        <f t="shared" si="50"/>
        <v>54427.875</v>
      </c>
      <c r="BE135" s="109">
        <f t="shared" si="51"/>
        <v>59620.294274999993</v>
      </c>
      <c r="BF135" s="110"/>
    </row>
    <row r="136" spans="1:58" s="31" customFormat="1" ht="14.4">
      <c r="A136" s="28"/>
      <c r="B136" s="28"/>
      <c r="C136" s="77" t="s">
        <v>285</v>
      </c>
      <c r="D136" s="78" t="s">
        <v>286</v>
      </c>
      <c r="E136" s="32" t="s">
        <v>41</v>
      </c>
      <c r="F136" s="88">
        <v>1</v>
      </c>
      <c r="G136" s="85">
        <v>82140</v>
      </c>
      <c r="H136" s="29"/>
      <c r="I136" s="41">
        <v>81647</v>
      </c>
      <c r="J136" s="30" t="str">
        <f t="shared" si="52"/>
        <v>CUMPLE</v>
      </c>
      <c r="K136" s="29"/>
      <c r="L136" s="41">
        <v>79675</v>
      </c>
      <c r="M136" s="30" t="str">
        <f t="shared" si="53"/>
        <v>CUMPLE</v>
      </c>
      <c r="N136" s="29"/>
      <c r="O136" s="41">
        <v>76390</v>
      </c>
      <c r="P136" s="30" t="str">
        <f t="shared" si="54"/>
        <v>CUMPLE</v>
      </c>
      <c r="Q136" s="29"/>
      <c r="R136" s="41">
        <v>79043</v>
      </c>
      <c r="S136" s="30" t="str">
        <f t="shared" si="55"/>
        <v>CUMPLE</v>
      </c>
      <c r="T136" s="29"/>
      <c r="U136" s="41">
        <v>79429</v>
      </c>
      <c r="V136" s="30" t="str">
        <f t="shared" si="56"/>
        <v>CUMPLE</v>
      </c>
      <c r="W136" s="29"/>
      <c r="X136" s="41">
        <v>81893</v>
      </c>
      <c r="Y136" s="30" t="str">
        <f t="shared" si="57"/>
        <v>CUMPLE</v>
      </c>
      <c r="Z136" s="29"/>
      <c r="AA136" s="41">
        <v>79971</v>
      </c>
      <c r="AB136" s="30" t="str">
        <f t="shared" si="58"/>
        <v>CUMPLE</v>
      </c>
      <c r="AC136" s="29"/>
      <c r="AD136" s="41">
        <v>79954</v>
      </c>
      <c r="AE136" s="30" t="str">
        <f t="shared" si="59"/>
        <v>CUMPLE</v>
      </c>
      <c r="AF136" s="29"/>
      <c r="AG136" s="41">
        <v>78671</v>
      </c>
      <c r="AH136" s="30" t="str">
        <f t="shared" si="60"/>
        <v>CUMPLE</v>
      </c>
      <c r="AI136" s="29"/>
      <c r="AJ136" s="41">
        <v>79881</v>
      </c>
      <c r="AK136" s="30" t="str">
        <f t="shared" si="61"/>
        <v>CUMPLE</v>
      </c>
      <c r="AL136" s="29"/>
      <c r="AM136" s="41">
        <v>79265</v>
      </c>
      <c r="AN136" s="30" t="str">
        <f t="shared" si="62"/>
        <v>CUMPLE</v>
      </c>
      <c r="AO136" s="29"/>
      <c r="AP136" s="41">
        <v>80332</v>
      </c>
      <c r="AQ136" s="30" t="str">
        <f t="shared" si="63"/>
        <v>CUMPLE</v>
      </c>
      <c r="AR136" s="29"/>
      <c r="AS136" s="41">
        <v>79429</v>
      </c>
      <c r="AT136" s="30" t="str">
        <f t="shared" si="64"/>
        <v>CUMPLE</v>
      </c>
      <c r="AU136" s="29"/>
      <c r="AV136" s="41">
        <v>80620</v>
      </c>
      <c r="AW136" s="30" t="str">
        <f t="shared" si="65"/>
        <v>CUMPLE</v>
      </c>
      <c r="AX136" s="29"/>
      <c r="AY136" s="41">
        <v>82135</v>
      </c>
      <c r="AZ136" s="30" t="str">
        <f t="shared" si="66"/>
        <v>CUMPLE</v>
      </c>
      <c r="BA136" s="29"/>
      <c r="BB136" s="41">
        <v>81129</v>
      </c>
      <c r="BC136" s="119" t="str">
        <f t="shared" si="67"/>
        <v>CUMPLE</v>
      </c>
      <c r="BD136" s="106">
        <f t="shared" ref="BD136:BD199" si="68">SUM(I136:BB136)/16</f>
        <v>79966.5</v>
      </c>
      <c r="BE136" s="109">
        <f t="shared" ref="BE136:BE199" si="69">+BD136*$BE$4</f>
        <v>87595.304099999994</v>
      </c>
      <c r="BF136" s="110"/>
    </row>
    <row r="137" spans="1:58" s="31" customFormat="1" ht="25.5" customHeight="1">
      <c r="A137" s="28"/>
      <c r="B137" s="28"/>
      <c r="C137" s="77" t="s">
        <v>287</v>
      </c>
      <c r="D137" s="78" t="s">
        <v>288</v>
      </c>
      <c r="E137" s="32" t="s">
        <v>50</v>
      </c>
      <c r="F137" s="88">
        <v>1</v>
      </c>
      <c r="G137" s="85">
        <v>129509</v>
      </c>
      <c r="H137" s="29"/>
      <c r="I137" s="41">
        <v>128732</v>
      </c>
      <c r="J137" s="30" t="str">
        <f t="shared" si="52"/>
        <v>CUMPLE</v>
      </c>
      <c r="K137" s="29"/>
      <c r="L137" s="41">
        <v>125624</v>
      </c>
      <c r="M137" s="30" t="str">
        <f t="shared" si="53"/>
        <v>CUMPLE</v>
      </c>
      <c r="N137" s="29"/>
      <c r="O137" s="41">
        <v>120444</v>
      </c>
      <c r="P137" s="30" t="str">
        <f t="shared" si="54"/>
        <v>CUMPLE</v>
      </c>
      <c r="Q137" s="29"/>
      <c r="R137" s="41">
        <v>124627</v>
      </c>
      <c r="S137" s="30" t="str">
        <f t="shared" si="55"/>
        <v>CUMPLE</v>
      </c>
      <c r="T137" s="29"/>
      <c r="U137" s="41">
        <v>125235</v>
      </c>
      <c r="V137" s="30" t="str">
        <f t="shared" si="56"/>
        <v>CUMPLE</v>
      </c>
      <c r="W137" s="29"/>
      <c r="X137" s="41">
        <v>129121</v>
      </c>
      <c r="Y137" s="30" t="str">
        <f t="shared" si="57"/>
        <v>CUMPLE</v>
      </c>
      <c r="Z137" s="29"/>
      <c r="AA137" s="41">
        <v>126090</v>
      </c>
      <c r="AB137" s="30" t="str">
        <f t="shared" si="58"/>
        <v>CUMPLE</v>
      </c>
      <c r="AC137" s="29"/>
      <c r="AD137" s="41">
        <v>126055</v>
      </c>
      <c r="AE137" s="30" t="str">
        <f t="shared" si="59"/>
        <v>CUMPLE</v>
      </c>
      <c r="AF137" s="29"/>
      <c r="AG137" s="41">
        <v>124040</v>
      </c>
      <c r="AH137" s="30" t="str">
        <f t="shared" si="60"/>
        <v>CUMPLE</v>
      </c>
      <c r="AI137" s="29"/>
      <c r="AJ137" s="41">
        <v>125948</v>
      </c>
      <c r="AK137" s="30" t="str">
        <f t="shared" si="61"/>
        <v>CUMPLE</v>
      </c>
      <c r="AL137" s="29"/>
      <c r="AM137" s="41">
        <v>124976</v>
      </c>
      <c r="AN137" s="30" t="str">
        <f t="shared" si="62"/>
        <v>CUMPLE</v>
      </c>
      <c r="AO137" s="29"/>
      <c r="AP137" s="41">
        <v>126660</v>
      </c>
      <c r="AQ137" s="30" t="str">
        <f t="shared" si="63"/>
        <v>CUMPLE</v>
      </c>
      <c r="AR137" s="29"/>
      <c r="AS137" s="41">
        <v>125235</v>
      </c>
      <c r="AT137" s="30" t="str">
        <f t="shared" si="64"/>
        <v>CUMPLE</v>
      </c>
      <c r="AU137" s="29"/>
      <c r="AV137" s="41">
        <v>127113</v>
      </c>
      <c r="AW137" s="30" t="str">
        <f t="shared" si="65"/>
        <v>CUMPLE</v>
      </c>
      <c r="AX137" s="29"/>
      <c r="AY137" s="41">
        <v>129500</v>
      </c>
      <c r="AZ137" s="30" t="str">
        <f t="shared" si="66"/>
        <v>CUMPLE</v>
      </c>
      <c r="BA137" s="29"/>
      <c r="BB137" s="41">
        <v>127916</v>
      </c>
      <c r="BC137" s="119" t="str">
        <f t="shared" si="67"/>
        <v>CUMPLE</v>
      </c>
      <c r="BD137" s="106">
        <f t="shared" si="68"/>
        <v>126082.25</v>
      </c>
      <c r="BE137" s="109">
        <f t="shared" si="69"/>
        <v>138110.49664999999</v>
      </c>
      <c r="BF137" s="110"/>
    </row>
    <row r="138" spans="1:58" s="31" customFormat="1" ht="25.5" customHeight="1">
      <c r="A138" s="28"/>
      <c r="B138" s="28"/>
      <c r="C138" s="77" t="s">
        <v>289</v>
      </c>
      <c r="D138" s="78" t="s">
        <v>290</v>
      </c>
      <c r="E138" s="32" t="s">
        <v>50</v>
      </c>
      <c r="F138" s="88">
        <v>1</v>
      </c>
      <c r="G138" s="85">
        <v>92383</v>
      </c>
      <c r="H138" s="29"/>
      <c r="I138" s="41">
        <v>91829</v>
      </c>
      <c r="J138" s="30" t="str">
        <f t="shared" si="52"/>
        <v>CUMPLE</v>
      </c>
      <c r="K138" s="29"/>
      <c r="L138" s="41">
        <v>89612</v>
      </c>
      <c r="M138" s="30" t="str">
        <f t="shared" si="53"/>
        <v>CUMPLE</v>
      </c>
      <c r="N138" s="29"/>
      <c r="O138" s="41">
        <v>85916</v>
      </c>
      <c r="P138" s="30" t="str">
        <f t="shared" si="54"/>
        <v>CUMPLE</v>
      </c>
      <c r="Q138" s="29"/>
      <c r="R138" s="41">
        <v>88900</v>
      </c>
      <c r="S138" s="30" t="str">
        <f t="shared" si="55"/>
        <v>CUMPLE</v>
      </c>
      <c r="T138" s="29"/>
      <c r="U138" s="41">
        <v>89335</v>
      </c>
      <c r="V138" s="30" t="str">
        <f t="shared" si="56"/>
        <v>CUMPLE</v>
      </c>
      <c r="W138" s="29"/>
      <c r="X138" s="41">
        <v>92106</v>
      </c>
      <c r="Y138" s="30" t="str">
        <f t="shared" si="57"/>
        <v>CUMPLE</v>
      </c>
      <c r="Z138" s="29"/>
      <c r="AA138" s="41">
        <v>89944</v>
      </c>
      <c r="AB138" s="30" t="str">
        <f t="shared" si="58"/>
        <v>CUMPLE</v>
      </c>
      <c r="AC138" s="29"/>
      <c r="AD138" s="41">
        <v>89931</v>
      </c>
      <c r="AE138" s="30" t="str">
        <f t="shared" si="59"/>
        <v>CUMPLE</v>
      </c>
      <c r="AF138" s="29"/>
      <c r="AG138" s="41">
        <v>88482</v>
      </c>
      <c r="AH138" s="30" t="str">
        <f t="shared" si="60"/>
        <v>CUMPLE</v>
      </c>
      <c r="AI138" s="29"/>
      <c r="AJ138" s="41">
        <v>89843</v>
      </c>
      <c r="AK138" s="30" t="str">
        <f t="shared" si="61"/>
        <v>CUMPLE</v>
      </c>
      <c r="AL138" s="29"/>
      <c r="AM138" s="41">
        <v>89150</v>
      </c>
      <c r="AN138" s="30" t="str">
        <f t="shared" si="62"/>
        <v>CUMPLE</v>
      </c>
      <c r="AO138" s="29"/>
      <c r="AP138" s="41">
        <v>90351</v>
      </c>
      <c r="AQ138" s="30" t="str">
        <f t="shared" si="63"/>
        <v>CUMPLE</v>
      </c>
      <c r="AR138" s="29"/>
      <c r="AS138" s="41">
        <v>89335</v>
      </c>
      <c r="AT138" s="30" t="str">
        <f t="shared" si="64"/>
        <v>CUMPLE</v>
      </c>
      <c r="AU138" s="29"/>
      <c r="AV138" s="41">
        <v>90674</v>
      </c>
      <c r="AW138" s="30" t="str">
        <f t="shared" si="65"/>
        <v>CUMPLE</v>
      </c>
      <c r="AX138" s="29"/>
      <c r="AY138" s="41">
        <v>92380</v>
      </c>
      <c r="AZ138" s="30" t="str">
        <f t="shared" si="66"/>
        <v>CUMPLE</v>
      </c>
      <c r="BA138" s="29"/>
      <c r="BB138" s="41">
        <v>91247</v>
      </c>
      <c r="BC138" s="119" t="str">
        <f t="shared" si="67"/>
        <v>CUMPLE</v>
      </c>
      <c r="BD138" s="106">
        <f t="shared" si="68"/>
        <v>89939.6875</v>
      </c>
      <c r="BE138" s="109">
        <f t="shared" si="69"/>
        <v>98519.933687500001</v>
      </c>
      <c r="BF138" s="110"/>
    </row>
    <row r="139" spans="1:58" s="31" customFormat="1" ht="25.5" customHeight="1">
      <c r="A139" s="28"/>
      <c r="B139" s="28"/>
      <c r="C139" s="77" t="s">
        <v>291</v>
      </c>
      <c r="D139" s="78" t="s">
        <v>292</v>
      </c>
      <c r="E139" s="32" t="s">
        <v>50</v>
      </c>
      <c r="F139" s="88">
        <v>1</v>
      </c>
      <c r="G139" s="85">
        <v>93718</v>
      </c>
      <c r="H139" s="29"/>
      <c r="I139" s="41">
        <v>93156</v>
      </c>
      <c r="J139" s="30" t="str">
        <f t="shared" si="52"/>
        <v>CUMPLE</v>
      </c>
      <c r="K139" s="29"/>
      <c r="L139" s="41">
        <v>90906</v>
      </c>
      <c r="M139" s="30" t="str">
        <f t="shared" si="53"/>
        <v>CUMPLE</v>
      </c>
      <c r="N139" s="29"/>
      <c r="O139" s="41">
        <v>87158</v>
      </c>
      <c r="P139" s="30" t="str">
        <f t="shared" si="54"/>
        <v>CUMPLE</v>
      </c>
      <c r="Q139" s="29"/>
      <c r="R139" s="41">
        <v>90185</v>
      </c>
      <c r="S139" s="30" t="str">
        <f t="shared" si="55"/>
        <v>CUMPLE</v>
      </c>
      <c r="T139" s="29"/>
      <c r="U139" s="41">
        <v>90625</v>
      </c>
      <c r="V139" s="30" t="str">
        <f t="shared" si="56"/>
        <v>CUMPLE</v>
      </c>
      <c r="W139" s="29"/>
      <c r="X139" s="41">
        <v>93437</v>
      </c>
      <c r="Y139" s="30" t="str">
        <f t="shared" si="57"/>
        <v>CUMPLE</v>
      </c>
      <c r="Z139" s="29"/>
      <c r="AA139" s="41">
        <v>91244</v>
      </c>
      <c r="AB139" s="30" t="str">
        <f t="shared" si="58"/>
        <v>CUMPLE</v>
      </c>
      <c r="AC139" s="29"/>
      <c r="AD139" s="41">
        <v>91222</v>
      </c>
      <c r="AE139" s="30" t="str">
        <f t="shared" si="59"/>
        <v>CUMPLE</v>
      </c>
      <c r="AF139" s="29"/>
      <c r="AG139" s="41">
        <v>89760</v>
      </c>
      <c r="AH139" s="30" t="str">
        <f t="shared" si="60"/>
        <v>CUMPLE</v>
      </c>
      <c r="AI139" s="29"/>
      <c r="AJ139" s="41">
        <v>91141</v>
      </c>
      <c r="AK139" s="30" t="str">
        <f t="shared" si="61"/>
        <v>CUMPLE</v>
      </c>
      <c r="AL139" s="29"/>
      <c r="AM139" s="41">
        <v>90438</v>
      </c>
      <c r="AN139" s="30" t="str">
        <f t="shared" si="62"/>
        <v>CUMPLE</v>
      </c>
      <c r="AO139" s="29"/>
      <c r="AP139" s="41">
        <v>91656</v>
      </c>
      <c r="AQ139" s="30" t="str">
        <f t="shared" si="63"/>
        <v>CUMPLE</v>
      </c>
      <c r="AR139" s="29"/>
      <c r="AS139" s="41">
        <v>90625</v>
      </c>
      <c r="AT139" s="30" t="str">
        <f t="shared" si="64"/>
        <v>CUMPLE</v>
      </c>
      <c r="AU139" s="29"/>
      <c r="AV139" s="41">
        <v>91984</v>
      </c>
      <c r="AW139" s="30" t="str">
        <f t="shared" si="65"/>
        <v>CUMPLE</v>
      </c>
      <c r="AX139" s="29"/>
      <c r="AY139" s="41">
        <v>93715</v>
      </c>
      <c r="AZ139" s="30" t="str">
        <f t="shared" si="66"/>
        <v>CUMPLE</v>
      </c>
      <c r="BA139" s="29"/>
      <c r="BB139" s="41">
        <v>92565</v>
      </c>
      <c r="BC139" s="119" t="str">
        <f t="shared" si="67"/>
        <v>CUMPLE</v>
      </c>
      <c r="BD139" s="106">
        <f t="shared" si="68"/>
        <v>91238.5625</v>
      </c>
      <c r="BE139" s="109">
        <f t="shared" si="69"/>
        <v>99942.7213625</v>
      </c>
      <c r="BF139" s="110"/>
    </row>
    <row r="140" spans="1:58" s="31" customFormat="1" ht="25.5" customHeight="1">
      <c r="A140" s="28"/>
      <c r="B140" s="28"/>
      <c r="C140" s="77" t="s">
        <v>293</v>
      </c>
      <c r="D140" s="78" t="s">
        <v>294</v>
      </c>
      <c r="E140" s="32" t="s">
        <v>50</v>
      </c>
      <c r="F140" s="88">
        <v>1</v>
      </c>
      <c r="G140" s="85">
        <v>99491</v>
      </c>
      <c r="H140" s="29"/>
      <c r="I140" s="41">
        <v>98894</v>
      </c>
      <c r="J140" s="30" t="str">
        <f t="shared" si="52"/>
        <v>CUMPLE</v>
      </c>
      <c r="K140" s="29"/>
      <c r="L140" s="41">
        <v>96506</v>
      </c>
      <c r="M140" s="30" t="str">
        <f t="shared" si="53"/>
        <v>CUMPLE</v>
      </c>
      <c r="N140" s="29"/>
      <c r="O140" s="41">
        <v>92527</v>
      </c>
      <c r="P140" s="30" t="str">
        <f t="shared" si="54"/>
        <v>CUMPLE</v>
      </c>
      <c r="Q140" s="29"/>
      <c r="R140" s="41">
        <v>95740</v>
      </c>
      <c r="S140" s="30" t="str">
        <f t="shared" si="55"/>
        <v>CUMPLE</v>
      </c>
      <c r="T140" s="29"/>
      <c r="U140" s="41">
        <v>96208</v>
      </c>
      <c r="V140" s="30" t="str">
        <f t="shared" si="56"/>
        <v>CUMPLE</v>
      </c>
      <c r="W140" s="29"/>
      <c r="X140" s="41">
        <v>99193</v>
      </c>
      <c r="Y140" s="30" t="str">
        <f t="shared" si="57"/>
        <v>CUMPLE</v>
      </c>
      <c r="Z140" s="29"/>
      <c r="AA140" s="41">
        <v>96865</v>
      </c>
      <c r="AB140" s="30" t="str">
        <f t="shared" si="58"/>
        <v>CUMPLE</v>
      </c>
      <c r="AC140" s="29"/>
      <c r="AD140" s="41">
        <v>96855</v>
      </c>
      <c r="AE140" s="30" t="str">
        <f t="shared" si="59"/>
        <v>CUMPLE</v>
      </c>
      <c r="AF140" s="29"/>
      <c r="AG140" s="41">
        <v>95290</v>
      </c>
      <c r="AH140" s="30" t="str">
        <f t="shared" si="60"/>
        <v>CUMPLE</v>
      </c>
      <c r="AI140" s="29"/>
      <c r="AJ140" s="41">
        <v>96755</v>
      </c>
      <c r="AK140" s="30" t="str">
        <f t="shared" si="61"/>
        <v>CUMPLE</v>
      </c>
      <c r="AL140" s="29"/>
      <c r="AM140" s="41">
        <v>96009</v>
      </c>
      <c r="AN140" s="30" t="str">
        <f t="shared" si="62"/>
        <v>CUMPLE</v>
      </c>
      <c r="AO140" s="29"/>
      <c r="AP140" s="41">
        <v>97302</v>
      </c>
      <c r="AQ140" s="30" t="str">
        <f t="shared" si="63"/>
        <v>CUMPLE</v>
      </c>
      <c r="AR140" s="29"/>
      <c r="AS140" s="41">
        <v>96208</v>
      </c>
      <c r="AT140" s="30" t="str">
        <f t="shared" si="64"/>
        <v>CUMPLE</v>
      </c>
      <c r="AU140" s="29"/>
      <c r="AV140" s="41">
        <v>97651</v>
      </c>
      <c r="AW140" s="30" t="str">
        <f t="shared" si="65"/>
        <v>CUMPLE</v>
      </c>
      <c r="AX140" s="29"/>
      <c r="AY140" s="41">
        <v>99490</v>
      </c>
      <c r="AZ140" s="30" t="str">
        <f t="shared" si="66"/>
        <v>CUMPLE</v>
      </c>
      <c r="BA140" s="29"/>
      <c r="BB140" s="41">
        <v>98267</v>
      </c>
      <c r="BC140" s="119" t="str">
        <f t="shared" si="67"/>
        <v>CUMPLE</v>
      </c>
      <c r="BD140" s="106">
        <f t="shared" si="68"/>
        <v>96860</v>
      </c>
      <c r="BE140" s="109">
        <f t="shared" si="69"/>
        <v>106100.44399999999</v>
      </c>
      <c r="BF140" s="110"/>
    </row>
    <row r="141" spans="1:58" s="31" customFormat="1" ht="14.4">
      <c r="A141" s="28"/>
      <c r="B141" s="28"/>
      <c r="C141" s="77" t="s">
        <v>295</v>
      </c>
      <c r="D141" s="78" t="s">
        <v>296</v>
      </c>
      <c r="E141" s="32" t="s">
        <v>50</v>
      </c>
      <c r="F141" s="88">
        <v>1</v>
      </c>
      <c r="G141" s="85">
        <v>198250</v>
      </c>
      <c r="H141" s="29"/>
      <c r="I141" s="41">
        <v>197061</v>
      </c>
      <c r="J141" s="30" t="str">
        <f t="shared" si="52"/>
        <v>CUMPLE</v>
      </c>
      <c r="K141" s="29"/>
      <c r="L141" s="41">
        <v>192303</v>
      </c>
      <c r="M141" s="30" t="str">
        <f t="shared" si="53"/>
        <v>CUMPLE</v>
      </c>
      <c r="N141" s="29"/>
      <c r="O141" s="41">
        <v>184373</v>
      </c>
      <c r="P141" s="30" t="str">
        <f t="shared" si="54"/>
        <v>CUMPLE</v>
      </c>
      <c r="Q141" s="29"/>
      <c r="R141" s="41">
        <v>190776</v>
      </c>
      <c r="S141" s="30" t="str">
        <f t="shared" si="55"/>
        <v>CUMPLE</v>
      </c>
      <c r="T141" s="29"/>
      <c r="U141" s="41">
        <v>191708</v>
      </c>
      <c r="V141" s="30" t="str">
        <f t="shared" si="56"/>
        <v>CUMPLE</v>
      </c>
      <c r="W141" s="29"/>
      <c r="X141" s="41">
        <v>197656</v>
      </c>
      <c r="Y141" s="30" t="str">
        <f t="shared" si="57"/>
        <v>CUMPLE</v>
      </c>
      <c r="Z141" s="29"/>
      <c r="AA141" s="41">
        <v>193017</v>
      </c>
      <c r="AB141" s="30" t="str">
        <f t="shared" si="58"/>
        <v>CUMPLE</v>
      </c>
      <c r="AC141" s="29"/>
      <c r="AD141" s="41">
        <v>192852</v>
      </c>
      <c r="AE141" s="30" t="str">
        <f t="shared" si="59"/>
        <v>CUMPLE</v>
      </c>
      <c r="AF141" s="29"/>
      <c r="AG141" s="41">
        <v>189878</v>
      </c>
      <c r="AH141" s="30" t="str">
        <f t="shared" si="60"/>
        <v>CUMPLE</v>
      </c>
      <c r="AI141" s="29"/>
      <c r="AJ141" s="41">
        <v>192798</v>
      </c>
      <c r="AK141" s="30" t="str">
        <f t="shared" si="61"/>
        <v>CUMPLE</v>
      </c>
      <c r="AL141" s="29"/>
      <c r="AM141" s="41">
        <v>191312</v>
      </c>
      <c r="AN141" s="30" t="str">
        <f t="shared" si="62"/>
        <v>CUMPLE</v>
      </c>
      <c r="AO141" s="29"/>
      <c r="AP141" s="41">
        <v>193889</v>
      </c>
      <c r="AQ141" s="30" t="str">
        <f t="shared" si="63"/>
        <v>CUMPLE</v>
      </c>
      <c r="AR141" s="29"/>
      <c r="AS141" s="41">
        <v>191708</v>
      </c>
      <c r="AT141" s="30" t="str">
        <f t="shared" si="64"/>
        <v>CUMPLE</v>
      </c>
      <c r="AU141" s="29"/>
      <c r="AV141" s="41">
        <v>194583</v>
      </c>
      <c r="AW141" s="30" t="str">
        <f t="shared" si="65"/>
        <v>CUMPLE</v>
      </c>
      <c r="AX141" s="29"/>
      <c r="AY141" s="41">
        <v>198250</v>
      </c>
      <c r="AZ141" s="30" t="str">
        <f t="shared" si="66"/>
        <v>CUMPLE</v>
      </c>
      <c r="BA141" s="29"/>
      <c r="BB141" s="41">
        <v>195812</v>
      </c>
      <c r="BC141" s="119" t="str">
        <f t="shared" si="67"/>
        <v>CUMPLE</v>
      </c>
      <c r="BD141" s="106">
        <f t="shared" si="68"/>
        <v>192998.5</v>
      </c>
      <c r="BE141" s="109">
        <f t="shared" si="69"/>
        <v>211410.5569</v>
      </c>
      <c r="BF141" s="110"/>
    </row>
    <row r="142" spans="1:58" s="31" customFormat="1" ht="15" thickBot="1">
      <c r="A142" s="28"/>
      <c r="B142" s="28"/>
      <c r="C142" s="79" t="s">
        <v>297</v>
      </c>
      <c r="D142" s="80" t="s">
        <v>298</v>
      </c>
      <c r="E142" s="50" t="s">
        <v>50</v>
      </c>
      <c r="F142" s="89">
        <v>1</v>
      </c>
      <c r="G142" s="86">
        <v>2286379</v>
      </c>
      <c r="H142" s="29"/>
      <c r="I142" s="41">
        <v>2272660</v>
      </c>
      <c r="J142" s="30" t="str">
        <f t="shared" si="52"/>
        <v>CUMPLE</v>
      </c>
      <c r="K142" s="29"/>
      <c r="L142" s="41">
        <v>2217787</v>
      </c>
      <c r="M142" s="30" t="str">
        <f t="shared" si="53"/>
        <v>CUMPLE</v>
      </c>
      <c r="N142" s="29"/>
      <c r="O142" s="41">
        <v>2126332</v>
      </c>
      <c r="P142" s="30" t="str">
        <f t="shared" si="54"/>
        <v>CUMPLE</v>
      </c>
      <c r="Q142" s="29"/>
      <c r="R142" s="41">
        <v>2200183</v>
      </c>
      <c r="S142" s="30" t="str">
        <f t="shared" si="55"/>
        <v>CUMPLE</v>
      </c>
      <c r="T142" s="29"/>
      <c r="U142" s="41">
        <v>2210928</v>
      </c>
      <c r="V142" s="30" t="str">
        <f t="shared" si="56"/>
        <v>CUMPLE</v>
      </c>
      <c r="W142" s="29"/>
      <c r="X142" s="41">
        <v>2279519</v>
      </c>
      <c r="Y142" s="30" t="str">
        <f t="shared" si="57"/>
        <v>CUMPLE</v>
      </c>
      <c r="Z142" s="29"/>
      <c r="AA142" s="41">
        <v>2226018</v>
      </c>
      <c r="AB142" s="30" t="str">
        <f t="shared" si="58"/>
        <v>CUMPLE</v>
      </c>
      <c r="AC142" s="29"/>
      <c r="AD142" s="41">
        <v>2224721</v>
      </c>
      <c r="AE142" s="30" t="str">
        <f t="shared" si="59"/>
        <v>CUMPLE</v>
      </c>
      <c r="AF142" s="29"/>
      <c r="AG142" s="41">
        <v>2189825</v>
      </c>
      <c r="AH142" s="30" t="str">
        <f t="shared" si="60"/>
        <v>CUMPLE</v>
      </c>
      <c r="AI142" s="29"/>
      <c r="AJ142" s="41">
        <v>2223503</v>
      </c>
      <c r="AK142" s="30" t="str">
        <f t="shared" si="61"/>
        <v>CUMPLE</v>
      </c>
      <c r="AL142" s="29"/>
      <c r="AM142" s="41">
        <v>2206355</v>
      </c>
      <c r="AN142" s="30" t="str">
        <f t="shared" si="62"/>
        <v>CUMPLE</v>
      </c>
      <c r="AO142" s="29"/>
      <c r="AP142" s="41">
        <v>2236078</v>
      </c>
      <c r="AQ142" s="30" t="str">
        <f t="shared" si="63"/>
        <v>CUMPLE</v>
      </c>
      <c r="AR142" s="29"/>
      <c r="AS142" s="41">
        <v>2210928</v>
      </c>
      <c r="AT142" s="30" t="str">
        <f t="shared" si="64"/>
        <v>CUMPLE</v>
      </c>
      <c r="AU142" s="29"/>
      <c r="AV142" s="41">
        <v>2244081</v>
      </c>
      <c r="AW142" s="30" t="str">
        <f t="shared" si="65"/>
        <v>CUMPLE</v>
      </c>
      <c r="AX142" s="29"/>
      <c r="AY142" s="41">
        <v>2286375</v>
      </c>
      <c r="AZ142" s="30" t="str">
        <f t="shared" si="66"/>
        <v>CUMPLE</v>
      </c>
      <c r="BA142" s="29"/>
      <c r="BB142" s="41">
        <v>2258256</v>
      </c>
      <c r="BC142" s="119" t="str">
        <f t="shared" si="67"/>
        <v>CUMPLE</v>
      </c>
      <c r="BD142" s="106">
        <f t="shared" si="68"/>
        <v>2225846.8125</v>
      </c>
      <c r="BE142" s="112">
        <f t="shared" si="69"/>
        <v>2438192.5984124998</v>
      </c>
      <c r="BF142" s="110"/>
    </row>
    <row r="143" spans="1:58" s="31" customFormat="1" ht="16.2" thickBot="1">
      <c r="A143" s="28"/>
      <c r="B143" s="28"/>
      <c r="C143" s="57">
        <v>4</v>
      </c>
      <c r="D143" s="125" t="s">
        <v>299</v>
      </c>
      <c r="E143" s="125"/>
      <c r="F143" s="125"/>
      <c r="G143" s="58">
        <f>SUM(G144:G156)</f>
        <v>1982555</v>
      </c>
      <c r="H143" s="29"/>
      <c r="I143" s="58">
        <f>SUM(I144:I156)</f>
        <v>1970660</v>
      </c>
      <c r="J143" s="30"/>
      <c r="K143" s="29"/>
      <c r="L143" s="58">
        <f>SUM(L144:L156)</f>
        <v>1923077</v>
      </c>
      <c r="M143" s="30"/>
      <c r="N143" s="29"/>
      <c r="O143" s="58">
        <f>SUM(O144:O156)</f>
        <v>1843776</v>
      </c>
      <c r="P143" s="30"/>
      <c r="Q143" s="29"/>
      <c r="R143" s="58">
        <f>SUM(R144:R156)</f>
        <v>1907812</v>
      </c>
      <c r="S143" s="30"/>
      <c r="T143" s="29"/>
      <c r="U143" s="58">
        <f>SUM(U144:U156)</f>
        <v>1917131</v>
      </c>
      <c r="V143" s="30"/>
      <c r="W143" s="29"/>
      <c r="X143" s="58">
        <f>SUM(X144:X156)</f>
        <v>1976609</v>
      </c>
      <c r="Y143" s="30"/>
      <c r="Z143" s="29"/>
      <c r="AA143" s="58">
        <f>SUM(AA144:AA156)</f>
        <v>1930215</v>
      </c>
      <c r="AB143" s="30"/>
      <c r="AC143" s="29"/>
      <c r="AD143" s="58">
        <f>SUM(AD144:AD156)</f>
        <v>1931013</v>
      </c>
      <c r="AE143" s="30"/>
      <c r="AF143" s="29"/>
      <c r="AG143" s="58">
        <f>SUM(AG144:AG156)</f>
        <v>1898831</v>
      </c>
      <c r="AH143" s="30"/>
      <c r="AI143" s="29"/>
      <c r="AJ143" s="58">
        <f>SUM(AJ144:AJ156)</f>
        <v>1928036</v>
      </c>
      <c r="AK143" s="30"/>
      <c r="AL143" s="29"/>
      <c r="AM143" s="58">
        <f>SUM(AM144:AM156)</f>
        <v>1913165</v>
      </c>
      <c r="AN143" s="30"/>
      <c r="AO143" s="29"/>
      <c r="AP143" s="58">
        <f>SUM(AP144:AP156)</f>
        <v>1938938</v>
      </c>
      <c r="AQ143" s="30"/>
      <c r="AR143" s="29"/>
      <c r="AS143" s="58">
        <f>SUM(AS144:AS156)</f>
        <v>1917131</v>
      </c>
      <c r="AT143" s="30"/>
      <c r="AU143" s="29"/>
      <c r="AV143" s="58">
        <f>SUM(AV144:AV156)</f>
        <v>1945879</v>
      </c>
      <c r="AW143" s="30"/>
      <c r="AX143" s="29"/>
      <c r="AY143" s="58">
        <f>SUM(AY144:AY156)</f>
        <v>1817551</v>
      </c>
      <c r="AZ143" s="30"/>
      <c r="BA143" s="29"/>
      <c r="BB143" s="58">
        <f>SUM(BB144:BB156)</f>
        <v>1958171</v>
      </c>
      <c r="BC143" s="30"/>
      <c r="BD143" s="121">
        <f t="shared" si="68"/>
        <v>1919874.6875</v>
      </c>
      <c r="BE143" s="58">
        <f t="shared" si="69"/>
        <v>2103030.7326874998</v>
      </c>
      <c r="BF143" s="58"/>
    </row>
    <row r="144" spans="1:58" s="31" customFormat="1" ht="14.4">
      <c r="A144" s="28"/>
      <c r="B144" s="28"/>
      <c r="C144" s="74" t="s">
        <v>300</v>
      </c>
      <c r="D144" s="91" t="s">
        <v>301</v>
      </c>
      <c r="E144" s="76" t="s">
        <v>41</v>
      </c>
      <c r="F144" s="82">
        <v>1</v>
      </c>
      <c r="G144" s="52">
        <v>116410</v>
      </c>
      <c r="H144" s="29"/>
      <c r="I144" s="41">
        <v>115712</v>
      </c>
      <c r="J144" s="30" t="str">
        <f t="shared" si="52"/>
        <v>CUMPLE</v>
      </c>
      <c r="K144" s="29"/>
      <c r="L144" s="41">
        <v>112918</v>
      </c>
      <c r="M144" s="30" t="str">
        <f t="shared" ref="M144:M156" si="70">+IF(L144&lt;=$G144,"CUMPLE","NO CUMPLE")</f>
        <v>CUMPLE</v>
      </c>
      <c r="N144" s="29"/>
      <c r="O144" s="41">
        <v>108262</v>
      </c>
      <c r="P144" s="30" t="str">
        <f t="shared" ref="P144:P156" si="71">+IF(O144&lt;=$G144,"CUMPLE","NO CUMPLE")</f>
        <v>CUMPLE</v>
      </c>
      <c r="Q144" s="29"/>
      <c r="R144" s="41">
        <v>112021</v>
      </c>
      <c r="S144" s="30" t="str">
        <f t="shared" ref="S144:S156" si="72">+IF(R144&lt;=$G144,"CUMPLE","NO CUMPLE")</f>
        <v>CUMPLE</v>
      </c>
      <c r="T144" s="29"/>
      <c r="U144" s="41">
        <v>112569</v>
      </c>
      <c r="V144" s="30" t="str">
        <f t="shared" ref="V144:V156" si="73">+IF(U144&lt;=$G144,"CUMPLE","NO CUMPLE")</f>
        <v>CUMPLE</v>
      </c>
      <c r="W144" s="29"/>
      <c r="X144" s="41">
        <v>116061</v>
      </c>
      <c r="Y144" s="30" t="str">
        <f t="shared" ref="Y144:Y156" si="74">+IF(X144&lt;=$G144,"CUMPLE","NO CUMPLE")</f>
        <v>CUMPLE</v>
      </c>
      <c r="Z144" s="29"/>
      <c r="AA144" s="41">
        <v>113337</v>
      </c>
      <c r="AB144" s="30" t="str">
        <f t="shared" ref="AB144:AB156" si="75">+IF(AA144&lt;=$G144,"CUMPLE","NO CUMPLE")</f>
        <v>CUMPLE</v>
      </c>
      <c r="AC144" s="29"/>
      <c r="AD144" s="41">
        <v>113321</v>
      </c>
      <c r="AE144" s="30" t="str">
        <f t="shared" ref="AE144:AE156" si="76">+IF(AD144&lt;=$G144,"CUMPLE","NO CUMPLE")</f>
        <v>CUMPLE</v>
      </c>
      <c r="AF144" s="29"/>
      <c r="AG144" s="41">
        <v>111494</v>
      </c>
      <c r="AH144" s="30" t="str">
        <f t="shared" ref="AH144:AH156" si="77">+IF(AG144&lt;=$G144,"CUMPLE","NO CUMPLE")</f>
        <v>CUMPLE</v>
      </c>
      <c r="AI144" s="29"/>
      <c r="AJ144" s="41">
        <v>113209</v>
      </c>
      <c r="AK144" s="30" t="str">
        <f t="shared" ref="AK144:AK156" si="78">+IF(AJ144&lt;=$G144,"CUMPLE","NO CUMPLE")</f>
        <v>CUMPLE</v>
      </c>
      <c r="AL144" s="29"/>
      <c r="AM144" s="41">
        <v>112336</v>
      </c>
      <c r="AN144" s="30" t="str">
        <f t="shared" ref="AN144:AN156" si="79">+IF(AM144&lt;=$G144,"CUMPLE","NO CUMPLE")</f>
        <v>CUMPLE</v>
      </c>
      <c r="AO144" s="29"/>
      <c r="AP144" s="41">
        <v>113849</v>
      </c>
      <c r="AQ144" s="30" t="str">
        <f t="shared" ref="AQ144:AQ156" si="80">+IF(AP144&lt;=$G144,"CUMPLE","NO CUMPLE")</f>
        <v>CUMPLE</v>
      </c>
      <c r="AR144" s="29"/>
      <c r="AS144" s="41">
        <v>112569</v>
      </c>
      <c r="AT144" s="30" t="str">
        <f t="shared" ref="AT144:AT156" si="81">+IF(AS144&lt;=$G144,"CUMPLE","NO CUMPLE")</f>
        <v>CUMPLE</v>
      </c>
      <c r="AU144" s="29"/>
      <c r="AV144" s="41">
        <v>114257</v>
      </c>
      <c r="AW144" s="30" t="str">
        <f t="shared" ref="AW144:AW156" si="82">+IF(AV144&lt;=$G144,"CUMPLE","NO CUMPLE")</f>
        <v>CUMPLE</v>
      </c>
      <c r="AX144" s="29"/>
      <c r="AY144" s="41">
        <v>39110</v>
      </c>
      <c r="AZ144" s="30" t="str">
        <f t="shared" ref="AZ144:AZ156" si="83">+IF(AY144&lt;=$G144,"CUMPLE","NO CUMPLE")</f>
        <v>CUMPLE</v>
      </c>
      <c r="BA144" s="29"/>
      <c r="BB144" s="41">
        <v>114979</v>
      </c>
      <c r="BC144" s="119" t="str">
        <f t="shared" ref="BC144:BC156" si="84">+IF(BB144&lt;=$G144,"CUMPLE","NO CUMPLE")</f>
        <v>CUMPLE</v>
      </c>
      <c r="BD144" s="106">
        <f t="shared" si="68"/>
        <v>108500.25</v>
      </c>
      <c r="BE144" s="111">
        <f t="shared" si="69"/>
        <v>118851.17384999999</v>
      </c>
      <c r="BF144" s="116"/>
    </row>
    <row r="145" spans="1:58" s="31" customFormat="1" ht="14.4">
      <c r="A145" s="28"/>
      <c r="B145" s="28"/>
      <c r="C145" s="77" t="s">
        <v>302</v>
      </c>
      <c r="D145" s="90" t="s">
        <v>303</v>
      </c>
      <c r="E145" s="32" t="s">
        <v>41</v>
      </c>
      <c r="F145" s="81">
        <v>1</v>
      </c>
      <c r="G145" s="53">
        <v>48564</v>
      </c>
      <c r="H145" s="29"/>
      <c r="I145" s="41">
        <v>48273</v>
      </c>
      <c r="J145" s="30" t="str">
        <f t="shared" si="52"/>
        <v>CUMPLE</v>
      </c>
      <c r="K145" s="29"/>
      <c r="L145" s="41">
        <v>47107</v>
      </c>
      <c r="M145" s="30" t="str">
        <f t="shared" si="70"/>
        <v>CUMPLE</v>
      </c>
      <c r="N145" s="29"/>
      <c r="O145" s="41">
        <v>45165</v>
      </c>
      <c r="P145" s="30" t="str">
        <f t="shared" si="71"/>
        <v>CUMPLE</v>
      </c>
      <c r="Q145" s="29"/>
      <c r="R145" s="41">
        <v>46733</v>
      </c>
      <c r="S145" s="30" t="str">
        <f t="shared" si="72"/>
        <v>CUMPLE</v>
      </c>
      <c r="T145" s="29"/>
      <c r="U145" s="41">
        <v>46962</v>
      </c>
      <c r="V145" s="30" t="str">
        <f t="shared" si="73"/>
        <v>CUMPLE</v>
      </c>
      <c r="W145" s="29"/>
      <c r="X145" s="41">
        <v>48419</v>
      </c>
      <c r="Y145" s="30" t="str">
        <f t="shared" si="74"/>
        <v>CUMPLE</v>
      </c>
      <c r="Z145" s="29"/>
      <c r="AA145" s="41">
        <v>47282</v>
      </c>
      <c r="AB145" s="30" t="str">
        <f t="shared" si="75"/>
        <v>CUMPLE</v>
      </c>
      <c r="AC145" s="29"/>
      <c r="AD145" s="41">
        <v>47291</v>
      </c>
      <c r="AE145" s="30" t="str">
        <f t="shared" si="76"/>
        <v>CUMPLE</v>
      </c>
      <c r="AF145" s="29"/>
      <c r="AG145" s="41">
        <v>46513</v>
      </c>
      <c r="AH145" s="30" t="str">
        <f t="shared" si="77"/>
        <v>CUMPLE</v>
      </c>
      <c r="AI145" s="29"/>
      <c r="AJ145" s="41">
        <v>47229</v>
      </c>
      <c r="AK145" s="30" t="str">
        <f t="shared" si="78"/>
        <v>CUMPLE</v>
      </c>
      <c r="AL145" s="29"/>
      <c r="AM145" s="41">
        <v>46864</v>
      </c>
      <c r="AN145" s="30" t="str">
        <f t="shared" si="79"/>
        <v>CUMPLE</v>
      </c>
      <c r="AO145" s="29"/>
      <c r="AP145" s="41">
        <v>47496</v>
      </c>
      <c r="AQ145" s="30" t="str">
        <f t="shared" si="80"/>
        <v>CUMPLE</v>
      </c>
      <c r="AR145" s="29"/>
      <c r="AS145" s="41">
        <v>46962</v>
      </c>
      <c r="AT145" s="30" t="str">
        <f t="shared" si="81"/>
        <v>CUMPLE</v>
      </c>
      <c r="AU145" s="29"/>
      <c r="AV145" s="41">
        <v>47666</v>
      </c>
      <c r="AW145" s="30" t="str">
        <f t="shared" si="82"/>
        <v>CUMPLE</v>
      </c>
      <c r="AX145" s="29"/>
      <c r="AY145" s="41">
        <v>30240</v>
      </c>
      <c r="AZ145" s="30" t="str">
        <f t="shared" si="83"/>
        <v>CUMPLE</v>
      </c>
      <c r="BA145" s="29"/>
      <c r="BB145" s="41">
        <v>47967</v>
      </c>
      <c r="BC145" s="119" t="str">
        <f t="shared" si="84"/>
        <v>CUMPLE</v>
      </c>
      <c r="BD145" s="106">
        <f t="shared" si="68"/>
        <v>46135.5625</v>
      </c>
      <c r="BE145" s="109">
        <f t="shared" si="69"/>
        <v>50536.895162499997</v>
      </c>
      <c r="BF145" s="110"/>
    </row>
    <row r="146" spans="1:58" s="31" customFormat="1" ht="14.4">
      <c r="A146" s="28"/>
      <c r="B146" s="28"/>
      <c r="C146" s="77" t="s">
        <v>304</v>
      </c>
      <c r="D146" s="90" t="s">
        <v>305</v>
      </c>
      <c r="E146" s="32" t="s">
        <v>41</v>
      </c>
      <c r="F146" s="81">
        <v>1</v>
      </c>
      <c r="G146" s="53">
        <v>48898</v>
      </c>
      <c r="H146" s="29"/>
      <c r="I146" s="41">
        <v>48605</v>
      </c>
      <c r="J146" s="30" t="str">
        <f t="shared" si="52"/>
        <v>CUMPLE</v>
      </c>
      <c r="K146" s="29"/>
      <c r="L146" s="41">
        <v>47431</v>
      </c>
      <c r="M146" s="30" t="str">
        <f t="shared" si="70"/>
        <v>CUMPLE</v>
      </c>
      <c r="N146" s="29"/>
      <c r="O146" s="41">
        <v>45475</v>
      </c>
      <c r="P146" s="30" t="str">
        <f t="shared" si="71"/>
        <v>CUMPLE</v>
      </c>
      <c r="Q146" s="29"/>
      <c r="R146" s="41">
        <v>47055</v>
      </c>
      <c r="S146" s="30" t="str">
        <f t="shared" si="72"/>
        <v>CUMPLE</v>
      </c>
      <c r="T146" s="29"/>
      <c r="U146" s="41">
        <v>47285</v>
      </c>
      <c r="V146" s="30" t="str">
        <f t="shared" si="73"/>
        <v>CUMPLE</v>
      </c>
      <c r="W146" s="29"/>
      <c r="X146" s="41">
        <v>48752</v>
      </c>
      <c r="Y146" s="30" t="str">
        <f t="shared" si="74"/>
        <v>CUMPLE</v>
      </c>
      <c r="Z146" s="29"/>
      <c r="AA146" s="41">
        <v>47607</v>
      </c>
      <c r="AB146" s="30" t="str">
        <f t="shared" si="75"/>
        <v>CUMPLE</v>
      </c>
      <c r="AC146" s="29"/>
      <c r="AD146" s="41">
        <v>47576</v>
      </c>
      <c r="AE146" s="30" t="str">
        <f t="shared" si="76"/>
        <v>CUMPLE</v>
      </c>
      <c r="AF146" s="29"/>
      <c r="AG146" s="41">
        <v>46833</v>
      </c>
      <c r="AH146" s="30" t="str">
        <f t="shared" si="77"/>
        <v>CUMPLE</v>
      </c>
      <c r="AI146" s="29"/>
      <c r="AJ146" s="41">
        <v>47554</v>
      </c>
      <c r="AK146" s="30" t="str">
        <f t="shared" si="78"/>
        <v>CUMPLE</v>
      </c>
      <c r="AL146" s="29"/>
      <c r="AM146" s="41">
        <v>47187</v>
      </c>
      <c r="AN146" s="30" t="str">
        <f t="shared" si="79"/>
        <v>CUMPLE</v>
      </c>
      <c r="AO146" s="29"/>
      <c r="AP146" s="41">
        <v>47822</v>
      </c>
      <c r="AQ146" s="30" t="str">
        <f t="shared" si="80"/>
        <v>CUMPLE</v>
      </c>
      <c r="AR146" s="29"/>
      <c r="AS146" s="41">
        <v>47285</v>
      </c>
      <c r="AT146" s="30" t="str">
        <f t="shared" si="81"/>
        <v>CUMPLE</v>
      </c>
      <c r="AU146" s="29"/>
      <c r="AV146" s="41">
        <v>47994</v>
      </c>
      <c r="AW146" s="30" t="str">
        <f t="shared" si="82"/>
        <v>CUMPLE</v>
      </c>
      <c r="AX146" s="29"/>
      <c r="AY146" s="41">
        <v>45370</v>
      </c>
      <c r="AZ146" s="30" t="str">
        <f t="shared" si="83"/>
        <v>CUMPLE</v>
      </c>
      <c r="BA146" s="29"/>
      <c r="BB146" s="41">
        <v>48297</v>
      </c>
      <c r="BC146" s="119" t="str">
        <f t="shared" si="84"/>
        <v>CUMPLE</v>
      </c>
      <c r="BD146" s="106">
        <f t="shared" si="68"/>
        <v>47383</v>
      </c>
      <c r="BE146" s="109">
        <f t="shared" si="69"/>
        <v>51903.338199999998</v>
      </c>
      <c r="BF146" s="110"/>
    </row>
    <row r="147" spans="1:58" s="31" customFormat="1" ht="14.4">
      <c r="A147" s="28"/>
      <c r="B147" s="28"/>
      <c r="C147" s="77" t="s">
        <v>306</v>
      </c>
      <c r="D147" s="90" t="s">
        <v>307</v>
      </c>
      <c r="E147" s="32" t="s">
        <v>41</v>
      </c>
      <c r="F147" s="81">
        <v>1</v>
      </c>
      <c r="G147" s="53">
        <v>42652</v>
      </c>
      <c r="H147" s="29"/>
      <c r="I147" s="41">
        <v>42396</v>
      </c>
      <c r="J147" s="30" t="str">
        <f t="shared" si="52"/>
        <v>CUMPLE</v>
      </c>
      <c r="K147" s="29"/>
      <c r="L147" s="41">
        <v>41372</v>
      </c>
      <c r="M147" s="30" t="str">
        <f t="shared" si="70"/>
        <v>CUMPLE</v>
      </c>
      <c r="N147" s="29"/>
      <c r="O147" s="41">
        <v>39666</v>
      </c>
      <c r="P147" s="30" t="str">
        <f t="shared" si="71"/>
        <v>CUMPLE</v>
      </c>
      <c r="Q147" s="29"/>
      <c r="R147" s="41">
        <v>41044</v>
      </c>
      <c r="S147" s="30" t="str">
        <f t="shared" si="72"/>
        <v>CUMPLE</v>
      </c>
      <c r="T147" s="29"/>
      <c r="U147" s="41">
        <v>41244</v>
      </c>
      <c r="V147" s="30" t="str">
        <f t="shared" si="73"/>
        <v>CUMPLE</v>
      </c>
      <c r="W147" s="29"/>
      <c r="X147" s="41">
        <v>42524</v>
      </c>
      <c r="Y147" s="30" t="str">
        <f t="shared" si="74"/>
        <v>CUMPLE</v>
      </c>
      <c r="Z147" s="29"/>
      <c r="AA147" s="41">
        <v>41526</v>
      </c>
      <c r="AB147" s="30" t="str">
        <f t="shared" si="75"/>
        <v>CUMPLE</v>
      </c>
      <c r="AC147" s="29"/>
      <c r="AD147" s="41">
        <v>41485</v>
      </c>
      <c r="AE147" s="30" t="str">
        <f t="shared" si="76"/>
        <v>CUMPLE</v>
      </c>
      <c r="AF147" s="29"/>
      <c r="AG147" s="41">
        <v>40850</v>
      </c>
      <c r="AH147" s="30" t="str">
        <f t="shared" si="77"/>
        <v>CUMPLE</v>
      </c>
      <c r="AI147" s="29"/>
      <c r="AJ147" s="41">
        <v>41479</v>
      </c>
      <c r="AK147" s="30" t="str">
        <f t="shared" si="78"/>
        <v>CUMPLE</v>
      </c>
      <c r="AL147" s="29"/>
      <c r="AM147" s="41">
        <v>41159</v>
      </c>
      <c r="AN147" s="30" t="str">
        <f t="shared" si="79"/>
        <v>CUMPLE</v>
      </c>
      <c r="AO147" s="29"/>
      <c r="AP147" s="41">
        <v>41713</v>
      </c>
      <c r="AQ147" s="30" t="str">
        <f t="shared" si="80"/>
        <v>CUMPLE</v>
      </c>
      <c r="AR147" s="29"/>
      <c r="AS147" s="41">
        <v>41244</v>
      </c>
      <c r="AT147" s="30" t="str">
        <f t="shared" si="81"/>
        <v>CUMPLE</v>
      </c>
      <c r="AU147" s="29"/>
      <c r="AV147" s="41">
        <v>41863</v>
      </c>
      <c r="AW147" s="30" t="str">
        <f t="shared" si="82"/>
        <v>CUMPLE</v>
      </c>
      <c r="AX147" s="29"/>
      <c r="AY147" s="41">
        <v>42652</v>
      </c>
      <c r="AZ147" s="30" t="str">
        <f t="shared" si="83"/>
        <v>CUMPLE</v>
      </c>
      <c r="BA147" s="29"/>
      <c r="BB147" s="41">
        <v>42127</v>
      </c>
      <c r="BC147" s="119" t="str">
        <f t="shared" si="84"/>
        <v>CUMPLE</v>
      </c>
      <c r="BD147" s="106">
        <f t="shared" si="68"/>
        <v>41521.5</v>
      </c>
      <c r="BE147" s="109">
        <f t="shared" si="69"/>
        <v>45482.651099999995</v>
      </c>
      <c r="BF147" s="110"/>
    </row>
    <row r="148" spans="1:58" s="31" customFormat="1" ht="25.5" customHeight="1">
      <c r="A148" s="28"/>
      <c r="B148" s="28"/>
      <c r="C148" s="77" t="s">
        <v>308</v>
      </c>
      <c r="D148" s="90" t="s">
        <v>309</v>
      </c>
      <c r="E148" s="32" t="s">
        <v>30</v>
      </c>
      <c r="F148" s="81">
        <v>1</v>
      </c>
      <c r="G148" s="53">
        <v>209681</v>
      </c>
      <c r="H148" s="29"/>
      <c r="I148" s="41">
        <v>208423</v>
      </c>
      <c r="J148" s="30" t="str">
        <f t="shared" si="52"/>
        <v>CUMPLE</v>
      </c>
      <c r="K148" s="29"/>
      <c r="L148" s="41">
        <v>203390</v>
      </c>
      <c r="M148" s="30" t="str">
        <f t="shared" si="70"/>
        <v>CUMPLE</v>
      </c>
      <c r="N148" s="29"/>
      <c r="O148" s="41">
        <v>195003</v>
      </c>
      <c r="P148" s="30" t="str">
        <f t="shared" si="71"/>
        <v>CUMPLE</v>
      </c>
      <c r="Q148" s="29"/>
      <c r="R148" s="41">
        <v>201776</v>
      </c>
      <c r="S148" s="30" t="str">
        <f t="shared" si="72"/>
        <v>CUMPLE</v>
      </c>
      <c r="T148" s="29"/>
      <c r="U148" s="41">
        <v>202761</v>
      </c>
      <c r="V148" s="30" t="str">
        <f t="shared" si="73"/>
        <v>CUMPLE</v>
      </c>
      <c r="W148" s="29"/>
      <c r="X148" s="41">
        <v>209052</v>
      </c>
      <c r="Y148" s="30" t="str">
        <f t="shared" si="74"/>
        <v>CUMPLE</v>
      </c>
      <c r="Z148" s="29"/>
      <c r="AA148" s="41">
        <v>204145</v>
      </c>
      <c r="AB148" s="30" t="str">
        <f t="shared" si="75"/>
        <v>CUMPLE</v>
      </c>
      <c r="AC148" s="29"/>
      <c r="AD148" s="41">
        <v>204439</v>
      </c>
      <c r="AE148" s="30" t="str">
        <f t="shared" si="76"/>
        <v>CUMPLE</v>
      </c>
      <c r="AF148" s="29"/>
      <c r="AG148" s="41">
        <v>200826</v>
      </c>
      <c r="AH148" s="30" t="str">
        <f t="shared" si="77"/>
        <v>CUMPLE</v>
      </c>
      <c r="AI148" s="29"/>
      <c r="AJ148" s="41">
        <v>203915</v>
      </c>
      <c r="AK148" s="30" t="str">
        <f t="shared" si="78"/>
        <v>CUMPLE</v>
      </c>
      <c r="AL148" s="29"/>
      <c r="AM148" s="41">
        <v>202342</v>
      </c>
      <c r="AN148" s="30" t="str">
        <f t="shared" si="79"/>
        <v>CUMPLE</v>
      </c>
      <c r="AO148" s="29"/>
      <c r="AP148" s="41">
        <v>205068</v>
      </c>
      <c r="AQ148" s="30" t="str">
        <f t="shared" si="80"/>
        <v>CUMPLE</v>
      </c>
      <c r="AR148" s="29"/>
      <c r="AS148" s="41">
        <v>202761</v>
      </c>
      <c r="AT148" s="30" t="str">
        <f t="shared" si="81"/>
        <v>CUMPLE</v>
      </c>
      <c r="AU148" s="29"/>
      <c r="AV148" s="41">
        <v>205802</v>
      </c>
      <c r="AW148" s="30" t="str">
        <f t="shared" si="82"/>
        <v>CUMPLE</v>
      </c>
      <c r="AX148" s="29"/>
      <c r="AY148" s="41">
        <v>209681</v>
      </c>
      <c r="AZ148" s="30" t="str">
        <f t="shared" si="83"/>
        <v>CUMPLE</v>
      </c>
      <c r="BA148" s="29"/>
      <c r="BB148" s="41">
        <v>207102</v>
      </c>
      <c r="BC148" s="119" t="str">
        <f t="shared" si="84"/>
        <v>CUMPLE</v>
      </c>
      <c r="BD148" s="106">
        <f t="shared" si="68"/>
        <v>204155.375</v>
      </c>
      <c r="BE148" s="109">
        <f t="shared" si="69"/>
        <v>223631.79777499998</v>
      </c>
      <c r="BF148" s="110"/>
    </row>
    <row r="149" spans="1:58" s="31" customFormat="1" ht="27.6">
      <c r="A149" s="28"/>
      <c r="B149" s="28"/>
      <c r="C149" s="77" t="s">
        <v>310</v>
      </c>
      <c r="D149" s="90" t="s">
        <v>311</v>
      </c>
      <c r="E149" s="32" t="s">
        <v>30</v>
      </c>
      <c r="F149" s="81">
        <v>1</v>
      </c>
      <c r="G149" s="53">
        <v>217369</v>
      </c>
      <c r="H149" s="29"/>
      <c r="I149" s="41">
        <v>216064</v>
      </c>
      <c r="J149" s="30" t="str">
        <f t="shared" si="52"/>
        <v>CUMPLE</v>
      </c>
      <c r="K149" s="29"/>
      <c r="L149" s="41">
        <v>210848</v>
      </c>
      <c r="M149" s="30" t="str">
        <f t="shared" si="70"/>
        <v>CUMPLE</v>
      </c>
      <c r="N149" s="29"/>
      <c r="O149" s="41">
        <v>202153</v>
      </c>
      <c r="P149" s="30" t="str">
        <f t="shared" si="71"/>
        <v>CUMPLE</v>
      </c>
      <c r="Q149" s="29"/>
      <c r="R149" s="41">
        <v>209174</v>
      </c>
      <c r="S149" s="30" t="str">
        <f t="shared" si="72"/>
        <v>CUMPLE</v>
      </c>
      <c r="T149" s="29"/>
      <c r="U149" s="41">
        <v>210196</v>
      </c>
      <c r="V149" s="30" t="str">
        <f t="shared" si="73"/>
        <v>CUMPLE</v>
      </c>
      <c r="W149" s="29"/>
      <c r="X149" s="41">
        <v>216717</v>
      </c>
      <c r="Y149" s="30" t="str">
        <f t="shared" si="74"/>
        <v>CUMPLE</v>
      </c>
      <c r="Z149" s="29"/>
      <c r="AA149" s="41">
        <v>211630</v>
      </c>
      <c r="AB149" s="30" t="str">
        <f t="shared" si="75"/>
        <v>CUMPLE</v>
      </c>
      <c r="AC149" s="29"/>
      <c r="AD149" s="41">
        <v>211754</v>
      </c>
      <c r="AE149" s="30" t="str">
        <f t="shared" si="76"/>
        <v>CUMPLE</v>
      </c>
      <c r="AF149" s="29"/>
      <c r="AG149" s="41">
        <v>208189</v>
      </c>
      <c r="AH149" s="30" t="str">
        <f t="shared" si="77"/>
        <v>CUMPLE</v>
      </c>
      <c r="AI149" s="29"/>
      <c r="AJ149" s="41">
        <v>211391</v>
      </c>
      <c r="AK149" s="30" t="str">
        <f t="shared" si="78"/>
        <v>CUMPLE</v>
      </c>
      <c r="AL149" s="29"/>
      <c r="AM149" s="41">
        <v>209761</v>
      </c>
      <c r="AN149" s="30" t="str">
        <f t="shared" si="79"/>
        <v>CUMPLE</v>
      </c>
      <c r="AO149" s="29"/>
      <c r="AP149" s="41">
        <v>212587</v>
      </c>
      <c r="AQ149" s="30" t="str">
        <f t="shared" si="80"/>
        <v>CUMPLE</v>
      </c>
      <c r="AR149" s="29"/>
      <c r="AS149" s="41">
        <v>210196</v>
      </c>
      <c r="AT149" s="30" t="str">
        <f t="shared" si="81"/>
        <v>CUMPLE</v>
      </c>
      <c r="AU149" s="29"/>
      <c r="AV149" s="41">
        <v>213347</v>
      </c>
      <c r="AW149" s="30" t="str">
        <f t="shared" si="82"/>
        <v>CUMPLE</v>
      </c>
      <c r="AX149" s="29"/>
      <c r="AY149" s="41">
        <v>217369</v>
      </c>
      <c r="AZ149" s="30" t="str">
        <f t="shared" si="83"/>
        <v>CUMPLE</v>
      </c>
      <c r="BA149" s="29"/>
      <c r="BB149" s="41">
        <v>214695</v>
      </c>
      <c r="BC149" s="119" t="str">
        <f t="shared" si="84"/>
        <v>CUMPLE</v>
      </c>
      <c r="BD149" s="106">
        <f t="shared" si="68"/>
        <v>211629.4375</v>
      </c>
      <c r="BE149" s="109">
        <f t="shared" si="69"/>
        <v>231818.88583749998</v>
      </c>
      <c r="BF149" s="110"/>
    </row>
    <row r="150" spans="1:58" s="31" customFormat="1" ht="27.6">
      <c r="A150" s="28"/>
      <c r="B150" s="28"/>
      <c r="C150" s="77" t="s">
        <v>312</v>
      </c>
      <c r="D150" s="90" t="s">
        <v>313</v>
      </c>
      <c r="E150" s="32" t="s">
        <v>30</v>
      </c>
      <c r="F150" s="81">
        <v>1</v>
      </c>
      <c r="G150" s="53">
        <v>169359</v>
      </c>
      <c r="H150" s="29"/>
      <c r="I150" s="41">
        <v>168343</v>
      </c>
      <c r="J150" s="30" t="str">
        <f t="shared" si="52"/>
        <v>CUMPLE</v>
      </c>
      <c r="K150" s="29"/>
      <c r="L150" s="41">
        <v>164278</v>
      </c>
      <c r="M150" s="30" t="str">
        <f t="shared" si="70"/>
        <v>CUMPLE</v>
      </c>
      <c r="N150" s="29"/>
      <c r="O150" s="41">
        <v>157504</v>
      </c>
      <c r="P150" s="30" t="str">
        <f t="shared" si="71"/>
        <v>CUMPLE</v>
      </c>
      <c r="Q150" s="29"/>
      <c r="R150" s="41">
        <v>162974</v>
      </c>
      <c r="S150" s="30" t="str">
        <f t="shared" si="72"/>
        <v>CUMPLE</v>
      </c>
      <c r="T150" s="29"/>
      <c r="U150" s="41">
        <v>163770</v>
      </c>
      <c r="V150" s="30" t="str">
        <f t="shared" si="73"/>
        <v>CUMPLE</v>
      </c>
      <c r="W150" s="29"/>
      <c r="X150" s="41">
        <v>168851</v>
      </c>
      <c r="Y150" s="30" t="str">
        <f t="shared" si="74"/>
        <v>CUMPLE</v>
      </c>
      <c r="Z150" s="29"/>
      <c r="AA150" s="41">
        <v>164888</v>
      </c>
      <c r="AB150" s="30" t="str">
        <f t="shared" si="75"/>
        <v>CUMPLE</v>
      </c>
      <c r="AC150" s="29"/>
      <c r="AD150" s="41">
        <v>164885</v>
      </c>
      <c r="AE150" s="30" t="str">
        <f t="shared" si="76"/>
        <v>CUMPLE</v>
      </c>
      <c r="AF150" s="29"/>
      <c r="AG150" s="41">
        <v>162207</v>
      </c>
      <c r="AH150" s="30" t="str">
        <f t="shared" si="77"/>
        <v>CUMPLE</v>
      </c>
      <c r="AI150" s="29"/>
      <c r="AJ150" s="41">
        <v>164702</v>
      </c>
      <c r="AK150" s="30" t="str">
        <f t="shared" si="78"/>
        <v>CUMPLE</v>
      </c>
      <c r="AL150" s="29"/>
      <c r="AM150" s="41">
        <v>163431</v>
      </c>
      <c r="AN150" s="30" t="str">
        <f t="shared" si="79"/>
        <v>CUMPLE</v>
      </c>
      <c r="AO150" s="29"/>
      <c r="AP150" s="41">
        <v>165633</v>
      </c>
      <c r="AQ150" s="30" t="str">
        <f t="shared" si="80"/>
        <v>CUMPLE</v>
      </c>
      <c r="AR150" s="29"/>
      <c r="AS150" s="41">
        <v>163770</v>
      </c>
      <c r="AT150" s="30" t="str">
        <f t="shared" si="81"/>
        <v>CUMPLE</v>
      </c>
      <c r="AU150" s="29"/>
      <c r="AV150" s="41">
        <v>166226</v>
      </c>
      <c r="AW150" s="30" t="str">
        <f t="shared" si="82"/>
        <v>CUMPLE</v>
      </c>
      <c r="AX150" s="29"/>
      <c r="AY150" s="41">
        <v>103507</v>
      </c>
      <c r="AZ150" s="30" t="str">
        <f t="shared" si="83"/>
        <v>CUMPLE</v>
      </c>
      <c r="BA150" s="29"/>
      <c r="BB150" s="41">
        <v>167276</v>
      </c>
      <c r="BC150" s="119" t="str">
        <f t="shared" si="84"/>
        <v>CUMPLE</v>
      </c>
      <c r="BD150" s="106">
        <f t="shared" si="68"/>
        <v>160765.3125</v>
      </c>
      <c r="BE150" s="109">
        <f t="shared" si="69"/>
        <v>176102.3233125</v>
      </c>
      <c r="BF150" s="110"/>
    </row>
    <row r="151" spans="1:58" s="31" customFormat="1" ht="27.6">
      <c r="A151" s="28"/>
      <c r="B151" s="28"/>
      <c r="C151" s="77" t="s">
        <v>314</v>
      </c>
      <c r="D151" s="90" t="s">
        <v>315</v>
      </c>
      <c r="E151" s="32" t="s">
        <v>30</v>
      </c>
      <c r="F151" s="81">
        <v>1</v>
      </c>
      <c r="G151" s="53">
        <v>172912</v>
      </c>
      <c r="H151" s="29"/>
      <c r="I151" s="41">
        <v>171874</v>
      </c>
      <c r="J151" s="30" t="str">
        <f t="shared" si="52"/>
        <v>CUMPLE</v>
      </c>
      <c r="K151" s="29"/>
      <c r="L151" s="41">
        <v>167724</v>
      </c>
      <c r="M151" s="30" t="str">
        <f t="shared" si="70"/>
        <v>CUMPLE</v>
      </c>
      <c r="N151" s="29"/>
      <c r="O151" s="41">
        <v>160808</v>
      </c>
      <c r="P151" s="30" t="str">
        <f t="shared" si="71"/>
        <v>CUMPLE</v>
      </c>
      <c r="Q151" s="29"/>
      <c r="R151" s="41">
        <v>166393</v>
      </c>
      <c r="S151" s="30" t="str">
        <f t="shared" si="72"/>
        <v>CUMPLE</v>
      </c>
      <c r="T151" s="29"/>
      <c r="U151" s="41">
        <v>167206</v>
      </c>
      <c r="V151" s="30" t="str">
        <f t="shared" si="73"/>
        <v>CUMPLE</v>
      </c>
      <c r="W151" s="29"/>
      <c r="X151" s="41">
        <v>172393</v>
      </c>
      <c r="Y151" s="30" t="str">
        <f t="shared" si="74"/>
        <v>CUMPLE</v>
      </c>
      <c r="Z151" s="29"/>
      <c r="AA151" s="41">
        <v>168347</v>
      </c>
      <c r="AB151" s="30" t="str">
        <f t="shared" si="75"/>
        <v>CUMPLE</v>
      </c>
      <c r="AC151" s="29"/>
      <c r="AD151" s="41">
        <v>168256</v>
      </c>
      <c r="AE151" s="30" t="str">
        <f t="shared" si="76"/>
        <v>CUMPLE</v>
      </c>
      <c r="AF151" s="29"/>
      <c r="AG151" s="41">
        <v>165610</v>
      </c>
      <c r="AH151" s="30" t="str">
        <f t="shared" si="77"/>
        <v>CUMPLE</v>
      </c>
      <c r="AI151" s="29"/>
      <c r="AJ151" s="41">
        <v>168157</v>
      </c>
      <c r="AK151" s="30" t="str">
        <f t="shared" si="78"/>
        <v>CUMPLE</v>
      </c>
      <c r="AL151" s="29"/>
      <c r="AM151" s="41">
        <v>166860</v>
      </c>
      <c r="AN151" s="30" t="str">
        <f t="shared" si="79"/>
        <v>CUMPLE</v>
      </c>
      <c r="AO151" s="29"/>
      <c r="AP151" s="41">
        <v>169108</v>
      </c>
      <c r="AQ151" s="30" t="str">
        <f t="shared" si="80"/>
        <v>CUMPLE</v>
      </c>
      <c r="AR151" s="29"/>
      <c r="AS151" s="41">
        <v>167206</v>
      </c>
      <c r="AT151" s="30" t="str">
        <f t="shared" si="81"/>
        <v>CUMPLE</v>
      </c>
      <c r="AU151" s="29"/>
      <c r="AV151" s="41">
        <v>169713</v>
      </c>
      <c r="AW151" s="30" t="str">
        <f t="shared" si="82"/>
        <v>CUMPLE</v>
      </c>
      <c r="AX151" s="29"/>
      <c r="AY151" s="41">
        <v>172912</v>
      </c>
      <c r="AZ151" s="30" t="str">
        <f t="shared" si="83"/>
        <v>CUMPLE</v>
      </c>
      <c r="BA151" s="29"/>
      <c r="BB151" s="41">
        <v>170785</v>
      </c>
      <c r="BC151" s="119" t="str">
        <f t="shared" si="84"/>
        <v>CUMPLE</v>
      </c>
      <c r="BD151" s="106">
        <f t="shared" si="68"/>
        <v>168334.5</v>
      </c>
      <c r="BE151" s="109">
        <f t="shared" si="69"/>
        <v>184393.61129999999</v>
      </c>
      <c r="BF151" s="110"/>
    </row>
    <row r="152" spans="1:58" s="31" customFormat="1" ht="14.4">
      <c r="A152" s="28"/>
      <c r="B152" s="28"/>
      <c r="C152" s="77" t="s">
        <v>316</v>
      </c>
      <c r="D152" s="90" t="s">
        <v>317</v>
      </c>
      <c r="E152" s="32" t="s">
        <v>41</v>
      </c>
      <c r="F152" s="81">
        <v>1</v>
      </c>
      <c r="G152" s="53">
        <v>205304</v>
      </c>
      <c r="H152" s="29"/>
      <c r="I152" s="41">
        <v>204072</v>
      </c>
      <c r="J152" s="30" t="str">
        <f t="shared" si="52"/>
        <v>CUMPLE</v>
      </c>
      <c r="K152" s="29"/>
      <c r="L152" s="41">
        <v>199145</v>
      </c>
      <c r="M152" s="30" t="str">
        <f t="shared" si="70"/>
        <v>CUMPLE</v>
      </c>
      <c r="N152" s="29"/>
      <c r="O152" s="41">
        <v>190933</v>
      </c>
      <c r="P152" s="30" t="str">
        <f t="shared" si="71"/>
        <v>CUMPLE</v>
      </c>
      <c r="Q152" s="29"/>
      <c r="R152" s="41">
        <v>197564</v>
      </c>
      <c r="S152" s="30" t="str">
        <f t="shared" si="72"/>
        <v>CUMPLE</v>
      </c>
      <c r="T152" s="29"/>
      <c r="U152" s="41">
        <v>198529</v>
      </c>
      <c r="V152" s="30" t="str">
        <f t="shared" si="73"/>
        <v>CUMPLE</v>
      </c>
      <c r="W152" s="29"/>
      <c r="X152" s="41">
        <v>204688</v>
      </c>
      <c r="Y152" s="30" t="str">
        <f t="shared" si="74"/>
        <v>CUMPLE</v>
      </c>
      <c r="Z152" s="29"/>
      <c r="AA152" s="41">
        <v>199884</v>
      </c>
      <c r="AB152" s="30" t="str">
        <f t="shared" si="75"/>
        <v>CUMPLE</v>
      </c>
      <c r="AC152" s="29"/>
      <c r="AD152" s="41">
        <v>200174</v>
      </c>
      <c r="AE152" s="30" t="str">
        <f t="shared" si="76"/>
        <v>CUMPLE</v>
      </c>
      <c r="AF152" s="29"/>
      <c r="AG152" s="41">
        <v>196634</v>
      </c>
      <c r="AH152" s="30" t="str">
        <f t="shared" si="77"/>
        <v>CUMPLE</v>
      </c>
      <c r="AI152" s="29"/>
      <c r="AJ152" s="41">
        <v>199658</v>
      </c>
      <c r="AK152" s="30" t="str">
        <f t="shared" si="78"/>
        <v>CUMPLE</v>
      </c>
      <c r="AL152" s="29"/>
      <c r="AM152" s="41">
        <v>198118</v>
      </c>
      <c r="AN152" s="30" t="str">
        <f t="shared" si="79"/>
        <v>CUMPLE</v>
      </c>
      <c r="AO152" s="29"/>
      <c r="AP152" s="41">
        <v>200787</v>
      </c>
      <c r="AQ152" s="30" t="str">
        <f t="shared" si="80"/>
        <v>CUMPLE</v>
      </c>
      <c r="AR152" s="29"/>
      <c r="AS152" s="41">
        <v>198529</v>
      </c>
      <c r="AT152" s="30" t="str">
        <f t="shared" si="81"/>
        <v>CUMPLE</v>
      </c>
      <c r="AU152" s="29"/>
      <c r="AV152" s="41">
        <v>201506</v>
      </c>
      <c r="AW152" s="30" t="str">
        <f t="shared" si="82"/>
        <v>CUMPLE</v>
      </c>
      <c r="AX152" s="29"/>
      <c r="AY152" s="41">
        <v>205304</v>
      </c>
      <c r="AZ152" s="30" t="str">
        <f t="shared" si="83"/>
        <v>CUMPLE</v>
      </c>
      <c r="BA152" s="29"/>
      <c r="BB152" s="41">
        <v>202779</v>
      </c>
      <c r="BC152" s="119" t="str">
        <f t="shared" si="84"/>
        <v>CUMPLE</v>
      </c>
      <c r="BD152" s="106">
        <f t="shared" si="68"/>
        <v>199894</v>
      </c>
      <c r="BE152" s="109">
        <f t="shared" si="69"/>
        <v>218963.88759999999</v>
      </c>
      <c r="BF152" s="110"/>
    </row>
    <row r="153" spans="1:58" s="31" customFormat="1" ht="14.4">
      <c r="A153" s="28"/>
      <c r="B153" s="28"/>
      <c r="C153" s="77" t="s">
        <v>318</v>
      </c>
      <c r="D153" s="90" t="s">
        <v>319</v>
      </c>
      <c r="E153" s="32" t="s">
        <v>30</v>
      </c>
      <c r="F153" s="81">
        <v>1</v>
      </c>
      <c r="G153" s="53">
        <v>101653</v>
      </c>
      <c r="H153" s="29"/>
      <c r="I153" s="41">
        <v>101043</v>
      </c>
      <c r="J153" s="30" t="str">
        <f t="shared" si="52"/>
        <v>CUMPLE</v>
      </c>
      <c r="K153" s="29"/>
      <c r="L153" s="41">
        <v>98603</v>
      </c>
      <c r="M153" s="30" t="str">
        <f t="shared" si="70"/>
        <v>CUMPLE</v>
      </c>
      <c r="N153" s="29"/>
      <c r="O153" s="41">
        <v>94537</v>
      </c>
      <c r="P153" s="30" t="str">
        <f t="shared" si="71"/>
        <v>CUMPLE</v>
      </c>
      <c r="Q153" s="29"/>
      <c r="R153" s="41">
        <v>97821</v>
      </c>
      <c r="S153" s="30" t="str">
        <f t="shared" si="72"/>
        <v>CUMPLE</v>
      </c>
      <c r="T153" s="29"/>
      <c r="U153" s="41">
        <v>98298</v>
      </c>
      <c r="V153" s="30" t="str">
        <f t="shared" si="73"/>
        <v>CUMPLE</v>
      </c>
      <c r="W153" s="29"/>
      <c r="X153" s="41">
        <v>101348</v>
      </c>
      <c r="Y153" s="30" t="str">
        <f t="shared" si="74"/>
        <v>CUMPLE</v>
      </c>
      <c r="Z153" s="29"/>
      <c r="AA153" s="41">
        <v>98969</v>
      </c>
      <c r="AB153" s="30" t="str">
        <f t="shared" si="75"/>
        <v>CUMPLE</v>
      </c>
      <c r="AC153" s="29"/>
      <c r="AD153" s="41">
        <v>98945</v>
      </c>
      <c r="AE153" s="30" t="str">
        <f t="shared" si="76"/>
        <v>CUMPLE</v>
      </c>
      <c r="AF153" s="29"/>
      <c r="AG153" s="41">
        <v>97360</v>
      </c>
      <c r="AH153" s="30" t="str">
        <f t="shared" si="77"/>
        <v>CUMPLE</v>
      </c>
      <c r="AI153" s="29"/>
      <c r="AJ153" s="41">
        <v>98857</v>
      </c>
      <c r="AK153" s="30" t="str">
        <f t="shared" si="78"/>
        <v>CUMPLE</v>
      </c>
      <c r="AL153" s="29"/>
      <c r="AM153" s="41">
        <v>98095</v>
      </c>
      <c r="AN153" s="30" t="str">
        <f t="shared" si="79"/>
        <v>CUMPLE</v>
      </c>
      <c r="AO153" s="29"/>
      <c r="AP153" s="41">
        <v>99416</v>
      </c>
      <c r="AQ153" s="30" t="str">
        <f t="shared" si="80"/>
        <v>CUMPLE</v>
      </c>
      <c r="AR153" s="29"/>
      <c r="AS153" s="41">
        <v>98298</v>
      </c>
      <c r="AT153" s="30" t="str">
        <f t="shared" si="81"/>
        <v>CUMPLE</v>
      </c>
      <c r="AU153" s="29"/>
      <c r="AV153" s="41">
        <v>99772</v>
      </c>
      <c r="AW153" s="30" t="str">
        <f t="shared" si="82"/>
        <v>CUMPLE</v>
      </c>
      <c r="AX153" s="29"/>
      <c r="AY153" s="41">
        <v>101653</v>
      </c>
      <c r="AZ153" s="30" t="str">
        <f t="shared" si="83"/>
        <v>CUMPLE</v>
      </c>
      <c r="BA153" s="29"/>
      <c r="BB153" s="41">
        <v>100402</v>
      </c>
      <c r="BC153" s="119" t="str">
        <f t="shared" si="84"/>
        <v>CUMPLE</v>
      </c>
      <c r="BD153" s="106">
        <f t="shared" si="68"/>
        <v>98963.5625</v>
      </c>
      <c r="BE153" s="109">
        <f t="shared" si="69"/>
        <v>108404.6863625</v>
      </c>
      <c r="BF153" s="110"/>
    </row>
    <row r="154" spans="1:58" s="31" customFormat="1" ht="14.4">
      <c r="A154" s="28"/>
      <c r="B154" s="28"/>
      <c r="C154" s="77" t="s">
        <v>320</v>
      </c>
      <c r="D154" s="90" t="s">
        <v>321</v>
      </c>
      <c r="E154" s="32" t="s">
        <v>30</v>
      </c>
      <c r="F154" s="81">
        <v>1</v>
      </c>
      <c r="G154" s="53">
        <v>179487</v>
      </c>
      <c r="H154" s="29"/>
      <c r="I154" s="41">
        <v>178410</v>
      </c>
      <c r="J154" s="30" t="str">
        <f t="shared" si="52"/>
        <v>CUMPLE</v>
      </c>
      <c r="K154" s="29"/>
      <c r="L154" s="41">
        <v>174103</v>
      </c>
      <c r="M154" s="30" t="str">
        <f t="shared" si="70"/>
        <v>CUMPLE</v>
      </c>
      <c r="N154" s="29"/>
      <c r="O154" s="41">
        <v>166923</v>
      </c>
      <c r="P154" s="30" t="str">
        <f t="shared" si="71"/>
        <v>CUMPLE</v>
      </c>
      <c r="Q154" s="29"/>
      <c r="R154" s="41">
        <v>172720</v>
      </c>
      <c r="S154" s="30" t="str">
        <f t="shared" si="72"/>
        <v>CUMPLE</v>
      </c>
      <c r="T154" s="29"/>
      <c r="U154" s="41">
        <v>173564</v>
      </c>
      <c r="V154" s="30" t="str">
        <f t="shared" si="73"/>
        <v>CUMPLE</v>
      </c>
      <c r="W154" s="29"/>
      <c r="X154" s="41">
        <v>178949</v>
      </c>
      <c r="Y154" s="30" t="str">
        <f t="shared" si="74"/>
        <v>CUMPLE</v>
      </c>
      <c r="Z154" s="29"/>
      <c r="AA154" s="41">
        <v>174749</v>
      </c>
      <c r="AB154" s="30" t="str">
        <f t="shared" si="75"/>
        <v>CUMPLE</v>
      </c>
      <c r="AC154" s="29"/>
      <c r="AD154" s="41">
        <v>174854</v>
      </c>
      <c r="AE154" s="30" t="str">
        <f t="shared" si="76"/>
        <v>CUMPLE</v>
      </c>
      <c r="AF154" s="29"/>
      <c r="AG154" s="41">
        <v>171908</v>
      </c>
      <c r="AH154" s="30" t="str">
        <f t="shared" si="77"/>
        <v>CUMPLE</v>
      </c>
      <c r="AI154" s="29"/>
      <c r="AJ154" s="41">
        <v>174551</v>
      </c>
      <c r="AK154" s="30" t="str">
        <f t="shared" si="78"/>
        <v>CUMPLE</v>
      </c>
      <c r="AL154" s="29"/>
      <c r="AM154" s="41">
        <v>173205</v>
      </c>
      <c r="AN154" s="30" t="str">
        <f t="shared" si="79"/>
        <v>CUMPLE</v>
      </c>
      <c r="AO154" s="29"/>
      <c r="AP154" s="41">
        <v>175539</v>
      </c>
      <c r="AQ154" s="30" t="str">
        <f t="shared" si="80"/>
        <v>CUMPLE</v>
      </c>
      <c r="AR154" s="29"/>
      <c r="AS154" s="41">
        <v>173564</v>
      </c>
      <c r="AT154" s="30" t="str">
        <f t="shared" si="81"/>
        <v>CUMPLE</v>
      </c>
      <c r="AU154" s="29"/>
      <c r="AV154" s="41">
        <v>176167</v>
      </c>
      <c r="AW154" s="30" t="str">
        <f t="shared" si="82"/>
        <v>CUMPLE</v>
      </c>
      <c r="AX154" s="29"/>
      <c r="AY154" s="41">
        <v>179487</v>
      </c>
      <c r="AZ154" s="30" t="str">
        <f t="shared" si="83"/>
        <v>CUMPLE</v>
      </c>
      <c r="BA154" s="29"/>
      <c r="BB154" s="41">
        <v>177280</v>
      </c>
      <c r="BC154" s="119" t="str">
        <f t="shared" si="84"/>
        <v>CUMPLE</v>
      </c>
      <c r="BD154" s="106">
        <f t="shared" si="68"/>
        <v>174748.3125</v>
      </c>
      <c r="BE154" s="109">
        <f t="shared" si="69"/>
        <v>191419.30151249998</v>
      </c>
      <c r="BF154" s="110"/>
    </row>
    <row r="155" spans="1:58" s="31" customFormat="1" ht="14.4">
      <c r="A155" s="28"/>
      <c r="B155" s="28"/>
      <c r="C155" s="77" t="s">
        <v>322</v>
      </c>
      <c r="D155" s="90" t="s">
        <v>323</v>
      </c>
      <c r="E155" s="32" t="s">
        <v>30</v>
      </c>
      <c r="F155" s="81">
        <v>1</v>
      </c>
      <c r="G155" s="53">
        <v>254534</v>
      </c>
      <c r="H155" s="29"/>
      <c r="I155" s="41">
        <v>253007</v>
      </c>
      <c r="J155" s="30" t="str">
        <f t="shared" si="52"/>
        <v>CUMPLE</v>
      </c>
      <c r="K155" s="29"/>
      <c r="L155" s="41">
        <v>246898</v>
      </c>
      <c r="M155" s="30" t="str">
        <f t="shared" si="70"/>
        <v>CUMPLE</v>
      </c>
      <c r="N155" s="29"/>
      <c r="O155" s="41">
        <v>236716</v>
      </c>
      <c r="P155" s="30" t="str">
        <f t="shared" si="71"/>
        <v>CUMPLE</v>
      </c>
      <c r="Q155" s="29"/>
      <c r="R155" s="41">
        <v>244938</v>
      </c>
      <c r="S155" s="30" t="str">
        <f t="shared" si="72"/>
        <v>CUMPLE</v>
      </c>
      <c r="T155" s="29"/>
      <c r="U155" s="41">
        <v>246134</v>
      </c>
      <c r="V155" s="30" t="str">
        <f t="shared" si="73"/>
        <v>CUMPLE</v>
      </c>
      <c r="W155" s="29"/>
      <c r="X155" s="41">
        <v>253770</v>
      </c>
      <c r="Y155" s="30" t="str">
        <f t="shared" si="74"/>
        <v>CUMPLE</v>
      </c>
      <c r="Z155" s="29"/>
      <c r="AA155" s="41">
        <v>247814</v>
      </c>
      <c r="AB155" s="30" t="str">
        <f t="shared" si="75"/>
        <v>CUMPLE</v>
      </c>
      <c r="AC155" s="29"/>
      <c r="AD155" s="41">
        <v>248012</v>
      </c>
      <c r="AE155" s="30" t="str">
        <f t="shared" si="76"/>
        <v>CUMPLE</v>
      </c>
      <c r="AF155" s="29"/>
      <c r="AG155" s="41">
        <v>243785</v>
      </c>
      <c r="AH155" s="30" t="str">
        <f t="shared" si="77"/>
        <v>CUMPLE</v>
      </c>
      <c r="AI155" s="29"/>
      <c r="AJ155" s="41">
        <v>247534</v>
      </c>
      <c r="AK155" s="30" t="str">
        <f t="shared" si="78"/>
        <v>CUMPLE</v>
      </c>
      <c r="AL155" s="29"/>
      <c r="AM155" s="41">
        <v>245625</v>
      </c>
      <c r="AN155" s="30" t="str">
        <f t="shared" si="79"/>
        <v>CUMPLE</v>
      </c>
      <c r="AO155" s="29"/>
      <c r="AP155" s="41">
        <v>248934</v>
      </c>
      <c r="AQ155" s="30" t="str">
        <f t="shared" si="80"/>
        <v>CUMPLE</v>
      </c>
      <c r="AR155" s="29"/>
      <c r="AS155" s="41">
        <v>246134</v>
      </c>
      <c r="AT155" s="30" t="str">
        <f t="shared" si="81"/>
        <v>CUMPLE</v>
      </c>
      <c r="AU155" s="29"/>
      <c r="AV155" s="41">
        <v>249825</v>
      </c>
      <c r="AW155" s="30" t="str">
        <f t="shared" si="82"/>
        <v>CUMPLE</v>
      </c>
      <c r="AX155" s="29"/>
      <c r="AY155" s="41">
        <v>254534</v>
      </c>
      <c r="AZ155" s="30" t="str">
        <f t="shared" si="83"/>
        <v>CUMPLE</v>
      </c>
      <c r="BA155" s="29"/>
      <c r="BB155" s="41">
        <v>251403</v>
      </c>
      <c r="BC155" s="119" t="str">
        <f t="shared" si="84"/>
        <v>CUMPLE</v>
      </c>
      <c r="BD155" s="106">
        <f t="shared" si="68"/>
        <v>247816.4375</v>
      </c>
      <c r="BE155" s="109">
        <f t="shared" si="69"/>
        <v>271458.12563749996</v>
      </c>
      <c r="BF155" s="110"/>
    </row>
    <row r="156" spans="1:58" s="31" customFormat="1" ht="28.2" thickBot="1">
      <c r="A156" s="28"/>
      <c r="B156" s="28"/>
      <c r="C156" s="79" t="s">
        <v>324</v>
      </c>
      <c r="D156" s="92" t="s">
        <v>325</v>
      </c>
      <c r="E156" s="50" t="s">
        <v>30</v>
      </c>
      <c r="F156" s="83">
        <v>1</v>
      </c>
      <c r="G156" s="55">
        <v>215732</v>
      </c>
      <c r="H156" s="29"/>
      <c r="I156" s="41">
        <v>214438</v>
      </c>
      <c r="J156" s="30" t="str">
        <f t="shared" si="52"/>
        <v>CUMPLE</v>
      </c>
      <c r="K156" s="29"/>
      <c r="L156" s="41">
        <v>209260</v>
      </c>
      <c r="M156" s="30" t="str">
        <f t="shared" si="70"/>
        <v>CUMPLE</v>
      </c>
      <c r="N156" s="29"/>
      <c r="O156" s="41">
        <v>200631</v>
      </c>
      <c r="P156" s="30" t="str">
        <f t="shared" si="71"/>
        <v>CUMPLE</v>
      </c>
      <c r="Q156" s="29"/>
      <c r="R156" s="41">
        <v>207599</v>
      </c>
      <c r="S156" s="30" t="str">
        <f t="shared" si="72"/>
        <v>CUMPLE</v>
      </c>
      <c r="T156" s="29"/>
      <c r="U156" s="41">
        <v>208613</v>
      </c>
      <c r="V156" s="30" t="str">
        <f t="shared" si="73"/>
        <v>CUMPLE</v>
      </c>
      <c r="W156" s="29"/>
      <c r="X156" s="41">
        <v>215085</v>
      </c>
      <c r="Y156" s="30" t="str">
        <f t="shared" si="74"/>
        <v>CUMPLE</v>
      </c>
      <c r="Z156" s="29"/>
      <c r="AA156" s="41">
        <v>210037</v>
      </c>
      <c r="AB156" s="30" t="str">
        <f t="shared" si="75"/>
        <v>CUMPLE</v>
      </c>
      <c r="AC156" s="29"/>
      <c r="AD156" s="41">
        <v>210021</v>
      </c>
      <c r="AE156" s="30" t="str">
        <f t="shared" si="76"/>
        <v>CUMPLE</v>
      </c>
      <c r="AF156" s="29"/>
      <c r="AG156" s="41">
        <v>206622</v>
      </c>
      <c r="AH156" s="30" t="str">
        <f t="shared" si="77"/>
        <v>CUMPLE</v>
      </c>
      <c r="AI156" s="29"/>
      <c r="AJ156" s="41">
        <v>209800</v>
      </c>
      <c r="AK156" s="30" t="str">
        <f t="shared" si="78"/>
        <v>CUMPLE</v>
      </c>
      <c r="AL156" s="29"/>
      <c r="AM156" s="41">
        <v>208182</v>
      </c>
      <c r="AN156" s="30" t="str">
        <f t="shared" si="79"/>
        <v>CUMPLE</v>
      </c>
      <c r="AO156" s="29"/>
      <c r="AP156" s="41">
        <v>210986</v>
      </c>
      <c r="AQ156" s="30" t="str">
        <f t="shared" si="80"/>
        <v>CUMPLE</v>
      </c>
      <c r="AR156" s="29"/>
      <c r="AS156" s="41">
        <v>208613</v>
      </c>
      <c r="AT156" s="30" t="str">
        <f t="shared" si="81"/>
        <v>CUMPLE</v>
      </c>
      <c r="AU156" s="29"/>
      <c r="AV156" s="41">
        <v>211741</v>
      </c>
      <c r="AW156" s="30" t="str">
        <f t="shared" si="82"/>
        <v>CUMPLE</v>
      </c>
      <c r="AX156" s="29"/>
      <c r="AY156" s="41">
        <v>215732</v>
      </c>
      <c r="AZ156" s="30" t="str">
        <f t="shared" si="83"/>
        <v>CUMPLE</v>
      </c>
      <c r="BA156" s="29"/>
      <c r="BB156" s="41">
        <v>213079</v>
      </c>
      <c r="BC156" s="119" t="str">
        <f t="shared" si="84"/>
        <v>CUMPLE</v>
      </c>
      <c r="BD156" s="106">
        <f t="shared" si="68"/>
        <v>210027.4375</v>
      </c>
      <c r="BE156" s="112">
        <f t="shared" si="69"/>
        <v>230064.05503749999</v>
      </c>
      <c r="BF156" s="110"/>
    </row>
    <row r="157" spans="1:58" s="31" customFormat="1" ht="16.2" thickBot="1">
      <c r="A157" s="28"/>
      <c r="B157" s="28"/>
      <c r="C157" s="57">
        <v>5</v>
      </c>
      <c r="D157" s="125" t="s">
        <v>326</v>
      </c>
      <c r="E157" s="125"/>
      <c r="F157" s="125"/>
      <c r="G157" s="58">
        <f>SUM(G158:G178)</f>
        <v>1793580</v>
      </c>
      <c r="H157" s="29"/>
      <c r="I157" s="58">
        <f>SUM(I158:I178)</f>
        <v>1782821</v>
      </c>
      <c r="J157" s="30"/>
      <c r="K157" s="29"/>
      <c r="L157" s="58">
        <f>SUM(L158:L178)</f>
        <v>1739774</v>
      </c>
      <c r="M157" s="30"/>
      <c r="N157" s="29"/>
      <c r="O157" s="58">
        <f>SUM(O158:O178)</f>
        <v>1668033</v>
      </c>
      <c r="P157" s="30"/>
      <c r="Q157" s="29"/>
      <c r="R157" s="58">
        <f>SUM(R158:R178)</f>
        <v>1725962</v>
      </c>
      <c r="S157" s="30"/>
      <c r="T157" s="29"/>
      <c r="U157" s="58">
        <f>SUM(U158:U178)</f>
        <v>1734395</v>
      </c>
      <c r="V157" s="30"/>
      <c r="W157" s="29"/>
      <c r="X157" s="58">
        <f>SUM(X158:X178)</f>
        <v>1788203</v>
      </c>
      <c r="Y157" s="30"/>
      <c r="Z157" s="29"/>
      <c r="AA157" s="58">
        <f>SUM(AA158:AA178)</f>
        <v>1746232</v>
      </c>
      <c r="AB157" s="30"/>
      <c r="AC157" s="29"/>
      <c r="AD157" s="58">
        <f>SUM(AD158:AD178)</f>
        <v>1745847</v>
      </c>
      <c r="AE157" s="30"/>
      <c r="AF157" s="29"/>
      <c r="AG157" s="58">
        <f>SUM(AG158:AG178)</f>
        <v>1717841</v>
      </c>
      <c r="AH157" s="30"/>
      <c r="AI157" s="29"/>
      <c r="AJ157" s="58">
        <f>SUM(AJ158:AJ178)</f>
        <v>1744260</v>
      </c>
      <c r="AK157" s="30"/>
      <c r="AL157" s="29"/>
      <c r="AM157" s="58">
        <f>SUM(AM158:AM178)</f>
        <v>1730809</v>
      </c>
      <c r="AN157" s="30"/>
      <c r="AO157" s="29"/>
      <c r="AP157" s="58">
        <f>SUM(AP158:AP178)</f>
        <v>1754127</v>
      </c>
      <c r="AQ157" s="30"/>
      <c r="AR157" s="29"/>
      <c r="AS157" s="58">
        <f>SUM(AS158:AS178)</f>
        <v>1734395</v>
      </c>
      <c r="AT157" s="30"/>
      <c r="AU157" s="29"/>
      <c r="AV157" s="58">
        <f>SUM(AV158:AV178)</f>
        <v>1760400</v>
      </c>
      <c r="AW157" s="30"/>
      <c r="AX157" s="29"/>
      <c r="AY157" s="58">
        <f>SUM(AY158:AY178)</f>
        <v>1723838</v>
      </c>
      <c r="AZ157" s="30"/>
      <c r="BA157" s="29"/>
      <c r="BB157" s="58">
        <f>SUM(BB158:BB178)</f>
        <v>1771520</v>
      </c>
      <c r="BC157" s="30"/>
      <c r="BD157" s="121">
        <f t="shared" si="68"/>
        <v>1741778.5625</v>
      </c>
      <c r="BE157" s="58">
        <f t="shared" si="69"/>
        <v>1907944.2373624998</v>
      </c>
      <c r="BF157" s="58"/>
    </row>
    <row r="158" spans="1:58" s="31" customFormat="1" ht="27.6">
      <c r="A158" s="28"/>
      <c r="B158" s="28"/>
      <c r="C158" s="74" t="s">
        <v>327</v>
      </c>
      <c r="D158" s="75" t="s">
        <v>328</v>
      </c>
      <c r="E158" s="76" t="s">
        <v>30</v>
      </c>
      <c r="F158" s="87">
        <v>1</v>
      </c>
      <c r="G158" s="84">
        <v>238104</v>
      </c>
      <c r="H158" s="29"/>
      <c r="I158" s="41">
        <v>236675</v>
      </c>
      <c r="J158" s="30" t="str">
        <f>+IF(I158&lt;=$G158,"CUMPLE","NO CUMPLE")</f>
        <v>CUMPLE</v>
      </c>
      <c r="K158" s="29"/>
      <c r="L158" s="41">
        <v>230961</v>
      </c>
      <c r="M158" s="30" t="str">
        <f>+IF(L158&lt;=$G158,"CUMPLE","NO CUMPLE")</f>
        <v>CUMPLE</v>
      </c>
      <c r="N158" s="29"/>
      <c r="O158" s="41">
        <v>221437</v>
      </c>
      <c r="P158" s="30" t="str">
        <f>+IF(O158&lt;=$G158,"CUMPLE","NO CUMPLE")</f>
        <v>CUMPLE</v>
      </c>
      <c r="Q158" s="29"/>
      <c r="R158" s="41">
        <v>229127</v>
      </c>
      <c r="S158" s="30" t="str">
        <f>+IF(R158&lt;=$G158,"CUMPLE","NO CUMPLE")</f>
        <v>CUMPLE</v>
      </c>
      <c r="T158" s="29"/>
      <c r="U158" s="41">
        <v>230247</v>
      </c>
      <c r="V158" s="30" t="str">
        <f>+IF(U158&lt;=$G158,"CUMPLE","NO CUMPLE")</f>
        <v>CUMPLE</v>
      </c>
      <c r="W158" s="29"/>
      <c r="X158" s="41">
        <v>237390</v>
      </c>
      <c r="Y158" s="30" t="str">
        <f>+IF(X158&lt;=$G158,"CUMPLE","NO CUMPLE")</f>
        <v>CUMPLE</v>
      </c>
      <c r="Z158" s="29"/>
      <c r="AA158" s="41">
        <v>231818</v>
      </c>
      <c r="AB158" s="30" t="str">
        <f>+IF(AA158&lt;=$G158,"CUMPLE","NO CUMPLE")</f>
        <v>CUMPLE</v>
      </c>
      <c r="AC158" s="29"/>
      <c r="AD158" s="41">
        <v>231771</v>
      </c>
      <c r="AE158" s="30" t="str">
        <f>+IF(AD158&lt;=$G158,"CUMPLE","NO CUMPLE")</f>
        <v>CUMPLE</v>
      </c>
      <c r="AF158" s="29"/>
      <c r="AG158" s="41">
        <v>228049</v>
      </c>
      <c r="AH158" s="30" t="str">
        <f>+IF(AG158&lt;=$G158,"CUMPLE","NO CUMPLE")</f>
        <v>CUMPLE</v>
      </c>
      <c r="AI158" s="29"/>
      <c r="AJ158" s="41">
        <v>231556</v>
      </c>
      <c r="AK158" s="30" t="str">
        <f>+IF(AJ158&lt;=$G158,"CUMPLE","NO CUMPLE")</f>
        <v>CUMPLE</v>
      </c>
      <c r="AL158" s="29"/>
      <c r="AM158" s="41">
        <v>229770</v>
      </c>
      <c r="AN158" s="30" t="str">
        <f>+IF(AM158&lt;=$G158,"CUMPLE","NO CUMPLE")</f>
        <v>CUMPLE</v>
      </c>
      <c r="AO158" s="29"/>
      <c r="AP158" s="41">
        <v>232866</v>
      </c>
      <c r="AQ158" s="30" t="str">
        <f>+IF(AP158&lt;=$G158,"CUMPLE","NO CUMPLE")</f>
        <v>CUMPLE</v>
      </c>
      <c r="AR158" s="29"/>
      <c r="AS158" s="41">
        <v>230247</v>
      </c>
      <c r="AT158" s="30" t="str">
        <f>+IF(AS158&lt;=$G158,"CUMPLE","NO CUMPLE")</f>
        <v>CUMPLE</v>
      </c>
      <c r="AU158" s="29"/>
      <c r="AV158" s="41">
        <v>233699</v>
      </c>
      <c r="AW158" s="30" t="str">
        <f>+IF(AV158&lt;=$G158,"CUMPLE","NO CUMPLE")</f>
        <v>CUMPLE</v>
      </c>
      <c r="AX158" s="29"/>
      <c r="AY158" s="41">
        <v>238104</v>
      </c>
      <c r="AZ158" s="30" t="str">
        <f>+IF(AY158&lt;=$G158,"CUMPLE","NO CUMPLE")</f>
        <v>CUMPLE</v>
      </c>
      <c r="BA158" s="29"/>
      <c r="BB158" s="41">
        <v>235175</v>
      </c>
      <c r="BC158" s="119" t="str">
        <f>+IF(BB158&lt;=$G158,"CUMPLE","NO CUMPLE")</f>
        <v>CUMPLE</v>
      </c>
      <c r="BD158" s="106">
        <f t="shared" si="68"/>
        <v>231805.75</v>
      </c>
      <c r="BE158" s="111">
        <f t="shared" si="69"/>
        <v>253920.01854999998</v>
      </c>
      <c r="BF158" s="116"/>
    </row>
    <row r="159" spans="1:58" s="31" customFormat="1" ht="27.6">
      <c r="A159" s="28"/>
      <c r="B159" s="28"/>
      <c r="C159" s="77" t="s">
        <v>329</v>
      </c>
      <c r="D159" s="78" t="s">
        <v>330</v>
      </c>
      <c r="E159" s="32" t="s">
        <v>30</v>
      </c>
      <c r="F159" s="88">
        <v>1</v>
      </c>
      <c r="G159" s="85">
        <v>149920</v>
      </c>
      <c r="H159" s="29"/>
      <c r="I159" s="41">
        <v>149021</v>
      </c>
      <c r="J159" s="30" t="str">
        <f t="shared" ref="J159:J178" si="85">+IF(I159&lt;=$G159,"CUMPLE","NO CUMPLE")</f>
        <v>CUMPLE</v>
      </c>
      <c r="K159" s="29"/>
      <c r="L159" s="41">
        <v>145422</v>
      </c>
      <c r="M159" s="30" t="str">
        <f t="shared" ref="M159:M178" si="86">+IF(L159&lt;=$G159,"CUMPLE","NO CUMPLE")</f>
        <v>CUMPLE</v>
      </c>
      <c r="N159" s="29"/>
      <c r="O159" s="41">
        <v>139426</v>
      </c>
      <c r="P159" s="30" t="str">
        <f t="shared" ref="P159:P178" si="87">+IF(O159&lt;=$G159,"CUMPLE","NO CUMPLE")</f>
        <v>CUMPLE</v>
      </c>
      <c r="Q159" s="29"/>
      <c r="R159" s="41">
        <v>144268</v>
      </c>
      <c r="S159" s="30" t="str">
        <f t="shared" ref="S159:S178" si="88">+IF(R159&lt;=$G159,"CUMPLE","NO CUMPLE")</f>
        <v>CUMPLE</v>
      </c>
      <c r="T159" s="29"/>
      <c r="U159" s="41">
        <v>144973</v>
      </c>
      <c r="V159" s="30" t="str">
        <f t="shared" ref="V159:V178" si="89">+IF(U159&lt;=$G159,"CUMPLE","NO CUMPLE")</f>
        <v>CUMPLE</v>
      </c>
      <c r="W159" s="29"/>
      <c r="X159" s="41">
        <v>149470</v>
      </c>
      <c r="Y159" s="30" t="str">
        <f t="shared" ref="Y159:Y178" si="90">+IF(X159&lt;=$G159,"CUMPLE","NO CUMPLE")</f>
        <v>CUMPLE</v>
      </c>
      <c r="Z159" s="29"/>
      <c r="AA159" s="41">
        <v>145962</v>
      </c>
      <c r="AB159" s="30" t="str">
        <f t="shared" ref="AB159:AB178" si="91">+IF(AA159&lt;=$G159,"CUMPLE","NO CUMPLE")</f>
        <v>CUMPLE</v>
      </c>
      <c r="AC159" s="29"/>
      <c r="AD159" s="41">
        <v>145935</v>
      </c>
      <c r="AE159" s="30" t="str">
        <f t="shared" ref="AE159:AE178" si="92">+IF(AD159&lt;=$G159,"CUMPLE","NO CUMPLE")</f>
        <v>CUMPLE</v>
      </c>
      <c r="AF159" s="29"/>
      <c r="AG159" s="41">
        <v>143589</v>
      </c>
      <c r="AH159" s="30" t="str">
        <f t="shared" ref="AH159:AH178" si="93">+IF(AG159&lt;=$G159,"CUMPLE","NO CUMPLE")</f>
        <v>CUMPLE</v>
      </c>
      <c r="AI159" s="29"/>
      <c r="AJ159" s="41">
        <v>145797</v>
      </c>
      <c r="AK159" s="30" t="str">
        <f t="shared" ref="AK159:AK178" si="94">+IF(AJ159&lt;=$G159,"CUMPLE","NO CUMPLE")</f>
        <v>CUMPLE</v>
      </c>
      <c r="AL159" s="29"/>
      <c r="AM159" s="41">
        <v>144673</v>
      </c>
      <c r="AN159" s="30" t="str">
        <f t="shared" ref="AN159:AN178" si="95">+IF(AM159&lt;=$G159,"CUMPLE","NO CUMPLE")</f>
        <v>CUMPLE</v>
      </c>
      <c r="AO159" s="29"/>
      <c r="AP159" s="41">
        <v>146622</v>
      </c>
      <c r="AQ159" s="30" t="str">
        <f t="shared" ref="AQ159:AQ178" si="96">+IF(AP159&lt;=$G159,"CUMPLE","NO CUMPLE")</f>
        <v>CUMPLE</v>
      </c>
      <c r="AR159" s="29"/>
      <c r="AS159" s="41">
        <v>144973</v>
      </c>
      <c r="AT159" s="30" t="str">
        <f t="shared" ref="AT159:AT178" si="97">+IF(AS159&lt;=$G159,"CUMPLE","NO CUMPLE")</f>
        <v>CUMPLE</v>
      </c>
      <c r="AU159" s="29"/>
      <c r="AV159" s="41">
        <v>147147</v>
      </c>
      <c r="AW159" s="30" t="str">
        <f t="shared" ref="AW159:AW178" si="98">+IF(AV159&lt;=$G159,"CUMPLE","NO CUMPLE")</f>
        <v>CUMPLE</v>
      </c>
      <c r="AX159" s="29"/>
      <c r="AY159" s="41">
        <v>149920</v>
      </c>
      <c r="AZ159" s="30" t="str">
        <f t="shared" ref="AZ159:AZ178" si="99">+IF(AY159&lt;=$G159,"CUMPLE","NO CUMPLE")</f>
        <v>CUMPLE</v>
      </c>
      <c r="BA159" s="29"/>
      <c r="BB159" s="41">
        <v>148076</v>
      </c>
      <c r="BC159" s="119" t="str">
        <f t="shared" ref="BC159:BC178" si="100">+IF(BB159&lt;=$G159,"CUMPLE","NO CUMPLE")</f>
        <v>CUMPLE</v>
      </c>
      <c r="BD159" s="106">
        <f t="shared" si="68"/>
        <v>145954.625</v>
      </c>
      <c r="BE159" s="109">
        <f t="shared" si="69"/>
        <v>159878.69622499999</v>
      </c>
      <c r="BF159" s="110"/>
    </row>
    <row r="160" spans="1:58" s="31" customFormat="1" ht="27.6">
      <c r="A160" s="28"/>
      <c r="B160" s="28"/>
      <c r="C160" s="77" t="s">
        <v>331</v>
      </c>
      <c r="D160" s="78" t="s">
        <v>332</v>
      </c>
      <c r="E160" s="32" t="s">
        <v>30</v>
      </c>
      <c r="F160" s="88">
        <v>1</v>
      </c>
      <c r="G160" s="85">
        <v>326302</v>
      </c>
      <c r="H160" s="29"/>
      <c r="I160" s="41">
        <v>324345</v>
      </c>
      <c r="J160" s="30" t="str">
        <f t="shared" si="85"/>
        <v>CUMPLE</v>
      </c>
      <c r="K160" s="29"/>
      <c r="L160" s="41">
        <v>316513</v>
      </c>
      <c r="M160" s="30" t="str">
        <f t="shared" si="86"/>
        <v>CUMPLE</v>
      </c>
      <c r="N160" s="29"/>
      <c r="O160" s="41">
        <v>303461</v>
      </c>
      <c r="P160" s="30" t="str">
        <f t="shared" si="87"/>
        <v>CUMPLE</v>
      </c>
      <c r="Q160" s="29"/>
      <c r="R160" s="41">
        <v>314000</v>
      </c>
      <c r="S160" s="30" t="str">
        <f t="shared" si="88"/>
        <v>CUMPLE</v>
      </c>
      <c r="T160" s="29"/>
      <c r="U160" s="41">
        <v>315534</v>
      </c>
      <c r="V160" s="30" t="str">
        <f t="shared" si="89"/>
        <v>CUMPLE</v>
      </c>
      <c r="W160" s="29"/>
      <c r="X160" s="41">
        <v>325324</v>
      </c>
      <c r="Y160" s="30" t="str">
        <f t="shared" si="90"/>
        <v>CUMPLE</v>
      </c>
      <c r="Z160" s="29"/>
      <c r="AA160" s="41">
        <v>317688</v>
      </c>
      <c r="AB160" s="30" t="str">
        <f t="shared" si="91"/>
        <v>CUMPLE</v>
      </c>
      <c r="AC160" s="29"/>
      <c r="AD160" s="41">
        <v>317658</v>
      </c>
      <c r="AE160" s="30" t="str">
        <f t="shared" si="92"/>
        <v>CUMPLE</v>
      </c>
      <c r="AF160" s="29"/>
      <c r="AG160" s="41">
        <v>312523</v>
      </c>
      <c r="AH160" s="30" t="str">
        <f t="shared" si="93"/>
        <v>CUMPLE</v>
      </c>
      <c r="AI160" s="29"/>
      <c r="AJ160" s="41">
        <v>317329</v>
      </c>
      <c r="AK160" s="30" t="str">
        <f t="shared" si="94"/>
        <v>CUMPLE</v>
      </c>
      <c r="AL160" s="29"/>
      <c r="AM160" s="41">
        <v>314882</v>
      </c>
      <c r="AN160" s="30" t="str">
        <f t="shared" si="95"/>
        <v>CUMPLE</v>
      </c>
      <c r="AO160" s="29"/>
      <c r="AP160" s="41">
        <v>319124</v>
      </c>
      <c r="AQ160" s="30" t="str">
        <f t="shared" si="96"/>
        <v>CUMPLE</v>
      </c>
      <c r="AR160" s="29"/>
      <c r="AS160" s="41">
        <v>315534</v>
      </c>
      <c r="AT160" s="30" t="str">
        <f t="shared" si="97"/>
        <v>CUMPLE</v>
      </c>
      <c r="AU160" s="29"/>
      <c r="AV160" s="41">
        <v>320266</v>
      </c>
      <c r="AW160" s="30" t="str">
        <f t="shared" si="98"/>
        <v>CUMPLE</v>
      </c>
      <c r="AX160" s="29"/>
      <c r="AY160" s="41">
        <v>295313</v>
      </c>
      <c r="AZ160" s="30" t="str">
        <f t="shared" si="99"/>
        <v>CUMPLE</v>
      </c>
      <c r="BA160" s="29"/>
      <c r="BB160" s="41">
        <v>322289</v>
      </c>
      <c r="BC160" s="119" t="str">
        <f t="shared" si="100"/>
        <v>CUMPLE</v>
      </c>
      <c r="BD160" s="106">
        <f t="shared" si="68"/>
        <v>315736.4375</v>
      </c>
      <c r="BE160" s="109">
        <f t="shared" si="69"/>
        <v>345857.69363749999</v>
      </c>
      <c r="BF160" s="110"/>
    </row>
    <row r="161" spans="1:58" s="31" customFormat="1" ht="27.6">
      <c r="A161" s="28"/>
      <c r="B161" s="28"/>
      <c r="C161" s="77" t="s">
        <v>333</v>
      </c>
      <c r="D161" s="78" t="s">
        <v>334</v>
      </c>
      <c r="E161" s="32" t="s">
        <v>30</v>
      </c>
      <c r="F161" s="88">
        <v>1</v>
      </c>
      <c r="G161" s="85">
        <v>186410</v>
      </c>
      <c r="H161" s="29"/>
      <c r="I161" s="41">
        <v>185292</v>
      </c>
      <c r="J161" s="30" t="str">
        <f t="shared" si="85"/>
        <v>CUMPLE</v>
      </c>
      <c r="K161" s="29"/>
      <c r="L161" s="41">
        <v>180818</v>
      </c>
      <c r="M161" s="30" t="str">
        <f t="shared" si="86"/>
        <v>CUMPLE</v>
      </c>
      <c r="N161" s="29"/>
      <c r="O161" s="41">
        <v>173361</v>
      </c>
      <c r="P161" s="30" t="str">
        <f t="shared" si="87"/>
        <v>CUMPLE</v>
      </c>
      <c r="Q161" s="29"/>
      <c r="R161" s="41">
        <v>179382</v>
      </c>
      <c r="S161" s="30" t="str">
        <f t="shared" si="88"/>
        <v>CUMPLE</v>
      </c>
      <c r="T161" s="29"/>
      <c r="U161" s="41">
        <v>180259</v>
      </c>
      <c r="V161" s="30" t="str">
        <f t="shared" si="89"/>
        <v>CUMPLE</v>
      </c>
      <c r="W161" s="29"/>
      <c r="X161" s="41">
        <v>185851</v>
      </c>
      <c r="Y161" s="30" t="str">
        <f t="shared" si="90"/>
        <v>CUMPLE</v>
      </c>
      <c r="Z161" s="29"/>
      <c r="AA161" s="41">
        <v>181489</v>
      </c>
      <c r="AB161" s="30" t="str">
        <f t="shared" si="91"/>
        <v>CUMPLE</v>
      </c>
      <c r="AC161" s="29"/>
      <c r="AD161" s="41">
        <v>181555</v>
      </c>
      <c r="AE161" s="30" t="str">
        <f t="shared" si="92"/>
        <v>CUMPLE</v>
      </c>
      <c r="AF161" s="29"/>
      <c r="AG161" s="41">
        <v>178538</v>
      </c>
      <c r="AH161" s="30" t="str">
        <f t="shared" si="93"/>
        <v>CUMPLE</v>
      </c>
      <c r="AI161" s="29"/>
      <c r="AJ161" s="41">
        <v>181284</v>
      </c>
      <c r="AK161" s="30" t="str">
        <f t="shared" si="94"/>
        <v>CUMPLE</v>
      </c>
      <c r="AL161" s="29"/>
      <c r="AM161" s="41">
        <v>179886</v>
      </c>
      <c r="AN161" s="30" t="str">
        <f t="shared" si="95"/>
        <v>CUMPLE</v>
      </c>
      <c r="AO161" s="29"/>
      <c r="AP161" s="41">
        <v>182309</v>
      </c>
      <c r="AQ161" s="30" t="str">
        <f t="shared" si="96"/>
        <v>CUMPLE</v>
      </c>
      <c r="AR161" s="29"/>
      <c r="AS161" s="41">
        <v>180259</v>
      </c>
      <c r="AT161" s="30" t="str">
        <f t="shared" si="97"/>
        <v>CUMPLE</v>
      </c>
      <c r="AU161" s="29"/>
      <c r="AV161" s="41">
        <v>182962</v>
      </c>
      <c r="AW161" s="30" t="str">
        <f t="shared" si="98"/>
        <v>CUMPLE</v>
      </c>
      <c r="AX161" s="29"/>
      <c r="AY161" s="41">
        <v>147657</v>
      </c>
      <c r="AZ161" s="30" t="str">
        <f t="shared" si="99"/>
        <v>CUMPLE</v>
      </c>
      <c r="BA161" s="29"/>
      <c r="BB161" s="41">
        <v>184117</v>
      </c>
      <c r="BC161" s="119" t="str">
        <f t="shared" si="100"/>
        <v>CUMPLE</v>
      </c>
      <c r="BD161" s="106">
        <f t="shared" si="68"/>
        <v>179063.6875</v>
      </c>
      <c r="BE161" s="109">
        <f t="shared" si="69"/>
        <v>196146.36328749999</v>
      </c>
      <c r="BF161" s="110"/>
    </row>
    <row r="162" spans="1:58" s="31" customFormat="1" ht="27.6">
      <c r="A162" s="28"/>
      <c r="B162" s="28"/>
      <c r="C162" s="77" t="s">
        <v>335</v>
      </c>
      <c r="D162" s="78" t="s">
        <v>336</v>
      </c>
      <c r="E162" s="32" t="s">
        <v>30</v>
      </c>
      <c r="F162" s="88">
        <v>1</v>
      </c>
      <c r="G162" s="85">
        <v>255925</v>
      </c>
      <c r="H162" s="29"/>
      <c r="I162" s="41">
        <v>254390</v>
      </c>
      <c r="J162" s="30" t="str">
        <f t="shared" si="85"/>
        <v>CUMPLE</v>
      </c>
      <c r="K162" s="29"/>
      <c r="L162" s="41">
        <v>248247</v>
      </c>
      <c r="M162" s="30" t="str">
        <f t="shared" si="86"/>
        <v>CUMPLE</v>
      </c>
      <c r="N162" s="29"/>
      <c r="O162" s="41">
        <v>238010</v>
      </c>
      <c r="P162" s="30" t="str">
        <f t="shared" si="87"/>
        <v>CUMPLE</v>
      </c>
      <c r="Q162" s="29"/>
      <c r="R162" s="41">
        <v>246277</v>
      </c>
      <c r="S162" s="30" t="str">
        <f t="shared" si="88"/>
        <v>CUMPLE</v>
      </c>
      <c r="T162" s="29"/>
      <c r="U162" s="41">
        <v>247480</v>
      </c>
      <c r="V162" s="30" t="str">
        <f t="shared" si="89"/>
        <v>CUMPLE</v>
      </c>
      <c r="W162" s="29"/>
      <c r="X162" s="41">
        <v>255157</v>
      </c>
      <c r="Y162" s="30" t="str">
        <f t="shared" si="90"/>
        <v>CUMPLE</v>
      </c>
      <c r="Z162" s="29"/>
      <c r="AA162" s="41">
        <v>249169</v>
      </c>
      <c r="AB162" s="30" t="str">
        <f t="shared" si="91"/>
        <v>CUMPLE</v>
      </c>
      <c r="AC162" s="29"/>
      <c r="AD162" s="41">
        <v>249147</v>
      </c>
      <c r="AE162" s="30" t="str">
        <f t="shared" si="92"/>
        <v>CUMPLE</v>
      </c>
      <c r="AF162" s="29"/>
      <c r="AG162" s="41">
        <v>245118</v>
      </c>
      <c r="AH162" s="30" t="str">
        <f t="shared" si="93"/>
        <v>CUMPLE</v>
      </c>
      <c r="AI162" s="29"/>
      <c r="AJ162" s="41">
        <v>248887</v>
      </c>
      <c r="AK162" s="30" t="str">
        <f t="shared" si="94"/>
        <v>CUMPLE</v>
      </c>
      <c r="AL162" s="29"/>
      <c r="AM162" s="41">
        <v>246968</v>
      </c>
      <c r="AN162" s="30" t="str">
        <f t="shared" si="95"/>
        <v>CUMPLE</v>
      </c>
      <c r="AO162" s="29"/>
      <c r="AP162" s="41">
        <v>250295</v>
      </c>
      <c r="AQ162" s="30" t="str">
        <f t="shared" si="96"/>
        <v>CUMPLE</v>
      </c>
      <c r="AR162" s="29"/>
      <c r="AS162" s="41">
        <v>247480</v>
      </c>
      <c r="AT162" s="30" t="str">
        <f t="shared" si="97"/>
        <v>CUMPLE</v>
      </c>
      <c r="AU162" s="29"/>
      <c r="AV162" s="41">
        <v>251191</v>
      </c>
      <c r="AW162" s="30" t="str">
        <f t="shared" si="98"/>
        <v>CUMPLE</v>
      </c>
      <c r="AX162" s="29"/>
      <c r="AY162" s="41">
        <v>255925</v>
      </c>
      <c r="AZ162" s="30" t="str">
        <f t="shared" si="99"/>
        <v>CUMPLE</v>
      </c>
      <c r="BA162" s="29"/>
      <c r="BB162" s="41">
        <v>252777</v>
      </c>
      <c r="BC162" s="119" t="str">
        <f t="shared" si="100"/>
        <v>CUMPLE</v>
      </c>
      <c r="BD162" s="106">
        <f t="shared" si="68"/>
        <v>249157.375</v>
      </c>
      <c r="BE162" s="109">
        <f t="shared" si="69"/>
        <v>272926.98857499997</v>
      </c>
      <c r="BF162" s="110"/>
    </row>
    <row r="163" spans="1:58" s="31" customFormat="1" ht="14.4">
      <c r="A163" s="28"/>
      <c r="B163" s="28"/>
      <c r="C163" s="77" t="s">
        <v>337</v>
      </c>
      <c r="D163" s="78" t="s">
        <v>338</v>
      </c>
      <c r="E163" s="32" t="s">
        <v>30</v>
      </c>
      <c r="F163" s="88">
        <v>1</v>
      </c>
      <c r="G163" s="85">
        <v>42534</v>
      </c>
      <c r="H163" s="29"/>
      <c r="I163" s="41">
        <v>42279</v>
      </c>
      <c r="J163" s="30" t="str">
        <f t="shared" si="85"/>
        <v>CUMPLE</v>
      </c>
      <c r="K163" s="29"/>
      <c r="L163" s="41">
        <v>41258</v>
      </c>
      <c r="M163" s="30" t="str">
        <f t="shared" si="86"/>
        <v>CUMPLE</v>
      </c>
      <c r="N163" s="29"/>
      <c r="O163" s="41">
        <v>39557</v>
      </c>
      <c r="P163" s="30" t="str">
        <f t="shared" si="87"/>
        <v>CUMPLE</v>
      </c>
      <c r="Q163" s="29"/>
      <c r="R163" s="41">
        <v>40930</v>
      </c>
      <c r="S163" s="30" t="str">
        <f t="shared" si="88"/>
        <v>CUMPLE</v>
      </c>
      <c r="T163" s="29"/>
      <c r="U163" s="41">
        <v>41131</v>
      </c>
      <c r="V163" s="30" t="str">
        <f t="shared" si="89"/>
        <v>CUMPLE</v>
      </c>
      <c r="W163" s="29"/>
      <c r="X163" s="41">
        <v>42407</v>
      </c>
      <c r="Y163" s="30" t="str">
        <f t="shared" si="90"/>
        <v>CUMPLE</v>
      </c>
      <c r="Z163" s="29"/>
      <c r="AA163" s="41">
        <v>41412</v>
      </c>
      <c r="AB163" s="30" t="str">
        <f t="shared" si="91"/>
        <v>CUMPLE</v>
      </c>
      <c r="AC163" s="29"/>
      <c r="AD163" s="41">
        <v>41425</v>
      </c>
      <c r="AE163" s="30" t="str">
        <f t="shared" si="92"/>
        <v>CUMPLE</v>
      </c>
      <c r="AF163" s="29"/>
      <c r="AG163" s="41">
        <v>40738</v>
      </c>
      <c r="AH163" s="30" t="str">
        <f t="shared" si="93"/>
        <v>CUMPLE</v>
      </c>
      <c r="AI163" s="29"/>
      <c r="AJ163" s="41">
        <v>41365</v>
      </c>
      <c r="AK163" s="30" t="str">
        <f t="shared" si="94"/>
        <v>CUMPLE</v>
      </c>
      <c r="AL163" s="29"/>
      <c r="AM163" s="41">
        <v>41046</v>
      </c>
      <c r="AN163" s="30" t="str">
        <f t="shared" si="95"/>
        <v>CUMPLE</v>
      </c>
      <c r="AO163" s="29"/>
      <c r="AP163" s="41">
        <v>41599</v>
      </c>
      <c r="AQ163" s="30" t="str">
        <f t="shared" si="96"/>
        <v>CUMPLE</v>
      </c>
      <c r="AR163" s="29"/>
      <c r="AS163" s="41">
        <v>41131</v>
      </c>
      <c r="AT163" s="30" t="str">
        <f t="shared" si="97"/>
        <v>CUMPLE</v>
      </c>
      <c r="AU163" s="29"/>
      <c r="AV163" s="41">
        <v>41748</v>
      </c>
      <c r="AW163" s="30" t="str">
        <f t="shared" si="98"/>
        <v>CUMPLE</v>
      </c>
      <c r="AX163" s="29"/>
      <c r="AY163" s="41">
        <v>42534</v>
      </c>
      <c r="AZ163" s="30" t="str">
        <f t="shared" si="99"/>
        <v>CUMPLE</v>
      </c>
      <c r="BA163" s="29"/>
      <c r="BB163" s="41">
        <v>42011</v>
      </c>
      <c r="BC163" s="119" t="str">
        <f t="shared" si="100"/>
        <v>CUMPLE</v>
      </c>
      <c r="BD163" s="106">
        <f t="shared" si="68"/>
        <v>41410.6875</v>
      </c>
      <c r="BE163" s="109">
        <f t="shared" si="69"/>
        <v>45361.267087499997</v>
      </c>
      <c r="BF163" s="110"/>
    </row>
    <row r="164" spans="1:58" s="31" customFormat="1" ht="14.4">
      <c r="A164" s="28"/>
      <c r="B164" s="28"/>
      <c r="C164" s="77" t="s">
        <v>339</v>
      </c>
      <c r="D164" s="78" t="s">
        <v>340</v>
      </c>
      <c r="E164" s="32" t="s">
        <v>30</v>
      </c>
      <c r="F164" s="88">
        <v>1</v>
      </c>
      <c r="G164" s="85">
        <v>39005</v>
      </c>
      <c r="H164" s="29"/>
      <c r="I164" s="41">
        <v>38771</v>
      </c>
      <c r="J164" s="30" t="str">
        <f t="shared" si="85"/>
        <v>CUMPLE</v>
      </c>
      <c r="K164" s="29"/>
      <c r="L164" s="41">
        <v>37835</v>
      </c>
      <c r="M164" s="30" t="str">
        <f t="shared" si="86"/>
        <v>CUMPLE</v>
      </c>
      <c r="N164" s="29"/>
      <c r="O164" s="41">
        <v>36275</v>
      </c>
      <c r="P164" s="30" t="str">
        <f t="shared" si="87"/>
        <v>CUMPLE</v>
      </c>
      <c r="Q164" s="29"/>
      <c r="R164" s="41">
        <v>37535</v>
      </c>
      <c r="S164" s="30" t="str">
        <f t="shared" si="88"/>
        <v>CUMPLE</v>
      </c>
      <c r="T164" s="29"/>
      <c r="U164" s="41">
        <v>37718</v>
      </c>
      <c r="V164" s="30" t="str">
        <f t="shared" si="89"/>
        <v>CUMPLE</v>
      </c>
      <c r="W164" s="29"/>
      <c r="X164" s="41">
        <v>38888</v>
      </c>
      <c r="Y164" s="30" t="str">
        <f t="shared" si="90"/>
        <v>CUMPLE</v>
      </c>
      <c r="Z164" s="29"/>
      <c r="AA164" s="41">
        <v>37975</v>
      </c>
      <c r="AB164" s="30" t="str">
        <f t="shared" si="91"/>
        <v>CUMPLE</v>
      </c>
      <c r="AC164" s="29"/>
      <c r="AD164" s="41">
        <v>37921</v>
      </c>
      <c r="AE164" s="30" t="str">
        <f t="shared" si="92"/>
        <v>CUMPLE</v>
      </c>
      <c r="AF164" s="29"/>
      <c r="AG164" s="41">
        <v>37358</v>
      </c>
      <c r="AH164" s="30" t="str">
        <f t="shared" si="93"/>
        <v>CUMPLE</v>
      </c>
      <c r="AI164" s="29"/>
      <c r="AJ164" s="41">
        <v>37932</v>
      </c>
      <c r="AK164" s="30" t="str">
        <f t="shared" si="94"/>
        <v>CUMPLE</v>
      </c>
      <c r="AL164" s="29"/>
      <c r="AM164" s="41">
        <v>37640</v>
      </c>
      <c r="AN164" s="30" t="str">
        <f t="shared" si="95"/>
        <v>CUMPLE</v>
      </c>
      <c r="AO164" s="29"/>
      <c r="AP164" s="41">
        <v>38147</v>
      </c>
      <c r="AQ164" s="30" t="str">
        <f t="shared" si="96"/>
        <v>CUMPLE</v>
      </c>
      <c r="AR164" s="29"/>
      <c r="AS164" s="41">
        <v>37718</v>
      </c>
      <c r="AT164" s="30" t="str">
        <f t="shared" si="97"/>
        <v>CUMPLE</v>
      </c>
      <c r="AU164" s="29"/>
      <c r="AV164" s="41">
        <v>38283</v>
      </c>
      <c r="AW164" s="30" t="str">
        <f t="shared" si="98"/>
        <v>CUMPLE</v>
      </c>
      <c r="AX164" s="29"/>
      <c r="AY164" s="41">
        <v>39005</v>
      </c>
      <c r="AZ164" s="30" t="str">
        <f t="shared" si="99"/>
        <v>CUMPLE</v>
      </c>
      <c r="BA164" s="29"/>
      <c r="BB164" s="41">
        <v>38525</v>
      </c>
      <c r="BC164" s="119" t="str">
        <f t="shared" si="100"/>
        <v>CUMPLE</v>
      </c>
      <c r="BD164" s="106">
        <f t="shared" si="68"/>
        <v>37970.375</v>
      </c>
      <c r="BE164" s="109">
        <f t="shared" si="69"/>
        <v>41592.748775</v>
      </c>
      <c r="BF164" s="110"/>
    </row>
    <row r="165" spans="1:58" s="31" customFormat="1" ht="14.4">
      <c r="A165" s="28"/>
      <c r="B165" s="28"/>
      <c r="C165" s="77" t="s">
        <v>341</v>
      </c>
      <c r="D165" s="78" t="s">
        <v>342</v>
      </c>
      <c r="E165" s="32" t="s">
        <v>30</v>
      </c>
      <c r="F165" s="88">
        <v>1</v>
      </c>
      <c r="G165" s="85">
        <v>42728</v>
      </c>
      <c r="H165" s="29"/>
      <c r="I165" s="41">
        <v>42472</v>
      </c>
      <c r="J165" s="30" t="str">
        <f t="shared" si="85"/>
        <v>CUMPLE</v>
      </c>
      <c r="K165" s="29"/>
      <c r="L165" s="41">
        <v>41446</v>
      </c>
      <c r="M165" s="30" t="str">
        <f t="shared" si="86"/>
        <v>CUMPLE</v>
      </c>
      <c r="N165" s="29"/>
      <c r="O165" s="41">
        <v>39737</v>
      </c>
      <c r="P165" s="30" t="str">
        <f t="shared" si="87"/>
        <v>CUMPLE</v>
      </c>
      <c r="Q165" s="29"/>
      <c r="R165" s="41">
        <v>41117</v>
      </c>
      <c r="S165" s="30" t="str">
        <f t="shared" si="88"/>
        <v>CUMPLE</v>
      </c>
      <c r="T165" s="29"/>
      <c r="U165" s="41">
        <v>41318</v>
      </c>
      <c r="V165" s="30" t="str">
        <f t="shared" si="89"/>
        <v>CUMPLE</v>
      </c>
      <c r="W165" s="29"/>
      <c r="X165" s="41">
        <v>42600</v>
      </c>
      <c r="Y165" s="30" t="str">
        <f t="shared" si="90"/>
        <v>CUMPLE</v>
      </c>
      <c r="Z165" s="29"/>
      <c r="AA165" s="41">
        <v>41600</v>
      </c>
      <c r="AB165" s="30" t="str">
        <f t="shared" si="91"/>
        <v>CUMPLE</v>
      </c>
      <c r="AC165" s="29"/>
      <c r="AD165" s="41">
        <v>41563</v>
      </c>
      <c r="AE165" s="30" t="str">
        <f t="shared" si="92"/>
        <v>CUMPLE</v>
      </c>
      <c r="AF165" s="29"/>
      <c r="AG165" s="41">
        <v>40924</v>
      </c>
      <c r="AH165" s="30" t="str">
        <f t="shared" si="93"/>
        <v>CUMPLE</v>
      </c>
      <c r="AI165" s="29"/>
      <c r="AJ165" s="41">
        <v>41553</v>
      </c>
      <c r="AK165" s="30" t="str">
        <f t="shared" si="94"/>
        <v>CUMPLE</v>
      </c>
      <c r="AL165" s="29"/>
      <c r="AM165" s="41">
        <v>41232</v>
      </c>
      <c r="AN165" s="30" t="str">
        <f t="shared" si="95"/>
        <v>CUMPLE</v>
      </c>
      <c r="AO165" s="29"/>
      <c r="AP165" s="41">
        <v>41788</v>
      </c>
      <c r="AQ165" s="30" t="str">
        <f t="shared" si="96"/>
        <v>CUMPLE</v>
      </c>
      <c r="AR165" s="29"/>
      <c r="AS165" s="41">
        <v>41318</v>
      </c>
      <c r="AT165" s="30" t="str">
        <f t="shared" si="97"/>
        <v>CUMPLE</v>
      </c>
      <c r="AU165" s="29"/>
      <c r="AV165" s="41">
        <v>41937</v>
      </c>
      <c r="AW165" s="30" t="str">
        <f t="shared" si="98"/>
        <v>CUMPLE</v>
      </c>
      <c r="AX165" s="29"/>
      <c r="AY165" s="41">
        <v>42728</v>
      </c>
      <c r="AZ165" s="30" t="str">
        <f t="shared" si="99"/>
        <v>CUMPLE</v>
      </c>
      <c r="BA165" s="29"/>
      <c r="BB165" s="41">
        <v>42202</v>
      </c>
      <c r="BC165" s="119" t="str">
        <f t="shared" si="100"/>
        <v>CUMPLE</v>
      </c>
      <c r="BD165" s="106">
        <f t="shared" si="68"/>
        <v>41595.9375</v>
      </c>
      <c r="BE165" s="109">
        <f t="shared" si="69"/>
        <v>45564.189937499999</v>
      </c>
      <c r="BF165" s="110"/>
    </row>
    <row r="166" spans="1:58" s="31" customFormat="1" ht="14.4">
      <c r="A166" s="28"/>
      <c r="B166" s="28"/>
      <c r="C166" s="77" t="s">
        <v>343</v>
      </c>
      <c r="D166" s="78" t="s">
        <v>344</v>
      </c>
      <c r="E166" s="32" t="s">
        <v>41</v>
      </c>
      <c r="F166" s="88">
        <v>1</v>
      </c>
      <c r="G166" s="85">
        <v>25431</v>
      </c>
      <c r="H166" s="29"/>
      <c r="I166" s="41">
        <v>25278</v>
      </c>
      <c r="J166" s="30" t="str">
        <f t="shared" si="85"/>
        <v>CUMPLE</v>
      </c>
      <c r="K166" s="29"/>
      <c r="L166" s="41">
        <v>24668</v>
      </c>
      <c r="M166" s="30" t="str">
        <f t="shared" si="86"/>
        <v>CUMPLE</v>
      </c>
      <c r="N166" s="29"/>
      <c r="O166" s="41">
        <v>23651</v>
      </c>
      <c r="P166" s="30" t="str">
        <f t="shared" si="87"/>
        <v>CUMPLE</v>
      </c>
      <c r="Q166" s="29"/>
      <c r="R166" s="41">
        <v>24472</v>
      </c>
      <c r="S166" s="30" t="str">
        <f t="shared" si="88"/>
        <v>CUMPLE</v>
      </c>
      <c r="T166" s="29"/>
      <c r="U166" s="41">
        <v>24592</v>
      </c>
      <c r="V166" s="30" t="str">
        <f t="shared" si="89"/>
        <v>CUMPLE</v>
      </c>
      <c r="W166" s="29"/>
      <c r="X166" s="41">
        <v>25355</v>
      </c>
      <c r="Y166" s="30" t="str">
        <f t="shared" si="90"/>
        <v>CUMPLE</v>
      </c>
      <c r="Z166" s="29"/>
      <c r="AA166" s="41">
        <v>24760</v>
      </c>
      <c r="AB166" s="30" t="str">
        <f t="shared" si="91"/>
        <v>CUMPLE</v>
      </c>
      <c r="AC166" s="29"/>
      <c r="AD166" s="41">
        <v>24712</v>
      </c>
      <c r="AE166" s="30" t="str">
        <f t="shared" si="92"/>
        <v>CUMPLE</v>
      </c>
      <c r="AF166" s="29"/>
      <c r="AG166" s="41">
        <v>24357</v>
      </c>
      <c r="AH166" s="30" t="str">
        <f t="shared" si="93"/>
        <v>CUMPLE</v>
      </c>
      <c r="AI166" s="29"/>
      <c r="AJ166" s="41">
        <v>24732</v>
      </c>
      <c r="AK166" s="30" t="str">
        <f t="shared" si="94"/>
        <v>CUMPLE</v>
      </c>
      <c r="AL166" s="29"/>
      <c r="AM166" s="41">
        <v>24541</v>
      </c>
      <c r="AN166" s="30" t="str">
        <f t="shared" si="95"/>
        <v>CUMPLE</v>
      </c>
      <c r="AO166" s="29"/>
      <c r="AP166" s="41">
        <v>24871</v>
      </c>
      <c r="AQ166" s="30" t="str">
        <f t="shared" si="96"/>
        <v>CUMPLE</v>
      </c>
      <c r="AR166" s="29"/>
      <c r="AS166" s="41">
        <v>24592</v>
      </c>
      <c r="AT166" s="30" t="str">
        <f t="shared" si="97"/>
        <v>CUMPLE</v>
      </c>
      <c r="AU166" s="29"/>
      <c r="AV166" s="41">
        <v>24960</v>
      </c>
      <c r="AW166" s="30" t="str">
        <f t="shared" si="98"/>
        <v>CUMPLE</v>
      </c>
      <c r="AX166" s="29"/>
      <c r="AY166" s="41">
        <v>25431</v>
      </c>
      <c r="AZ166" s="30" t="str">
        <f t="shared" si="99"/>
        <v>CUMPLE</v>
      </c>
      <c r="BA166" s="29"/>
      <c r="BB166" s="41">
        <v>25118</v>
      </c>
      <c r="BC166" s="119" t="str">
        <f t="shared" si="100"/>
        <v>CUMPLE</v>
      </c>
      <c r="BD166" s="106">
        <f t="shared" si="68"/>
        <v>24755.625</v>
      </c>
      <c r="BE166" s="109">
        <f t="shared" si="69"/>
        <v>27117.311624999998</v>
      </c>
      <c r="BF166" s="110"/>
    </row>
    <row r="167" spans="1:58" s="31" customFormat="1" ht="14.4">
      <c r="A167" s="28"/>
      <c r="B167" s="28"/>
      <c r="C167" s="77" t="s">
        <v>345</v>
      </c>
      <c r="D167" s="78" t="s">
        <v>346</v>
      </c>
      <c r="E167" s="32" t="s">
        <v>30</v>
      </c>
      <c r="F167" s="88">
        <v>1</v>
      </c>
      <c r="G167" s="85">
        <v>37770</v>
      </c>
      <c r="H167" s="29"/>
      <c r="I167" s="41">
        <v>37543</v>
      </c>
      <c r="J167" s="30" t="str">
        <f t="shared" si="85"/>
        <v>CUMPLE</v>
      </c>
      <c r="K167" s="29"/>
      <c r="L167" s="41">
        <v>36636</v>
      </c>
      <c r="M167" s="30" t="str">
        <f t="shared" si="86"/>
        <v>CUMPLE</v>
      </c>
      <c r="N167" s="29"/>
      <c r="O167" s="41">
        <v>35126</v>
      </c>
      <c r="P167" s="30" t="str">
        <f t="shared" si="87"/>
        <v>CUMPLE</v>
      </c>
      <c r="Q167" s="29"/>
      <c r="R167" s="41">
        <v>36346</v>
      </c>
      <c r="S167" s="30" t="str">
        <f t="shared" si="88"/>
        <v>CUMPLE</v>
      </c>
      <c r="T167" s="29"/>
      <c r="U167" s="41">
        <v>36523</v>
      </c>
      <c r="V167" s="30" t="str">
        <f t="shared" si="89"/>
        <v>CUMPLE</v>
      </c>
      <c r="W167" s="29"/>
      <c r="X167" s="41">
        <v>37656</v>
      </c>
      <c r="Y167" s="30" t="str">
        <f t="shared" si="90"/>
        <v>CUMPLE</v>
      </c>
      <c r="Z167" s="29"/>
      <c r="AA167" s="41">
        <v>36772</v>
      </c>
      <c r="AB167" s="30" t="str">
        <f t="shared" si="91"/>
        <v>CUMPLE</v>
      </c>
      <c r="AC167" s="29"/>
      <c r="AD167" s="41">
        <v>36714</v>
      </c>
      <c r="AE167" s="30" t="str">
        <f t="shared" si="92"/>
        <v>CUMPLE</v>
      </c>
      <c r="AF167" s="29"/>
      <c r="AG167" s="41">
        <v>36174</v>
      </c>
      <c r="AH167" s="30" t="str">
        <f t="shared" si="93"/>
        <v>CUMPLE</v>
      </c>
      <c r="AI167" s="29"/>
      <c r="AJ167" s="41">
        <v>36731</v>
      </c>
      <c r="AK167" s="30" t="str">
        <f t="shared" si="94"/>
        <v>CUMPLE</v>
      </c>
      <c r="AL167" s="29"/>
      <c r="AM167" s="41">
        <v>36448</v>
      </c>
      <c r="AN167" s="30" t="str">
        <f t="shared" si="95"/>
        <v>CUMPLE</v>
      </c>
      <c r="AO167" s="29"/>
      <c r="AP167" s="41">
        <v>36939</v>
      </c>
      <c r="AQ167" s="30" t="str">
        <f t="shared" si="96"/>
        <v>CUMPLE</v>
      </c>
      <c r="AR167" s="29"/>
      <c r="AS167" s="41">
        <v>36523</v>
      </c>
      <c r="AT167" s="30" t="str">
        <f t="shared" si="97"/>
        <v>CUMPLE</v>
      </c>
      <c r="AU167" s="29"/>
      <c r="AV167" s="41">
        <v>37071</v>
      </c>
      <c r="AW167" s="30" t="str">
        <f t="shared" si="98"/>
        <v>CUMPLE</v>
      </c>
      <c r="AX167" s="29"/>
      <c r="AY167" s="41">
        <v>37770</v>
      </c>
      <c r="AZ167" s="30" t="str">
        <f t="shared" si="99"/>
        <v>CUMPLE</v>
      </c>
      <c r="BA167" s="29"/>
      <c r="BB167" s="41">
        <v>37305</v>
      </c>
      <c r="BC167" s="119" t="str">
        <f t="shared" si="100"/>
        <v>CUMPLE</v>
      </c>
      <c r="BD167" s="106">
        <f t="shared" si="68"/>
        <v>36767.3125</v>
      </c>
      <c r="BE167" s="109">
        <f t="shared" si="69"/>
        <v>40274.914112499995</v>
      </c>
      <c r="BF167" s="110"/>
    </row>
    <row r="168" spans="1:58" s="31" customFormat="1" ht="14.4">
      <c r="A168" s="28"/>
      <c r="B168" s="28"/>
      <c r="C168" s="77" t="s">
        <v>347</v>
      </c>
      <c r="D168" s="78" t="s">
        <v>348</v>
      </c>
      <c r="E168" s="32" t="s">
        <v>30</v>
      </c>
      <c r="F168" s="88">
        <v>1</v>
      </c>
      <c r="G168" s="85">
        <v>41070</v>
      </c>
      <c r="H168" s="29"/>
      <c r="I168" s="41">
        <v>40824</v>
      </c>
      <c r="J168" s="30" t="str">
        <f t="shared" si="85"/>
        <v>CUMPLE</v>
      </c>
      <c r="K168" s="29"/>
      <c r="L168" s="41">
        <v>39838</v>
      </c>
      <c r="M168" s="30" t="str">
        <f t="shared" si="86"/>
        <v>CUMPLE</v>
      </c>
      <c r="N168" s="29"/>
      <c r="O168" s="41">
        <v>38195</v>
      </c>
      <c r="P168" s="30" t="str">
        <f t="shared" si="87"/>
        <v>CUMPLE</v>
      </c>
      <c r="Q168" s="29"/>
      <c r="R168" s="41">
        <v>39522</v>
      </c>
      <c r="S168" s="30" t="str">
        <f t="shared" si="88"/>
        <v>CUMPLE</v>
      </c>
      <c r="T168" s="29"/>
      <c r="U168" s="41">
        <v>39715</v>
      </c>
      <c r="V168" s="30" t="str">
        <f t="shared" si="89"/>
        <v>CUMPLE</v>
      </c>
      <c r="W168" s="29"/>
      <c r="X168" s="41">
        <v>40947</v>
      </c>
      <c r="Y168" s="30" t="str">
        <f t="shared" si="90"/>
        <v>CUMPLE</v>
      </c>
      <c r="Z168" s="29"/>
      <c r="AA168" s="41">
        <v>39986</v>
      </c>
      <c r="AB168" s="30" t="str">
        <f t="shared" si="91"/>
        <v>CUMPLE</v>
      </c>
      <c r="AC168" s="29"/>
      <c r="AD168" s="41">
        <v>39921</v>
      </c>
      <c r="AE168" s="30" t="str">
        <f t="shared" si="92"/>
        <v>CUMPLE</v>
      </c>
      <c r="AF168" s="29"/>
      <c r="AG168" s="41">
        <v>39336</v>
      </c>
      <c r="AH168" s="30" t="str">
        <f t="shared" si="93"/>
        <v>CUMPLE</v>
      </c>
      <c r="AI168" s="29"/>
      <c r="AJ168" s="41">
        <v>39941</v>
      </c>
      <c r="AK168" s="30" t="str">
        <f t="shared" si="94"/>
        <v>CUMPLE</v>
      </c>
      <c r="AL168" s="29"/>
      <c r="AM168" s="41">
        <v>39633</v>
      </c>
      <c r="AN168" s="30" t="str">
        <f t="shared" si="95"/>
        <v>CUMPLE</v>
      </c>
      <c r="AO168" s="29"/>
      <c r="AP168" s="41">
        <v>40167</v>
      </c>
      <c r="AQ168" s="30" t="str">
        <f t="shared" si="96"/>
        <v>CUMPLE</v>
      </c>
      <c r="AR168" s="29"/>
      <c r="AS168" s="41">
        <v>39715</v>
      </c>
      <c r="AT168" s="30" t="str">
        <f t="shared" si="97"/>
        <v>CUMPLE</v>
      </c>
      <c r="AU168" s="29"/>
      <c r="AV168" s="41">
        <v>40310</v>
      </c>
      <c r="AW168" s="30" t="str">
        <f t="shared" si="98"/>
        <v>CUMPLE</v>
      </c>
      <c r="AX168" s="29"/>
      <c r="AY168" s="41">
        <v>41070</v>
      </c>
      <c r="AZ168" s="30" t="str">
        <f t="shared" si="99"/>
        <v>CUMPLE</v>
      </c>
      <c r="BA168" s="29"/>
      <c r="BB168" s="41">
        <v>40565</v>
      </c>
      <c r="BC168" s="119" t="str">
        <f t="shared" si="100"/>
        <v>CUMPLE</v>
      </c>
      <c r="BD168" s="106">
        <f t="shared" si="68"/>
        <v>39980.3125</v>
      </c>
      <c r="BE168" s="109">
        <f t="shared" si="69"/>
        <v>43794.434312499994</v>
      </c>
      <c r="BF168" s="110"/>
    </row>
    <row r="169" spans="1:58" s="31" customFormat="1" ht="27.6">
      <c r="A169" s="28"/>
      <c r="B169" s="28"/>
      <c r="C169" s="77" t="s">
        <v>349</v>
      </c>
      <c r="D169" s="78" t="s">
        <v>350</v>
      </c>
      <c r="E169" s="32" t="s">
        <v>30</v>
      </c>
      <c r="F169" s="88">
        <v>1</v>
      </c>
      <c r="G169" s="85">
        <v>51618</v>
      </c>
      <c r="H169" s="29"/>
      <c r="I169" s="41">
        <v>51308</v>
      </c>
      <c r="J169" s="30" t="str">
        <f t="shared" si="85"/>
        <v>CUMPLE</v>
      </c>
      <c r="K169" s="29"/>
      <c r="L169" s="41">
        <v>50070</v>
      </c>
      <c r="M169" s="30" t="str">
        <f t="shared" si="86"/>
        <v>CUMPLE</v>
      </c>
      <c r="N169" s="29"/>
      <c r="O169" s="41">
        <v>48005</v>
      </c>
      <c r="P169" s="30" t="str">
        <f t="shared" si="87"/>
        <v>CUMPLE</v>
      </c>
      <c r="Q169" s="29"/>
      <c r="R169" s="41">
        <v>49672</v>
      </c>
      <c r="S169" s="30" t="str">
        <f t="shared" si="88"/>
        <v>CUMPLE</v>
      </c>
      <c r="T169" s="29"/>
      <c r="U169" s="41">
        <v>49915</v>
      </c>
      <c r="V169" s="30" t="str">
        <f t="shared" si="89"/>
        <v>CUMPLE</v>
      </c>
      <c r="W169" s="29"/>
      <c r="X169" s="41">
        <v>51463</v>
      </c>
      <c r="Y169" s="30" t="str">
        <f t="shared" si="90"/>
        <v>CUMPLE</v>
      </c>
      <c r="Z169" s="29"/>
      <c r="AA169" s="41">
        <v>50255</v>
      </c>
      <c r="AB169" s="30" t="str">
        <f t="shared" si="91"/>
        <v>CUMPLE</v>
      </c>
      <c r="AC169" s="29"/>
      <c r="AD169" s="41">
        <v>50222</v>
      </c>
      <c r="AE169" s="30" t="str">
        <f t="shared" si="92"/>
        <v>CUMPLE</v>
      </c>
      <c r="AF169" s="29"/>
      <c r="AG169" s="41">
        <v>49438</v>
      </c>
      <c r="AH169" s="30" t="str">
        <f t="shared" si="93"/>
        <v>CUMPLE</v>
      </c>
      <c r="AI169" s="29"/>
      <c r="AJ169" s="41">
        <v>50199</v>
      </c>
      <c r="AK169" s="30" t="str">
        <f t="shared" si="94"/>
        <v>CUMPLE</v>
      </c>
      <c r="AL169" s="29"/>
      <c r="AM169" s="41">
        <v>49812</v>
      </c>
      <c r="AN169" s="30" t="str">
        <f t="shared" si="95"/>
        <v>CUMPLE</v>
      </c>
      <c r="AO169" s="29"/>
      <c r="AP169" s="41">
        <v>50483</v>
      </c>
      <c r="AQ169" s="30" t="str">
        <f t="shared" si="96"/>
        <v>CUMPLE</v>
      </c>
      <c r="AR169" s="29"/>
      <c r="AS169" s="41">
        <v>49915</v>
      </c>
      <c r="AT169" s="30" t="str">
        <f t="shared" si="97"/>
        <v>CUMPLE</v>
      </c>
      <c r="AU169" s="29"/>
      <c r="AV169" s="41">
        <v>50663</v>
      </c>
      <c r="AW169" s="30" t="str">
        <f t="shared" si="98"/>
        <v>CUMPLE</v>
      </c>
      <c r="AX169" s="29"/>
      <c r="AY169" s="41">
        <v>51618</v>
      </c>
      <c r="AZ169" s="30" t="str">
        <f t="shared" si="99"/>
        <v>CUMPLE</v>
      </c>
      <c r="BA169" s="29"/>
      <c r="BB169" s="41">
        <v>50983</v>
      </c>
      <c r="BC169" s="119" t="str">
        <f t="shared" si="100"/>
        <v>CUMPLE</v>
      </c>
      <c r="BD169" s="106">
        <f t="shared" si="68"/>
        <v>50251.3125</v>
      </c>
      <c r="BE169" s="109">
        <f t="shared" si="69"/>
        <v>55045.287712499994</v>
      </c>
      <c r="BF169" s="110"/>
    </row>
    <row r="170" spans="1:58" s="31" customFormat="1" ht="14.4">
      <c r="A170" s="28"/>
      <c r="B170" s="28"/>
      <c r="C170" s="77" t="s">
        <v>351</v>
      </c>
      <c r="D170" s="78" t="s">
        <v>352</v>
      </c>
      <c r="E170" s="32" t="s">
        <v>30</v>
      </c>
      <c r="F170" s="88">
        <v>1</v>
      </c>
      <c r="G170" s="85">
        <v>97575</v>
      </c>
      <c r="H170" s="29"/>
      <c r="I170" s="41">
        <v>96990</v>
      </c>
      <c r="J170" s="30" t="str">
        <f t="shared" si="85"/>
        <v>CUMPLE</v>
      </c>
      <c r="K170" s="29"/>
      <c r="L170" s="41">
        <v>94648</v>
      </c>
      <c r="M170" s="30" t="str">
        <f t="shared" si="86"/>
        <v>CUMPLE</v>
      </c>
      <c r="N170" s="29"/>
      <c r="O170" s="41">
        <v>90745</v>
      </c>
      <c r="P170" s="30" t="str">
        <f t="shared" si="87"/>
        <v>CUMPLE</v>
      </c>
      <c r="Q170" s="29"/>
      <c r="R170" s="41">
        <v>93896</v>
      </c>
      <c r="S170" s="30" t="str">
        <f t="shared" si="88"/>
        <v>CUMPLE</v>
      </c>
      <c r="T170" s="29"/>
      <c r="U170" s="41">
        <v>94355</v>
      </c>
      <c r="V170" s="30" t="str">
        <f t="shared" si="89"/>
        <v>CUMPLE</v>
      </c>
      <c r="W170" s="29"/>
      <c r="X170" s="41">
        <v>97283</v>
      </c>
      <c r="Y170" s="30" t="str">
        <f t="shared" si="90"/>
        <v>CUMPLE</v>
      </c>
      <c r="Z170" s="29"/>
      <c r="AA170" s="41">
        <v>94999</v>
      </c>
      <c r="AB170" s="30" t="str">
        <f t="shared" si="91"/>
        <v>CUMPLE</v>
      </c>
      <c r="AC170" s="29"/>
      <c r="AD170" s="41">
        <v>94980</v>
      </c>
      <c r="AE170" s="30" t="str">
        <f t="shared" si="92"/>
        <v>CUMPLE</v>
      </c>
      <c r="AF170" s="29"/>
      <c r="AG170" s="41">
        <v>93455</v>
      </c>
      <c r="AH170" s="30" t="str">
        <f t="shared" si="93"/>
        <v>CUMPLE</v>
      </c>
      <c r="AI170" s="29"/>
      <c r="AJ170" s="41">
        <v>94892</v>
      </c>
      <c r="AK170" s="30" t="str">
        <f t="shared" si="94"/>
        <v>CUMPLE</v>
      </c>
      <c r="AL170" s="29"/>
      <c r="AM170" s="41">
        <v>94160</v>
      </c>
      <c r="AN170" s="30" t="str">
        <f t="shared" si="95"/>
        <v>CUMPLE</v>
      </c>
      <c r="AO170" s="29"/>
      <c r="AP170" s="41">
        <v>95429</v>
      </c>
      <c r="AQ170" s="30" t="str">
        <f t="shared" si="96"/>
        <v>CUMPLE</v>
      </c>
      <c r="AR170" s="29"/>
      <c r="AS170" s="41">
        <v>94355</v>
      </c>
      <c r="AT170" s="30" t="str">
        <f t="shared" si="97"/>
        <v>CUMPLE</v>
      </c>
      <c r="AU170" s="29"/>
      <c r="AV170" s="41">
        <v>95770</v>
      </c>
      <c r="AW170" s="30" t="str">
        <f t="shared" si="98"/>
        <v>CUMPLE</v>
      </c>
      <c r="AX170" s="29"/>
      <c r="AY170" s="41">
        <v>97575</v>
      </c>
      <c r="AZ170" s="30" t="str">
        <f t="shared" si="99"/>
        <v>CUMPLE</v>
      </c>
      <c r="BA170" s="29"/>
      <c r="BB170" s="41">
        <v>96375</v>
      </c>
      <c r="BC170" s="119" t="str">
        <f t="shared" si="100"/>
        <v>CUMPLE</v>
      </c>
      <c r="BD170" s="106">
        <f t="shared" si="68"/>
        <v>94994.1875</v>
      </c>
      <c r="BE170" s="109">
        <f t="shared" si="69"/>
        <v>104056.63298749999</v>
      </c>
      <c r="BF170" s="110"/>
    </row>
    <row r="171" spans="1:58" s="31" customFormat="1" ht="14.4">
      <c r="A171" s="28"/>
      <c r="B171" s="28"/>
      <c r="C171" s="77" t="s">
        <v>353</v>
      </c>
      <c r="D171" s="78" t="s">
        <v>354</v>
      </c>
      <c r="E171" s="32" t="s">
        <v>41</v>
      </c>
      <c r="F171" s="88">
        <v>1</v>
      </c>
      <c r="G171" s="85">
        <v>31576</v>
      </c>
      <c r="H171" s="29"/>
      <c r="I171" s="41">
        <v>31387</v>
      </c>
      <c r="J171" s="30" t="str">
        <f t="shared" si="85"/>
        <v>CUMPLE</v>
      </c>
      <c r="K171" s="29"/>
      <c r="L171" s="41">
        <v>30629</v>
      </c>
      <c r="M171" s="30" t="str">
        <f t="shared" si="86"/>
        <v>CUMPLE</v>
      </c>
      <c r="N171" s="29"/>
      <c r="O171" s="41">
        <v>29366</v>
      </c>
      <c r="P171" s="30" t="str">
        <f t="shared" si="87"/>
        <v>CUMPLE</v>
      </c>
      <c r="Q171" s="29"/>
      <c r="R171" s="41">
        <v>30386</v>
      </c>
      <c r="S171" s="30" t="str">
        <f t="shared" si="88"/>
        <v>CUMPLE</v>
      </c>
      <c r="T171" s="29"/>
      <c r="U171" s="41">
        <v>30534</v>
      </c>
      <c r="V171" s="30" t="str">
        <f t="shared" si="89"/>
        <v>CUMPLE</v>
      </c>
      <c r="W171" s="29"/>
      <c r="X171" s="41">
        <v>31482</v>
      </c>
      <c r="Y171" s="30" t="str">
        <f t="shared" si="90"/>
        <v>CUMPLE</v>
      </c>
      <c r="Z171" s="29"/>
      <c r="AA171" s="41">
        <v>30743</v>
      </c>
      <c r="AB171" s="30" t="str">
        <f t="shared" si="91"/>
        <v>CUMPLE</v>
      </c>
      <c r="AC171" s="29"/>
      <c r="AD171" s="41">
        <v>30737</v>
      </c>
      <c r="AE171" s="30" t="str">
        <f t="shared" si="92"/>
        <v>CUMPLE</v>
      </c>
      <c r="AF171" s="29"/>
      <c r="AG171" s="41">
        <v>30243</v>
      </c>
      <c r="AH171" s="30" t="str">
        <f t="shared" si="93"/>
        <v>CUMPLE</v>
      </c>
      <c r="AI171" s="29"/>
      <c r="AJ171" s="41">
        <v>30708</v>
      </c>
      <c r="AK171" s="30" t="str">
        <f t="shared" si="94"/>
        <v>CUMPLE</v>
      </c>
      <c r="AL171" s="29"/>
      <c r="AM171" s="41">
        <v>30471</v>
      </c>
      <c r="AN171" s="30" t="str">
        <f t="shared" si="95"/>
        <v>CUMPLE</v>
      </c>
      <c r="AO171" s="29"/>
      <c r="AP171" s="41">
        <v>30882</v>
      </c>
      <c r="AQ171" s="30" t="str">
        <f t="shared" si="96"/>
        <v>CUMPLE</v>
      </c>
      <c r="AR171" s="29"/>
      <c r="AS171" s="41">
        <v>30534</v>
      </c>
      <c r="AT171" s="30" t="str">
        <f t="shared" si="97"/>
        <v>CUMPLE</v>
      </c>
      <c r="AU171" s="29"/>
      <c r="AV171" s="41">
        <v>30992</v>
      </c>
      <c r="AW171" s="30" t="str">
        <f t="shared" si="98"/>
        <v>CUMPLE</v>
      </c>
      <c r="AX171" s="29"/>
      <c r="AY171" s="41">
        <v>31576</v>
      </c>
      <c r="AZ171" s="30" t="str">
        <f t="shared" si="99"/>
        <v>CUMPLE</v>
      </c>
      <c r="BA171" s="29"/>
      <c r="BB171" s="41">
        <v>31188</v>
      </c>
      <c r="BC171" s="119" t="str">
        <f t="shared" si="100"/>
        <v>CUMPLE</v>
      </c>
      <c r="BD171" s="106">
        <f t="shared" si="68"/>
        <v>30741.125</v>
      </c>
      <c r="BE171" s="109">
        <f t="shared" si="69"/>
        <v>33673.828324999995</v>
      </c>
      <c r="BF171" s="110"/>
    </row>
    <row r="172" spans="1:58" s="31" customFormat="1" ht="14.4">
      <c r="A172" s="28"/>
      <c r="B172" s="28"/>
      <c r="C172" s="77" t="s">
        <v>355</v>
      </c>
      <c r="D172" s="78" t="s">
        <v>356</v>
      </c>
      <c r="E172" s="32" t="s">
        <v>41</v>
      </c>
      <c r="F172" s="88">
        <v>1</v>
      </c>
      <c r="G172" s="85">
        <v>32478</v>
      </c>
      <c r="H172" s="29"/>
      <c r="I172" s="41">
        <v>32283</v>
      </c>
      <c r="J172" s="30" t="str">
        <f t="shared" si="85"/>
        <v>CUMPLE</v>
      </c>
      <c r="K172" s="29"/>
      <c r="L172" s="41">
        <v>31504</v>
      </c>
      <c r="M172" s="30" t="str">
        <f t="shared" si="86"/>
        <v>CUMPLE</v>
      </c>
      <c r="N172" s="29"/>
      <c r="O172" s="41">
        <v>30205</v>
      </c>
      <c r="P172" s="30" t="str">
        <f t="shared" si="87"/>
        <v>CUMPLE</v>
      </c>
      <c r="Q172" s="29"/>
      <c r="R172" s="41">
        <v>31254</v>
      </c>
      <c r="S172" s="30" t="str">
        <f t="shared" si="88"/>
        <v>CUMPLE</v>
      </c>
      <c r="T172" s="29"/>
      <c r="U172" s="41">
        <v>31406</v>
      </c>
      <c r="V172" s="30" t="str">
        <f t="shared" si="89"/>
        <v>CUMPLE</v>
      </c>
      <c r="W172" s="29"/>
      <c r="X172" s="41">
        <v>32381</v>
      </c>
      <c r="Y172" s="30" t="str">
        <f t="shared" si="90"/>
        <v>CUMPLE</v>
      </c>
      <c r="Z172" s="29"/>
      <c r="AA172" s="41">
        <v>31621</v>
      </c>
      <c r="AB172" s="30" t="str">
        <f t="shared" si="91"/>
        <v>CUMPLE</v>
      </c>
      <c r="AC172" s="29"/>
      <c r="AD172" s="41">
        <v>31614</v>
      </c>
      <c r="AE172" s="30" t="str">
        <f t="shared" si="92"/>
        <v>CUMPLE</v>
      </c>
      <c r="AF172" s="29"/>
      <c r="AG172" s="41">
        <v>31107</v>
      </c>
      <c r="AH172" s="30" t="str">
        <f t="shared" si="93"/>
        <v>CUMPLE</v>
      </c>
      <c r="AI172" s="29"/>
      <c r="AJ172" s="41">
        <v>31585</v>
      </c>
      <c r="AK172" s="30" t="str">
        <f t="shared" si="94"/>
        <v>CUMPLE</v>
      </c>
      <c r="AL172" s="29"/>
      <c r="AM172" s="41">
        <v>31342</v>
      </c>
      <c r="AN172" s="30" t="str">
        <f t="shared" si="95"/>
        <v>CUMPLE</v>
      </c>
      <c r="AO172" s="29"/>
      <c r="AP172" s="41">
        <v>31764</v>
      </c>
      <c r="AQ172" s="30" t="str">
        <f t="shared" si="96"/>
        <v>CUMPLE</v>
      </c>
      <c r="AR172" s="29"/>
      <c r="AS172" s="41">
        <v>31406</v>
      </c>
      <c r="AT172" s="30" t="str">
        <f t="shared" si="97"/>
        <v>CUMPLE</v>
      </c>
      <c r="AU172" s="29"/>
      <c r="AV172" s="41">
        <v>31877</v>
      </c>
      <c r="AW172" s="30" t="str">
        <f t="shared" si="98"/>
        <v>CUMPLE</v>
      </c>
      <c r="AX172" s="29"/>
      <c r="AY172" s="41">
        <v>32478</v>
      </c>
      <c r="AZ172" s="30" t="str">
        <f t="shared" si="99"/>
        <v>CUMPLE</v>
      </c>
      <c r="BA172" s="29"/>
      <c r="BB172" s="41">
        <v>32079</v>
      </c>
      <c r="BC172" s="119" t="str">
        <f t="shared" si="100"/>
        <v>CUMPLE</v>
      </c>
      <c r="BD172" s="106">
        <f t="shared" si="68"/>
        <v>31619.125</v>
      </c>
      <c r="BE172" s="109">
        <f t="shared" si="69"/>
        <v>34635.589524999996</v>
      </c>
      <c r="BF172" s="110"/>
    </row>
    <row r="173" spans="1:58" s="31" customFormat="1" ht="27.6">
      <c r="A173" s="28"/>
      <c r="B173" s="28"/>
      <c r="C173" s="77" t="s">
        <v>357</v>
      </c>
      <c r="D173" s="78" t="s">
        <v>358</v>
      </c>
      <c r="E173" s="32" t="s">
        <v>41</v>
      </c>
      <c r="F173" s="88">
        <v>1</v>
      </c>
      <c r="G173" s="85">
        <v>44723</v>
      </c>
      <c r="H173" s="29"/>
      <c r="I173" s="41">
        <v>44454</v>
      </c>
      <c r="J173" s="30" t="str">
        <f t="shared" si="85"/>
        <v>CUMPLE</v>
      </c>
      <c r="K173" s="29"/>
      <c r="L173" s="41">
        <v>43381</v>
      </c>
      <c r="M173" s="30" t="str">
        <f t="shared" si="86"/>
        <v>CUMPLE</v>
      </c>
      <c r="N173" s="29"/>
      <c r="O173" s="41">
        <v>41592</v>
      </c>
      <c r="P173" s="30" t="str">
        <f t="shared" si="87"/>
        <v>CUMPLE</v>
      </c>
      <c r="Q173" s="29"/>
      <c r="R173" s="41">
        <v>43037</v>
      </c>
      <c r="S173" s="30" t="str">
        <f t="shared" si="88"/>
        <v>CUMPLE</v>
      </c>
      <c r="T173" s="29"/>
      <c r="U173" s="41">
        <v>43247</v>
      </c>
      <c r="V173" s="30" t="str">
        <f t="shared" si="89"/>
        <v>CUMPLE</v>
      </c>
      <c r="W173" s="29"/>
      <c r="X173" s="41">
        <v>44588</v>
      </c>
      <c r="Y173" s="30" t="str">
        <f t="shared" si="90"/>
        <v>CUMPLE</v>
      </c>
      <c r="Z173" s="29"/>
      <c r="AA173" s="41">
        <v>43542</v>
      </c>
      <c r="AB173" s="30" t="str">
        <f t="shared" si="91"/>
        <v>CUMPLE</v>
      </c>
      <c r="AC173" s="29"/>
      <c r="AD173" s="41">
        <v>43533</v>
      </c>
      <c r="AE173" s="30" t="str">
        <f t="shared" si="92"/>
        <v>CUMPLE</v>
      </c>
      <c r="AF173" s="29"/>
      <c r="AG173" s="41">
        <v>42834</v>
      </c>
      <c r="AH173" s="30" t="str">
        <f t="shared" si="93"/>
        <v>CUMPLE</v>
      </c>
      <c r="AI173" s="29"/>
      <c r="AJ173" s="41">
        <v>43493</v>
      </c>
      <c r="AK173" s="30" t="str">
        <f t="shared" si="94"/>
        <v>CUMPLE</v>
      </c>
      <c r="AL173" s="29"/>
      <c r="AM173" s="41">
        <v>43157</v>
      </c>
      <c r="AN173" s="30" t="str">
        <f t="shared" si="95"/>
        <v>CUMPLE</v>
      </c>
      <c r="AO173" s="29"/>
      <c r="AP173" s="41">
        <v>43739</v>
      </c>
      <c r="AQ173" s="30" t="str">
        <f t="shared" si="96"/>
        <v>CUMPLE</v>
      </c>
      <c r="AR173" s="29"/>
      <c r="AS173" s="41">
        <v>43247</v>
      </c>
      <c r="AT173" s="30" t="str">
        <f t="shared" si="97"/>
        <v>CUMPLE</v>
      </c>
      <c r="AU173" s="29"/>
      <c r="AV173" s="41">
        <v>43895</v>
      </c>
      <c r="AW173" s="30" t="str">
        <f t="shared" si="98"/>
        <v>CUMPLE</v>
      </c>
      <c r="AX173" s="29"/>
      <c r="AY173" s="41">
        <v>44723</v>
      </c>
      <c r="AZ173" s="30" t="str">
        <f t="shared" si="99"/>
        <v>CUMPLE</v>
      </c>
      <c r="BA173" s="29"/>
      <c r="BB173" s="41">
        <v>44172</v>
      </c>
      <c r="BC173" s="119" t="str">
        <f t="shared" si="100"/>
        <v>CUMPLE</v>
      </c>
      <c r="BD173" s="106">
        <f t="shared" si="68"/>
        <v>43539.625</v>
      </c>
      <c r="BE173" s="109">
        <f t="shared" si="69"/>
        <v>47693.305224999996</v>
      </c>
      <c r="BF173" s="110"/>
    </row>
    <row r="174" spans="1:58" s="31" customFormat="1" ht="14.4">
      <c r="A174" s="28"/>
      <c r="B174" s="28"/>
      <c r="C174" s="77" t="s">
        <v>359</v>
      </c>
      <c r="D174" s="78" t="s">
        <v>360</v>
      </c>
      <c r="E174" s="32" t="s">
        <v>41</v>
      </c>
      <c r="F174" s="88">
        <v>1</v>
      </c>
      <c r="G174" s="85">
        <v>37145</v>
      </c>
      <c r="H174" s="29"/>
      <c r="I174" s="41">
        <v>36922</v>
      </c>
      <c r="J174" s="30" t="str">
        <f t="shared" si="85"/>
        <v>CUMPLE</v>
      </c>
      <c r="K174" s="29"/>
      <c r="L174" s="41">
        <v>36031</v>
      </c>
      <c r="M174" s="30" t="str">
        <f t="shared" si="86"/>
        <v>CUMPLE</v>
      </c>
      <c r="N174" s="29"/>
      <c r="O174" s="41">
        <v>34545</v>
      </c>
      <c r="P174" s="30" t="str">
        <f t="shared" si="87"/>
        <v>CUMPLE</v>
      </c>
      <c r="Q174" s="29"/>
      <c r="R174" s="41">
        <v>35745</v>
      </c>
      <c r="S174" s="30" t="str">
        <f t="shared" si="88"/>
        <v>CUMPLE</v>
      </c>
      <c r="T174" s="29"/>
      <c r="U174" s="41">
        <v>35919</v>
      </c>
      <c r="V174" s="30" t="str">
        <f t="shared" si="89"/>
        <v>CUMPLE</v>
      </c>
      <c r="W174" s="29"/>
      <c r="X174" s="41">
        <v>37033</v>
      </c>
      <c r="Y174" s="30" t="str">
        <f t="shared" si="90"/>
        <v>CUMPLE</v>
      </c>
      <c r="Z174" s="29"/>
      <c r="AA174" s="41">
        <v>36164</v>
      </c>
      <c r="AB174" s="30" t="str">
        <f t="shared" si="91"/>
        <v>CUMPLE</v>
      </c>
      <c r="AC174" s="29"/>
      <c r="AD174" s="41">
        <v>36157</v>
      </c>
      <c r="AE174" s="30" t="str">
        <f t="shared" si="92"/>
        <v>CUMPLE</v>
      </c>
      <c r="AF174" s="29"/>
      <c r="AG174" s="41">
        <v>35576</v>
      </c>
      <c r="AH174" s="30" t="str">
        <f t="shared" si="93"/>
        <v>CUMPLE</v>
      </c>
      <c r="AI174" s="29"/>
      <c r="AJ174" s="41">
        <v>36123</v>
      </c>
      <c r="AK174" s="30" t="str">
        <f t="shared" si="94"/>
        <v>CUMPLE</v>
      </c>
      <c r="AL174" s="29"/>
      <c r="AM174" s="41">
        <v>35845</v>
      </c>
      <c r="AN174" s="30" t="str">
        <f t="shared" si="95"/>
        <v>CUMPLE</v>
      </c>
      <c r="AO174" s="29"/>
      <c r="AP174" s="41">
        <v>36328</v>
      </c>
      <c r="AQ174" s="30" t="str">
        <f t="shared" si="96"/>
        <v>CUMPLE</v>
      </c>
      <c r="AR174" s="29"/>
      <c r="AS174" s="41">
        <v>35919</v>
      </c>
      <c r="AT174" s="30" t="str">
        <f t="shared" si="97"/>
        <v>CUMPLE</v>
      </c>
      <c r="AU174" s="29"/>
      <c r="AV174" s="41">
        <v>36458</v>
      </c>
      <c r="AW174" s="30" t="str">
        <f t="shared" si="98"/>
        <v>CUMPLE</v>
      </c>
      <c r="AX174" s="29"/>
      <c r="AY174" s="41">
        <v>37145</v>
      </c>
      <c r="AZ174" s="30" t="str">
        <f t="shared" si="99"/>
        <v>CUMPLE</v>
      </c>
      <c r="BA174" s="29"/>
      <c r="BB174" s="41">
        <v>36688</v>
      </c>
      <c r="BC174" s="119" t="str">
        <f t="shared" si="100"/>
        <v>CUMPLE</v>
      </c>
      <c r="BD174" s="106">
        <f t="shared" si="68"/>
        <v>36162.375</v>
      </c>
      <c r="BE174" s="109">
        <f t="shared" si="69"/>
        <v>39612.265574999998</v>
      </c>
      <c r="BF174" s="110"/>
    </row>
    <row r="175" spans="1:58" s="31" customFormat="1" ht="14.4">
      <c r="A175" s="28"/>
      <c r="B175" s="28"/>
      <c r="C175" s="77" t="s">
        <v>361</v>
      </c>
      <c r="D175" s="78" t="s">
        <v>362</v>
      </c>
      <c r="E175" s="32" t="s">
        <v>30</v>
      </c>
      <c r="F175" s="88">
        <v>1</v>
      </c>
      <c r="G175" s="85">
        <v>28176</v>
      </c>
      <c r="H175" s="29"/>
      <c r="I175" s="41">
        <v>28007</v>
      </c>
      <c r="J175" s="30" t="str">
        <f t="shared" si="85"/>
        <v>CUMPLE</v>
      </c>
      <c r="K175" s="29"/>
      <c r="L175" s="41">
        <v>27331</v>
      </c>
      <c r="M175" s="30" t="str">
        <f t="shared" si="86"/>
        <v>CUMPLE</v>
      </c>
      <c r="N175" s="29"/>
      <c r="O175" s="41">
        <v>26204</v>
      </c>
      <c r="P175" s="30" t="str">
        <f t="shared" si="87"/>
        <v>CUMPLE</v>
      </c>
      <c r="Q175" s="29"/>
      <c r="R175" s="41">
        <v>27114</v>
      </c>
      <c r="S175" s="30" t="str">
        <f t="shared" si="88"/>
        <v>CUMPLE</v>
      </c>
      <c r="T175" s="29"/>
      <c r="U175" s="41">
        <v>27247</v>
      </c>
      <c r="V175" s="30" t="str">
        <f t="shared" si="89"/>
        <v>CUMPLE</v>
      </c>
      <c r="W175" s="29"/>
      <c r="X175" s="41">
        <v>28092</v>
      </c>
      <c r="Y175" s="30" t="str">
        <f t="shared" si="90"/>
        <v>CUMPLE</v>
      </c>
      <c r="Z175" s="29"/>
      <c r="AA175" s="41">
        <v>27433</v>
      </c>
      <c r="AB175" s="30" t="str">
        <f t="shared" si="91"/>
        <v>CUMPLE</v>
      </c>
      <c r="AC175" s="29"/>
      <c r="AD175" s="41">
        <v>27427</v>
      </c>
      <c r="AE175" s="30" t="str">
        <f t="shared" si="92"/>
        <v>CUMPLE</v>
      </c>
      <c r="AF175" s="29"/>
      <c r="AG175" s="41">
        <v>26986</v>
      </c>
      <c r="AH175" s="30" t="str">
        <f t="shared" si="93"/>
        <v>CUMPLE</v>
      </c>
      <c r="AI175" s="29"/>
      <c r="AJ175" s="41">
        <v>27402</v>
      </c>
      <c r="AK175" s="30" t="str">
        <f t="shared" si="94"/>
        <v>CUMPLE</v>
      </c>
      <c r="AL175" s="29"/>
      <c r="AM175" s="41">
        <v>27190</v>
      </c>
      <c r="AN175" s="30" t="str">
        <f t="shared" si="95"/>
        <v>CUMPLE</v>
      </c>
      <c r="AO175" s="29"/>
      <c r="AP175" s="41">
        <v>27556</v>
      </c>
      <c r="AQ175" s="30" t="str">
        <f t="shared" si="96"/>
        <v>CUMPLE</v>
      </c>
      <c r="AR175" s="29"/>
      <c r="AS175" s="41">
        <v>27247</v>
      </c>
      <c r="AT175" s="30" t="str">
        <f t="shared" si="97"/>
        <v>CUMPLE</v>
      </c>
      <c r="AU175" s="29"/>
      <c r="AV175" s="41">
        <v>27655</v>
      </c>
      <c r="AW175" s="30" t="str">
        <f t="shared" si="98"/>
        <v>CUMPLE</v>
      </c>
      <c r="AX175" s="29"/>
      <c r="AY175" s="41">
        <v>28176</v>
      </c>
      <c r="AZ175" s="30" t="str">
        <f t="shared" si="99"/>
        <v>CUMPLE</v>
      </c>
      <c r="BA175" s="29"/>
      <c r="BB175" s="41">
        <v>27830</v>
      </c>
      <c r="BC175" s="119" t="str">
        <f t="shared" si="100"/>
        <v>CUMPLE</v>
      </c>
      <c r="BD175" s="106">
        <f t="shared" si="68"/>
        <v>27431.0625</v>
      </c>
      <c r="BE175" s="109">
        <f t="shared" si="69"/>
        <v>30047.985862499998</v>
      </c>
      <c r="BF175" s="110"/>
    </row>
    <row r="176" spans="1:58" s="31" customFormat="1" ht="14.4">
      <c r="A176" s="28"/>
      <c r="B176" s="28"/>
      <c r="C176" s="77" t="s">
        <v>363</v>
      </c>
      <c r="D176" s="78" t="s">
        <v>364</v>
      </c>
      <c r="E176" s="32" t="s">
        <v>30</v>
      </c>
      <c r="F176" s="88">
        <v>1</v>
      </c>
      <c r="G176" s="85">
        <v>23782</v>
      </c>
      <c r="H176" s="29"/>
      <c r="I176" s="41">
        <v>23639</v>
      </c>
      <c r="J176" s="30" t="str">
        <f t="shared" si="85"/>
        <v>CUMPLE</v>
      </c>
      <c r="K176" s="29"/>
      <c r="L176" s="41">
        <v>23069</v>
      </c>
      <c r="M176" s="30" t="str">
        <f t="shared" si="86"/>
        <v>CUMPLE</v>
      </c>
      <c r="N176" s="29"/>
      <c r="O176" s="41">
        <v>22117</v>
      </c>
      <c r="P176" s="30" t="str">
        <f t="shared" si="87"/>
        <v>CUMPLE</v>
      </c>
      <c r="Q176" s="29"/>
      <c r="R176" s="41">
        <v>22885</v>
      </c>
      <c r="S176" s="30" t="str">
        <f t="shared" si="88"/>
        <v>CUMPLE</v>
      </c>
      <c r="T176" s="29"/>
      <c r="U176" s="41">
        <v>22997</v>
      </c>
      <c r="V176" s="30" t="str">
        <f t="shared" si="89"/>
        <v>CUMPLE</v>
      </c>
      <c r="W176" s="29"/>
      <c r="X176" s="41">
        <v>23711</v>
      </c>
      <c r="Y176" s="30" t="str">
        <f t="shared" si="90"/>
        <v>CUMPLE</v>
      </c>
      <c r="Z176" s="29"/>
      <c r="AA176" s="41">
        <v>23154</v>
      </c>
      <c r="AB176" s="30" t="str">
        <f t="shared" si="91"/>
        <v>CUMPLE</v>
      </c>
      <c r="AC176" s="29"/>
      <c r="AD176" s="41">
        <v>23178</v>
      </c>
      <c r="AE176" s="30" t="str">
        <f t="shared" si="92"/>
        <v>CUMPLE</v>
      </c>
      <c r="AF176" s="29"/>
      <c r="AG176" s="41">
        <v>22778</v>
      </c>
      <c r="AH176" s="30" t="str">
        <f t="shared" si="93"/>
        <v>CUMPLE</v>
      </c>
      <c r="AI176" s="29"/>
      <c r="AJ176" s="41">
        <v>23128</v>
      </c>
      <c r="AK176" s="30" t="str">
        <f t="shared" si="94"/>
        <v>CUMPLE</v>
      </c>
      <c r="AL176" s="29"/>
      <c r="AM176" s="41">
        <v>22950</v>
      </c>
      <c r="AN176" s="30" t="str">
        <f t="shared" si="95"/>
        <v>CUMPLE</v>
      </c>
      <c r="AO176" s="29"/>
      <c r="AP176" s="41">
        <v>23259</v>
      </c>
      <c r="AQ176" s="30" t="str">
        <f t="shared" si="96"/>
        <v>CUMPLE</v>
      </c>
      <c r="AR176" s="29"/>
      <c r="AS176" s="41">
        <v>22997</v>
      </c>
      <c r="AT176" s="30" t="str">
        <f t="shared" si="97"/>
        <v>CUMPLE</v>
      </c>
      <c r="AU176" s="29"/>
      <c r="AV176" s="41">
        <v>23342</v>
      </c>
      <c r="AW176" s="30" t="str">
        <f t="shared" si="98"/>
        <v>CUMPLE</v>
      </c>
      <c r="AX176" s="29"/>
      <c r="AY176" s="41">
        <v>23782</v>
      </c>
      <c r="AZ176" s="30" t="str">
        <f t="shared" si="99"/>
        <v>CUMPLE</v>
      </c>
      <c r="BA176" s="29"/>
      <c r="BB176" s="41">
        <v>23490</v>
      </c>
      <c r="BC176" s="119" t="str">
        <f t="shared" si="100"/>
        <v>CUMPLE</v>
      </c>
      <c r="BD176" s="106">
        <f t="shared" si="68"/>
        <v>23154.75</v>
      </c>
      <c r="BE176" s="109">
        <f t="shared" si="69"/>
        <v>25363.71315</v>
      </c>
      <c r="BF176" s="110"/>
    </row>
    <row r="177" spans="1:58" s="31" customFormat="1" ht="14.4">
      <c r="A177" s="28"/>
      <c r="B177" s="28"/>
      <c r="C177" s="77" t="s">
        <v>365</v>
      </c>
      <c r="D177" s="78" t="s">
        <v>366</v>
      </c>
      <c r="E177" s="32" t="s">
        <v>41</v>
      </c>
      <c r="F177" s="88">
        <v>1</v>
      </c>
      <c r="G177" s="85">
        <v>30695</v>
      </c>
      <c r="H177" s="29"/>
      <c r="I177" s="41">
        <v>30511</v>
      </c>
      <c r="J177" s="30" t="str">
        <f t="shared" si="85"/>
        <v>CUMPLE</v>
      </c>
      <c r="K177" s="29"/>
      <c r="L177" s="41">
        <v>29774</v>
      </c>
      <c r="M177" s="30" t="str">
        <f t="shared" si="86"/>
        <v>CUMPLE</v>
      </c>
      <c r="N177" s="29"/>
      <c r="O177" s="41">
        <v>28547</v>
      </c>
      <c r="P177" s="30" t="str">
        <f t="shared" si="87"/>
        <v>CUMPLE</v>
      </c>
      <c r="Q177" s="29"/>
      <c r="R177" s="41">
        <v>29538</v>
      </c>
      <c r="S177" s="30" t="str">
        <f t="shared" si="88"/>
        <v>CUMPLE</v>
      </c>
      <c r="T177" s="29"/>
      <c r="U177" s="41">
        <v>29682</v>
      </c>
      <c r="V177" s="30" t="str">
        <f t="shared" si="89"/>
        <v>CUMPLE</v>
      </c>
      <c r="W177" s="29"/>
      <c r="X177" s="41">
        <v>30603</v>
      </c>
      <c r="Y177" s="30" t="str">
        <f t="shared" si="90"/>
        <v>CUMPLE</v>
      </c>
      <c r="Z177" s="29"/>
      <c r="AA177" s="41">
        <v>29885</v>
      </c>
      <c r="AB177" s="30" t="str">
        <f t="shared" si="91"/>
        <v>CUMPLE</v>
      </c>
      <c r="AC177" s="29"/>
      <c r="AD177" s="41">
        <v>29888</v>
      </c>
      <c r="AE177" s="30" t="str">
        <f t="shared" si="92"/>
        <v>CUMPLE</v>
      </c>
      <c r="AF177" s="29"/>
      <c r="AG177" s="41">
        <v>29399</v>
      </c>
      <c r="AH177" s="30" t="str">
        <f t="shared" si="93"/>
        <v>CUMPLE</v>
      </c>
      <c r="AI177" s="29"/>
      <c r="AJ177" s="41">
        <v>29851</v>
      </c>
      <c r="AK177" s="30" t="str">
        <f t="shared" si="94"/>
        <v>CUMPLE</v>
      </c>
      <c r="AL177" s="29"/>
      <c r="AM177" s="41">
        <v>29621</v>
      </c>
      <c r="AN177" s="30" t="str">
        <f t="shared" si="95"/>
        <v>CUMPLE</v>
      </c>
      <c r="AO177" s="29"/>
      <c r="AP177" s="41">
        <v>30020</v>
      </c>
      <c r="AQ177" s="30" t="str">
        <f t="shared" si="96"/>
        <v>CUMPLE</v>
      </c>
      <c r="AR177" s="29"/>
      <c r="AS177" s="41">
        <v>29682</v>
      </c>
      <c r="AT177" s="30" t="str">
        <f t="shared" si="97"/>
        <v>CUMPLE</v>
      </c>
      <c r="AU177" s="29"/>
      <c r="AV177" s="41">
        <v>30127</v>
      </c>
      <c r="AW177" s="30" t="str">
        <f t="shared" si="98"/>
        <v>CUMPLE</v>
      </c>
      <c r="AX177" s="29"/>
      <c r="AY177" s="41">
        <v>30695</v>
      </c>
      <c r="AZ177" s="30" t="str">
        <f t="shared" si="99"/>
        <v>CUMPLE</v>
      </c>
      <c r="BA177" s="29"/>
      <c r="BB177" s="41">
        <v>30318</v>
      </c>
      <c r="BC177" s="119" t="str">
        <f t="shared" si="100"/>
        <v>CUMPLE</v>
      </c>
      <c r="BD177" s="106">
        <f t="shared" si="68"/>
        <v>29883.8125</v>
      </c>
      <c r="BE177" s="109">
        <f t="shared" si="69"/>
        <v>32734.728212499998</v>
      </c>
      <c r="BF177" s="110"/>
    </row>
    <row r="178" spans="1:58" s="31" customFormat="1" ht="15" thickBot="1">
      <c r="A178" s="28"/>
      <c r="B178" s="28"/>
      <c r="C178" s="79" t="s">
        <v>367</v>
      </c>
      <c r="D178" s="80" t="s">
        <v>368</v>
      </c>
      <c r="E178" s="50" t="s">
        <v>30</v>
      </c>
      <c r="F178" s="89">
        <v>1</v>
      </c>
      <c r="G178" s="86">
        <v>30613</v>
      </c>
      <c r="H178" s="29"/>
      <c r="I178" s="41">
        <v>30430</v>
      </c>
      <c r="J178" s="30" t="str">
        <f t="shared" si="85"/>
        <v>CUMPLE</v>
      </c>
      <c r="K178" s="29"/>
      <c r="L178" s="41">
        <v>29695</v>
      </c>
      <c r="M178" s="30" t="str">
        <f t="shared" si="86"/>
        <v>CUMPLE</v>
      </c>
      <c r="N178" s="29"/>
      <c r="O178" s="41">
        <v>28471</v>
      </c>
      <c r="P178" s="30" t="str">
        <f t="shared" si="87"/>
        <v>CUMPLE</v>
      </c>
      <c r="Q178" s="29"/>
      <c r="R178" s="41">
        <v>29459</v>
      </c>
      <c r="S178" s="30" t="str">
        <f t="shared" si="88"/>
        <v>CUMPLE</v>
      </c>
      <c r="T178" s="29"/>
      <c r="U178" s="41">
        <v>29603</v>
      </c>
      <c r="V178" s="30" t="str">
        <f t="shared" si="89"/>
        <v>CUMPLE</v>
      </c>
      <c r="W178" s="29"/>
      <c r="X178" s="41">
        <v>30522</v>
      </c>
      <c r="Y178" s="30" t="str">
        <f t="shared" si="90"/>
        <v>CUMPLE</v>
      </c>
      <c r="Z178" s="29"/>
      <c r="AA178" s="41">
        <v>29805</v>
      </c>
      <c r="AB178" s="30" t="str">
        <f t="shared" si="91"/>
        <v>CUMPLE</v>
      </c>
      <c r="AC178" s="29"/>
      <c r="AD178" s="41">
        <v>29789</v>
      </c>
      <c r="AE178" s="30" t="str">
        <f t="shared" si="92"/>
        <v>CUMPLE</v>
      </c>
      <c r="AF178" s="29"/>
      <c r="AG178" s="41">
        <v>29321</v>
      </c>
      <c r="AH178" s="30" t="str">
        <f t="shared" si="93"/>
        <v>CUMPLE</v>
      </c>
      <c r="AI178" s="29"/>
      <c r="AJ178" s="41">
        <v>29772</v>
      </c>
      <c r="AK178" s="30" t="str">
        <f t="shared" si="94"/>
        <v>CUMPLE</v>
      </c>
      <c r="AL178" s="29"/>
      <c r="AM178" s="41">
        <v>29542</v>
      </c>
      <c r="AN178" s="30" t="str">
        <f t="shared" si="95"/>
        <v>CUMPLE</v>
      </c>
      <c r="AO178" s="29"/>
      <c r="AP178" s="41">
        <v>29940</v>
      </c>
      <c r="AQ178" s="30" t="str">
        <f t="shared" si="96"/>
        <v>CUMPLE</v>
      </c>
      <c r="AR178" s="29"/>
      <c r="AS178" s="41">
        <v>29603</v>
      </c>
      <c r="AT178" s="30" t="str">
        <f t="shared" si="97"/>
        <v>CUMPLE</v>
      </c>
      <c r="AU178" s="29"/>
      <c r="AV178" s="41">
        <v>30047</v>
      </c>
      <c r="AW178" s="30" t="str">
        <f t="shared" si="98"/>
        <v>CUMPLE</v>
      </c>
      <c r="AX178" s="29"/>
      <c r="AY178" s="41">
        <v>30613</v>
      </c>
      <c r="AZ178" s="30" t="str">
        <f t="shared" si="99"/>
        <v>CUMPLE</v>
      </c>
      <c r="BA178" s="29"/>
      <c r="BB178" s="41">
        <v>30237</v>
      </c>
      <c r="BC178" s="119" t="str">
        <f t="shared" si="100"/>
        <v>CUMPLE</v>
      </c>
      <c r="BD178" s="106">
        <f t="shared" si="68"/>
        <v>29803.0625</v>
      </c>
      <c r="BE178" s="112">
        <f t="shared" si="69"/>
        <v>32646.274662499996</v>
      </c>
      <c r="BF178" s="110"/>
    </row>
    <row r="179" spans="1:58" s="31" customFormat="1" ht="16.2" thickBot="1">
      <c r="A179" s="28"/>
      <c r="B179" s="28"/>
      <c r="C179" s="57">
        <v>6</v>
      </c>
      <c r="D179" s="125" t="s">
        <v>369</v>
      </c>
      <c r="E179" s="125"/>
      <c r="F179" s="125"/>
      <c r="G179" s="58">
        <f>SUM(G180:G191)</f>
        <v>9920350</v>
      </c>
      <c r="H179" s="29"/>
      <c r="I179" s="58">
        <f>SUM(I180:I191)</f>
        <v>9860828</v>
      </c>
      <c r="J179" s="30"/>
      <c r="K179" s="29"/>
      <c r="L179" s="58">
        <f>SUM(L180:L191)</f>
        <v>9622740</v>
      </c>
      <c r="M179" s="30"/>
      <c r="N179" s="29"/>
      <c r="O179" s="58">
        <f>SUM(O180:O191)</f>
        <v>9225926</v>
      </c>
      <c r="P179" s="30"/>
      <c r="Q179" s="29"/>
      <c r="R179" s="58">
        <f>SUM(R180:R191)</f>
        <v>9546353</v>
      </c>
      <c r="S179" s="30"/>
      <c r="T179" s="29"/>
      <c r="U179" s="58">
        <f>SUM(U180:U191)</f>
        <v>9592977</v>
      </c>
      <c r="V179" s="30"/>
      <c r="W179" s="29"/>
      <c r="X179" s="58">
        <f>SUM(X180:X191)</f>
        <v>9890590</v>
      </c>
      <c r="Y179" s="30"/>
      <c r="Z179" s="29"/>
      <c r="AA179" s="58">
        <f>SUM(AA180:AA191)</f>
        <v>9658455</v>
      </c>
      <c r="AB179" s="30"/>
      <c r="AC179" s="29"/>
      <c r="AD179" s="58">
        <f>SUM(AD180:AD191)</f>
        <v>9672345</v>
      </c>
      <c r="AE179" s="30"/>
      <c r="AF179" s="29"/>
      <c r="AG179" s="58">
        <f>SUM(AG180:AG191)</f>
        <v>9501414</v>
      </c>
      <c r="AH179" s="30"/>
      <c r="AI179" s="29"/>
      <c r="AJ179" s="58">
        <f>SUM(AJ180:AJ191)</f>
        <v>9647541</v>
      </c>
      <c r="AK179" s="30"/>
      <c r="AL179" s="29"/>
      <c r="AM179" s="58">
        <f>SUM(AM180:AM191)</f>
        <v>9573137</v>
      </c>
      <c r="AN179" s="30"/>
      <c r="AO179" s="29"/>
      <c r="AP179" s="58">
        <f>SUM(AP180:AP191)</f>
        <v>9702102</v>
      </c>
      <c r="AQ179" s="30"/>
      <c r="AR179" s="29"/>
      <c r="AS179" s="58">
        <f>SUM(AS180:AS191)</f>
        <v>9592977</v>
      </c>
      <c r="AT179" s="30"/>
      <c r="AU179" s="29"/>
      <c r="AV179" s="58">
        <f>SUM(AV180:AV191)</f>
        <v>9736825</v>
      </c>
      <c r="AW179" s="30"/>
      <c r="AX179" s="29"/>
      <c r="AY179" s="58">
        <f>SUM(AY180:AY191)</f>
        <v>9887132</v>
      </c>
      <c r="AZ179" s="30"/>
      <c r="BA179" s="29"/>
      <c r="BB179" s="58">
        <f>SUM(BB180:BB191)</f>
        <v>9798331</v>
      </c>
      <c r="BC179" s="30"/>
      <c r="BD179" s="121">
        <f t="shared" si="68"/>
        <v>9656854.5625</v>
      </c>
      <c r="BE179" s="58">
        <f t="shared" si="69"/>
        <v>10578118.4877625</v>
      </c>
      <c r="BF179" s="58"/>
    </row>
    <row r="180" spans="1:58" s="31" customFormat="1" ht="27.6">
      <c r="A180" s="28"/>
      <c r="B180" s="28"/>
      <c r="C180" s="74" t="s">
        <v>370</v>
      </c>
      <c r="D180" s="75" t="s">
        <v>371</v>
      </c>
      <c r="E180" s="76" t="s">
        <v>372</v>
      </c>
      <c r="F180" s="87">
        <v>1</v>
      </c>
      <c r="G180" s="52">
        <v>212200</v>
      </c>
      <c r="H180" s="29"/>
      <c r="I180" s="41">
        <v>210927</v>
      </c>
      <c r="J180" s="30" t="str">
        <f>+IF(I180&lt;=$G180,"CUMPLE","NO CUMPLE")</f>
        <v>CUMPLE</v>
      </c>
      <c r="K180" s="29"/>
      <c r="L180" s="41">
        <v>205834</v>
      </c>
      <c r="M180" s="30" t="str">
        <f>+IF(L180&lt;=$G180,"CUMPLE","NO CUMPLE")</f>
        <v>CUMPLE</v>
      </c>
      <c r="N180" s="29"/>
      <c r="O180" s="41">
        <v>197346</v>
      </c>
      <c r="P180" s="30" t="str">
        <f>+IF(O180&lt;=$G180,"CUMPLE","NO CUMPLE")</f>
        <v>CUMPLE</v>
      </c>
      <c r="Q180" s="29"/>
      <c r="R180" s="41">
        <v>204200</v>
      </c>
      <c r="S180" s="30" t="str">
        <f>+IF(R180&lt;=$G180,"CUMPLE","NO CUMPLE")</f>
        <v>CUMPLE</v>
      </c>
      <c r="T180" s="29"/>
      <c r="U180" s="41">
        <v>205197</v>
      </c>
      <c r="V180" s="30" t="str">
        <f>+IF(U180&lt;=$G180,"CUMPLE","NO CUMPLE")</f>
        <v>CUMPLE</v>
      </c>
      <c r="W180" s="29"/>
      <c r="X180" s="41">
        <v>211563</v>
      </c>
      <c r="Y180" s="30" t="str">
        <f>+IF(X180&lt;=$G180,"CUMPLE","NO CUMPLE")</f>
        <v>CUMPLE</v>
      </c>
      <c r="Z180" s="29"/>
      <c r="AA180" s="41">
        <v>206598</v>
      </c>
      <c r="AB180" s="30" t="str">
        <f>+IF(AA180&lt;=$G180,"CUMPLE","NO CUMPLE")</f>
        <v>CUMPLE</v>
      </c>
      <c r="AC180" s="29"/>
      <c r="AD180" s="41">
        <v>206895</v>
      </c>
      <c r="AE180" s="30" t="str">
        <f>+IF(AD180&lt;=$G180,"CUMPLE","NO CUMPLE")</f>
        <v>CUMPLE</v>
      </c>
      <c r="AF180" s="29"/>
      <c r="AG180" s="41">
        <v>203239</v>
      </c>
      <c r="AH180" s="30" t="str">
        <f>+IF(AG180&lt;=$G180,"CUMPLE","NO CUMPLE")</f>
        <v>CUMPLE</v>
      </c>
      <c r="AI180" s="29"/>
      <c r="AJ180" s="41">
        <v>206364</v>
      </c>
      <c r="AK180" s="30" t="str">
        <f>+IF(AJ180&lt;=$G180,"CUMPLE","NO CUMPLE")</f>
        <v>CUMPLE</v>
      </c>
      <c r="AL180" s="29"/>
      <c r="AM180" s="41">
        <v>204773</v>
      </c>
      <c r="AN180" s="30" t="str">
        <f>+IF(AM180&lt;=$G180,"CUMPLE","NO CUMPLE")</f>
        <v>CUMPLE</v>
      </c>
      <c r="AO180" s="29"/>
      <c r="AP180" s="41">
        <v>207531</v>
      </c>
      <c r="AQ180" s="30" t="str">
        <f>+IF(AP180&lt;=$G180,"CUMPLE","NO CUMPLE")</f>
        <v>CUMPLE</v>
      </c>
      <c r="AR180" s="29"/>
      <c r="AS180" s="41">
        <v>205197</v>
      </c>
      <c r="AT180" s="30" t="str">
        <f>+IF(AS180&lt;=$G180,"CUMPLE","NO CUMPLE")</f>
        <v>CUMPLE</v>
      </c>
      <c r="AU180" s="29"/>
      <c r="AV180" s="41">
        <v>208274</v>
      </c>
      <c r="AW180" s="30" t="str">
        <f>+IF(AV180&lt;=$G180,"CUMPLE","NO CUMPLE")</f>
        <v>CUMPLE</v>
      </c>
      <c r="AX180" s="29"/>
      <c r="AY180" s="41">
        <v>212200</v>
      </c>
      <c r="AZ180" s="30" t="str">
        <f>+IF(AY180&lt;=$G180,"CUMPLE","NO CUMPLE")</f>
        <v>CUMPLE</v>
      </c>
      <c r="BA180" s="29"/>
      <c r="BB180" s="41">
        <v>209590</v>
      </c>
      <c r="BC180" s="119" t="str">
        <f>+IF(BB180&lt;=$G180,"CUMPLE","NO CUMPLE")</f>
        <v>CUMPLE</v>
      </c>
      <c r="BD180" s="106">
        <f t="shared" si="68"/>
        <v>206608</v>
      </c>
      <c r="BE180" s="111">
        <f t="shared" si="69"/>
        <v>226318.40319999997</v>
      </c>
      <c r="BF180" s="116"/>
    </row>
    <row r="181" spans="1:58" s="31" customFormat="1" ht="14.4">
      <c r="A181" s="28"/>
      <c r="B181" s="28"/>
      <c r="C181" s="77" t="s">
        <v>373</v>
      </c>
      <c r="D181" s="78" t="s">
        <v>374</v>
      </c>
      <c r="E181" s="32" t="s">
        <v>41</v>
      </c>
      <c r="F181" s="88">
        <v>1</v>
      </c>
      <c r="G181" s="53">
        <v>458735</v>
      </c>
      <c r="H181" s="29"/>
      <c r="I181" s="41">
        <v>455983</v>
      </c>
      <c r="J181" s="30" t="str">
        <f t="shared" ref="J181:J191" si="101">+IF(I181&lt;=$G181,"CUMPLE","NO CUMPLE")</f>
        <v>CUMPLE</v>
      </c>
      <c r="K181" s="29"/>
      <c r="L181" s="41">
        <v>444973</v>
      </c>
      <c r="M181" s="30" t="str">
        <f t="shared" ref="M181:M191" si="102">+IF(L181&lt;=$G181,"CUMPLE","NO CUMPLE")</f>
        <v>CUMPLE</v>
      </c>
      <c r="N181" s="29"/>
      <c r="O181" s="41">
        <v>426624</v>
      </c>
      <c r="P181" s="30" t="str">
        <f t="shared" ref="P181:P191" si="103">+IF(O181&lt;=$G181,"CUMPLE","NO CUMPLE")</f>
        <v>CUMPLE</v>
      </c>
      <c r="Q181" s="29"/>
      <c r="R181" s="41">
        <v>441441</v>
      </c>
      <c r="S181" s="30" t="str">
        <f t="shared" ref="S181:S191" si="104">+IF(R181&lt;=$G181,"CUMPLE","NO CUMPLE")</f>
        <v>CUMPLE</v>
      </c>
      <c r="T181" s="29"/>
      <c r="U181" s="41">
        <v>443597</v>
      </c>
      <c r="V181" s="30" t="str">
        <f t="shared" ref="V181:V191" si="105">+IF(U181&lt;=$G181,"CUMPLE","NO CUMPLE")</f>
        <v>CUMPLE</v>
      </c>
      <c r="W181" s="29"/>
      <c r="X181" s="41">
        <v>457359</v>
      </c>
      <c r="Y181" s="30" t="str">
        <f t="shared" ref="Y181:Y191" si="106">+IF(X181&lt;=$G181,"CUMPLE","NO CUMPLE")</f>
        <v>CUMPLE</v>
      </c>
      <c r="Z181" s="29"/>
      <c r="AA181" s="41">
        <v>446625</v>
      </c>
      <c r="AB181" s="30" t="str">
        <f t="shared" ref="AB181:AB191" si="107">+IF(AA181&lt;=$G181,"CUMPLE","NO CUMPLE")</f>
        <v>CUMPLE</v>
      </c>
      <c r="AC181" s="29"/>
      <c r="AD181" s="41">
        <v>447267</v>
      </c>
      <c r="AE181" s="30" t="str">
        <f t="shared" ref="AE181:AE191" si="108">+IF(AD181&lt;=$G181,"CUMPLE","NO CUMPLE")</f>
        <v>CUMPLE</v>
      </c>
      <c r="AF181" s="29"/>
      <c r="AG181" s="41">
        <v>439363</v>
      </c>
      <c r="AH181" s="30" t="str">
        <f t="shared" ref="AH181:AH191" si="109">+IF(AG181&lt;=$G181,"CUMPLE","NO CUMPLE")</f>
        <v>CUMPLE</v>
      </c>
      <c r="AI181" s="29"/>
      <c r="AJ181" s="41">
        <v>446120</v>
      </c>
      <c r="AK181" s="30" t="str">
        <f t="shared" ref="AK181:AK191" si="110">+IF(AJ181&lt;=$G181,"CUMPLE","NO CUMPLE")</f>
        <v>CUMPLE</v>
      </c>
      <c r="AL181" s="29"/>
      <c r="AM181" s="41">
        <v>442680</v>
      </c>
      <c r="AN181" s="30" t="str">
        <f t="shared" ref="AN181:AN191" si="111">+IF(AM181&lt;=$G181,"CUMPLE","NO CUMPLE")</f>
        <v>CUMPLE</v>
      </c>
      <c r="AO181" s="29"/>
      <c r="AP181" s="41">
        <v>448643</v>
      </c>
      <c r="AQ181" s="30" t="str">
        <f t="shared" ref="AQ181:AQ191" si="112">+IF(AP181&lt;=$G181,"CUMPLE","NO CUMPLE")</f>
        <v>CUMPLE</v>
      </c>
      <c r="AR181" s="29"/>
      <c r="AS181" s="41">
        <v>443597</v>
      </c>
      <c r="AT181" s="30" t="str">
        <f t="shared" ref="AT181:AT191" si="113">+IF(AS181&lt;=$G181,"CUMPLE","NO CUMPLE")</f>
        <v>CUMPLE</v>
      </c>
      <c r="AU181" s="29"/>
      <c r="AV181" s="41">
        <v>450249</v>
      </c>
      <c r="AW181" s="30" t="str">
        <f t="shared" ref="AW181:AW191" si="114">+IF(AV181&lt;=$G181,"CUMPLE","NO CUMPLE")</f>
        <v>CUMPLE</v>
      </c>
      <c r="AX181" s="29"/>
      <c r="AY181" s="41">
        <v>425517</v>
      </c>
      <c r="AZ181" s="30" t="str">
        <f t="shared" ref="AZ181:AZ191" si="115">+IF(AY181&lt;=$G181,"CUMPLE","NO CUMPLE")</f>
        <v>CUMPLE</v>
      </c>
      <c r="BA181" s="29"/>
      <c r="BB181" s="41">
        <v>453093</v>
      </c>
      <c r="BC181" s="119" t="str">
        <f t="shared" ref="BC181:BC191" si="116">+IF(BB181&lt;=$G181,"CUMPLE","NO CUMPLE")</f>
        <v>CUMPLE</v>
      </c>
      <c r="BD181" s="106">
        <f t="shared" si="68"/>
        <v>444570.6875</v>
      </c>
      <c r="BE181" s="109">
        <f t="shared" si="69"/>
        <v>486982.7310875</v>
      </c>
      <c r="BF181" s="110"/>
    </row>
    <row r="182" spans="1:58" s="31" customFormat="1" ht="27.6">
      <c r="A182" s="28"/>
      <c r="B182" s="28"/>
      <c r="C182" s="77" t="s">
        <v>375</v>
      </c>
      <c r="D182" s="78" t="s">
        <v>376</v>
      </c>
      <c r="E182" s="32" t="s">
        <v>50</v>
      </c>
      <c r="F182" s="88">
        <v>1</v>
      </c>
      <c r="G182" s="53">
        <v>192611</v>
      </c>
      <c r="H182" s="29"/>
      <c r="I182" s="41">
        <v>191455</v>
      </c>
      <c r="J182" s="30" t="str">
        <f t="shared" si="101"/>
        <v>CUMPLE</v>
      </c>
      <c r="K182" s="29"/>
      <c r="L182" s="41">
        <v>186832</v>
      </c>
      <c r="M182" s="30" t="str">
        <f t="shared" si="102"/>
        <v>CUMPLE</v>
      </c>
      <c r="N182" s="29"/>
      <c r="O182" s="41">
        <v>179128</v>
      </c>
      <c r="P182" s="30" t="str">
        <f t="shared" si="103"/>
        <v>CUMPLE</v>
      </c>
      <c r="Q182" s="29"/>
      <c r="R182" s="41">
        <v>185350</v>
      </c>
      <c r="S182" s="30" t="str">
        <f t="shared" si="104"/>
        <v>CUMPLE</v>
      </c>
      <c r="T182" s="29"/>
      <c r="U182" s="41">
        <v>186255</v>
      </c>
      <c r="V182" s="30" t="str">
        <f t="shared" si="105"/>
        <v>CUMPLE</v>
      </c>
      <c r="W182" s="29"/>
      <c r="X182" s="41">
        <v>192033</v>
      </c>
      <c r="Y182" s="30" t="str">
        <f t="shared" si="106"/>
        <v>CUMPLE</v>
      </c>
      <c r="Z182" s="29"/>
      <c r="AA182" s="41">
        <v>187526</v>
      </c>
      <c r="AB182" s="30" t="str">
        <f t="shared" si="107"/>
        <v>CUMPLE</v>
      </c>
      <c r="AC182" s="29"/>
      <c r="AD182" s="41">
        <v>187796</v>
      </c>
      <c r="AE182" s="30" t="str">
        <f t="shared" si="108"/>
        <v>CUMPLE</v>
      </c>
      <c r="AF182" s="29"/>
      <c r="AG182" s="41">
        <v>184477</v>
      </c>
      <c r="AH182" s="30" t="str">
        <f t="shared" si="109"/>
        <v>CUMPLE</v>
      </c>
      <c r="AI182" s="29"/>
      <c r="AJ182" s="41">
        <v>187314</v>
      </c>
      <c r="AK182" s="30" t="str">
        <f t="shared" si="110"/>
        <v>CUMPLE</v>
      </c>
      <c r="AL182" s="29"/>
      <c r="AM182" s="41">
        <v>185869</v>
      </c>
      <c r="AN182" s="30" t="str">
        <f t="shared" si="111"/>
        <v>CUMPLE</v>
      </c>
      <c r="AO182" s="29"/>
      <c r="AP182" s="41">
        <v>188373</v>
      </c>
      <c r="AQ182" s="30" t="str">
        <f t="shared" si="112"/>
        <v>CUMPLE</v>
      </c>
      <c r="AR182" s="29"/>
      <c r="AS182" s="41">
        <v>186255</v>
      </c>
      <c r="AT182" s="30" t="str">
        <f t="shared" si="113"/>
        <v>CUMPLE</v>
      </c>
      <c r="AU182" s="29"/>
      <c r="AV182" s="41">
        <v>189048</v>
      </c>
      <c r="AW182" s="30" t="str">
        <f t="shared" si="114"/>
        <v>CUMPLE</v>
      </c>
      <c r="AX182" s="29"/>
      <c r="AY182" s="41">
        <v>192611</v>
      </c>
      <c r="AZ182" s="30" t="str">
        <f t="shared" si="115"/>
        <v>CUMPLE</v>
      </c>
      <c r="BA182" s="29"/>
      <c r="BB182" s="41">
        <v>190242</v>
      </c>
      <c r="BC182" s="119" t="str">
        <f t="shared" si="116"/>
        <v>CUMPLE</v>
      </c>
      <c r="BD182" s="106">
        <f t="shared" si="68"/>
        <v>187535.25</v>
      </c>
      <c r="BE182" s="109">
        <f t="shared" si="69"/>
        <v>205426.11284999998</v>
      </c>
      <c r="BF182" s="110"/>
    </row>
    <row r="183" spans="1:58" s="31" customFormat="1" ht="25.5" customHeight="1">
      <c r="A183" s="28"/>
      <c r="B183" s="28"/>
      <c r="C183" s="77" t="s">
        <v>377</v>
      </c>
      <c r="D183" s="78" t="s">
        <v>378</v>
      </c>
      <c r="E183" s="32" t="s">
        <v>50</v>
      </c>
      <c r="F183" s="88">
        <v>1</v>
      </c>
      <c r="G183" s="53">
        <v>215727</v>
      </c>
      <c r="H183" s="29"/>
      <c r="I183" s="41">
        <v>214433</v>
      </c>
      <c r="J183" s="30" t="str">
        <f t="shared" si="101"/>
        <v>CUMPLE</v>
      </c>
      <c r="K183" s="29"/>
      <c r="L183" s="41">
        <v>209255</v>
      </c>
      <c r="M183" s="30" t="str">
        <f t="shared" si="102"/>
        <v>CUMPLE</v>
      </c>
      <c r="N183" s="29"/>
      <c r="O183" s="41">
        <v>200626</v>
      </c>
      <c r="P183" s="30" t="str">
        <f t="shared" si="103"/>
        <v>CUMPLE</v>
      </c>
      <c r="Q183" s="29"/>
      <c r="R183" s="41">
        <v>207594</v>
      </c>
      <c r="S183" s="30" t="str">
        <f t="shared" si="104"/>
        <v>CUMPLE</v>
      </c>
      <c r="T183" s="29"/>
      <c r="U183" s="41">
        <v>208608</v>
      </c>
      <c r="V183" s="30" t="str">
        <f t="shared" si="105"/>
        <v>CUMPLE</v>
      </c>
      <c r="W183" s="29"/>
      <c r="X183" s="41">
        <v>215080</v>
      </c>
      <c r="Y183" s="30" t="str">
        <f t="shared" si="106"/>
        <v>CUMPLE</v>
      </c>
      <c r="Z183" s="29"/>
      <c r="AA183" s="41">
        <v>210032</v>
      </c>
      <c r="AB183" s="30" t="str">
        <f t="shared" si="107"/>
        <v>CUMPLE</v>
      </c>
      <c r="AC183" s="29"/>
      <c r="AD183" s="41">
        <v>210334</v>
      </c>
      <c r="AE183" s="30" t="str">
        <f t="shared" si="108"/>
        <v>CUMPLE</v>
      </c>
      <c r="AF183" s="29"/>
      <c r="AG183" s="41">
        <v>206617</v>
      </c>
      <c r="AH183" s="30" t="str">
        <f t="shared" si="109"/>
        <v>CUMPLE</v>
      </c>
      <c r="AI183" s="29"/>
      <c r="AJ183" s="41">
        <v>209795</v>
      </c>
      <c r="AK183" s="30" t="str">
        <f t="shared" si="110"/>
        <v>CUMPLE</v>
      </c>
      <c r="AL183" s="29"/>
      <c r="AM183" s="41">
        <v>208177</v>
      </c>
      <c r="AN183" s="30" t="str">
        <f t="shared" si="111"/>
        <v>CUMPLE</v>
      </c>
      <c r="AO183" s="29"/>
      <c r="AP183" s="41">
        <v>210981</v>
      </c>
      <c r="AQ183" s="30" t="str">
        <f t="shared" si="112"/>
        <v>CUMPLE</v>
      </c>
      <c r="AR183" s="29"/>
      <c r="AS183" s="41">
        <v>208608</v>
      </c>
      <c r="AT183" s="30" t="str">
        <f t="shared" si="113"/>
        <v>CUMPLE</v>
      </c>
      <c r="AU183" s="29"/>
      <c r="AV183" s="41">
        <v>211736</v>
      </c>
      <c r="AW183" s="30" t="str">
        <f t="shared" si="114"/>
        <v>CUMPLE</v>
      </c>
      <c r="AX183" s="29"/>
      <c r="AY183" s="41">
        <v>215727</v>
      </c>
      <c r="AZ183" s="30" t="str">
        <f t="shared" si="115"/>
        <v>CUMPLE</v>
      </c>
      <c r="BA183" s="29"/>
      <c r="BB183" s="41">
        <v>213074</v>
      </c>
      <c r="BC183" s="119" t="str">
        <f t="shared" si="116"/>
        <v>CUMPLE</v>
      </c>
      <c r="BD183" s="106">
        <f t="shared" si="68"/>
        <v>210042.3125</v>
      </c>
      <c r="BE183" s="109">
        <f t="shared" si="69"/>
        <v>230080.34911249997</v>
      </c>
      <c r="BF183" s="110"/>
    </row>
    <row r="184" spans="1:58" s="31" customFormat="1" ht="25.5" customHeight="1">
      <c r="A184" s="28"/>
      <c r="B184" s="28"/>
      <c r="C184" s="77" t="s">
        <v>379</v>
      </c>
      <c r="D184" s="78" t="s">
        <v>380</v>
      </c>
      <c r="E184" s="32" t="s">
        <v>50</v>
      </c>
      <c r="F184" s="88">
        <v>1</v>
      </c>
      <c r="G184" s="53">
        <v>341747</v>
      </c>
      <c r="H184" s="29"/>
      <c r="I184" s="41">
        <v>339696</v>
      </c>
      <c r="J184" s="30" t="str">
        <f t="shared" si="101"/>
        <v>CUMPLE</v>
      </c>
      <c r="K184" s="29"/>
      <c r="L184" s="41">
        <v>331495</v>
      </c>
      <c r="M184" s="30" t="str">
        <f t="shared" si="102"/>
        <v>CUMPLE</v>
      </c>
      <c r="N184" s="29"/>
      <c r="O184" s="41">
        <v>317825</v>
      </c>
      <c r="P184" s="30" t="str">
        <f t="shared" si="103"/>
        <v>CUMPLE</v>
      </c>
      <c r="Q184" s="29"/>
      <c r="R184" s="41">
        <v>328863</v>
      </c>
      <c r="S184" s="30" t="str">
        <f t="shared" si="104"/>
        <v>CUMPLE</v>
      </c>
      <c r="T184" s="29"/>
      <c r="U184" s="41">
        <v>330469</v>
      </c>
      <c r="V184" s="30" t="str">
        <f t="shared" si="105"/>
        <v>CUMPLE</v>
      </c>
      <c r="W184" s="29"/>
      <c r="X184" s="41">
        <v>340722</v>
      </c>
      <c r="Y184" s="30" t="str">
        <f t="shared" si="106"/>
        <v>CUMPLE</v>
      </c>
      <c r="Z184" s="29"/>
      <c r="AA184" s="41">
        <v>332725</v>
      </c>
      <c r="AB184" s="30" t="str">
        <f t="shared" si="107"/>
        <v>CUMPLE</v>
      </c>
      <c r="AC184" s="29"/>
      <c r="AD184" s="41">
        <v>333203</v>
      </c>
      <c r="AE184" s="30" t="str">
        <f t="shared" si="108"/>
        <v>CUMPLE</v>
      </c>
      <c r="AF184" s="29"/>
      <c r="AG184" s="41">
        <v>327315</v>
      </c>
      <c r="AH184" s="30" t="str">
        <f t="shared" si="109"/>
        <v>CUMPLE</v>
      </c>
      <c r="AI184" s="29"/>
      <c r="AJ184" s="41">
        <v>332349</v>
      </c>
      <c r="AK184" s="30" t="str">
        <f t="shared" si="110"/>
        <v>CUMPLE</v>
      </c>
      <c r="AL184" s="29"/>
      <c r="AM184" s="41">
        <v>329786</v>
      </c>
      <c r="AN184" s="30" t="str">
        <f t="shared" si="111"/>
        <v>CUMPLE</v>
      </c>
      <c r="AO184" s="29"/>
      <c r="AP184" s="41">
        <v>334229</v>
      </c>
      <c r="AQ184" s="30" t="str">
        <f t="shared" si="112"/>
        <v>CUMPLE</v>
      </c>
      <c r="AR184" s="29"/>
      <c r="AS184" s="41">
        <v>330469</v>
      </c>
      <c r="AT184" s="30" t="str">
        <f t="shared" si="113"/>
        <v>CUMPLE</v>
      </c>
      <c r="AU184" s="29"/>
      <c r="AV184" s="41">
        <v>335425</v>
      </c>
      <c r="AW184" s="30" t="str">
        <f t="shared" si="114"/>
        <v>CUMPLE</v>
      </c>
      <c r="AX184" s="29"/>
      <c r="AY184" s="41">
        <v>341747</v>
      </c>
      <c r="AZ184" s="30" t="str">
        <f t="shared" si="115"/>
        <v>CUMPLE</v>
      </c>
      <c r="BA184" s="29"/>
      <c r="BB184" s="41">
        <v>337543</v>
      </c>
      <c r="BC184" s="119" t="str">
        <f t="shared" si="116"/>
        <v>CUMPLE</v>
      </c>
      <c r="BD184" s="106">
        <f t="shared" si="68"/>
        <v>332741.3125</v>
      </c>
      <c r="BE184" s="109">
        <f t="shared" si="69"/>
        <v>364484.8337125</v>
      </c>
      <c r="BF184" s="110"/>
    </row>
    <row r="185" spans="1:58" s="31" customFormat="1" ht="27.6">
      <c r="A185" s="28"/>
      <c r="B185" s="28"/>
      <c r="C185" s="77" t="s">
        <v>381</v>
      </c>
      <c r="D185" s="78" t="s">
        <v>382</v>
      </c>
      <c r="E185" s="32" t="s">
        <v>30</v>
      </c>
      <c r="F185" s="88">
        <v>1</v>
      </c>
      <c r="G185" s="53">
        <v>384960</v>
      </c>
      <c r="H185" s="29"/>
      <c r="I185" s="41">
        <v>382650</v>
      </c>
      <c r="J185" s="30" t="str">
        <f t="shared" si="101"/>
        <v>CUMPLE</v>
      </c>
      <c r="K185" s="29"/>
      <c r="L185" s="41">
        <v>373411</v>
      </c>
      <c r="M185" s="30" t="str">
        <f t="shared" si="102"/>
        <v>CUMPLE</v>
      </c>
      <c r="N185" s="29"/>
      <c r="O185" s="41">
        <v>358013</v>
      </c>
      <c r="P185" s="30" t="str">
        <f t="shared" si="103"/>
        <v>CUMPLE</v>
      </c>
      <c r="Q185" s="29"/>
      <c r="R185" s="41">
        <v>370447</v>
      </c>
      <c r="S185" s="30" t="str">
        <f t="shared" si="104"/>
        <v>CUMPLE</v>
      </c>
      <c r="T185" s="29"/>
      <c r="U185" s="41">
        <v>372256</v>
      </c>
      <c r="V185" s="30" t="str">
        <f t="shared" si="105"/>
        <v>CUMPLE</v>
      </c>
      <c r="W185" s="29"/>
      <c r="X185" s="41">
        <v>383805</v>
      </c>
      <c r="Y185" s="30" t="str">
        <f t="shared" si="106"/>
        <v>CUMPLE</v>
      </c>
      <c r="Z185" s="29"/>
      <c r="AA185" s="41">
        <v>374797</v>
      </c>
      <c r="AB185" s="30" t="str">
        <f t="shared" si="107"/>
        <v>CUMPLE</v>
      </c>
      <c r="AC185" s="29"/>
      <c r="AD185" s="41">
        <v>375336</v>
      </c>
      <c r="AE185" s="30" t="str">
        <f t="shared" si="108"/>
        <v>CUMPLE</v>
      </c>
      <c r="AF185" s="29"/>
      <c r="AG185" s="41">
        <v>368703</v>
      </c>
      <c r="AH185" s="30" t="str">
        <f t="shared" si="109"/>
        <v>CUMPLE</v>
      </c>
      <c r="AI185" s="29"/>
      <c r="AJ185" s="41">
        <v>374374</v>
      </c>
      <c r="AK185" s="30" t="str">
        <f t="shared" si="110"/>
        <v>CUMPLE</v>
      </c>
      <c r="AL185" s="29"/>
      <c r="AM185" s="41">
        <v>371486</v>
      </c>
      <c r="AN185" s="30" t="str">
        <f t="shared" si="111"/>
        <v>CUMPLE</v>
      </c>
      <c r="AO185" s="29"/>
      <c r="AP185" s="41">
        <v>376491</v>
      </c>
      <c r="AQ185" s="30" t="str">
        <f t="shared" si="112"/>
        <v>CUMPLE</v>
      </c>
      <c r="AR185" s="29"/>
      <c r="AS185" s="41">
        <v>372256</v>
      </c>
      <c r="AT185" s="30" t="str">
        <f t="shared" si="113"/>
        <v>CUMPLE</v>
      </c>
      <c r="AU185" s="29"/>
      <c r="AV185" s="41">
        <v>377838</v>
      </c>
      <c r="AW185" s="30" t="str">
        <f t="shared" si="114"/>
        <v>CUMPLE</v>
      </c>
      <c r="AX185" s="29"/>
      <c r="AY185" s="41">
        <v>384960</v>
      </c>
      <c r="AZ185" s="30" t="str">
        <f t="shared" si="115"/>
        <v>CUMPLE</v>
      </c>
      <c r="BA185" s="29"/>
      <c r="BB185" s="41">
        <v>380225</v>
      </c>
      <c r="BC185" s="119" t="str">
        <f t="shared" si="116"/>
        <v>CUMPLE</v>
      </c>
      <c r="BD185" s="106">
        <f t="shared" si="68"/>
        <v>374815.5</v>
      </c>
      <c r="BE185" s="109">
        <f t="shared" si="69"/>
        <v>410572.89869999996</v>
      </c>
      <c r="BF185" s="110"/>
    </row>
    <row r="186" spans="1:58" s="31" customFormat="1" ht="41.4">
      <c r="A186" s="28"/>
      <c r="B186" s="28"/>
      <c r="C186" s="77" t="s">
        <v>383</v>
      </c>
      <c r="D186" s="78" t="s">
        <v>384</v>
      </c>
      <c r="E186" s="32" t="s">
        <v>50</v>
      </c>
      <c r="F186" s="88">
        <v>1</v>
      </c>
      <c r="G186" s="53">
        <v>1125264</v>
      </c>
      <c r="H186" s="29"/>
      <c r="I186" s="41">
        <v>1118512</v>
      </c>
      <c r="J186" s="30" t="str">
        <f t="shared" si="101"/>
        <v>CUMPLE</v>
      </c>
      <c r="K186" s="29"/>
      <c r="L186" s="41">
        <v>1091506</v>
      </c>
      <c r="M186" s="30" t="str">
        <f t="shared" si="102"/>
        <v>CUMPLE</v>
      </c>
      <c r="N186" s="29"/>
      <c r="O186" s="41">
        <v>1046495</v>
      </c>
      <c r="P186" s="30" t="str">
        <f t="shared" si="103"/>
        <v>CUMPLE</v>
      </c>
      <c r="Q186" s="29"/>
      <c r="R186" s="41">
        <v>1082842</v>
      </c>
      <c r="S186" s="30" t="str">
        <f t="shared" si="104"/>
        <v>CUMPLE</v>
      </c>
      <c r="T186" s="29"/>
      <c r="U186" s="41">
        <v>1088130</v>
      </c>
      <c r="V186" s="30" t="str">
        <f t="shared" si="105"/>
        <v>CUMPLE</v>
      </c>
      <c r="W186" s="29"/>
      <c r="X186" s="41">
        <v>1121888</v>
      </c>
      <c r="Y186" s="30" t="str">
        <f t="shared" si="106"/>
        <v>CUMPLE</v>
      </c>
      <c r="Z186" s="29"/>
      <c r="AA186" s="41">
        <v>1095557</v>
      </c>
      <c r="AB186" s="30" t="str">
        <f t="shared" si="107"/>
        <v>CUMPLE</v>
      </c>
      <c r="AC186" s="29"/>
      <c r="AD186" s="41">
        <v>1097132</v>
      </c>
      <c r="AE186" s="30" t="str">
        <f t="shared" si="108"/>
        <v>CUMPLE</v>
      </c>
      <c r="AF186" s="29"/>
      <c r="AG186" s="41">
        <v>1077744</v>
      </c>
      <c r="AH186" s="30" t="str">
        <f t="shared" si="109"/>
        <v>CUMPLE</v>
      </c>
      <c r="AI186" s="29"/>
      <c r="AJ186" s="41">
        <v>1094319</v>
      </c>
      <c r="AK186" s="30" t="str">
        <f t="shared" si="110"/>
        <v>CUMPLE</v>
      </c>
      <c r="AL186" s="29"/>
      <c r="AM186" s="41">
        <v>1085879</v>
      </c>
      <c r="AN186" s="30" t="str">
        <f t="shared" si="111"/>
        <v>CUMPLE</v>
      </c>
      <c r="AO186" s="29"/>
      <c r="AP186" s="41">
        <v>1100508</v>
      </c>
      <c r="AQ186" s="30" t="str">
        <f t="shared" si="112"/>
        <v>CUMPLE</v>
      </c>
      <c r="AR186" s="29"/>
      <c r="AS186" s="41">
        <v>1088130</v>
      </c>
      <c r="AT186" s="30" t="str">
        <f t="shared" si="113"/>
        <v>CUMPLE</v>
      </c>
      <c r="AU186" s="29"/>
      <c r="AV186" s="41">
        <v>1104446</v>
      </c>
      <c r="AW186" s="30" t="str">
        <f t="shared" si="114"/>
        <v>CUMPLE</v>
      </c>
      <c r="AX186" s="29"/>
      <c r="AY186" s="41">
        <v>1125264</v>
      </c>
      <c r="AZ186" s="30" t="str">
        <f t="shared" si="115"/>
        <v>CUMPLE</v>
      </c>
      <c r="BA186" s="29"/>
      <c r="BB186" s="41">
        <v>1111423</v>
      </c>
      <c r="BC186" s="119" t="str">
        <f t="shared" si="116"/>
        <v>CUMPLE</v>
      </c>
      <c r="BD186" s="106">
        <f t="shared" si="68"/>
        <v>1095610.9375</v>
      </c>
      <c r="BE186" s="109">
        <f t="shared" si="69"/>
        <v>1200132.2209375</v>
      </c>
      <c r="BF186" s="110"/>
    </row>
    <row r="187" spans="1:58" s="31" customFormat="1" ht="41.4">
      <c r="A187" s="28"/>
      <c r="B187" s="28"/>
      <c r="C187" s="77" t="s">
        <v>385</v>
      </c>
      <c r="D187" s="78" t="s">
        <v>386</v>
      </c>
      <c r="E187" s="32" t="s">
        <v>50</v>
      </c>
      <c r="F187" s="88">
        <v>1</v>
      </c>
      <c r="G187" s="53">
        <v>1350631</v>
      </c>
      <c r="H187" s="29"/>
      <c r="I187" s="41">
        <v>1342528</v>
      </c>
      <c r="J187" s="30" t="str">
        <f t="shared" si="101"/>
        <v>CUMPLE</v>
      </c>
      <c r="K187" s="29"/>
      <c r="L187" s="41">
        <v>1310113</v>
      </c>
      <c r="M187" s="30" t="str">
        <f t="shared" si="102"/>
        <v>CUMPLE</v>
      </c>
      <c r="N187" s="29"/>
      <c r="O187" s="41">
        <v>1256087</v>
      </c>
      <c r="P187" s="30" t="str">
        <f t="shared" si="103"/>
        <v>CUMPLE</v>
      </c>
      <c r="Q187" s="29"/>
      <c r="R187" s="41">
        <v>1299712</v>
      </c>
      <c r="S187" s="30" t="str">
        <f t="shared" si="104"/>
        <v>CUMPLE</v>
      </c>
      <c r="T187" s="29"/>
      <c r="U187" s="41">
        <v>1306061</v>
      </c>
      <c r="V187" s="30" t="str">
        <f t="shared" si="105"/>
        <v>CUMPLE</v>
      </c>
      <c r="W187" s="29"/>
      <c r="X187" s="41">
        <v>1346580</v>
      </c>
      <c r="Y187" s="30" t="str">
        <f t="shared" si="106"/>
        <v>CUMPLE</v>
      </c>
      <c r="Z187" s="29"/>
      <c r="AA187" s="41">
        <v>1314975</v>
      </c>
      <c r="AB187" s="30" t="str">
        <f t="shared" si="107"/>
        <v>CUMPLE</v>
      </c>
      <c r="AC187" s="29"/>
      <c r="AD187" s="41">
        <v>1316899</v>
      </c>
      <c r="AE187" s="30" t="str">
        <f t="shared" si="108"/>
        <v>CUMPLE</v>
      </c>
      <c r="AF187" s="29"/>
      <c r="AG187" s="41">
        <v>1293594</v>
      </c>
      <c r="AH187" s="30" t="str">
        <f t="shared" si="109"/>
        <v>CUMPLE</v>
      </c>
      <c r="AI187" s="29"/>
      <c r="AJ187" s="41">
        <v>1313489</v>
      </c>
      <c r="AK187" s="30" t="str">
        <f t="shared" si="110"/>
        <v>CUMPLE</v>
      </c>
      <c r="AL187" s="29"/>
      <c r="AM187" s="41">
        <v>1303359</v>
      </c>
      <c r="AN187" s="30" t="str">
        <f t="shared" si="111"/>
        <v>CUMPLE</v>
      </c>
      <c r="AO187" s="29"/>
      <c r="AP187" s="41">
        <v>1320918</v>
      </c>
      <c r="AQ187" s="30" t="str">
        <f t="shared" si="112"/>
        <v>CUMPLE</v>
      </c>
      <c r="AR187" s="29"/>
      <c r="AS187" s="41">
        <v>1306061</v>
      </c>
      <c r="AT187" s="30" t="str">
        <f t="shared" si="113"/>
        <v>CUMPLE</v>
      </c>
      <c r="AU187" s="29"/>
      <c r="AV187" s="41">
        <v>1325645</v>
      </c>
      <c r="AW187" s="30" t="str">
        <f t="shared" si="114"/>
        <v>CUMPLE</v>
      </c>
      <c r="AX187" s="29"/>
      <c r="AY187" s="41">
        <v>1350631</v>
      </c>
      <c r="AZ187" s="30" t="str">
        <f t="shared" si="115"/>
        <v>CUMPLE</v>
      </c>
      <c r="BA187" s="29"/>
      <c r="BB187" s="41">
        <v>1334019</v>
      </c>
      <c r="BC187" s="119" t="str">
        <f t="shared" si="116"/>
        <v>CUMPLE</v>
      </c>
      <c r="BD187" s="106">
        <f t="shared" si="68"/>
        <v>1315041.9375</v>
      </c>
      <c r="BE187" s="109">
        <f t="shared" si="69"/>
        <v>1440496.9383375</v>
      </c>
      <c r="BF187" s="110"/>
    </row>
    <row r="188" spans="1:58" s="31" customFormat="1" ht="41.4">
      <c r="A188" s="28"/>
      <c r="B188" s="28"/>
      <c r="C188" s="77" t="s">
        <v>387</v>
      </c>
      <c r="D188" s="78" t="s">
        <v>388</v>
      </c>
      <c r="E188" s="32" t="s">
        <v>50</v>
      </c>
      <c r="F188" s="88">
        <v>1</v>
      </c>
      <c r="G188" s="53">
        <v>1632628</v>
      </c>
      <c r="H188" s="29"/>
      <c r="I188" s="41">
        <v>1622832</v>
      </c>
      <c r="J188" s="30" t="str">
        <f t="shared" si="101"/>
        <v>CUMPLE</v>
      </c>
      <c r="K188" s="29"/>
      <c r="L188" s="41">
        <v>1583649</v>
      </c>
      <c r="M188" s="30" t="str">
        <f t="shared" si="102"/>
        <v>CUMPLE</v>
      </c>
      <c r="N188" s="29"/>
      <c r="O188" s="41">
        <v>1518344</v>
      </c>
      <c r="P188" s="30" t="str">
        <f t="shared" si="103"/>
        <v>CUMPLE</v>
      </c>
      <c r="Q188" s="29"/>
      <c r="R188" s="41">
        <v>1571078</v>
      </c>
      <c r="S188" s="30" t="str">
        <f t="shared" si="104"/>
        <v>CUMPLE</v>
      </c>
      <c r="T188" s="29"/>
      <c r="U188" s="41">
        <v>1578751</v>
      </c>
      <c r="V188" s="30" t="str">
        <f t="shared" si="105"/>
        <v>CUMPLE</v>
      </c>
      <c r="W188" s="29"/>
      <c r="X188" s="41">
        <v>1627730</v>
      </c>
      <c r="Y188" s="30" t="str">
        <f t="shared" si="106"/>
        <v>CUMPLE</v>
      </c>
      <c r="Z188" s="29"/>
      <c r="AA188" s="41">
        <v>1589527</v>
      </c>
      <c r="AB188" s="30" t="str">
        <f t="shared" si="107"/>
        <v>CUMPLE</v>
      </c>
      <c r="AC188" s="29"/>
      <c r="AD188" s="41">
        <v>1591812</v>
      </c>
      <c r="AE188" s="30" t="str">
        <f t="shared" si="108"/>
        <v>CUMPLE</v>
      </c>
      <c r="AF188" s="29"/>
      <c r="AG188" s="41">
        <v>1563682</v>
      </c>
      <c r="AH188" s="30" t="str">
        <f t="shared" si="109"/>
        <v>CUMPLE</v>
      </c>
      <c r="AI188" s="29"/>
      <c r="AJ188" s="41">
        <v>1587731</v>
      </c>
      <c r="AK188" s="30" t="str">
        <f t="shared" si="110"/>
        <v>CUMPLE</v>
      </c>
      <c r="AL188" s="29"/>
      <c r="AM188" s="41">
        <v>1575486</v>
      </c>
      <c r="AN188" s="30" t="str">
        <f t="shared" si="111"/>
        <v>CUMPLE</v>
      </c>
      <c r="AO188" s="29"/>
      <c r="AP188" s="41">
        <v>1596710</v>
      </c>
      <c r="AQ188" s="30" t="str">
        <f t="shared" si="112"/>
        <v>CUMPLE</v>
      </c>
      <c r="AR188" s="29"/>
      <c r="AS188" s="41">
        <v>1578751</v>
      </c>
      <c r="AT188" s="30" t="str">
        <f t="shared" si="113"/>
        <v>CUMPLE</v>
      </c>
      <c r="AU188" s="29"/>
      <c r="AV188" s="41">
        <v>1602425</v>
      </c>
      <c r="AW188" s="30" t="str">
        <f t="shared" si="114"/>
        <v>CUMPLE</v>
      </c>
      <c r="AX188" s="29"/>
      <c r="AY188" s="41">
        <v>1632628</v>
      </c>
      <c r="AZ188" s="30" t="str">
        <f t="shared" si="115"/>
        <v>CUMPLE</v>
      </c>
      <c r="BA188" s="29"/>
      <c r="BB188" s="41">
        <v>1612547</v>
      </c>
      <c r="BC188" s="119" t="str">
        <f t="shared" si="116"/>
        <v>CUMPLE</v>
      </c>
      <c r="BD188" s="106">
        <f t="shared" si="68"/>
        <v>1589605.1875</v>
      </c>
      <c r="BE188" s="109">
        <f t="shared" si="69"/>
        <v>1741253.5223874999</v>
      </c>
      <c r="BF188" s="110"/>
    </row>
    <row r="189" spans="1:58" s="31" customFormat="1" ht="27.6">
      <c r="A189" s="28"/>
      <c r="B189" s="28"/>
      <c r="C189" s="77" t="s">
        <v>389</v>
      </c>
      <c r="D189" s="78" t="s">
        <v>390</v>
      </c>
      <c r="E189" s="32" t="s">
        <v>50</v>
      </c>
      <c r="F189" s="88">
        <v>1</v>
      </c>
      <c r="G189" s="53">
        <v>1868107</v>
      </c>
      <c r="H189" s="29"/>
      <c r="I189" s="41">
        <v>1856898</v>
      </c>
      <c r="J189" s="30" t="str">
        <f t="shared" si="101"/>
        <v>CUMPLE</v>
      </c>
      <c r="K189" s="29"/>
      <c r="L189" s="41">
        <v>1812064</v>
      </c>
      <c r="M189" s="30" t="str">
        <f t="shared" si="102"/>
        <v>CUMPLE</v>
      </c>
      <c r="N189" s="29"/>
      <c r="O189" s="41">
        <v>1737340</v>
      </c>
      <c r="P189" s="30" t="str">
        <f t="shared" si="103"/>
        <v>CUMPLE</v>
      </c>
      <c r="Q189" s="29"/>
      <c r="R189" s="41">
        <v>1797679</v>
      </c>
      <c r="S189" s="30" t="str">
        <f t="shared" si="104"/>
        <v>CUMPLE</v>
      </c>
      <c r="T189" s="29"/>
      <c r="U189" s="41">
        <v>1806459</v>
      </c>
      <c r="V189" s="30" t="str">
        <f t="shared" si="105"/>
        <v>CUMPLE</v>
      </c>
      <c r="W189" s="29"/>
      <c r="X189" s="41">
        <v>1862503</v>
      </c>
      <c r="Y189" s="30" t="str">
        <f t="shared" si="106"/>
        <v>CUMPLE</v>
      </c>
      <c r="Z189" s="29"/>
      <c r="AA189" s="41">
        <v>1818789</v>
      </c>
      <c r="AB189" s="30" t="str">
        <f t="shared" si="107"/>
        <v>CUMPLE</v>
      </c>
      <c r="AC189" s="29"/>
      <c r="AD189" s="41">
        <v>1821404</v>
      </c>
      <c r="AE189" s="30" t="str">
        <f t="shared" si="108"/>
        <v>CUMPLE</v>
      </c>
      <c r="AF189" s="29"/>
      <c r="AG189" s="41">
        <v>1789217</v>
      </c>
      <c r="AH189" s="30" t="str">
        <f t="shared" si="109"/>
        <v>CUMPLE</v>
      </c>
      <c r="AI189" s="29"/>
      <c r="AJ189" s="41">
        <v>1816734</v>
      </c>
      <c r="AK189" s="30" t="str">
        <f t="shared" si="110"/>
        <v>CUMPLE</v>
      </c>
      <c r="AL189" s="29"/>
      <c r="AM189" s="41">
        <v>1802723</v>
      </c>
      <c r="AN189" s="30" t="str">
        <f t="shared" si="111"/>
        <v>CUMPLE</v>
      </c>
      <c r="AO189" s="29"/>
      <c r="AP189" s="41">
        <v>1827009</v>
      </c>
      <c r="AQ189" s="30" t="str">
        <f t="shared" si="112"/>
        <v>CUMPLE</v>
      </c>
      <c r="AR189" s="29"/>
      <c r="AS189" s="41">
        <v>1806459</v>
      </c>
      <c r="AT189" s="30" t="str">
        <f t="shared" si="113"/>
        <v>CUMPLE</v>
      </c>
      <c r="AU189" s="29"/>
      <c r="AV189" s="41">
        <v>1833547</v>
      </c>
      <c r="AW189" s="30" t="str">
        <f t="shared" si="114"/>
        <v>CUMPLE</v>
      </c>
      <c r="AX189" s="29"/>
      <c r="AY189" s="41">
        <v>1868107</v>
      </c>
      <c r="AZ189" s="30" t="str">
        <f t="shared" si="115"/>
        <v>CUMPLE</v>
      </c>
      <c r="BA189" s="29"/>
      <c r="BB189" s="41">
        <v>1845129</v>
      </c>
      <c r="BC189" s="119" t="str">
        <f t="shared" si="116"/>
        <v>CUMPLE</v>
      </c>
      <c r="BD189" s="106">
        <f t="shared" si="68"/>
        <v>1818878.8125</v>
      </c>
      <c r="BE189" s="109">
        <f t="shared" si="69"/>
        <v>1992399.8512124999</v>
      </c>
      <c r="BF189" s="110"/>
    </row>
    <row r="190" spans="1:58" s="31" customFormat="1" ht="27.6">
      <c r="A190" s="28"/>
      <c r="B190" s="28"/>
      <c r="C190" s="77" t="s">
        <v>391</v>
      </c>
      <c r="D190" s="78" t="s">
        <v>392</v>
      </c>
      <c r="E190" s="32" t="s">
        <v>30</v>
      </c>
      <c r="F190" s="88">
        <v>1</v>
      </c>
      <c r="G190" s="53">
        <v>915191</v>
      </c>
      <c r="H190" s="29"/>
      <c r="I190" s="41">
        <v>909700</v>
      </c>
      <c r="J190" s="30" t="str">
        <f t="shared" si="101"/>
        <v>CUMPLE</v>
      </c>
      <c r="K190" s="29"/>
      <c r="L190" s="41">
        <v>887735</v>
      </c>
      <c r="M190" s="30" t="str">
        <f t="shared" si="102"/>
        <v>CUMPLE</v>
      </c>
      <c r="N190" s="29"/>
      <c r="O190" s="41">
        <v>851127</v>
      </c>
      <c r="P190" s="30" t="str">
        <f t="shared" si="103"/>
        <v>CUMPLE</v>
      </c>
      <c r="Q190" s="29"/>
      <c r="R190" s="41">
        <v>880688</v>
      </c>
      <c r="S190" s="30" t="str">
        <f t="shared" si="104"/>
        <v>CUMPLE</v>
      </c>
      <c r="T190" s="29"/>
      <c r="U190" s="41">
        <v>884989</v>
      </c>
      <c r="V190" s="30" t="str">
        <f t="shared" si="105"/>
        <v>CUMPLE</v>
      </c>
      <c r="W190" s="29"/>
      <c r="X190" s="41">
        <v>912445</v>
      </c>
      <c r="Y190" s="30" t="str">
        <f t="shared" si="106"/>
        <v>CUMPLE</v>
      </c>
      <c r="Z190" s="29"/>
      <c r="AA190" s="41">
        <v>891030</v>
      </c>
      <c r="AB190" s="30" t="str">
        <f t="shared" si="107"/>
        <v>CUMPLE</v>
      </c>
      <c r="AC190" s="29"/>
      <c r="AD190" s="41">
        <v>892311</v>
      </c>
      <c r="AE190" s="30" t="str">
        <f t="shared" si="108"/>
        <v>CUMPLE</v>
      </c>
      <c r="AF190" s="29"/>
      <c r="AG190" s="41">
        <v>876542</v>
      </c>
      <c r="AH190" s="30" t="str">
        <f t="shared" si="109"/>
        <v>CUMPLE</v>
      </c>
      <c r="AI190" s="29"/>
      <c r="AJ190" s="41">
        <v>890023</v>
      </c>
      <c r="AK190" s="30" t="str">
        <f t="shared" si="110"/>
        <v>CUMPLE</v>
      </c>
      <c r="AL190" s="29"/>
      <c r="AM190" s="41">
        <v>883159</v>
      </c>
      <c r="AN190" s="30" t="str">
        <f t="shared" si="111"/>
        <v>CUMPLE</v>
      </c>
      <c r="AO190" s="29"/>
      <c r="AP190" s="41">
        <v>895056</v>
      </c>
      <c r="AQ190" s="30" t="str">
        <f t="shared" si="112"/>
        <v>CUMPLE</v>
      </c>
      <c r="AR190" s="29"/>
      <c r="AS190" s="41">
        <v>884989</v>
      </c>
      <c r="AT190" s="30" t="str">
        <f t="shared" si="113"/>
        <v>CUMPLE</v>
      </c>
      <c r="AU190" s="29"/>
      <c r="AV190" s="41">
        <v>898260</v>
      </c>
      <c r="AW190" s="30" t="str">
        <f t="shared" si="114"/>
        <v>CUMPLE</v>
      </c>
      <c r="AX190" s="29"/>
      <c r="AY190" s="41">
        <v>915191</v>
      </c>
      <c r="AZ190" s="30" t="str">
        <f t="shared" si="115"/>
        <v>CUMPLE</v>
      </c>
      <c r="BA190" s="29"/>
      <c r="BB190" s="41">
        <v>903934</v>
      </c>
      <c r="BC190" s="119" t="str">
        <f t="shared" si="116"/>
        <v>CUMPLE</v>
      </c>
      <c r="BD190" s="106">
        <f t="shared" si="68"/>
        <v>891073.6875</v>
      </c>
      <c r="BE190" s="109">
        <f t="shared" si="69"/>
        <v>976082.11728749995</v>
      </c>
      <c r="BF190" s="110"/>
    </row>
    <row r="191" spans="1:58" s="31" customFormat="1" ht="28.2" thickBot="1">
      <c r="A191" s="28"/>
      <c r="B191" s="28"/>
      <c r="C191" s="79" t="s">
        <v>393</v>
      </c>
      <c r="D191" s="80" t="s">
        <v>394</v>
      </c>
      <c r="E191" s="50" t="s">
        <v>30</v>
      </c>
      <c r="F191" s="89">
        <v>1</v>
      </c>
      <c r="G191" s="55">
        <v>1222549</v>
      </c>
      <c r="H191" s="29"/>
      <c r="I191" s="41">
        <v>1215214</v>
      </c>
      <c r="J191" s="30" t="str">
        <f t="shared" si="101"/>
        <v>CUMPLE</v>
      </c>
      <c r="K191" s="29"/>
      <c r="L191" s="41">
        <v>1185873</v>
      </c>
      <c r="M191" s="30" t="str">
        <f t="shared" si="102"/>
        <v>CUMPLE</v>
      </c>
      <c r="N191" s="29"/>
      <c r="O191" s="41">
        <v>1136971</v>
      </c>
      <c r="P191" s="30" t="str">
        <f t="shared" si="103"/>
        <v>CUMPLE</v>
      </c>
      <c r="Q191" s="29"/>
      <c r="R191" s="41">
        <v>1176459</v>
      </c>
      <c r="S191" s="30" t="str">
        <f t="shared" si="104"/>
        <v>CUMPLE</v>
      </c>
      <c r="T191" s="29"/>
      <c r="U191" s="41">
        <v>1182205</v>
      </c>
      <c r="V191" s="30" t="str">
        <f t="shared" si="105"/>
        <v>CUMPLE</v>
      </c>
      <c r="W191" s="29"/>
      <c r="X191" s="41">
        <v>1218882</v>
      </c>
      <c r="Y191" s="30" t="str">
        <f t="shared" si="106"/>
        <v>CUMPLE</v>
      </c>
      <c r="Z191" s="29"/>
      <c r="AA191" s="41">
        <v>1190274</v>
      </c>
      <c r="AB191" s="30" t="str">
        <f t="shared" si="107"/>
        <v>CUMPLE</v>
      </c>
      <c r="AC191" s="29"/>
      <c r="AD191" s="41">
        <v>1191956</v>
      </c>
      <c r="AE191" s="30" t="str">
        <f t="shared" si="108"/>
        <v>CUMPLE</v>
      </c>
      <c r="AF191" s="29"/>
      <c r="AG191" s="41">
        <v>1170921</v>
      </c>
      <c r="AH191" s="30" t="str">
        <f t="shared" si="109"/>
        <v>CUMPLE</v>
      </c>
      <c r="AI191" s="29"/>
      <c r="AJ191" s="41">
        <v>1188929</v>
      </c>
      <c r="AK191" s="30" t="str">
        <f t="shared" si="110"/>
        <v>CUMPLE</v>
      </c>
      <c r="AL191" s="29"/>
      <c r="AM191" s="41">
        <v>1179760</v>
      </c>
      <c r="AN191" s="30" t="str">
        <f t="shared" si="111"/>
        <v>CUMPLE</v>
      </c>
      <c r="AO191" s="29"/>
      <c r="AP191" s="41">
        <v>1195653</v>
      </c>
      <c r="AQ191" s="30" t="str">
        <f t="shared" si="112"/>
        <v>CUMPLE</v>
      </c>
      <c r="AR191" s="29"/>
      <c r="AS191" s="41">
        <v>1182205</v>
      </c>
      <c r="AT191" s="30" t="str">
        <f t="shared" si="113"/>
        <v>CUMPLE</v>
      </c>
      <c r="AU191" s="29"/>
      <c r="AV191" s="41">
        <v>1199932</v>
      </c>
      <c r="AW191" s="30" t="str">
        <f t="shared" si="114"/>
        <v>CUMPLE</v>
      </c>
      <c r="AX191" s="29"/>
      <c r="AY191" s="41">
        <v>1222549</v>
      </c>
      <c r="AZ191" s="30" t="str">
        <f t="shared" si="115"/>
        <v>CUMPLE</v>
      </c>
      <c r="BA191" s="29"/>
      <c r="BB191" s="41">
        <v>1207512</v>
      </c>
      <c r="BC191" s="119" t="str">
        <f t="shared" si="116"/>
        <v>CUMPLE</v>
      </c>
      <c r="BD191" s="106">
        <f t="shared" si="68"/>
        <v>1190330.9375</v>
      </c>
      <c r="BE191" s="112">
        <f t="shared" si="69"/>
        <v>1303888.5089375</v>
      </c>
      <c r="BF191" s="110"/>
    </row>
    <row r="192" spans="1:58" s="31" customFormat="1" ht="16.2" thickBot="1">
      <c r="A192" s="28"/>
      <c r="B192" s="28"/>
      <c r="C192" s="57">
        <v>7</v>
      </c>
      <c r="D192" s="125" t="s">
        <v>395</v>
      </c>
      <c r="E192" s="125"/>
      <c r="F192" s="125"/>
      <c r="G192" s="58">
        <f>SUM(G193:G208)</f>
        <v>2839615</v>
      </c>
      <c r="H192" s="29"/>
      <c r="I192" s="58">
        <f>SUM(I193:I208)</f>
        <v>2822577</v>
      </c>
      <c r="J192" s="30"/>
      <c r="K192" s="29"/>
      <c r="L192" s="58">
        <f>SUM(L193:L208)</f>
        <v>2754425</v>
      </c>
      <c r="M192" s="30"/>
      <c r="N192" s="29"/>
      <c r="O192" s="58">
        <f>SUM(O193:O208)</f>
        <v>2640842</v>
      </c>
      <c r="P192" s="30"/>
      <c r="Q192" s="29"/>
      <c r="R192" s="58">
        <f>SUM(R193:R208)</f>
        <v>2732560</v>
      </c>
      <c r="S192" s="30"/>
      <c r="T192" s="29"/>
      <c r="U192" s="58">
        <f>SUM(U193:U208)</f>
        <v>2745908</v>
      </c>
      <c r="V192" s="30"/>
      <c r="W192" s="29"/>
      <c r="X192" s="58">
        <f>SUM(X193:X208)</f>
        <v>2831095</v>
      </c>
      <c r="Y192" s="30"/>
      <c r="Z192" s="29"/>
      <c r="AA192" s="58">
        <f>SUM(AA193:AA208)</f>
        <v>2764650</v>
      </c>
      <c r="AB192" s="30"/>
      <c r="AC192" s="29"/>
      <c r="AD192" s="58">
        <f>SUM(AD193:AD208)</f>
        <v>2764913</v>
      </c>
      <c r="AE192" s="30"/>
      <c r="AF192" s="29"/>
      <c r="AG192" s="58">
        <f>SUM(AG193:AG208)</f>
        <v>2719700</v>
      </c>
      <c r="AH192" s="30"/>
      <c r="AI192" s="29"/>
      <c r="AJ192" s="58">
        <f>SUM(AJ193:AJ208)</f>
        <v>2761525</v>
      </c>
      <c r="AK192" s="30"/>
      <c r="AL192" s="29"/>
      <c r="AM192" s="58">
        <f>SUM(AM193:AM208)</f>
        <v>2740228</v>
      </c>
      <c r="AN192" s="30"/>
      <c r="AO192" s="29"/>
      <c r="AP192" s="58">
        <f>SUM(AP193:AP208)</f>
        <v>2777143</v>
      </c>
      <c r="AQ192" s="30"/>
      <c r="AR192" s="29"/>
      <c r="AS192" s="58">
        <f>SUM(AS193:AS208)</f>
        <v>2745908</v>
      </c>
      <c r="AT192" s="30"/>
      <c r="AU192" s="29"/>
      <c r="AV192" s="58">
        <f>SUM(AV193:AV208)</f>
        <v>2787081</v>
      </c>
      <c r="AW192" s="30"/>
      <c r="AX192" s="29"/>
      <c r="AY192" s="58">
        <f>SUM(AY193:AY208)</f>
        <v>2833945</v>
      </c>
      <c r="AZ192" s="30"/>
      <c r="BA192" s="29"/>
      <c r="BB192" s="58">
        <f>SUM(BB193:BB208)</f>
        <v>2804688</v>
      </c>
      <c r="BC192" s="30"/>
      <c r="BD192" s="121">
        <f t="shared" si="68"/>
        <v>2764199.25</v>
      </c>
      <c r="BE192" s="58">
        <f t="shared" si="69"/>
        <v>3027903.8584499997</v>
      </c>
      <c r="BF192" s="58"/>
    </row>
    <row r="193" spans="1:58" s="31" customFormat="1" ht="27.6">
      <c r="A193" s="28"/>
      <c r="B193" s="28"/>
      <c r="C193" s="74" t="s">
        <v>396</v>
      </c>
      <c r="D193" s="75" t="s">
        <v>397</v>
      </c>
      <c r="E193" s="76" t="s">
        <v>50</v>
      </c>
      <c r="F193" s="87">
        <v>1</v>
      </c>
      <c r="G193" s="52">
        <v>131137</v>
      </c>
      <c r="H193" s="29"/>
      <c r="I193" s="41">
        <v>130350</v>
      </c>
      <c r="J193" s="30" t="str">
        <f>+IF(I193&lt;=$G193,"CUMPLE","NO CUMPLE")</f>
        <v>CUMPLE</v>
      </c>
      <c r="K193" s="29"/>
      <c r="L193" s="41">
        <v>127202</v>
      </c>
      <c r="M193" s="30" t="str">
        <f>+IF(L193&lt;=$G193,"CUMPLE","NO CUMPLE")</f>
        <v>CUMPLE</v>
      </c>
      <c r="N193" s="29"/>
      <c r="O193" s="41">
        <v>121957</v>
      </c>
      <c r="P193" s="30" t="str">
        <f>+IF(O193&lt;=$G193,"CUMPLE","NO CUMPLE")</f>
        <v>CUMPLE</v>
      </c>
      <c r="Q193" s="29"/>
      <c r="R193" s="41">
        <v>126193</v>
      </c>
      <c r="S193" s="30" t="str">
        <f>+IF(R193&lt;=$G193,"CUMPLE","NO CUMPLE")</f>
        <v>CUMPLE</v>
      </c>
      <c r="T193" s="29"/>
      <c r="U193" s="41">
        <v>126809</v>
      </c>
      <c r="V193" s="30" t="str">
        <f>+IF(U193&lt;=$G193,"CUMPLE","NO CUMPLE")</f>
        <v>CUMPLE</v>
      </c>
      <c r="W193" s="29"/>
      <c r="X193" s="41">
        <v>130743</v>
      </c>
      <c r="Y193" s="30" t="str">
        <f>+IF(X193&lt;=$G193,"CUMPLE","NO CUMPLE")</f>
        <v>CUMPLE</v>
      </c>
      <c r="Z193" s="29"/>
      <c r="AA193" s="41">
        <v>127675</v>
      </c>
      <c r="AB193" s="30" t="str">
        <f>+IF(AA193&lt;=$G193,"CUMPLE","NO CUMPLE")</f>
        <v>CUMPLE</v>
      </c>
      <c r="AC193" s="29"/>
      <c r="AD193" s="41">
        <v>127668</v>
      </c>
      <c r="AE193" s="30" t="str">
        <f>+IF(AD193&lt;=$G193,"CUMPLE","NO CUMPLE")</f>
        <v>CUMPLE</v>
      </c>
      <c r="AF193" s="29"/>
      <c r="AG193" s="41">
        <v>125599</v>
      </c>
      <c r="AH193" s="30" t="str">
        <f>+IF(AG193&lt;=$G193,"CUMPLE","NO CUMPLE")</f>
        <v>CUMPLE</v>
      </c>
      <c r="AI193" s="29"/>
      <c r="AJ193" s="41">
        <v>127530</v>
      </c>
      <c r="AK193" s="30" t="str">
        <f>+IF(AJ193&lt;=$G193,"CUMPLE","NO CUMPLE")</f>
        <v>CUMPLE</v>
      </c>
      <c r="AL193" s="29"/>
      <c r="AM193" s="41">
        <v>126547</v>
      </c>
      <c r="AN193" s="30" t="str">
        <f>+IF(AM193&lt;=$G193,"CUMPLE","NO CUMPLE")</f>
        <v>CUMPLE</v>
      </c>
      <c r="AO193" s="29"/>
      <c r="AP193" s="41">
        <v>128252</v>
      </c>
      <c r="AQ193" s="30" t="str">
        <f>+IF(AP193&lt;=$G193,"CUMPLE","NO CUMPLE")</f>
        <v>CUMPLE</v>
      </c>
      <c r="AR193" s="29"/>
      <c r="AS193" s="41">
        <v>126809</v>
      </c>
      <c r="AT193" s="30" t="str">
        <f>+IF(AS193&lt;=$G193,"CUMPLE","NO CUMPLE")</f>
        <v>CUMPLE</v>
      </c>
      <c r="AU193" s="29"/>
      <c r="AV193" s="41">
        <v>128711</v>
      </c>
      <c r="AW193" s="30" t="str">
        <f>+IF(AV193&lt;=$G193,"CUMPLE","NO CUMPLE")</f>
        <v>CUMPLE</v>
      </c>
      <c r="AX193" s="29"/>
      <c r="AY193" s="41">
        <v>131137</v>
      </c>
      <c r="AZ193" s="30" t="str">
        <f>+IF(AY193&lt;=$G193,"CUMPLE","NO CUMPLE")</f>
        <v>CUMPLE</v>
      </c>
      <c r="BA193" s="29"/>
      <c r="BB193" s="41">
        <v>129524</v>
      </c>
      <c r="BC193" s="119" t="str">
        <f>+IF(BB193&lt;=$G193,"CUMPLE","NO CUMPLE")</f>
        <v>CUMPLE</v>
      </c>
      <c r="BD193" s="106">
        <f t="shared" si="68"/>
        <v>127669.125</v>
      </c>
      <c r="BE193" s="111">
        <f t="shared" si="69"/>
        <v>139848.759525</v>
      </c>
      <c r="BF193" s="116"/>
    </row>
    <row r="194" spans="1:58" s="31" customFormat="1" ht="14.4">
      <c r="A194" s="28"/>
      <c r="B194" s="28"/>
      <c r="C194" s="77" t="s">
        <v>398</v>
      </c>
      <c r="D194" s="78" t="s">
        <v>399</v>
      </c>
      <c r="E194" s="32" t="s">
        <v>50</v>
      </c>
      <c r="F194" s="88">
        <v>1</v>
      </c>
      <c r="G194" s="53">
        <v>590123</v>
      </c>
      <c r="H194" s="29"/>
      <c r="I194" s="41">
        <v>586582</v>
      </c>
      <c r="J194" s="30" t="str">
        <f t="shared" ref="J194:J208" si="117">+IF(I194&lt;=$G194,"CUMPLE","NO CUMPLE")</f>
        <v>CUMPLE</v>
      </c>
      <c r="K194" s="29"/>
      <c r="L194" s="41">
        <v>572419</v>
      </c>
      <c r="M194" s="30" t="str">
        <f t="shared" ref="M194:M208" si="118">+IF(L194&lt;=$G194,"CUMPLE","NO CUMPLE")</f>
        <v>CUMPLE</v>
      </c>
      <c r="N194" s="29"/>
      <c r="O194" s="41">
        <v>548814</v>
      </c>
      <c r="P194" s="30" t="str">
        <f t="shared" ref="P194:P208" si="119">+IF(O194&lt;=$G194,"CUMPLE","NO CUMPLE")</f>
        <v>CUMPLE</v>
      </c>
      <c r="Q194" s="29"/>
      <c r="R194" s="41">
        <v>567875</v>
      </c>
      <c r="S194" s="30" t="str">
        <f t="shared" ref="S194:S208" si="120">+IF(R194&lt;=$G194,"CUMPLE","NO CUMPLE")</f>
        <v>CUMPLE</v>
      </c>
      <c r="T194" s="29"/>
      <c r="U194" s="41">
        <v>570649</v>
      </c>
      <c r="V194" s="30" t="str">
        <f t="shared" ref="V194:V208" si="121">+IF(U194&lt;=$G194,"CUMPLE","NO CUMPLE")</f>
        <v>CUMPLE</v>
      </c>
      <c r="W194" s="29"/>
      <c r="X194" s="41">
        <v>588352</v>
      </c>
      <c r="Y194" s="30" t="str">
        <f t="shared" ref="Y194:Y208" si="122">+IF(X194&lt;=$G194,"CUMPLE","NO CUMPLE")</f>
        <v>CUMPLE</v>
      </c>
      <c r="Z194" s="29"/>
      <c r="AA194" s="41">
        <v>574543</v>
      </c>
      <c r="AB194" s="30" t="str">
        <f t="shared" ref="AB194:AB208" si="123">+IF(AA194&lt;=$G194,"CUMPLE","NO CUMPLE")</f>
        <v>CUMPLE</v>
      </c>
      <c r="AC194" s="29"/>
      <c r="AD194" s="41">
        <v>574602</v>
      </c>
      <c r="AE194" s="30" t="str">
        <f t="shared" ref="AE194:AE208" si="124">+IF(AD194&lt;=$G194,"CUMPLE","NO CUMPLE")</f>
        <v>CUMPLE</v>
      </c>
      <c r="AF194" s="29"/>
      <c r="AG194" s="41">
        <v>565202</v>
      </c>
      <c r="AH194" s="30" t="str">
        <f t="shared" ref="AH194:AH208" si="125">+IF(AG194&lt;=$G194,"CUMPLE","NO CUMPLE")</f>
        <v>CUMPLE</v>
      </c>
      <c r="AI194" s="29"/>
      <c r="AJ194" s="41">
        <v>573894</v>
      </c>
      <c r="AK194" s="30" t="str">
        <f t="shared" ref="AK194:AK208" si="126">+IF(AJ194&lt;=$G194,"CUMPLE","NO CUMPLE")</f>
        <v>CUMPLE</v>
      </c>
      <c r="AL194" s="29"/>
      <c r="AM194" s="41">
        <v>569468</v>
      </c>
      <c r="AN194" s="30" t="str">
        <f t="shared" ref="AN194:AN208" si="127">+IF(AM194&lt;=$G194,"CUMPLE","NO CUMPLE")</f>
        <v>CUMPLE</v>
      </c>
      <c r="AO194" s="29"/>
      <c r="AP194" s="41">
        <v>577140</v>
      </c>
      <c r="AQ194" s="30" t="str">
        <f t="shared" ref="AQ194:AQ208" si="128">+IF(AP194&lt;=$G194,"CUMPLE","NO CUMPLE")</f>
        <v>CUMPLE</v>
      </c>
      <c r="AR194" s="29"/>
      <c r="AS194" s="41">
        <v>570649</v>
      </c>
      <c r="AT194" s="30" t="str">
        <f t="shared" ref="AT194:AT208" si="129">+IF(AS194&lt;=$G194,"CUMPLE","NO CUMPLE")</f>
        <v>CUMPLE</v>
      </c>
      <c r="AU194" s="29"/>
      <c r="AV194" s="41">
        <v>579205</v>
      </c>
      <c r="AW194" s="30" t="str">
        <f t="shared" ref="AW194:AW208" si="130">+IF(AV194&lt;=$G194,"CUMPLE","NO CUMPLE")</f>
        <v>CUMPLE</v>
      </c>
      <c r="AX194" s="29"/>
      <c r="AY194" s="41">
        <v>590123</v>
      </c>
      <c r="AZ194" s="30" t="str">
        <f t="shared" ref="AZ194:AZ208" si="131">+IF(AY194&lt;=$G194,"CUMPLE","NO CUMPLE")</f>
        <v>CUMPLE</v>
      </c>
      <c r="BA194" s="29"/>
      <c r="BB194" s="41">
        <v>582864</v>
      </c>
      <c r="BC194" s="119" t="str">
        <f t="shared" ref="BC194:BC208" si="132">+IF(BB194&lt;=$G194,"CUMPLE","NO CUMPLE")</f>
        <v>CUMPLE</v>
      </c>
      <c r="BD194" s="106">
        <f t="shared" si="68"/>
        <v>574523.8125</v>
      </c>
      <c r="BE194" s="109">
        <f t="shared" si="69"/>
        <v>629333.38421249995</v>
      </c>
      <c r="BF194" s="110"/>
    </row>
    <row r="195" spans="1:58" s="31" customFormat="1" ht="14.4">
      <c r="A195" s="28"/>
      <c r="B195" s="28"/>
      <c r="C195" s="77" t="s">
        <v>400</v>
      </c>
      <c r="D195" s="78" t="s">
        <v>401</v>
      </c>
      <c r="E195" s="32" t="s">
        <v>50</v>
      </c>
      <c r="F195" s="88">
        <v>1</v>
      </c>
      <c r="G195" s="53">
        <v>175380</v>
      </c>
      <c r="H195" s="29"/>
      <c r="I195" s="41">
        <v>174327</v>
      </c>
      <c r="J195" s="30" t="str">
        <f t="shared" si="117"/>
        <v>CUMPLE</v>
      </c>
      <c r="K195" s="29"/>
      <c r="L195" s="41">
        <v>170118</v>
      </c>
      <c r="M195" s="30" t="str">
        <f t="shared" si="118"/>
        <v>CUMPLE</v>
      </c>
      <c r="N195" s="29"/>
      <c r="O195" s="41">
        <v>163103</v>
      </c>
      <c r="P195" s="30" t="str">
        <f t="shared" si="119"/>
        <v>CUMPLE</v>
      </c>
      <c r="Q195" s="29"/>
      <c r="R195" s="41">
        <v>168768</v>
      </c>
      <c r="S195" s="30" t="str">
        <f t="shared" si="120"/>
        <v>CUMPLE</v>
      </c>
      <c r="T195" s="29"/>
      <c r="U195" s="41">
        <v>169592</v>
      </c>
      <c r="V195" s="30" t="str">
        <f t="shared" si="121"/>
        <v>CUMPLE</v>
      </c>
      <c r="W195" s="29"/>
      <c r="X195" s="41">
        <v>174854</v>
      </c>
      <c r="Y195" s="30" t="str">
        <f t="shared" si="122"/>
        <v>CUMPLE</v>
      </c>
      <c r="Z195" s="29"/>
      <c r="AA195" s="41">
        <v>170750</v>
      </c>
      <c r="AB195" s="30" t="str">
        <f t="shared" si="123"/>
        <v>CUMPLE</v>
      </c>
      <c r="AC195" s="29"/>
      <c r="AD195" s="41">
        <v>170767</v>
      </c>
      <c r="AE195" s="30" t="str">
        <f t="shared" si="124"/>
        <v>CUMPLE</v>
      </c>
      <c r="AF195" s="29"/>
      <c r="AG195" s="41">
        <v>167973</v>
      </c>
      <c r="AH195" s="30" t="str">
        <f t="shared" si="125"/>
        <v>CUMPLE</v>
      </c>
      <c r="AI195" s="29"/>
      <c r="AJ195" s="41">
        <v>170557</v>
      </c>
      <c r="AK195" s="30" t="str">
        <f t="shared" si="126"/>
        <v>CUMPLE</v>
      </c>
      <c r="AL195" s="29"/>
      <c r="AM195" s="41">
        <v>169241</v>
      </c>
      <c r="AN195" s="30" t="str">
        <f t="shared" si="127"/>
        <v>CUMPLE</v>
      </c>
      <c r="AO195" s="29"/>
      <c r="AP195" s="41">
        <v>171521</v>
      </c>
      <c r="AQ195" s="30" t="str">
        <f t="shared" si="128"/>
        <v>CUMPLE</v>
      </c>
      <c r="AR195" s="29"/>
      <c r="AS195" s="41">
        <v>169592</v>
      </c>
      <c r="AT195" s="30" t="str">
        <f t="shared" si="129"/>
        <v>CUMPLE</v>
      </c>
      <c r="AU195" s="29"/>
      <c r="AV195" s="41">
        <v>172135</v>
      </c>
      <c r="AW195" s="30" t="str">
        <f t="shared" si="130"/>
        <v>CUMPLE</v>
      </c>
      <c r="AX195" s="29"/>
      <c r="AY195" s="41">
        <v>175380</v>
      </c>
      <c r="AZ195" s="30" t="str">
        <f t="shared" si="131"/>
        <v>CUMPLE</v>
      </c>
      <c r="BA195" s="29"/>
      <c r="BB195" s="41">
        <v>173223</v>
      </c>
      <c r="BC195" s="119" t="str">
        <f t="shared" si="132"/>
        <v>CUMPLE</v>
      </c>
      <c r="BD195" s="106">
        <f t="shared" si="68"/>
        <v>170743.8125</v>
      </c>
      <c r="BE195" s="109">
        <f t="shared" si="69"/>
        <v>187032.77221249999</v>
      </c>
      <c r="BF195" s="110"/>
    </row>
    <row r="196" spans="1:58" s="31" customFormat="1" ht="14.4">
      <c r="A196" s="28"/>
      <c r="B196" s="28"/>
      <c r="C196" s="77" t="s">
        <v>402</v>
      </c>
      <c r="D196" s="78" t="s">
        <v>403</v>
      </c>
      <c r="E196" s="32" t="s">
        <v>30</v>
      </c>
      <c r="F196" s="88">
        <v>1</v>
      </c>
      <c r="G196" s="53">
        <v>183718</v>
      </c>
      <c r="H196" s="29"/>
      <c r="I196" s="41">
        <v>182616</v>
      </c>
      <c r="J196" s="30" t="str">
        <f t="shared" si="117"/>
        <v>CUMPLE</v>
      </c>
      <c r="K196" s="29"/>
      <c r="L196" s="41">
        <v>178207</v>
      </c>
      <c r="M196" s="30" t="str">
        <f t="shared" si="118"/>
        <v>CUMPLE</v>
      </c>
      <c r="N196" s="29"/>
      <c r="O196" s="41">
        <v>170858</v>
      </c>
      <c r="P196" s="30" t="str">
        <f t="shared" si="119"/>
        <v>CUMPLE</v>
      </c>
      <c r="Q196" s="29"/>
      <c r="R196" s="41">
        <v>176792</v>
      </c>
      <c r="S196" s="30" t="str">
        <f t="shared" si="120"/>
        <v>CUMPLE</v>
      </c>
      <c r="T196" s="29"/>
      <c r="U196" s="41">
        <v>177656</v>
      </c>
      <c r="V196" s="30" t="str">
        <f t="shared" si="121"/>
        <v>CUMPLE</v>
      </c>
      <c r="W196" s="29"/>
      <c r="X196" s="41">
        <v>183167</v>
      </c>
      <c r="Y196" s="30" t="str">
        <f t="shared" si="122"/>
        <v>CUMPLE</v>
      </c>
      <c r="Z196" s="29"/>
      <c r="AA196" s="41">
        <v>178868</v>
      </c>
      <c r="AB196" s="30" t="str">
        <f t="shared" si="123"/>
        <v>CUMPLE</v>
      </c>
      <c r="AC196" s="29"/>
      <c r="AD196" s="41">
        <v>178887</v>
      </c>
      <c r="AE196" s="30" t="str">
        <f t="shared" si="124"/>
        <v>CUMPLE</v>
      </c>
      <c r="AF196" s="29"/>
      <c r="AG196" s="41">
        <v>175960</v>
      </c>
      <c r="AH196" s="30" t="str">
        <f t="shared" si="125"/>
        <v>CUMPLE</v>
      </c>
      <c r="AI196" s="29"/>
      <c r="AJ196" s="41">
        <v>178666</v>
      </c>
      <c r="AK196" s="30" t="str">
        <f t="shared" si="126"/>
        <v>CUMPLE</v>
      </c>
      <c r="AL196" s="29"/>
      <c r="AM196" s="41">
        <v>177288</v>
      </c>
      <c r="AN196" s="30" t="str">
        <f t="shared" si="127"/>
        <v>CUMPLE</v>
      </c>
      <c r="AO196" s="29"/>
      <c r="AP196" s="41">
        <v>179677</v>
      </c>
      <c r="AQ196" s="30" t="str">
        <f t="shared" si="128"/>
        <v>CUMPLE</v>
      </c>
      <c r="AR196" s="29"/>
      <c r="AS196" s="41">
        <v>177656</v>
      </c>
      <c r="AT196" s="30" t="str">
        <f t="shared" si="129"/>
        <v>CUMPLE</v>
      </c>
      <c r="AU196" s="29"/>
      <c r="AV196" s="41">
        <v>180320</v>
      </c>
      <c r="AW196" s="30" t="str">
        <f t="shared" si="130"/>
        <v>CUMPLE</v>
      </c>
      <c r="AX196" s="29"/>
      <c r="AY196" s="41">
        <v>183718</v>
      </c>
      <c r="AZ196" s="30" t="str">
        <f t="shared" si="131"/>
        <v>CUMPLE</v>
      </c>
      <c r="BA196" s="29"/>
      <c r="BB196" s="41">
        <v>181459</v>
      </c>
      <c r="BC196" s="119" t="str">
        <f t="shared" si="132"/>
        <v>CUMPLE</v>
      </c>
      <c r="BD196" s="106">
        <f t="shared" si="68"/>
        <v>178862.1875</v>
      </c>
      <c r="BE196" s="109">
        <f t="shared" si="69"/>
        <v>195925.64018749999</v>
      </c>
      <c r="BF196" s="110"/>
    </row>
    <row r="197" spans="1:58" s="31" customFormat="1" ht="27.6">
      <c r="A197" s="28"/>
      <c r="B197" s="28"/>
      <c r="C197" s="77" t="s">
        <v>404</v>
      </c>
      <c r="D197" s="78" t="s">
        <v>405</v>
      </c>
      <c r="E197" s="32" t="s">
        <v>30</v>
      </c>
      <c r="F197" s="88">
        <v>1</v>
      </c>
      <c r="G197" s="53">
        <v>177932</v>
      </c>
      <c r="H197" s="29"/>
      <c r="I197" s="41">
        <v>176865</v>
      </c>
      <c r="J197" s="30" t="str">
        <f t="shared" si="117"/>
        <v>CUMPLE</v>
      </c>
      <c r="K197" s="29"/>
      <c r="L197" s="41">
        <v>172594</v>
      </c>
      <c r="M197" s="30" t="str">
        <f t="shared" si="118"/>
        <v>CUMPLE</v>
      </c>
      <c r="N197" s="29"/>
      <c r="O197" s="41">
        <v>165477</v>
      </c>
      <c r="P197" s="30" t="str">
        <f t="shared" si="119"/>
        <v>CUMPLE</v>
      </c>
      <c r="Q197" s="29"/>
      <c r="R197" s="41">
        <v>171224</v>
      </c>
      <c r="S197" s="30" t="str">
        <f t="shared" si="120"/>
        <v>CUMPLE</v>
      </c>
      <c r="T197" s="29"/>
      <c r="U197" s="41">
        <v>172060</v>
      </c>
      <c r="V197" s="30" t="str">
        <f t="shared" si="121"/>
        <v>CUMPLE</v>
      </c>
      <c r="W197" s="29"/>
      <c r="X197" s="41">
        <v>177398</v>
      </c>
      <c r="Y197" s="30" t="str">
        <f t="shared" si="122"/>
        <v>CUMPLE</v>
      </c>
      <c r="Z197" s="29"/>
      <c r="AA197" s="41">
        <v>173235</v>
      </c>
      <c r="AB197" s="30" t="str">
        <f t="shared" si="123"/>
        <v>CUMPLE</v>
      </c>
      <c r="AC197" s="29"/>
      <c r="AD197" s="41">
        <v>173253</v>
      </c>
      <c r="AE197" s="30" t="str">
        <f t="shared" si="124"/>
        <v>CUMPLE</v>
      </c>
      <c r="AF197" s="29"/>
      <c r="AG197" s="41">
        <v>170418</v>
      </c>
      <c r="AH197" s="30" t="str">
        <f t="shared" si="125"/>
        <v>CUMPLE</v>
      </c>
      <c r="AI197" s="29"/>
      <c r="AJ197" s="41">
        <v>173039</v>
      </c>
      <c r="AK197" s="30" t="str">
        <f t="shared" si="126"/>
        <v>CUMPLE</v>
      </c>
      <c r="AL197" s="29"/>
      <c r="AM197" s="41">
        <v>171705</v>
      </c>
      <c r="AN197" s="30" t="str">
        <f t="shared" si="127"/>
        <v>CUMPLE</v>
      </c>
      <c r="AO197" s="29"/>
      <c r="AP197" s="41">
        <v>174018</v>
      </c>
      <c r="AQ197" s="30" t="str">
        <f t="shared" si="128"/>
        <v>CUMPLE</v>
      </c>
      <c r="AR197" s="29"/>
      <c r="AS197" s="41">
        <v>172060</v>
      </c>
      <c r="AT197" s="30" t="str">
        <f t="shared" si="129"/>
        <v>CUMPLE</v>
      </c>
      <c r="AU197" s="29"/>
      <c r="AV197" s="41">
        <v>174640</v>
      </c>
      <c r="AW197" s="30" t="str">
        <f t="shared" si="130"/>
        <v>CUMPLE</v>
      </c>
      <c r="AX197" s="29"/>
      <c r="AY197" s="41">
        <v>177932</v>
      </c>
      <c r="AZ197" s="30" t="str">
        <f t="shared" si="131"/>
        <v>CUMPLE</v>
      </c>
      <c r="BA197" s="29"/>
      <c r="BB197" s="41">
        <v>175744</v>
      </c>
      <c r="BC197" s="119" t="str">
        <f t="shared" si="132"/>
        <v>CUMPLE</v>
      </c>
      <c r="BD197" s="106">
        <f t="shared" si="68"/>
        <v>173228.875</v>
      </c>
      <c r="BE197" s="109">
        <f t="shared" si="69"/>
        <v>189754.90967499997</v>
      </c>
      <c r="BF197" s="110"/>
    </row>
    <row r="198" spans="1:58" s="31" customFormat="1" ht="27.6">
      <c r="A198" s="28"/>
      <c r="B198" s="28"/>
      <c r="C198" s="77" t="s">
        <v>406</v>
      </c>
      <c r="D198" s="78" t="s">
        <v>407</v>
      </c>
      <c r="E198" s="32" t="s">
        <v>30</v>
      </c>
      <c r="F198" s="88">
        <v>1</v>
      </c>
      <c r="G198" s="53">
        <v>260536</v>
      </c>
      <c r="H198" s="29"/>
      <c r="I198" s="41">
        <v>258973</v>
      </c>
      <c r="J198" s="30" t="str">
        <f t="shared" si="117"/>
        <v>CUMPLE</v>
      </c>
      <c r="K198" s="29"/>
      <c r="L198" s="41">
        <v>252720</v>
      </c>
      <c r="M198" s="30" t="str">
        <f t="shared" si="118"/>
        <v>CUMPLE</v>
      </c>
      <c r="N198" s="29"/>
      <c r="O198" s="41">
        <v>242299</v>
      </c>
      <c r="P198" s="30" t="str">
        <f t="shared" si="119"/>
        <v>CUMPLE</v>
      </c>
      <c r="Q198" s="29"/>
      <c r="R198" s="41">
        <v>250714</v>
      </c>
      <c r="S198" s="30" t="str">
        <f t="shared" si="120"/>
        <v>CUMPLE</v>
      </c>
      <c r="T198" s="29"/>
      <c r="U198" s="41">
        <v>251938</v>
      </c>
      <c r="V198" s="30" t="str">
        <f t="shared" si="121"/>
        <v>CUMPLE</v>
      </c>
      <c r="W198" s="29"/>
      <c r="X198" s="41">
        <v>259754</v>
      </c>
      <c r="Y198" s="30" t="str">
        <f t="shared" si="122"/>
        <v>CUMPLE</v>
      </c>
      <c r="Z198" s="29"/>
      <c r="AA198" s="41">
        <v>253658</v>
      </c>
      <c r="AB198" s="30" t="str">
        <f t="shared" si="123"/>
        <v>CUMPLE</v>
      </c>
      <c r="AC198" s="29"/>
      <c r="AD198" s="41">
        <v>253684</v>
      </c>
      <c r="AE198" s="30" t="str">
        <f t="shared" si="124"/>
        <v>CUMPLE</v>
      </c>
      <c r="AF198" s="29"/>
      <c r="AG198" s="41">
        <v>249534</v>
      </c>
      <c r="AH198" s="30" t="str">
        <f t="shared" si="125"/>
        <v>CUMPLE</v>
      </c>
      <c r="AI198" s="29"/>
      <c r="AJ198" s="41">
        <v>253371</v>
      </c>
      <c r="AK198" s="30" t="str">
        <f t="shared" si="126"/>
        <v>CUMPLE</v>
      </c>
      <c r="AL198" s="29"/>
      <c r="AM198" s="41">
        <v>251417</v>
      </c>
      <c r="AN198" s="30" t="str">
        <f t="shared" si="127"/>
        <v>CUMPLE</v>
      </c>
      <c r="AO198" s="29"/>
      <c r="AP198" s="41">
        <v>254804</v>
      </c>
      <c r="AQ198" s="30" t="str">
        <f t="shared" si="128"/>
        <v>CUMPLE</v>
      </c>
      <c r="AR198" s="29"/>
      <c r="AS198" s="41">
        <v>251938</v>
      </c>
      <c r="AT198" s="30" t="str">
        <f t="shared" si="129"/>
        <v>CUMPLE</v>
      </c>
      <c r="AU198" s="29"/>
      <c r="AV198" s="41">
        <v>255716</v>
      </c>
      <c r="AW198" s="30" t="str">
        <f t="shared" si="130"/>
        <v>CUMPLE</v>
      </c>
      <c r="AX198" s="29"/>
      <c r="AY198" s="41">
        <v>260536</v>
      </c>
      <c r="AZ198" s="30" t="str">
        <f t="shared" si="131"/>
        <v>CUMPLE</v>
      </c>
      <c r="BA198" s="29"/>
      <c r="BB198" s="41">
        <v>257331</v>
      </c>
      <c r="BC198" s="119" t="str">
        <f t="shared" si="132"/>
        <v>CUMPLE</v>
      </c>
      <c r="BD198" s="106">
        <f t="shared" si="68"/>
        <v>253649.1875</v>
      </c>
      <c r="BE198" s="109">
        <f t="shared" si="69"/>
        <v>277847.31998749997</v>
      </c>
      <c r="BF198" s="110"/>
    </row>
    <row r="199" spans="1:58" s="31" customFormat="1" ht="27.6">
      <c r="A199" s="28"/>
      <c r="B199" s="28"/>
      <c r="C199" s="77" t="s">
        <v>408</v>
      </c>
      <c r="D199" s="78" t="s">
        <v>409</v>
      </c>
      <c r="E199" s="32" t="s">
        <v>30</v>
      </c>
      <c r="F199" s="88">
        <v>1</v>
      </c>
      <c r="G199" s="53">
        <v>235401</v>
      </c>
      <c r="H199" s="29"/>
      <c r="I199" s="41">
        <v>233989</v>
      </c>
      <c r="J199" s="30" t="str">
        <f t="shared" si="117"/>
        <v>CUMPLE</v>
      </c>
      <c r="K199" s="29"/>
      <c r="L199" s="41">
        <v>228339</v>
      </c>
      <c r="M199" s="30" t="str">
        <f t="shared" si="118"/>
        <v>CUMPLE</v>
      </c>
      <c r="N199" s="29"/>
      <c r="O199" s="41">
        <v>218923</v>
      </c>
      <c r="P199" s="30" t="str">
        <f t="shared" si="119"/>
        <v>CUMPLE</v>
      </c>
      <c r="Q199" s="29"/>
      <c r="R199" s="41">
        <v>226526</v>
      </c>
      <c r="S199" s="30" t="str">
        <f t="shared" si="120"/>
        <v>CUMPLE</v>
      </c>
      <c r="T199" s="29"/>
      <c r="U199" s="41">
        <v>227633</v>
      </c>
      <c r="V199" s="30" t="str">
        <f t="shared" si="121"/>
        <v>CUMPLE</v>
      </c>
      <c r="W199" s="29"/>
      <c r="X199" s="41">
        <v>234695</v>
      </c>
      <c r="Y199" s="30" t="str">
        <f t="shared" si="122"/>
        <v>CUMPLE</v>
      </c>
      <c r="Z199" s="29"/>
      <c r="AA199" s="41">
        <v>229186</v>
      </c>
      <c r="AB199" s="30" t="str">
        <f t="shared" si="123"/>
        <v>CUMPLE</v>
      </c>
      <c r="AC199" s="29"/>
      <c r="AD199" s="41">
        <v>229210</v>
      </c>
      <c r="AE199" s="30" t="str">
        <f t="shared" si="124"/>
        <v>CUMPLE</v>
      </c>
      <c r="AF199" s="29"/>
      <c r="AG199" s="41">
        <v>225460</v>
      </c>
      <c r="AH199" s="30" t="str">
        <f t="shared" si="125"/>
        <v>CUMPLE</v>
      </c>
      <c r="AI199" s="29"/>
      <c r="AJ199" s="41">
        <v>228927</v>
      </c>
      <c r="AK199" s="30" t="str">
        <f t="shared" si="126"/>
        <v>CUMPLE</v>
      </c>
      <c r="AL199" s="29"/>
      <c r="AM199" s="41">
        <v>227162</v>
      </c>
      <c r="AN199" s="30" t="str">
        <f t="shared" si="127"/>
        <v>CUMPLE</v>
      </c>
      <c r="AO199" s="29"/>
      <c r="AP199" s="41">
        <v>230222</v>
      </c>
      <c r="AQ199" s="30" t="str">
        <f t="shared" si="128"/>
        <v>CUMPLE</v>
      </c>
      <c r="AR199" s="29"/>
      <c r="AS199" s="41">
        <v>227633</v>
      </c>
      <c r="AT199" s="30" t="str">
        <f t="shared" si="129"/>
        <v>CUMPLE</v>
      </c>
      <c r="AU199" s="29"/>
      <c r="AV199" s="41">
        <v>231046</v>
      </c>
      <c r="AW199" s="30" t="str">
        <f t="shared" si="130"/>
        <v>CUMPLE</v>
      </c>
      <c r="AX199" s="29"/>
      <c r="AY199" s="41">
        <v>235401</v>
      </c>
      <c r="AZ199" s="30" t="str">
        <f t="shared" si="131"/>
        <v>CUMPLE</v>
      </c>
      <c r="BA199" s="29"/>
      <c r="BB199" s="41">
        <v>232506</v>
      </c>
      <c r="BC199" s="119" t="str">
        <f t="shared" si="132"/>
        <v>CUMPLE</v>
      </c>
      <c r="BD199" s="106">
        <f t="shared" si="68"/>
        <v>229178.625</v>
      </c>
      <c r="BE199" s="109">
        <f t="shared" si="69"/>
        <v>251042.26582499998</v>
      </c>
      <c r="BF199" s="110"/>
    </row>
    <row r="200" spans="1:58" s="31" customFormat="1" ht="14.4">
      <c r="A200" s="28"/>
      <c r="B200" s="28"/>
      <c r="C200" s="77" t="s">
        <v>410</v>
      </c>
      <c r="D200" s="78" t="s">
        <v>411</v>
      </c>
      <c r="E200" s="32" t="s">
        <v>30</v>
      </c>
      <c r="F200" s="88">
        <v>1</v>
      </c>
      <c r="G200" s="53">
        <v>273042</v>
      </c>
      <c r="H200" s="29"/>
      <c r="I200" s="41">
        <v>271404</v>
      </c>
      <c r="J200" s="30" t="str">
        <f t="shared" si="117"/>
        <v>CUMPLE</v>
      </c>
      <c r="K200" s="29"/>
      <c r="L200" s="41">
        <v>264851</v>
      </c>
      <c r="M200" s="30" t="str">
        <f t="shared" si="118"/>
        <v>CUMPLE</v>
      </c>
      <c r="N200" s="29"/>
      <c r="O200" s="41">
        <v>253929</v>
      </c>
      <c r="P200" s="30" t="str">
        <f t="shared" si="119"/>
        <v>CUMPLE</v>
      </c>
      <c r="Q200" s="29"/>
      <c r="R200" s="41">
        <v>262748</v>
      </c>
      <c r="S200" s="30" t="str">
        <f t="shared" si="120"/>
        <v>CUMPLE</v>
      </c>
      <c r="T200" s="29"/>
      <c r="U200" s="41">
        <v>264032</v>
      </c>
      <c r="V200" s="30" t="str">
        <f t="shared" si="121"/>
        <v>CUMPLE</v>
      </c>
      <c r="W200" s="29"/>
      <c r="X200" s="41">
        <v>272223</v>
      </c>
      <c r="Y200" s="30" t="str">
        <f t="shared" si="122"/>
        <v>CUMPLE</v>
      </c>
      <c r="Z200" s="29"/>
      <c r="AA200" s="41">
        <v>265834</v>
      </c>
      <c r="AB200" s="30" t="str">
        <f t="shared" si="123"/>
        <v>CUMPLE</v>
      </c>
      <c r="AC200" s="29"/>
      <c r="AD200" s="41">
        <v>265861</v>
      </c>
      <c r="AE200" s="30" t="str">
        <f t="shared" si="124"/>
        <v>CUMPLE</v>
      </c>
      <c r="AF200" s="29"/>
      <c r="AG200" s="41">
        <v>261512</v>
      </c>
      <c r="AH200" s="30" t="str">
        <f t="shared" si="125"/>
        <v>CUMPLE</v>
      </c>
      <c r="AI200" s="29"/>
      <c r="AJ200" s="41">
        <v>265534</v>
      </c>
      <c r="AK200" s="30" t="str">
        <f t="shared" si="126"/>
        <v>CUMPLE</v>
      </c>
      <c r="AL200" s="29"/>
      <c r="AM200" s="41">
        <v>263486</v>
      </c>
      <c r="AN200" s="30" t="str">
        <f t="shared" si="127"/>
        <v>CUMPLE</v>
      </c>
      <c r="AO200" s="29"/>
      <c r="AP200" s="41">
        <v>267035</v>
      </c>
      <c r="AQ200" s="30" t="str">
        <f t="shared" si="128"/>
        <v>CUMPLE</v>
      </c>
      <c r="AR200" s="29"/>
      <c r="AS200" s="41">
        <v>264032</v>
      </c>
      <c r="AT200" s="30" t="str">
        <f t="shared" si="129"/>
        <v>CUMPLE</v>
      </c>
      <c r="AU200" s="29"/>
      <c r="AV200" s="41">
        <v>267991</v>
      </c>
      <c r="AW200" s="30" t="str">
        <f t="shared" si="130"/>
        <v>CUMPLE</v>
      </c>
      <c r="AX200" s="29"/>
      <c r="AY200" s="41">
        <v>273042</v>
      </c>
      <c r="AZ200" s="30" t="str">
        <f t="shared" si="131"/>
        <v>CUMPLE</v>
      </c>
      <c r="BA200" s="29"/>
      <c r="BB200" s="41">
        <v>269684</v>
      </c>
      <c r="BC200" s="119" t="str">
        <f t="shared" si="132"/>
        <v>CUMPLE</v>
      </c>
      <c r="BD200" s="106">
        <f t="shared" ref="BD200:BD231" si="133">SUM(I200:BB200)/16</f>
        <v>265824.875</v>
      </c>
      <c r="BE200" s="109">
        <f t="shared" ref="BE200:BE236" si="134">+BD200*$BE$4</f>
        <v>291184.56807499996</v>
      </c>
      <c r="BF200" s="110"/>
    </row>
    <row r="201" spans="1:58" s="31" customFormat="1" ht="14.4">
      <c r="A201" s="28"/>
      <c r="B201" s="28"/>
      <c r="C201" s="77" t="s">
        <v>412</v>
      </c>
      <c r="D201" s="78" t="s">
        <v>413</v>
      </c>
      <c r="E201" s="32" t="s">
        <v>41</v>
      </c>
      <c r="F201" s="88">
        <v>1</v>
      </c>
      <c r="G201" s="53">
        <v>37799</v>
      </c>
      <c r="H201" s="29"/>
      <c r="I201" s="41">
        <v>37572</v>
      </c>
      <c r="J201" s="30" t="str">
        <f t="shared" si="117"/>
        <v>CUMPLE</v>
      </c>
      <c r="K201" s="29"/>
      <c r="L201" s="41">
        <v>36665</v>
      </c>
      <c r="M201" s="30" t="str">
        <f t="shared" si="118"/>
        <v>CUMPLE</v>
      </c>
      <c r="N201" s="29"/>
      <c r="O201" s="41">
        <v>35153</v>
      </c>
      <c r="P201" s="30" t="str">
        <f t="shared" si="119"/>
        <v>CUMPLE</v>
      </c>
      <c r="Q201" s="29"/>
      <c r="R201" s="41">
        <v>36374</v>
      </c>
      <c r="S201" s="30" t="str">
        <f t="shared" si="120"/>
        <v>CUMPLE</v>
      </c>
      <c r="T201" s="29"/>
      <c r="U201" s="41">
        <v>36552</v>
      </c>
      <c r="V201" s="30" t="str">
        <f t="shared" si="121"/>
        <v>CUMPLE</v>
      </c>
      <c r="W201" s="29"/>
      <c r="X201" s="41">
        <v>37686</v>
      </c>
      <c r="Y201" s="30" t="str">
        <f t="shared" si="122"/>
        <v>CUMPLE</v>
      </c>
      <c r="Z201" s="29"/>
      <c r="AA201" s="41">
        <v>36801</v>
      </c>
      <c r="AB201" s="30" t="str">
        <f t="shared" si="123"/>
        <v>CUMPLE</v>
      </c>
      <c r="AC201" s="29"/>
      <c r="AD201" s="41">
        <v>36805</v>
      </c>
      <c r="AE201" s="30" t="str">
        <f t="shared" si="124"/>
        <v>CUMPLE</v>
      </c>
      <c r="AF201" s="29"/>
      <c r="AG201" s="41">
        <v>36203</v>
      </c>
      <c r="AH201" s="30" t="str">
        <f t="shared" si="125"/>
        <v>CUMPLE</v>
      </c>
      <c r="AI201" s="29"/>
      <c r="AJ201" s="41">
        <v>36760</v>
      </c>
      <c r="AK201" s="30" t="str">
        <f t="shared" si="126"/>
        <v>CUMPLE</v>
      </c>
      <c r="AL201" s="29"/>
      <c r="AM201" s="41">
        <v>36476</v>
      </c>
      <c r="AN201" s="30" t="str">
        <f t="shared" si="127"/>
        <v>CUMPLE</v>
      </c>
      <c r="AO201" s="29"/>
      <c r="AP201" s="41">
        <v>36968</v>
      </c>
      <c r="AQ201" s="30" t="str">
        <f t="shared" si="128"/>
        <v>CUMPLE</v>
      </c>
      <c r="AR201" s="29"/>
      <c r="AS201" s="41">
        <v>36552</v>
      </c>
      <c r="AT201" s="30" t="str">
        <f t="shared" si="129"/>
        <v>CUMPLE</v>
      </c>
      <c r="AU201" s="29"/>
      <c r="AV201" s="41">
        <v>37100</v>
      </c>
      <c r="AW201" s="30" t="str">
        <f t="shared" si="130"/>
        <v>CUMPLE</v>
      </c>
      <c r="AX201" s="29"/>
      <c r="AY201" s="41">
        <v>32129</v>
      </c>
      <c r="AZ201" s="30" t="str">
        <f t="shared" si="131"/>
        <v>CUMPLE</v>
      </c>
      <c r="BA201" s="29"/>
      <c r="BB201" s="41">
        <v>37334</v>
      </c>
      <c r="BC201" s="119" t="str">
        <f t="shared" si="132"/>
        <v>CUMPLE</v>
      </c>
      <c r="BD201" s="106">
        <f t="shared" si="133"/>
        <v>36445.625</v>
      </c>
      <c r="BE201" s="109">
        <f t="shared" si="134"/>
        <v>39922.537624999997</v>
      </c>
      <c r="BF201" s="110"/>
    </row>
    <row r="202" spans="1:58" s="31" customFormat="1" ht="41.4">
      <c r="A202" s="28"/>
      <c r="B202" s="28"/>
      <c r="C202" s="77" t="s">
        <v>414</v>
      </c>
      <c r="D202" s="78" t="s">
        <v>415</v>
      </c>
      <c r="E202" s="32" t="s">
        <v>30</v>
      </c>
      <c r="F202" s="88">
        <v>1</v>
      </c>
      <c r="G202" s="53">
        <v>62094</v>
      </c>
      <c r="H202" s="29"/>
      <c r="I202" s="41">
        <v>61721</v>
      </c>
      <c r="J202" s="30" t="str">
        <f t="shared" si="117"/>
        <v>CUMPLE</v>
      </c>
      <c r="K202" s="29"/>
      <c r="L202" s="41">
        <v>60231</v>
      </c>
      <c r="M202" s="30" t="str">
        <f t="shared" si="118"/>
        <v>CUMPLE</v>
      </c>
      <c r="N202" s="29"/>
      <c r="O202" s="41">
        <v>57747</v>
      </c>
      <c r="P202" s="30" t="str">
        <f t="shared" si="119"/>
        <v>CUMPLE</v>
      </c>
      <c r="Q202" s="29"/>
      <c r="R202" s="41">
        <v>59753</v>
      </c>
      <c r="S202" s="30" t="str">
        <f t="shared" si="120"/>
        <v>CUMPLE</v>
      </c>
      <c r="T202" s="29"/>
      <c r="U202" s="41">
        <v>60045</v>
      </c>
      <c r="V202" s="30" t="str">
        <f t="shared" si="121"/>
        <v>CUMPLE</v>
      </c>
      <c r="W202" s="29"/>
      <c r="X202" s="41">
        <v>61908</v>
      </c>
      <c r="Y202" s="30" t="str">
        <f t="shared" si="122"/>
        <v>CUMPLE</v>
      </c>
      <c r="Z202" s="29"/>
      <c r="AA202" s="41">
        <v>60455</v>
      </c>
      <c r="AB202" s="30" t="str">
        <f t="shared" si="123"/>
        <v>CUMPLE</v>
      </c>
      <c r="AC202" s="29"/>
      <c r="AD202" s="41">
        <v>60461</v>
      </c>
      <c r="AE202" s="30" t="str">
        <f t="shared" si="124"/>
        <v>CUMPLE</v>
      </c>
      <c r="AF202" s="29"/>
      <c r="AG202" s="41">
        <v>59472</v>
      </c>
      <c r="AH202" s="30" t="str">
        <f t="shared" si="125"/>
        <v>CUMPLE</v>
      </c>
      <c r="AI202" s="29"/>
      <c r="AJ202" s="41">
        <v>60386</v>
      </c>
      <c r="AK202" s="30" t="str">
        <f t="shared" si="126"/>
        <v>CUMPLE</v>
      </c>
      <c r="AL202" s="29"/>
      <c r="AM202" s="41">
        <v>59921</v>
      </c>
      <c r="AN202" s="30" t="str">
        <f t="shared" si="127"/>
        <v>CUMPLE</v>
      </c>
      <c r="AO202" s="29"/>
      <c r="AP202" s="41">
        <v>60728</v>
      </c>
      <c r="AQ202" s="30" t="str">
        <f t="shared" si="128"/>
        <v>CUMPLE</v>
      </c>
      <c r="AR202" s="29"/>
      <c r="AS202" s="41">
        <v>60045</v>
      </c>
      <c r="AT202" s="30" t="str">
        <f t="shared" si="129"/>
        <v>CUMPLE</v>
      </c>
      <c r="AU202" s="29"/>
      <c r="AV202" s="41">
        <v>60945</v>
      </c>
      <c r="AW202" s="30" t="str">
        <f t="shared" si="130"/>
        <v>CUMPLE</v>
      </c>
      <c r="AX202" s="29"/>
      <c r="AY202" s="41">
        <v>62094</v>
      </c>
      <c r="AZ202" s="30" t="str">
        <f t="shared" si="131"/>
        <v>CUMPLE</v>
      </c>
      <c r="BA202" s="29"/>
      <c r="BB202" s="41">
        <v>61330</v>
      </c>
      <c r="BC202" s="119" t="str">
        <f t="shared" si="132"/>
        <v>CUMPLE</v>
      </c>
      <c r="BD202" s="106">
        <f t="shared" si="133"/>
        <v>60452.625</v>
      </c>
      <c r="BE202" s="109">
        <f t="shared" si="134"/>
        <v>66219.805424999999</v>
      </c>
      <c r="BF202" s="110"/>
    </row>
    <row r="203" spans="1:58" s="31" customFormat="1" ht="41.4">
      <c r="A203" s="28"/>
      <c r="B203" s="28"/>
      <c r="C203" s="77" t="s">
        <v>416</v>
      </c>
      <c r="D203" s="78" t="s">
        <v>417</v>
      </c>
      <c r="E203" s="32" t="s">
        <v>30</v>
      </c>
      <c r="F203" s="88">
        <v>1</v>
      </c>
      <c r="G203" s="53">
        <v>93640</v>
      </c>
      <c r="H203" s="29"/>
      <c r="I203" s="41">
        <v>93078</v>
      </c>
      <c r="J203" s="30" t="str">
        <f t="shared" si="117"/>
        <v>CUMPLE</v>
      </c>
      <c r="K203" s="29"/>
      <c r="L203" s="41">
        <v>90831</v>
      </c>
      <c r="M203" s="30" t="str">
        <f t="shared" si="118"/>
        <v>CUMPLE</v>
      </c>
      <c r="N203" s="29"/>
      <c r="O203" s="41">
        <v>87085</v>
      </c>
      <c r="P203" s="30" t="str">
        <f t="shared" si="119"/>
        <v>CUMPLE</v>
      </c>
      <c r="Q203" s="29"/>
      <c r="R203" s="41">
        <v>90110</v>
      </c>
      <c r="S203" s="30" t="str">
        <f t="shared" si="120"/>
        <v>CUMPLE</v>
      </c>
      <c r="T203" s="29"/>
      <c r="U203" s="41">
        <v>90550</v>
      </c>
      <c r="V203" s="30" t="str">
        <f t="shared" si="121"/>
        <v>CUMPLE</v>
      </c>
      <c r="W203" s="29"/>
      <c r="X203" s="41">
        <v>93359</v>
      </c>
      <c r="Y203" s="30" t="str">
        <f t="shared" si="122"/>
        <v>CUMPLE</v>
      </c>
      <c r="Z203" s="29"/>
      <c r="AA203" s="41">
        <v>91168</v>
      </c>
      <c r="AB203" s="30" t="str">
        <f t="shared" si="123"/>
        <v>CUMPLE</v>
      </c>
      <c r="AC203" s="29"/>
      <c r="AD203" s="41">
        <v>91177</v>
      </c>
      <c r="AE203" s="30" t="str">
        <f t="shared" si="124"/>
        <v>CUMPLE</v>
      </c>
      <c r="AF203" s="29"/>
      <c r="AG203" s="41">
        <v>89686</v>
      </c>
      <c r="AH203" s="30" t="str">
        <f t="shared" si="125"/>
        <v>CUMPLE</v>
      </c>
      <c r="AI203" s="29"/>
      <c r="AJ203" s="41">
        <v>91065</v>
      </c>
      <c r="AK203" s="30" t="str">
        <f t="shared" si="126"/>
        <v>CUMPLE</v>
      </c>
      <c r="AL203" s="29"/>
      <c r="AM203" s="41">
        <v>90363</v>
      </c>
      <c r="AN203" s="30" t="str">
        <f t="shared" si="127"/>
        <v>CUMPLE</v>
      </c>
      <c r="AO203" s="29"/>
      <c r="AP203" s="41">
        <v>91580</v>
      </c>
      <c r="AQ203" s="30" t="str">
        <f t="shared" si="128"/>
        <v>CUMPLE</v>
      </c>
      <c r="AR203" s="29"/>
      <c r="AS203" s="41">
        <v>90550</v>
      </c>
      <c r="AT203" s="30" t="str">
        <f t="shared" si="129"/>
        <v>CUMPLE</v>
      </c>
      <c r="AU203" s="29"/>
      <c r="AV203" s="41">
        <v>91908</v>
      </c>
      <c r="AW203" s="30" t="str">
        <f t="shared" si="130"/>
        <v>CUMPLE</v>
      </c>
      <c r="AX203" s="29"/>
      <c r="AY203" s="41">
        <v>93640</v>
      </c>
      <c r="AZ203" s="30" t="str">
        <f t="shared" si="131"/>
        <v>CUMPLE</v>
      </c>
      <c r="BA203" s="29"/>
      <c r="BB203" s="41">
        <v>92488</v>
      </c>
      <c r="BC203" s="119" t="str">
        <f t="shared" si="132"/>
        <v>CUMPLE</v>
      </c>
      <c r="BD203" s="106">
        <f t="shared" si="133"/>
        <v>91164.875</v>
      </c>
      <c r="BE203" s="109">
        <f t="shared" si="134"/>
        <v>99862.00407499999</v>
      </c>
      <c r="BF203" s="110"/>
    </row>
    <row r="204" spans="1:58" s="31" customFormat="1" ht="27.6">
      <c r="A204" s="28"/>
      <c r="B204" s="28"/>
      <c r="C204" s="77" t="s">
        <v>418</v>
      </c>
      <c r="D204" s="78" t="s">
        <v>419</v>
      </c>
      <c r="E204" s="32" t="s">
        <v>30</v>
      </c>
      <c r="F204" s="88">
        <v>1</v>
      </c>
      <c r="G204" s="53">
        <v>64243</v>
      </c>
      <c r="H204" s="29"/>
      <c r="I204" s="41">
        <v>63857</v>
      </c>
      <c r="J204" s="30" t="str">
        <f t="shared" si="117"/>
        <v>CUMPLE</v>
      </c>
      <c r="K204" s="29"/>
      <c r="L204" s="41">
        <v>62315</v>
      </c>
      <c r="M204" s="30" t="str">
        <f t="shared" si="118"/>
        <v>CUMPLE</v>
      </c>
      <c r="N204" s="29"/>
      <c r="O204" s="41">
        <v>59746</v>
      </c>
      <c r="P204" s="30" t="str">
        <f t="shared" si="119"/>
        <v>CUMPLE</v>
      </c>
      <c r="Q204" s="29"/>
      <c r="R204" s="41">
        <v>61821</v>
      </c>
      <c r="S204" s="30" t="str">
        <f t="shared" si="120"/>
        <v>CUMPLE</v>
      </c>
      <c r="T204" s="29"/>
      <c r="U204" s="41">
        <v>62123</v>
      </c>
      <c r="V204" s="30" t="str">
        <f t="shared" si="121"/>
        <v>CUMPLE</v>
      </c>
      <c r="W204" s="29"/>
      <c r="X204" s="41">
        <v>64050</v>
      </c>
      <c r="Y204" s="30" t="str">
        <f t="shared" si="122"/>
        <v>CUMPLE</v>
      </c>
      <c r="Z204" s="29"/>
      <c r="AA204" s="41">
        <v>62547</v>
      </c>
      <c r="AB204" s="30" t="str">
        <f t="shared" si="123"/>
        <v>CUMPLE</v>
      </c>
      <c r="AC204" s="29"/>
      <c r="AD204" s="41">
        <v>62553</v>
      </c>
      <c r="AE204" s="30" t="str">
        <f t="shared" si="124"/>
        <v>CUMPLE</v>
      </c>
      <c r="AF204" s="29"/>
      <c r="AG204" s="41">
        <v>61530</v>
      </c>
      <c r="AH204" s="30" t="str">
        <f t="shared" si="125"/>
        <v>CUMPLE</v>
      </c>
      <c r="AI204" s="29"/>
      <c r="AJ204" s="41">
        <v>62476</v>
      </c>
      <c r="AK204" s="30" t="str">
        <f t="shared" si="126"/>
        <v>CUMPLE</v>
      </c>
      <c r="AL204" s="29"/>
      <c r="AM204" s="41">
        <v>61994</v>
      </c>
      <c r="AN204" s="30" t="str">
        <f t="shared" si="127"/>
        <v>CUMPLE</v>
      </c>
      <c r="AO204" s="29"/>
      <c r="AP204" s="41">
        <v>62829</v>
      </c>
      <c r="AQ204" s="30" t="str">
        <f t="shared" si="128"/>
        <v>CUMPLE</v>
      </c>
      <c r="AR204" s="29"/>
      <c r="AS204" s="41">
        <v>62123</v>
      </c>
      <c r="AT204" s="30" t="str">
        <f t="shared" si="129"/>
        <v>CUMPLE</v>
      </c>
      <c r="AU204" s="29"/>
      <c r="AV204" s="41">
        <v>63054</v>
      </c>
      <c r="AW204" s="30" t="str">
        <f t="shared" si="130"/>
        <v>CUMPLE</v>
      </c>
      <c r="AX204" s="29"/>
      <c r="AY204" s="41">
        <v>64243</v>
      </c>
      <c r="AZ204" s="30" t="str">
        <f t="shared" si="131"/>
        <v>CUMPLE</v>
      </c>
      <c r="BA204" s="29"/>
      <c r="BB204" s="41">
        <v>63452</v>
      </c>
      <c r="BC204" s="119" t="str">
        <f t="shared" si="132"/>
        <v>CUMPLE</v>
      </c>
      <c r="BD204" s="106">
        <f t="shared" si="133"/>
        <v>62544.5625</v>
      </c>
      <c r="BE204" s="109">
        <f t="shared" si="134"/>
        <v>68511.313762499994</v>
      </c>
      <c r="BF204" s="110"/>
    </row>
    <row r="205" spans="1:58" s="31" customFormat="1" ht="14.4">
      <c r="A205" s="28"/>
      <c r="B205" s="28"/>
      <c r="C205" s="77" t="s">
        <v>420</v>
      </c>
      <c r="D205" s="78" t="s">
        <v>421</v>
      </c>
      <c r="E205" s="32" t="s">
        <v>30</v>
      </c>
      <c r="F205" s="88">
        <v>1</v>
      </c>
      <c r="G205" s="53">
        <v>67377</v>
      </c>
      <c r="H205" s="29"/>
      <c r="I205" s="41">
        <v>66972</v>
      </c>
      <c r="J205" s="30" t="str">
        <f t="shared" si="117"/>
        <v>CUMPLE</v>
      </c>
      <c r="K205" s="29"/>
      <c r="L205" s="41">
        <v>65355</v>
      </c>
      <c r="M205" s="30" t="str">
        <f t="shared" si="118"/>
        <v>CUMPLE</v>
      </c>
      <c r="N205" s="29"/>
      <c r="O205" s="41">
        <v>62660</v>
      </c>
      <c r="P205" s="30" t="str">
        <f t="shared" si="119"/>
        <v>CUMPLE</v>
      </c>
      <c r="Q205" s="29"/>
      <c r="R205" s="41">
        <v>64837</v>
      </c>
      <c r="S205" s="30" t="str">
        <f t="shared" si="120"/>
        <v>CUMPLE</v>
      </c>
      <c r="T205" s="29"/>
      <c r="U205" s="41">
        <v>65153</v>
      </c>
      <c r="V205" s="30" t="str">
        <f t="shared" si="121"/>
        <v>CUMPLE</v>
      </c>
      <c r="W205" s="29"/>
      <c r="X205" s="41">
        <v>67174</v>
      </c>
      <c r="Y205" s="30" t="str">
        <f t="shared" si="122"/>
        <v>CUMPLE</v>
      </c>
      <c r="Z205" s="29"/>
      <c r="AA205" s="41">
        <v>65598</v>
      </c>
      <c r="AB205" s="30" t="str">
        <f t="shared" si="123"/>
        <v>CUMPLE</v>
      </c>
      <c r="AC205" s="29"/>
      <c r="AD205" s="41">
        <v>65605</v>
      </c>
      <c r="AE205" s="30" t="str">
        <f t="shared" si="124"/>
        <v>CUMPLE</v>
      </c>
      <c r="AF205" s="29"/>
      <c r="AG205" s="41">
        <v>64531</v>
      </c>
      <c r="AH205" s="30" t="str">
        <f t="shared" si="125"/>
        <v>CUMPLE</v>
      </c>
      <c r="AI205" s="29"/>
      <c r="AJ205" s="41">
        <v>65524</v>
      </c>
      <c r="AK205" s="30" t="str">
        <f t="shared" si="126"/>
        <v>CUMPLE</v>
      </c>
      <c r="AL205" s="29"/>
      <c r="AM205" s="41">
        <v>65018</v>
      </c>
      <c r="AN205" s="30" t="str">
        <f t="shared" si="127"/>
        <v>CUMPLE</v>
      </c>
      <c r="AO205" s="29"/>
      <c r="AP205" s="41">
        <v>65894</v>
      </c>
      <c r="AQ205" s="30" t="str">
        <f t="shared" si="128"/>
        <v>CUMPLE</v>
      </c>
      <c r="AR205" s="29"/>
      <c r="AS205" s="41">
        <v>65153</v>
      </c>
      <c r="AT205" s="30" t="str">
        <f t="shared" si="129"/>
        <v>CUMPLE</v>
      </c>
      <c r="AU205" s="29"/>
      <c r="AV205" s="41">
        <v>66130</v>
      </c>
      <c r="AW205" s="30" t="str">
        <f t="shared" si="130"/>
        <v>CUMPLE</v>
      </c>
      <c r="AX205" s="29"/>
      <c r="AY205" s="41">
        <v>67377</v>
      </c>
      <c r="AZ205" s="30" t="str">
        <f t="shared" si="131"/>
        <v>CUMPLE</v>
      </c>
      <c r="BA205" s="29"/>
      <c r="BB205" s="41">
        <v>66548</v>
      </c>
      <c r="BC205" s="119" t="str">
        <f t="shared" si="132"/>
        <v>CUMPLE</v>
      </c>
      <c r="BD205" s="106">
        <f t="shared" si="133"/>
        <v>65595.5625</v>
      </c>
      <c r="BE205" s="109">
        <f t="shared" si="134"/>
        <v>71853.379162500001</v>
      </c>
      <c r="BF205" s="110"/>
    </row>
    <row r="206" spans="1:58" s="31" customFormat="1" ht="27.6">
      <c r="A206" s="28"/>
      <c r="B206" s="28"/>
      <c r="C206" s="77" t="s">
        <v>422</v>
      </c>
      <c r="D206" s="78" t="s">
        <v>423</v>
      </c>
      <c r="E206" s="32" t="s">
        <v>30</v>
      </c>
      <c r="F206" s="88">
        <v>1</v>
      </c>
      <c r="G206" s="53">
        <v>118900</v>
      </c>
      <c r="H206" s="29"/>
      <c r="I206" s="41">
        <v>118187</v>
      </c>
      <c r="J206" s="30" t="str">
        <f t="shared" si="117"/>
        <v>CUMPLE</v>
      </c>
      <c r="K206" s="29"/>
      <c r="L206" s="41">
        <v>115333</v>
      </c>
      <c r="M206" s="30" t="str">
        <f t="shared" si="118"/>
        <v>CUMPLE</v>
      </c>
      <c r="N206" s="29"/>
      <c r="O206" s="41">
        <v>110577</v>
      </c>
      <c r="P206" s="30" t="str">
        <f t="shared" si="119"/>
        <v>CUMPLE</v>
      </c>
      <c r="Q206" s="29"/>
      <c r="R206" s="41">
        <v>114417</v>
      </c>
      <c r="S206" s="30" t="str">
        <f t="shared" si="120"/>
        <v>CUMPLE</v>
      </c>
      <c r="T206" s="29"/>
      <c r="U206" s="41">
        <v>114976</v>
      </c>
      <c r="V206" s="30" t="str">
        <f t="shared" si="121"/>
        <v>CUMPLE</v>
      </c>
      <c r="W206" s="29"/>
      <c r="X206" s="41">
        <v>118543</v>
      </c>
      <c r="Y206" s="30" t="str">
        <f t="shared" si="122"/>
        <v>CUMPLE</v>
      </c>
      <c r="Z206" s="29"/>
      <c r="AA206" s="41">
        <v>115761</v>
      </c>
      <c r="AB206" s="30" t="str">
        <f t="shared" si="123"/>
        <v>CUMPLE</v>
      </c>
      <c r="AC206" s="29"/>
      <c r="AD206" s="41">
        <v>115773</v>
      </c>
      <c r="AE206" s="30" t="str">
        <f t="shared" si="124"/>
        <v>CUMPLE</v>
      </c>
      <c r="AF206" s="29"/>
      <c r="AG206" s="41">
        <v>113879</v>
      </c>
      <c r="AH206" s="30" t="str">
        <f t="shared" si="125"/>
        <v>CUMPLE</v>
      </c>
      <c r="AI206" s="29"/>
      <c r="AJ206" s="41">
        <v>115630</v>
      </c>
      <c r="AK206" s="30" t="str">
        <f t="shared" si="126"/>
        <v>CUMPLE</v>
      </c>
      <c r="AL206" s="29"/>
      <c r="AM206" s="41">
        <v>114739</v>
      </c>
      <c r="AN206" s="30" t="str">
        <f t="shared" si="127"/>
        <v>CUMPLE</v>
      </c>
      <c r="AO206" s="29"/>
      <c r="AP206" s="41">
        <v>116284</v>
      </c>
      <c r="AQ206" s="30" t="str">
        <f t="shared" si="128"/>
        <v>CUMPLE</v>
      </c>
      <c r="AR206" s="29"/>
      <c r="AS206" s="41">
        <v>114976</v>
      </c>
      <c r="AT206" s="30" t="str">
        <f t="shared" si="129"/>
        <v>CUMPLE</v>
      </c>
      <c r="AU206" s="29"/>
      <c r="AV206" s="41">
        <v>116700</v>
      </c>
      <c r="AW206" s="30" t="str">
        <f t="shared" si="130"/>
        <v>CUMPLE</v>
      </c>
      <c r="AX206" s="29"/>
      <c r="AY206" s="41">
        <v>118900</v>
      </c>
      <c r="AZ206" s="30" t="str">
        <f t="shared" si="131"/>
        <v>CUMPLE</v>
      </c>
      <c r="BA206" s="29"/>
      <c r="BB206" s="41">
        <v>117438</v>
      </c>
      <c r="BC206" s="119" t="str">
        <f t="shared" si="132"/>
        <v>CUMPLE</v>
      </c>
      <c r="BD206" s="106">
        <f t="shared" si="133"/>
        <v>115757.0625</v>
      </c>
      <c r="BE206" s="109">
        <f t="shared" si="134"/>
        <v>126800.2862625</v>
      </c>
      <c r="BF206" s="110"/>
    </row>
    <row r="207" spans="1:58" s="31" customFormat="1" ht="27.6">
      <c r="A207" s="28"/>
      <c r="B207" s="28"/>
      <c r="C207" s="77" t="s">
        <v>424</v>
      </c>
      <c r="D207" s="78" t="s">
        <v>425</v>
      </c>
      <c r="E207" s="32" t="s">
        <v>30</v>
      </c>
      <c r="F207" s="88">
        <v>1</v>
      </c>
      <c r="G207" s="53">
        <v>171295</v>
      </c>
      <c r="H207" s="29"/>
      <c r="I207" s="41">
        <v>170268</v>
      </c>
      <c r="J207" s="30" t="str">
        <f t="shared" si="117"/>
        <v>CUMPLE</v>
      </c>
      <c r="K207" s="29"/>
      <c r="L207" s="41">
        <v>166157</v>
      </c>
      <c r="M207" s="30" t="str">
        <f t="shared" si="118"/>
        <v>CUMPLE</v>
      </c>
      <c r="N207" s="29"/>
      <c r="O207" s="41">
        <v>159305</v>
      </c>
      <c r="P207" s="30" t="str">
        <f t="shared" si="119"/>
        <v>CUMPLE</v>
      </c>
      <c r="Q207" s="29"/>
      <c r="R207" s="41">
        <v>164837</v>
      </c>
      <c r="S207" s="30" t="str">
        <f t="shared" si="120"/>
        <v>CUMPLE</v>
      </c>
      <c r="T207" s="29"/>
      <c r="U207" s="41">
        <v>165643</v>
      </c>
      <c r="V207" s="30" t="str">
        <f t="shared" si="121"/>
        <v>CUMPLE</v>
      </c>
      <c r="W207" s="29"/>
      <c r="X207" s="41">
        <v>170782</v>
      </c>
      <c r="Y207" s="30" t="str">
        <f t="shared" si="122"/>
        <v>CUMPLE</v>
      </c>
      <c r="Z207" s="29"/>
      <c r="AA207" s="41">
        <v>166773</v>
      </c>
      <c r="AB207" s="30" t="str">
        <f t="shared" si="123"/>
        <v>CUMPLE</v>
      </c>
      <c r="AC207" s="29"/>
      <c r="AD207" s="41">
        <v>166790</v>
      </c>
      <c r="AE207" s="30" t="str">
        <f t="shared" si="124"/>
        <v>CUMPLE</v>
      </c>
      <c r="AF207" s="29"/>
      <c r="AG207" s="41">
        <v>164062</v>
      </c>
      <c r="AH207" s="30" t="str">
        <f t="shared" si="125"/>
        <v>CUMPLE</v>
      </c>
      <c r="AI207" s="29"/>
      <c r="AJ207" s="41">
        <v>166585</v>
      </c>
      <c r="AK207" s="30" t="str">
        <f t="shared" si="126"/>
        <v>CUMPLE</v>
      </c>
      <c r="AL207" s="29"/>
      <c r="AM207" s="41">
        <v>165300</v>
      </c>
      <c r="AN207" s="30" t="str">
        <f t="shared" si="127"/>
        <v>CUMPLE</v>
      </c>
      <c r="AO207" s="29"/>
      <c r="AP207" s="41">
        <v>167527</v>
      </c>
      <c r="AQ207" s="30" t="str">
        <f t="shared" si="128"/>
        <v>CUMPLE</v>
      </c>
      <c r="AR207" s="29"/>
      <c r="AS207" s="41">
        <v>165643</v>
      </c>
      <c r="AT207" s="30" t="str">
        <f t="shared" si="129"/>
        <v>CUMPLE</v>
      </c>
      <c r="AU207" s="29"/>
      <c r="AV207" s="41">
        <v>168126</v>
      </c>
      <c r="AW207" s="30" t="str">
        <f t="shared" si="130"/>
        <v>CUMPLE</v>
      </c>
      <c r="AX207" s="29"/>
      <c r="AY207" s="41">
        <v>171295</v>
      </c>
      <c r="AZ207" s="30" t="str">
        <f t="shared" si="131"/>
        <v>CUMPLE</v>
      </c>
      <c r="BA207" s="29"/>
      <c r="BB207" s="41">
        <v>169188</v>
      </c>
      <c r="BC207" s="119" t="str">
        <f t="shared" si="132"/>
        <v>CUMPLE</v>
      </c>
      <c r="BD207" s="106">
        <f t="shared" si="133"/>
        <v>166767.5625</v>
      </c>
      <c r="BE207" s="109">
        <f t="shared" si="134"/>
        <v>182677.1879625</v>
      </c>
      <c r="BF207" s="110"/>
    </row>
    <row r="208" spans="1:58" s="31" customFormat="1" ht="15" thickBot="1">
      <c r="A208" s="28"/>
      <c r="B208" s="28"/>
      <c r="C208" s="79" t="s">
        <v>426</v>
      </c>
      <c r="D208" s="80" t="s">
        <v>427</v>
      </c>
      <c r="E208" s="50" t="s">
        <v>50</v>
      </c>
      <c r="F208" s="89">
        <v>1</v>
      </c>
      <c r="G208" s="55">
        <v>196998</v>
      </c>
      <c r="H208" s="29"/>
      <c r="I208" s="41">
        <v>195816</v>
      </c>
      <c r="J208" s="30" t="str">
        <f t="shared" si="117"/>
        <v>CUMPLE</v>
      </c>
      <c r="K208" s="29"/>
      <c r="L208" s="41">
        <v>191088</v>
      </c>
      <c r="M208" s="30" t="str">
        <f t="shared" si="118"/>
        <v>CUMPLE</v>
      </c>
      <c r="N208" s="29"/>
      <c r="O208" s="41">
        <v>183209</v>
      </c>
      <c r="P208" s="30" t="str">
        <f t="shared" si="119"/>
        <v>CUMPLE</v>
      </c>
      <c r="Q208" s="29"/>
      <c r="R208" s="41">
        <v>189571</v>
      </c>
      <c r="S208" s="30" t="str">
        <f t="shared" si="120"/>
        <v>CUMPLE</v>
      </c>
      <c r="T208" s="29"/>
      <c r="U208" s="41">
        <v>190497</v>
      </c>
      <c r="V208" s="30" t="str">
        <f t="shared" si="121"/>
        <v>CUMPLE</v>
      </c>
      <c r="W208" s="29"/>
      <c r="X208" s="41">
        <v>196407</v>
      </c>
      <c r="Y208" s="30" t="str">
        <f t="shared" si="122"/>
        <v>CUMPLE</v>
      </c>
      <c r="Z208" s="29"/>
      <c r="AA208" s="41">
        <v>191798</v>
      </c>
      <c r="AB208" s="30" t="str">
        <f t="shared" si="123"/>
        <v>CUMPLE</v>
      </c>
      <c r="AC208" s="29"/>
      <c r="AD208" s="41">
        <v>191817</v>
      </c>
      <c r="AE208" s="30" t="str">
        <f t="shared" si="124"/>
        <v>CUMPLE</v>
      </c>
      <c r="AF208" s="29"/>
      <c r="AG208" s="41">
        <v>188679</v>
      </c>
      <c r="AH208" s="30" t="str">
        <f t="shared" si="125"/>
        <v>CUMPLE</v>
      </c>
      <c r="AI208" s="29"/>
      <c r="AJ208" s="41">
        <v>191581</v>
      </c>
      <c r="AK208" s="30" t="str">
        <f t="shared" si="126"/>
        <v>CUMPLE</v>
      </c>
      <c r="AL208" s="29"/>
      <c r="AM208" s="41">
        <v>190103</v>
      </c>
      <c r="AN208" s="30" t="str">
        <f t="shared" si="127"/>
        <v>CUMPLE</v>
      </c>
      <c r="AO208" s="29"/>
      <c r="AP208" s="41">
        <v>192664</v>
      </c>
      <c r="AQ208" s="30" t="str">
        <f t="shared" si="128"/>
        <v>CUMPLE</v>
      </c>
      <c r="AR208" s="29"/>
      <c r="AS208" s="41">
        <v>190497</v>
      </c>
      <c r="AT208" s="30" t="str">
        <f t="shared" si="129"/>
        <v>CUMPLE</v>
      </c>
      <c r="AU208" s="29"/>
      <c r="AV208" s="41">
        <v>193354</v>
      </c>
      <c r="AW208" s="30" t="str">
        <f t="shared" si="130"/>
        <v>CUMPLE</v>
      </c>
      <c r="AX208" s="29"/>
      <c r="AY208" s="41">
        <v>196998</v>
      </c>
      <c r="AZ208" s="30" t="str">
        <f t="shared" si="131"/>
        <v>CUMPLE</v>
      </c>
      <c r="BA208" s="29"/>
      <c r="BB208" s="41">
        <v>194575</v>
      </c>
      <c r="BC208" s="119" t="str">
        <f t="shared" si="132"/>
        <v>CUMPLE</v>
      </c>
      <c r="BD208" s="106">
        <f t="shared" si="133"/>
        <v>191790.875</v>
      </c>
      <c r="BE208" s="112">
        <f t="shared" si="134"/>
        <v>210087.724475</v>
      </c>
      <c r="BF208" s="110"/>
    </row>
    <row r="209" spans="1:58" s="31" customFormat="1" ht="16.2" thickBot="1">
      <c r="A209" s="28"/>
      <c r="B209" s="28"/>
      <c r="C209" s="57">
        <v>8</v>
      </c>
      <c r="D209" s="125" t="s">
        <v>428</v>
      </c>
      <c r="E209" s="125"/>
      <c r="F209" s="125"/>
      <c r="G209" s="58">
        <f>SUM(G210:G214)</f>
        <v>6138147</v>
      </c>
      <c r="H209" s="29"/>
      <c r="I209" s="58">
        <f>SUM(I210:I214)</f>
        <v>6101317</v>
      </c>
      <c r="J209" s="30"/>
      <c r="K209" s="29"/>
      <c r="L209" s="58">
        <f>SUM(L210:L214)</f>
        <v>5954002</v>
      </c>
      <c r="M209" s="30"/>
      <c r="N209" s="29"/>
      <c r="O209" s="58">
        <f>SUM(O210:O214)</f>
        <v>5708477</v>
      </c>
      <c r="P209" s="30"/>
      <c r="Q209" s="29"/>
      <c r="R209" s="58">
        <f>SUM(R210:R214)</f>
        <v>5906739</v>
      </c>
      <c r="S209" s="30"/>
      <c r="T209" s="29"/>
      <c r="U209" s="58">
        <f>SUM(U210:U214)</f>
        <v>5935589</v>
      </c>
      <c r="V209" s="30"/>
      <c r="W209" s="29"/>
      <c r="X209" s="58">
        <f>SUM(X210:X214)</f>
        <v>6119733</v>
      </c>
      <c r="Y209" s="30"/>
      <c r="Z209" s="29"/>
      <c r="AA209" s="58">
        <f>SUM(AA210:AA214)</f>
        <v>5976100</v>
      </c>
      <c r="AB209" s="30"/>
      <c r="AC209" s="29"/>
      <c r="AD209" s="58">
        <f>SUM(AD210:AD214)</f>
        <v>5984720</v>
      </c>
      <c r="AE209" s="30"/>
      <c r="AF209" s="29"/>
      <c r="AG209" s="58">
        <f>SUM(AG210:AG214)</f>
        <v>5878933</v>
      </c>
      <c r="AH209" s="30"/>
      <c r="AI209" s="29"/>
      <c r="AJ209" s="58">
        <f>SUM(AJ210:AJ214)</f>
        <v>5969347</v>
      </c>
      <c r="AK209" s="30"/>
      <c r="AL209" s="29"/>
      <c r="AM209" s="58">
        <f>SUM(AM210:AM214)</f>
        <v>5923313</v>
      </c>
      <c r="AN209" s="30"/>
      <c r="AO209" s="29"/>
      <c r="AP209" s="58">
        <f>SUM(AP210:AP214)</f>
        <v>6003108</v>
      </c>
      <c r="AQ209" s="30"/>
      <c r="AR209" s="29"/>
      <c r="AS209" s="58">
        <f>SUM(AS210:AS214)</f>
        <v>5935589</v>
      </c>
      <c r="AT209" s="30"/>
      <c r="AU209" s="29"/>
      <c r="AV209" s="58">
        <f>SUM(AV210:AV214)</f>
        <v>6024591</v>
      </c>
      <c r="AW209" s="30"/>
      <c r="AX209" s="29"/>
      <c r="AY209" s="58">
        <f>SUM(AY210:AY214)</f>
        <v>6138147</v>
      </c>
      <c r="AZ209" s="30"/>
      <c r="BA209" s="29"/>
      <c r="BB209" s="58">
        <f>SUM(BB210:BB214)</f>
        <v>6062649</v>
      </c>
      <c r="BC209" s="30"/>
      <c r="BD209" s="121">
        <f t="shared" si="133"/>
        <v>5976397.125</v>
      </c>
      <c r="BE209" s="58">
        <f t="shared" si="134"/>
        <v>6546545.4107249994</v>
      </c>
      <c r="BF209" s="58"/>
    </row>
    <row r="210" spans="1:58" s="31" customFormat="1" ht="14.4">
      <c r="A210" s="28"/>
      <c r="B210" s="28"/>
      <c r="C210" s="74" t="s">
        <v>429</v>
      </c>
      <c r="D210" s="75" t="s">
        <v>430</v>
      </c>
      <c r="E210" s="76" t="s">
        <v>50</v>
      </c>
      <c r="F210" s="87">
        <v>1</v>
      </c>
      <c r="G210" s="52">
        <v>494399</v>
      </c>
      <c r="H210" s="29"/>
      <c r="I210" s="41">
        <v>491432</v>
      </c>
      <c r="J210" s="30" t="str">
        <f>+IF(I210&lt;=$G210,"CUMPLE","NO CUMPLE")</f>
        <v>CUMPLE</v>
      </c>
      <c r="K210" s="29"/>
      <c r="L210" s="41">
        <v>479567</v>
      </c>
      <c r="M210" s="30" t="str">
        <f>+IF(L210&lt;=$G210,"CUMPLE","NO CUMPLE")</f>
        <v>CUMPLE</v>
      </c>
      <c r="N210" s="29"/>
      <c r="O210" s="41">
        <v>459791</v>
      </c>
      <c r="P210" s="30" t="str">
        <f>+IF(O210&lt;=$G210,"CUMPLE","NO CUMPLE")</f>
        <v>CUMPLE</v>
      </c>
      <c r="Q210" s="29"/>
      <c r="R210" s="41">
        <v>475760</v>
      </c>
      <c r="S210" s="30" t="str">
        <f>+IF(R210&lt;=$G210,"CUMPLE","NO CUMPLE")</f>
        <v>CUMPLE</v>
      </c>
      <c r="T210" s="29"/>
      <c r="U210" s="41">
        <v>478084</v>
      </c>
      <c r="V210" s="30" t="str">
        <f>+IF(U210&lt;=$G210,"CUMPLE","NO CUMPLE")</f>
        <v>CUMPLE</v>
      </c>
      <c r="W210" s="29"/>
      <c r="X210" s="41">
        <v>492916</v>
      </c>
      <c r="Y210" s="30" t="str">
        <f>+IF(X210&lt;=$G210,"CUMPLE","NO CUMPLE")</f>
        <v>CUMPLE</v>
      </c>
      <c r="Z210" s="29"/>
      <c r="AA210" s="41">
        <v>481347</v>
      </c>
      <c r="AB210" s="30" t="str">
        <f>+IF(AA210&lt;=$G210,"CUMPLE","NO CUMPLE")</f>
        <v>CUMPLE</v>
      </c>
      <c r="AC210" s="29"/>
      <c r="AD210" s="41">
        <v>482069</v>
      </c>
      <c r="AE210" s="30" t="str">
        <f>+IF(AD210&lt;=$G210,"CUMPLE","NO CUMPLE")</f>
        <v>CUMPLE</v>
      </c>
      <c r="AF210" s="29"/>
      <c r="AG210" s="41">
        <v>473520</v>
      </c>
      <c r="AH210" s="30" t="str">
        <f>+IF(AG210&lt;=$G210,"CUMPLE","NO CUMPLE")</f>
        <v>CUMPLE</v>
      </c>
      <c r="AI210" s="29"/>
      <c r="AJ210" s="41">
        <v>480803</v>
      </c>
      <c r="AK210" s="30" t="str">
        <f>+IF(AJ210&lt;=$G210,"CUMPLE","NO CUMPLE")</f>
        <v>CUMPLE</v>
      </c>
      <c r="AL210" s="29"/>
      <c r="AM210" s="41">
        <v>477095</v>
      </c>
      <c r="AN210" s="30" t="str">
        <f>+IF(AM210&lt;=$G210,"CUMPLE","NO CUMPLE")</f>
        <v>CUMPLE</v>
      </c>
      <c r="AO210" s="29"/>
      <c r="AP210" s="41">
        <v>483522</v>
      </c>
      <c r="AQ210" s="30" t="str">
        <f>+IF(AP210&lt;=$G210,"CUMPLE","NO CUMPLE")</f>
        <v>CUMPLE</v>
      </c>
      <c r="AR210" s="29"/>
      <c r="AS210" s="41">
        <v>478084</v>
      </c>
      <c r="AT210" s="30" t="str">
        <f>+IF(AS210&lt;=$G210,"CUMPLE","NO CUMPLE")</f>
        <v>CUMPLE</v>
      </c>
      <c r="AU210" s="29"/>
      <c r="AV210" s="41">
        <v>485252</v>
      </c>
      <c r="AW210" s="30" t="str">
        <f>+IF(AV210&lt;=$G210,"CUMPLE","NO CUMPLE")</f>
        <v>CUMPLE</v>
      </c>
      <c r="AX210" s="29"/>
      <c r="AY210" s="41">
        <v>494399</v>
      </c>
      <c r="AZ210" s="30" t="str">
        <f>+IF(AY210&lt;=$G210,"CUMPLE","NO CUMPLE")</f>
        <v>CUMPLE</v>
      </c>
      <c r="BA210" s="29"/>
      <c r="BB210" s="41">
        <v>488318</v>
      </c>
      <c r="BC210" s="119" t="str">
        <f>+IF(BB210&lt;=$G210,"CUMPLE","NO CUMPLE")</f>
        <v>CUMPLE</v>
      </c>
      <c r="BD210" s="106">
        <f t="shared" si="133"/>
        <v>481372.4375</v>
      </c>
      <c r="BE210" s="111">
        <f t="shared" si="134"/>
        <v>527295.36803749995</v>
      </c>
      <c r="BF210" s="116"/>
    </row>
    <row r="211" spans="1:58" s="31" customFormat="1" ht="27.6">
      <c r="A211" s="28"/>
      <c r="B211" s="28"/>
      <c r="C211" s="77" t="s">
        <v>431</v>
      </c>
      <c r="D211" s="78" t="s">
        <v>432</v>
      </c>
      <c r="E211" s="32" t="s">
        <v>50</v>
      </c>
      <c r="F211" s="88">
        <v>1</v>
      </c>
      <c r="G211" s="53">
        <v>1985216</v>
      </c>
      <c r="H211" s="29"/>
      <c r="I211" s="41">
        <v>1973304</v>
      </c>
      <c r="J211" s="30" t="str">
        <f t="shared" ref="J211:J214" si="135">+IF(I211&lt;=$G211,"CUMPLE","NO CUMPLE")</f>
        <v>CUMPLE</v>
      </c>
      <c r="K211" s="29"/>
      <c r="L211" s="41">
        <v>1925659</v>
      </c>
      <c r="M211" s="30" t="str">
        <f t="shared" ref="M211:M214" si="136">+IF(L211&lt;=$G211,"CUMPLE","NO CUMPLE")</f>
        <v>CUMPLE</v>
      </c>
      <c r="N211" s="29"/>
      <c r="O211" s="41">
        <v>1846251</v>
      </c>
      <c r="P211" s="30" t="str">
        <f t="shared" ref="P211:P214" si="137">+IF(O211&lt;=$G211,"CUMPLE","NO CUMPLE")</f>
        <v>CUMPLE</v>
      </c>
      <c r="Q211" s="29"/>
      <c r="R211" s="41">
        <v>1910373</v>
      </c>
      <c r="S211" s="30" t="str">
        <f t="shared" ref="S211:S214" si="138">+IF(R211&lt;=$G211,"CUMPLE","NO CUMPLE")</f>
        <v>CUMPLE</v>
      </c>
      <c r="T211" s="29"/>
      <c r="U211" s="41">
        <v>1919704</v>
      </c>
      <c r="V211" s="30" t="str">
        <f t="shared" ref="V211:V214" si="139">+IF(U211&lt;=$G211,"CUMPLE","NO CUMPLE")</f>
        <v>CUMPLE</v>
      </c>
      <c r="W211" s="29"/>
      <c r="X211" s="41">
        <v>1979260</v>
      </c>
      <c r="Y211" s="30" t="str">
        <f t="shared" ref="Y211:Y214" si="140">+IF(X211&lt;=$G211,"CUMPLE","NO CUMPLE")</f>
        <v>CUMPLE</v>
      </c>
      <c r="Z211" s="29"/>
      <c r="AA211" s="41">
        <v>1932806</v>
      </c>
      <c r="AB211" s="30" t="str">
        <f t="shared" ref="AB211:AB214" si="141">+IF(AA211&lt;=$G211,"CUMPLE","NO CUMPLE")</f>
        <v>CUMPLE</v>
      </c>
      <c r="AC211" s="29"/>
      <c r="AD211" s="41">
        <v>1935585</v>
      </c>
      <c r="AE211" s="30" t="str">
        <f t="shared" ref="AE211:AE214" si="142">+IF(AD211&lt;=$G211,"CUMPLE","NO CUMPLE")</f>
        <v>CUMPLE</v>
      </c>
      <c r="AF211" s="29"/>
      <c r="AG211" s="41">
        <v>1901380</v>
      </c>
      <c r="AH211" s="30" t="str">
        <f t="shared" ref="AH211:AH214" si="143">+IF(AG211&lt;=$G211,"CUMPLE","NO CUMPLE")</f>
        <v>CUMPLE</v>
      </c>
      <c r="AI211" s="29"/>
      <c r="AJ211" s="41">
        <v>1930622</v>
      </c>
      <c r="AK211" s="30" t="str">
        <f t="shared" ref="AK211:AK214" si="144">+IF(AJ211&lt;=$G211,"CUMPLE","NO CUMPLE")</f>
        <v>CUMPLE</v>
      </c>
      <c r="AL211" s="29"/>
      <c r="AM211" s="41">
        <v>1915733</v>
      </c>
      <c r="AN211" s="30" t="str">
        <f t="shared" ref="AN211:AN214" si="145">+IF(AM211&lt;=$G211,"CUMPLE","NO CUMPLE")</f>
        <v>CUMPLE</v>
      </c>
      <c r="AO211" s="29"/>
      <c r="AP211" s="41">
        <v>1941541</v>
      </c>
      <c r="AQ211" s="30" t="str">
        <f t="shared" ref="AQ211:AQ214" si="146">+IF(AP211&lt;=$G211,"CUMPLE","NO CUMPLE")</f>
        <v>CUMPLE</v>
      </c>
      <c r="AR211" s="29"/>
      <c r="AS211" s="41">
        <v>1919704</v>
      </c>
      <c r="AT211" s="30" t="str">
        <f t="shared" ref="AT211:AT214" si="147">+IF(AS211&lt;=$G211,"CUMPLE","NO CUMPLE")</f>
        <v>CUMPLE</v>
      </c>
      <c r="AU211" s="29"/>
      <c r="AV211" s="41">
        <v>1948489</v>
      </c>
      <c r="AW211" s="30" t="str">
        <f t="shared" ref="AW211:AW214" si="148">+IF(AV211&lt;=$G211,"CUMPLE","NO CUMPLE")</f>
        <v>CUMPLE</v>
      </c>
      <c r="AX211" s="29"/>
      <c r="AY211" s="41">
        <v>1985216</v>
      </c>
      <c r="AZ211" s="30" t="str">
        <f t="shared" ref="AZ211:AZ214" si="149">+IF(AY211&lt;=$G211,"CUMPLE","NO CUMPLE")</f>
        <v>CUMPLE</v>
      </c>
      <c r="BA211" s="29"/>
      <c r="BB211" s="41">
        <v>1960798</v>
      </c>
      <c r="BC211" s="119" t="str">
        <f t="shared" ref="BC211:BC214" si="150">+IF(BB211&lt;=$G211,"CUMPLE","NO CUMPLE")</f>
        <v>CUMPLE</v>
      </c>
      <c r="BD211" s="106">
        <f t="shared" si="133"/>
        <v>1932901.5625</v>
      </c>
      <c r="BE211" s="109">
        <f t="shared" si="134"/>
        <v>2117300.3715625</v>
      </c>
      <c r="BF211" s="110"/>
    </row>
    <row r="212" spans="1:58" s="31" customFormat="1" ht="41.4">
      <c r="A212" s="28"/>
      <c r="B212" s="28"/>
      <c r="C212" s="77" t="s">
        <v>433</v>
      </c>
      <c r="D212" s="78" t="s">
        <v>434</v>
      </c>
      <c r="E212" s="32" t="s">
        <v>50</v>
      </c>
      <c r="F212" s="88">
        <v>1</v>
      </c>
      <c r="G212" s="53">
        <v>2504363</v>
      </c>
      <c r="H212" s="29"/>
      <c r="I212" s="41">
        <v>2489337</v>
      </c>
      <c r="J212" s="30" t="str">
        <f t="shared" si="135"/>
        <v>CUMPLE</v>
      </c>
      <c r="K212" s="29"/>
      <c r="L212" s="41">
        <v>2429232</v>
      </c>
      <c r="M212" s="30" t="str">
        <f t="shared" si="136"/>
        <v>CUMPLE</v>
      </c>
      <c r="N212" s="29"/>
      <c r="O212" s="41">
        <v>2329058</v>
      </c>
      <c r="P212" s="30" t="str">
        <f t="shared" si="137"/>
        <v>CUMPLE</v>
      </c>
      <c r="Q212" s="29"/>
      <c r="R212" s="41">
        <v>2409949</v>
      </c>
      <c r="S212" s="30" t="str">
        <f t="shared" si="138"/>
        <v>CUMPLE</v>
      </c>
      <c r="T212" s="29"/>
      <c r="U212" s="41">
        <v>2421719</v>
      </c>
      <c r="V212" s="30" t="str">
        <f t="shared" si="139"/>
        <v>CUMPLE</v>
      </c>
      <c r="W212" s="29"/>
      <c r="X212" s="41">
        <v>2496850</v>
      </c>
      <c r="Y212" s="30" t="str">
        <f t="shared" si="140"/>
        <v>CUMPLE</v>
      </c>
      <c r="Z212" s="29"/>
      <c r="AA212" s="41">
        <v>2438248</v>
      </c>
      <c r="AB212" s="30" t="str">
        <f t="shared" si="141"/>
        <v>CUMPLE</v>
      </c>
      <c r="AC212" s="29"/>
      <c r="AD212" s="41">
        <v>2441754</v>
      </c>
      <c r="AE212" s="30" t="str">
        <f t="shared" si="142"/>
        <v>CUMPLE</v>
      </c>
      <c r="AF212" s="29"/>
      <c r="AG212" s="41">
        <v>2398604</v>
      </c>
      <c r="AH212" s="30" t="str">
        <f t="shared" si="143"/>
        <v>CUMPLE</v>
      </c>
      <c r="AI212" s="29"/>
      <c r="AJ212" s="41">
        <v>2435493</v>
      </c>
      <c r="AK212" s="30" t="str">
        <f t="shared" si="144"/>
        <v>CUMPLE</v>
      </c>
      <c r="AL212" s="29"/>
      <c r="AM212" s="41">
        <v>2416711</v>
      </c>
      <c r="AN212" s="30" t="str">
        <f t="shared" si="145"/>
        <v>CUMPLE</v>
      </c>
      <c r="AO212" s="29"/>
      <c r="AP212" s="41">
        <v>2449267</v>
      </c>
      <c r="AQ212" s="30" t="str">
        <f t="shared" si="146"/>
        <v>CUMPLE</v>
      </c>
      <c r="AR212" s="29"/>
      <c r="AS212" s="41">
        <v>2421719</v>
      </c>
      <c r="AT212" s="30" t="str">
        <f t="shared" si="147"/>
        <v>CUMPLE</v>
      </c>
      <c r="AU212" s="29"/>
      <c r="AV212" s="41">
        <v>2458033</v>
      </c>
      <c r="AW212" s="30" t="str">
        <f t="shared" si="148"/>
        <v>CUMPLE</v>
      </c>
      <c r="AX212" s="29"/>
      <c r="AY212" s="41">
        <v>2504363</v>
      </c>
      <c r="AZ212" s="30" t="str">
        <f t="shared" si="149"/>
        <v>CUMPLE</v>
      </c>
      <c r="BA212" s="29"/>
      <c r="BB212" s="41">
        <v>2473560</v>
      </c>
      <c r="BC212" s="119" t="str">
        <f t="shared" si="150"/>
        <v>CUMPLE</v>
      </c>
      <c r="BD212" s="106">
        <f t="shared" si="133"/>
        <v>2438368.5625</v>
      </c>
      <c r="BE212" s="109">
        <f t="shared" si="134"/>
        <v>2670988.9233625</v>
      </c>
      <c r="BF212" s="110"/>
    </row>
    <row r="213" spans="1:58" s="31" customFormat="1" ht="27.6">
      <c r="A213" s="28"/>
      <c r="B213" s="28"/>
      <c r="C213" s="77" t="s">
        <v>435</v>
      </c>
      <c r="D213" s="78" t="s">
        <v>436</v>
      </c>
      <c r="E213" s="32" t="s">
        <v>50</v>
      </c>
      <c r="F213" s="88">
        <v>1</v>
      </c>
      <c r="G213" s="53">
        <v>384093</v>
      </c>
      <c r="H213" s="29"/>
      <c r="I213" s="41">
        <v>381788</v>
      </c>
      <c r="J213" s="30" t="str">
        <f t="shared" si="135"/>
        <v>CUMPLE</v>
      </c>
      <c r="K213" s="29"/>
      <c r="L213" s="41">
        <v>372570</v>
      </c>
      <c r="M213" s="30" t="str">
        <f t="shared" si="136"/>
        <v>CUMPLE</v>
      </c>
      <c r="N213" s="29"/>
      <c r="O213" s="41">
        <v>357206</v>
      </c>
      <c r="P213" s="30" t="str">
        <f t="shared" si="137"/>
        <v>CUMPLE</v>
      </c>
      <c r="Q213" s="29"/>
      <c r="R213" s="41">
        <v>369613</v>
      </c>
      <c r="S213" s="30" t="str">
        <f t="shared" si="138"/>
        <v>CUMPLE</v>
      </c>
      <c r="T213" s="29"/>
      <c r="U213" s="41">
        <v>371418</v>
      </c>
      <c r="V213" s="30" t="str">
        <f t="shared" si="139"/>
        <v>CUMPLE</v>
      </c>
      <c r="W213" s="29"/>
      <c r="X213" s="41">
        <v>382941</v>
      </c>
      <c r="Y213" s="30" t="str">
        <f t="shared" si="140"/>
        <v>CUMPLE</v>
      </c>
      <c r="Z213" s="29"/>
      <c r="AA213" s="41">
        <v>373953</v>
      </c>
      <c r="AB213" s="30" t="str">
        <f t="shared" si="141"/>
        <v>CUMPLE</v>
      </c>
      <c r="AC213" s="29"/>
      <c r="AD213" s="41">
        <v>374491</v>
      </c>
      <c r="AE213" s="30" t="str">
        <f t="shared" si="142"/>
        <v>CUMPLE</v>
      </c>
      <c r="AF213" s="29"/>
      <c r="AG213" s="41">
        <v>367873</v>
      </c>
      <c r="AH213" s="30" t="str">
        <f t="shared" si="143"/>
        <v>CUMPLE</v>
      </c>
      <c r="AI213" s="29"/>
      <c r="AJ213" s="41">
        <v>373530</v>
      </c>
      <c r="AK213" s="30" t="str">
        <f t="shared" si="144"/>
        <v>CUMPLE</v>
      </c>
      <c r="AL213" s="29"/>
      <c r="AM213" s="41">
        <v>370650</v>
      </c>
      <c r="AN213" s="30" t="str">
        <f t="shared" si="145"/>
        <v>CUMPLE</v>
      </c>
      <c r="AO213" s="29"/>
      <c r="AP213" s="41">
        <v>375643</v>
      </c>
      <c r="AQ213" s="30" t="str">
        <f t="shared" si="146"/>
        <v>CUMPLE</v>
      </c>
      <c r="AR213" s="29"/>
      <c r="AS213" s="41">
        <v>371418</v>
      </c>
      <c r="AT213" s="30" t="str">
        <f t="shared" si="147"/>
        <v>CUMPLE</v>
      </c>
      <c r="AU213" s="29"/>
      <c r="AV213" s="41">
        <v>376987</v>
      </c>
      <c r="AW213" s="30" t="str">
        <f t="shared" si="148"/>
        <v>CUMPLE</v>
      </c>
      <c r="AX213" s="29"/>
      <c r="AY213" s="41">
        <v>384093</v>
      </c>
      <c r="AZ213" s="30" t="str">
        <f t="shared" si="149"/>
        <v>CUMPLE</v>
      </c>
      <c r="BA213" s="29"/>
      <c r="BB213" s="41">
        <v>379369</v>
      </c>
      <c r="BC213" s="119" t="str">
        <f t="shared" si="150"/>
        <v>CUMPLE</v>
      </c>
      <c r="BD213" s="106">
        <f t="shared" si="133"/>
        <v>373971.4375</v>
      </c>
      <c r="BE213" s="109">
        <f t="shared" si="134"/>
        <v>409648.3126375</v>
      </c>
      <c r="BF213" s="110"/>
    </row>
    <row r="214" spans="1:58" s="31" customFormat="1" ht="28.2" thickBot="1">
      <c r="A214" s="28"/>
      <c r="B214" s="28"/>
      <c r="C214" s="79" t="s">
        <v>437</v>
      </c>
      <c r="D214" s="80" t="s">
        <v>438</v>
      </c>
      <c r="E214" s="50" t="s">
        <v>50</v>
      </c>
      <c r="F214" s="89">
        <v>1</v>
      </c>
      <c r="G214" s="55">
        <v>770076</v>
      </c>
      <c r="H214" s="29"/>
      <c r="I214" s="41">
        <v>765456</v>
      </c>
      <c r="J214" s="30" t="str">
        <f t="shared" si="135"/>
        <v>CUMPLE</v>
      </c>
      <c r="K214" s="29"/>
      <c r="L214" s="41">
        <v>746974</v>
      </c>
      <c r="M214" s="30" t="str">
        <f t="shared" si="136"/>
        <v>CUMPLE</v>
      </c>
      <c r="N214" s="29"/>
      <c r="O214" s="41">
        <v>716171</v>
      </c>
      <c r="P214" s="30" t="str">
        <f t="shared" si="137"/>
        <v>CUMPLE</v>
      </c>
      <c r="Q214" s="29"/>
      <c r="R214" s="41">
        <v>741044</v>
      </c>
      <c r="S214" s="30" t="str">
        <f t="shared" si="138"/>
        <v>CUMPLE</v>
      </c>
      <c r="T214" s="29"/>
      <c r="U214" s="41">
        <v>744664</v>
      </c>
      <c r="V214" s="30" t="str">
        <f t="shared" si="139"/>
        <v>CUMPLE</v>
      </c>
      <c r="W214" s="29"/>
      <c r="X214" s="41">
        <v>767766</v>
      </c>
      <c r="Y214" s="30" t="str">
        <f t="shared" si="140"/>
        <v>CUMPLE</v>
      </c>
      <c r="Z214" s="29"/>
      <c r="AA214" s="41">
        <v>749746</v>
      </c>
      <c r="AB214" s="30" t="str">
        <f t="shared" si="141"/>
        <v>CUMPLE</v>
      </c>
      <c r="AC214" s="29"/>
      <c r="AD214" s="41">
        <v>750821</v>
      </c>
      <c r="AE214" s="30" t="str">
        <f t="shared" si="142"/>
        <v>CUMPLE</v>
      </c>
      <c r="AF214" s="29"/>
      <c r="AG214" s="41">
        <v>737556</v>
      </c>
      <c r="AH214" s="30" t="str">
        <f t="shared" si="143"/>
        <v>CUMPLE</v>
      </c>
      <c r="AI214" s="29"/>
      <c r="AJ214" s="41">
        <v>748899</v>
      </c>
      <c r="AK214" s="30" t="str">
        <f t="shared" si="144"/>
        <v>CUMPLE</v>
      </c>
      <c r="AL214" s="29"/>
      <c r="AM214" s="41">
        <v>743124</v>
      </c>
      <c r="AN214" s="30" t="str">
        <f t="shared" si="145"/>
        <v>CUMPLE</v>
      </c>
      <c r="AO214" s="29"/>
      <c r="AP214" s="41">
        <v>753135</v>
      </c>
      <c r="AQ214" s="30" t="str">
        <f t="shared" si="146"/>
        <v>CUMPLE</v>
      </c>
      <c r="AR214" s="29"/>
      <c r="AS214" s="41">
        <v>744664</v>
      </c>
      <c r="AT214" s="30" t="str">
        <f t="shared" si="147"/>
        <v>CUMPLE</v>
      </c>
      <c r="AU214" s="29"/>
      <c r="AV214" s="41">
        <v>755830</v>
      </c>
      <c r="AW214" s="30" t="str">
        <f t="shared" si="148"/>
        <v>CUMPLE</v>
      </c>
      <c r="AX214" s="29"/>
      <c r="AY214" s="41">
        <v>770076</v>
      </c>
      <c r="AZ214" s="30" t="str">
        <f t="shared" si="149"/>
        <v>CUMPLE</v>
      </c>
      <c r="BA214" s="29"/>
      <c r="BB214" s="41">
        <v>760604</v>
      </c>
      <c r="BC214" s="119" t="str">
        <f t="shared" si="150"/>
        <v>CUMPLE</v>
      </c>
      <c r="BD214" s="106">
        <f t="shared" si="133"/>
        <v>749783.125</v>
      </c>
      <c r="BE214" s="112">
        <f t="shared" si="134"/>
        <v>821312.43512499996</v>
      </c>
      <c r="BF214" s="110"/>
    </row>
    <row r="215" spans="1:58" s="31" customFormat="1" ht="16.2" thickBot="1">
      <c r="A215" s="28"/>
      <c r="B215" s="28"/>
      <c r="C215" s="57">
        <v>9</v>
      </c>
      <c r="D215" s="125" t="s">
        <v>439</v>
      </c>
      <c r="E215" s="125"/>
      <c r="F215" s="125"/>
      <c r="G215" s="58">
        <f>SUM(G216:G220)</f>
        <v>5309555</v>
      </c>
      <c r="H215" s="29"/>
      <c r="I215" s="58">
        <f>SUM(I216:I220)</f>
        <v>5277699</v>
      </c>
      <c r="J215" s="30"/>
      <c r="K215" s="29"/>
      <c r="L215" s="58">
        <f>SUM(L216:L220)</f>
        <v>5150269</v>
      </c>
      <c r="M215" s="30"/>
      <c r="N215" s="29"/>
      <c r="O215" s="58">
        <f>SUM(O216:O220)</f>
        <v>4937887</v>
      </c>
      <c r="P215" s="30"/>
      <c r="Q215" s="29"/>
      <c r="R215" s="58">
        <f>SUM(R216:R220)</f>
        <v>5109385</v>
      </c>
      <c r="S215" s="30"/>
      <c r="T215" s="29"/>
      <c r="U215" s="58">
        <f>SUM(U216:U220)</f>
        <v>5134340</v>
      </c>
      <c r="V215" s="30"/>
      <c r="W215" s="29"/>
      <c r="X215" s="58">
        <f>SUM(X216:X220)</f>
        <v>5293626</v>
      </c>
      <c r="Y215" s="30"/>
      <c r="Z215" s="29"/>
      <c r="AA215" s="58">
        <f>SUM(AA216:AA220)</f>
        <v>5169385</v>
      </c>
      <c r="AB215" s="30"/>
      <c r="AC215" s="29"/>
      <c r="AD215" s="58">
        <f>SUM(AD216:AD220)</f>
        <v>5166198</v>
      </c>
      <c r="AE215" s="30"/>
      <c r="AF215" s="29"/>
      <c r="AG215" s="58">
        <f>SUM(AG216:AG220)</f>
        <v>5085333</v>
      </c>
      <c r="AH215" s="30"/>
      <c r="AI215" s="29"/>
      <c r="AJ215" s="58">
        <f>SUM(AJ216:AJ220)</f>
        <v>5163542</v>
      </c>
      <c r="AK215" s="30"/>
      <c r="AL215" s="29"/>
      <c r="AM215" s="58">
        <f>SUM(AM216:AM220)</f>
        <v>5123723</v>
      </c>
      <c r="AN215" s="30"/>
      <c r="AO215" s="29"/>
      <c r="AP215" s="58">
        <f>SUM(AP216:AP220)</f>
        <v>5192745</v>
      </c>
      <c r="AQ215" s="30"/>
      <c r="AR215" s="29"/>
      <c r="AS215" s="58">
        <f>SUM(AS216:AS220)</f>
        <v>5134340</v>
      </c>
      <c r="AT215" s="30"/>
      <c r="AU215" s="29"/>
      <c r="AV215" s="58">
        <f>SUM(AV216:AV220)</f>
        <v>5211330</v>
      </c>
      <c r="AW215" s="30"/>
      <c r="AX215" s="29"/>
      <c r="AY215" s="58">
        <f>SUM(AY216:AY220)</f>
        <v>5309555</v>
      </c>
      <c r="AZ215" s="30"/>
      <c r="BA215" s="29"/>
      <c r="BB215" s="58">
        <f>SUM(BB216:BB220)</f>
        <v>5244249</v>
      </c>
      <c r="BC215" s="30"/>
      <c r="BD215" s="121">
        <f t="shared" si="133"/>
        <v>5168975.375</v>
      </c>
      <c r="BE215" s="58">
        <f t="shared" si="134"/>
        <v>5662095.6257750001</v>
      </c>
      <c r="BF215" s="58"/>
    </row>
    <row r="216" spans="1:58" s="31" customFormat="1" ht="27.6">
      <c r="A216" s="28"/>
      <c r="B216" s="28"/>
      <c r="C216" s="77" t="s">
        <v>440</v>
      </c>
      <c r="D216" s="93" t="s">
        <v>441</v>
      </c>
      <c r="E216" s="94" t="s">
        <v>30</v>
      </c>
      <c r="F216" s="95">
        <v>1</v>
      </c>
      <c r="G216" s="41">
        <v>932204</v>
      </c>
      <c r="H216" s="29"/>
      <c r="I216" s="41">
        <v>926611</v>
      </c>
      <c r="J216" s="30" t="str">
        <f>+IF(I216&lt;=$G216,"CUMPLE","NO CUMPLE")</f>
        <v>CUMPLE</v>
      </c>
      <c r="K216" s="29"/>
      <c r="L216" s="41">
        <v>904238</v>
      </c>
      <c r="M216" s="30" t="str">
        <f>+IF(L216&lt;=$G216,"CUMPLE","NO CUMPLE")</f>
        <v>CUMPLE</v>
      </c>
      <c r="N216" s="29"/>
      <c r="O216" s="41">
        <v>866950</v>
      </c>
      <c r="P216" s="30" t="str">
        <f>+IF(O216&lt;=$G216,"CUMPLE","NO CUMPLE")</f>
        <v>CUMPLE</v>
      </c>
      <c r="Q216" s="29"/>
      <c r="R216" s="41">
        <v>897060</v>
      </c>
      <c r="S216" s="30" t="str">
        <f>+IF(R216&lt;=$G216,"CUMPLE","NO CUMPLE")</f>
        <v>CUMPLE</v>
      </c>
      <c r="T216" s="29"/>
      <c r="U216" s="41">
        <v>901441</v>
      </c>
      <c r="V216" s="30" t="str">
        <f>+IF(U216&lt;=$G216,"CUMPLE","NO CUMPLE")</f>
        <v>CUMPLE</v>
      </c>
      <c r="W216" s="29"/>
      <c r="X216" s="41">
        <v>929407</v>
      </c>
      <c r="Y216" s="30" t="str">
        <f>+IF(X216&lt;=$G216,"CUMPLE","NO CUMPLE")</f>
        <v>CUMPLE</v>
      </c>
      <c r="Z216" s="29"/>
      <c r="AA216" s="41">
        <v>907594</v>
      </c>
      <c r="AB216" s="30" t="str">
        <f>+IF(AA216&lt;=$G216,"CUMPLE","NO CUMPLE")</f>
        <v>CUMPLE</v>
      </c>
      <c r="AC216" s="29"/>
      <c r="AD216" s="41">
        <v>907034</v>
      </c>
      <c r="AE216" s="30" t="str">
        <f>+IF(AD216&lt;=$G216,"CUMPLE","NO CUMPLE")</f>
        <v>CUMPLE</v>
      </c>
      <c r="AF216" s="29"/>
      <c r="AG216" s="41">
        <v>892837</v>
      </c>
      <c r="AH216" s="30" t="str">
        <f>+IF(AG216&lt;=$G216,"CUMPLE","NO CUMPLE")</f>
        <v>CUMPLE</v>
      </c>
      <c r="AI216" s="29"/>
      <c r="AJ216" s="41">
        <v>906568</v>
      </c>
      <c r="AK216" s="30" t="str">
        <f>+IF(AJ216&lt;=$G216,"CUMPLE","NO CUMPLE")</f>
        <v>CUMPLE</v>
      </c>
      <c r="AL216" s="29"/>
      <c r="AM216" s="41">
        <v>899577</v>
      </c>
      <c r="AN216" s="30" t="str">
        <f>+IF(AM216&lt;=$G216,"CUMPLE","NO CUMPLE")</f>
        <v>CUMPLE</v>
      </c>
      <c r="AO216" s="29"/>
      <c r="AP216" s="41">
        <v>911695</v>
      </c>
      <c r="AQ216" s="30" t="str">
        <f>+IF(AP216&lt;=$G216,"CUMPLE","NO CUMPLE")</f>
        <v>CUMPLE</v>
      </c>
      <c r="AR216" s="29"/>
      <c r="AS216" s="41">
        <v>901441</v>
      </c>
      <c r="AT216" s="30" t="str">
        <f>+IF(AS216&lt;=$G216,"CUMPLE","NO CUMPLE")</f>
        <v>CUMPLE</v>
      </c>
      <c r="AU216" s="29"/>
      <c r="AV216" s="41">
        <v>914958</v>
      </c>
      <c r="AW216" s="30" t="str">
        <f>+IF(AV216&lt;=$G216,"CUMPLE","NO CUMPLE")</f>
        <v>CUMPLE</v>
      </c>
      <c r="AX216" s="29"/>
      <c r="AY216" s="41">
        <v>932204</v>
      </c>
      <c r="AZ216" s="30" t="str">
        <f>+IF(AY216&lt;=$G216,"CUMPLE","NO CUMPLE")</f>
        <v>CUMPLE</v>
      </c>
      <c r="BA216" s="29"/>
      <c r="BB216" s="41">
        <v>920738</v>
      </c>
      <c r="BC216" s="119" t="str">
        <f>+IF(BB216&lt;=$G216,"CUMPLE","NO CUMPLE")</f>
        <v>CUMPLE</v>
      </c>
      <c r="BD216" s="106">
        <f t="shared" si="133"/>
        <v>907522.0625</v>
      </c>
      <c r="BE216" s="111">
        <f t="shared" si="134"/>
        <v>994099.66726249992</v>
      </c>
      <c r="BF216" s="116"/>
    </row>
    <row r="217" spans="1:58" s="31" customFormat="1" ht="27.6">
      <c r="A217" s="28"/>
      <c r="B217" s="28"/>
      <c r="C217" s="77" t="s">
        <v>442</v>
      </c>
      <c r="D217" s="93" t="s">
        <v>443</v>
      </c>
      <c r="E217" s="94" t="s">
        <v>30</v>
      </c>
      <c r="F217" s="95">
        <v>1</v>
      </c>
      <c r="G217" s="41">
        <v>2504363</v>
      </c>
      <c r="H217" s="29"/>
      <c r="I217" s="41">
        <v>2489337</v>
      </c>
      <c r="J217" s="30" t="str">
        <f t="shared" ref="J217:J220" si="151">+IF(I217&lt;=$G217,"CUMPLE","NO CUMPLE")</f>
        <v>CUMPLE</v>
      </c>
      <c r="K217" s="29"/>
      <c r="L217" s="41">
        <v>2429232</v>
      </c>
      <c r="M217" s="30" t="str">
        <f t="shared" ref="M217:M220" si="152">+IF(L217&lt;=$G217,"CUMPLE","NO CUMPLE")</f>
        <v>CUMPLE</v>
      </c>
      <c r="N217" s="29"/>
      <c r="O217" s="41">
        <v>2329058</v>
      </c>
      <c r="P217" s="30" t="str">
        <f t="shared" ref="P217:P220" si="153">+IF(O217&lt;=$G217,"CUMPLE","NO CUMPLE")</f>
        <v>CUMPLE</v>
      </c>
      <c r="Q217" s="29"/>
      <c r="R217" s="41">
        <v>2409949</v>
      </c>
      <c r="S217" s="30" t="str">
        <f t="shared" ref="S217:S220" si="154">+IF(R217&lt;=$G217,"CUMPLE","NO CUMPLE")</f>
        <v>CUMPLE</v>
      </c>
      <c r="T217" s="29"/>
      <c r="U217" s="41">
        <v>2421719</v>
      </c>
      <c r="V217" s="30" t="str">
        <f t="shared" ref="V217:V220" si="155">+IF(U217&lt;=$G217,"CUMPLE","NO CUMPLE")</f>
        <v>CUMPLE</v>
      </c>
      <c r="W217" s="29"/>
      <c r="X217" s="41">
        <v>2496850</v>
      </c>
      <c r="Y217" s="30" t="str">
        <f t="shared" ref="Y217:Y220" si="156">+IF(X217&lt;=$G217,"CUMPLE","NO CUMPLE")</f>
        <v>CUMPLE</v>
      </c>
      <c r="Z217" s="29"/>
      <c r="AA217" s="41">
        <v>2438248</v>
      </c>
      <c r="AB217" s="30" t="str">
        <f t="shared" ref="AB217:AB220" si="157">+IF(AA217&lt;=$G217,"CUMPLE","NO CUMPLE")</f>
        <v>CUMPLE</v>
      </c>
      <c r="AC217" s="29"/>
      <c r="AD217" s="41">
        <v>2436746</v>
      </c>
      <c r="AE217" s="30" t="str">
        <f t="shared" ref="AE217:AE220" si="158">+IF(AD217&lt;=$G217,"CUMPLE","NO CUMPLE")</f>
        <v>CUMPLE</v>
      </c>
      <c r="AF217" s="29"/>
      <c r="AG217" s="41">
        <v>2398604</v>
      </c>
      <c r="AH217" s="30" t="str">
        <f t="shared" ref="AH217:AH220" si="159">+IF(AG217&lt;=$G217,"CUMPLE","NO CUMPLE")</f>
        <v>CUMPLE</v>
      </c>
      <c r="AI217" s="29"/>
      <c r="AJ217" s="41">
        <v>2435493</v>
      </c>
      <c r="AK217" s="30" t="str">
        <f t="shared" ref="AK217:AK220" si="160">+IF(AJ217&lt;=$G217,"CUMPLE","NO CUMPLE")</f>
        <v>CUMPLE</v>
      </c>
      <c r="AL217" s="29"/>
      <c r="AM217" s="41">
        <v>2416711</v>
      </c>
      <c r="AN217" s="30" t="str">
        <f t="shared" ref="AN217:AN220" si="161">+IF(AM217&lt;=$G217,"CUMPLE","NO CUMPLE")</f>
        <v>CUMPLE</v>
      </c>
      <c r="AO217" s="29"/>
      <c r="AP217" s="41">
        <v>2449267</v>
      </c>
      <c r="AQ217" s="30" t="str">
        <f t="shared" ref="AQ217:AQ220" si="162">+IF(AP217&lt;=$G217,"CUMPLE","NO CUMPLE")</f>
        <v>CUMPLE</v>
      </c>
      <c r="AR217" s="29"/>
      <c r="AS217" s="41">
        <v>2421719</v>
      </c>
      <c r="AT217" s="30" t="str">
        <f t="shared" ref="AT217:AT220" si="163">+IF(AS217&lt;=$G217,"CUMPLE","NO CUMPLE")</f>
        <v>CUMPLE</v>
      </c>
      <c r="AU217" s="29"/>
      <c r="AV217" s="41">
        <v>2458033</v>
      </c>
      <c r="AW217" s="30" t="str">
        <f t="shared" ref="AW217:AW220" si="164">+IF(AV217&lt;=$G217,"CUMPLE","NO CUMPLE")</f>
        <v>CUMPLE</v>
      </c>
      <c r="AX217" s="29"/>
      <c r="AY217" s="41">
        <v>2504363</v>
      </c>
      <c r="AZ217" s="30" t="str">
        <f t="shared" ref="AZ217:AZ220" si="165">+IF(AY217&lt;=$G217,"CUMPLE","NO CUMPLE")</f>
        <v>CUMPLE</v>
      </c>
      <c r="BA217" s="29"/>
      <c r="BB217" s="41">
        <v>2473560</v>
      </c>
      <c r="BC217" s="119" t="str">
        <f t="shared" ref="BC217:BC220" si="166">+IF(BB217&lt;=$G217,"CUMPLE","NO CUMPLE")</f>
        <v>CUMPLE</v>
      </c>
      <c r="BD217" s="106">
        <f t="shared" si="133"/>
        <v>2438055.5625</v>
      </c>
      <c r="BE217" s="109">
        <f t="shared" si="134"/>
        <v>2670646.0631625</v>
      </c>
      <c r="BF217" s="110"/>
    </row>
    <row r="218" spans="1:58" s="31" customFormat="1" ht="27.6">
      <c r="A218" s="28"/>
      <c r="B218" s="28"/>
      <c r="C218" s="77" t="s">
        <v>444</v>
      </c>
      <c r="D218" s="93" t="s">
        <v>445</v>
      </c>
      <c r="E218" s="94" t="s">
        <v>30</v>
      </c>
      <c r="F218" s="95">
        <v>1</v>
      </c>
      <c r="G218" s="41">
        <v>541013</v>
      </c>
      <c r="H218" s="29"/>
      <c r="I218" s="41">
        <v>537767</v>
      </c>
      <c r="J218" s="30" t="str">
        <f t="shared" si="151"/>
        <v>CUMPLE</v>
      </c>
      <c r="K218" s="29"/>
      <c r="L218" s="41">
        <v>524783</v>
      </c>
      <c r="M218" s="30" t="str">
        <f t="shared" si="152"/>
        <v>CUMPLE</v>
      </c>
      <c r="N218" s="29"/>
      <c r="O218" s="41">
        <v>503142</v>
      </c>
      <c r="P218" s="30" t="str">
        <f t="shared" si="153"/>
        <v>CUMPLE</v>
      </c>
      <c r="Q218" s="29"/>
      <c r="R218" s="41">
        <v>520617</v>
      </c>
      <c r="S218" s="30" t="str">
        <f t="shared" si="154"/>
        <v>CUMPLE</v>
      </c>
      <c r="T218" s="29"/>
      <c r="U218" s="41">
        <v>523160</v>
      </c>
      <c r="V218" s="30" t="str">
        <f t="shared" si="155"/>
        <v>CUMPLE</v>
      </c>
      <c r="W218" s="29"/>
      <c r="X218" s="41">
        <v>539390</v>
      </c>
      <c r="Y218" s="30" t="str">
        <f t="shared" si="156"/>
        <v>CUMPLE</v>
      </c>
      <c r="Z218" s="29"/>
      <c r="AA218" s="41">
        <v>526731</v>
      </c>
      <c r="AB218" s="30" t="str">
        <f t="shared" si="157"/>
        <v>CUMPLE</v>
      </c>
      <c r="AC218" s="29"/>
      <c r="AD218" s="41">
        <v>526406</v>
      </c>
      <c r="AE218" s="30" t="str">
        <f t="shared" si="158"/>
        <v>CUMPLE</v>
      </c>
      <c r="AF218" s="29"/>
      <c r="AG218" s="41">
        <v>518166</v>
      </c>
      <c r="AH218" s="30" t="str">
        <f t="shared" si="159"/>
        <v>CUMPLE</v>
      </c>
      <c r="AI218" s="29"/>
      <c r="AJ218" s="41">
        <v>526135</v>
      </c>
      <c r="AK218" s="30" t="str">
        <f t="shared" si="160"/>
        <v>CUMPLE</v>
      </c>
      <c r="AL218" s="29"/>
      <c r="AM218" s="41">
        <v>522078</v>
      </c>
      <c r="AN218" s="30" t="str">
        <f t="shared" si="161"/>
        <v>CUMPLE</v>
      </c>
      <c r="AO218" s="29"/>
      <c r="AP218" s="41">
        <v>529111</v>
      </c>
      <c r="AQ218" s="30" t="str">
        <f t="shared" si="162"/>
        <v>CUMPLE</v>
      </c>
      <c r="AR218" s="29"/>
      <c r="AS218" s="41">
        <v>523160</v>
      </c>
      <c r="AT218" s="30" t="str">
        <f t="shared" si="163"/>
        <v>CUMPLE</v>
      </c>
      <c r="AU218" s="29"/>
      <c r="AV218" s="41">
        <v>531005</v>
      </c>
      <c r="AW218" s="30" t="str">
        <f t="shared" si="164"/>
        <v>CUMPLE</v>
      </c>
      <c r="AX218" s="29"/>
      <c r="AY218" s="41">
        <v>541013</v>
      </c>
      <c r="AZ218" s="30" t="str">
        <f t="shared" si="165"/>
        <v>CUMPLE</v>
      </c>
      <c r="BA218" s="29"/>
      <c r="BB218" s="41">
        <v>534359</v>
      </c>
      <c r="BC218" s="119" t="str">
        <f t="shared" si="166"/>
        <v>CUMPLE</v>
      </c>
      <c r="BD218" s="106">
        <f t="shared" si="133"/>
        <v>526688.9375</v>
      </c>
      <c r="BE218" s="109">
        <f t="shared" si="134"/>
        <v>576935.06213749992</v>
      </c>
      <c r="BF218" s="110"/>
    </row>
    <row r="219" spans="1:58" s="31" customFormat="1" ht="27.6">
      <c r="A219" s="28"/>
      <c r="B219" s="28"/>
      <c r="C219" s="77" t="s">
        <v>446</v>
      </c>
      <c r="D219" s="93" t="s">
        <v>447</v>
      </c>
      <c r="E219" s="94" t="s">
        <v>30</v>
      </c>
      <c r="F219" s="95">
        <v>1</v>
      </c>
      <c r="G219" s="41">
        <v>414766</v>
      </c>
      <c r="H219" s="29"/>
      <c r="I219" s="41">
        <v>412278</v>
      </c>
      <c r="J219" s="30" t="str">
        <f t="shared" si="151"/>
        <v>CUMPLE</v>
      </c>
      <c r="K219" s="29"/>
      <c r="L219" s="41">
        <v>402323</v>
      </c>
      <c r="M219" s="30" t="str">
        <f t="shared" si="152"/>
        <v>CUMPLE</v>
      </c>
      <c r="N219" s="29"/>
      <c r="O219" s="41">
        <v>385733</v>
      </c>
      <c r="P219" s="30" t="str">
        <f t="shared" si="153"/>
        <v>CUMPLE</v>
      </c>
      <c r="Q219" s="29"/>
      <c r="R219" s="41">
        <v>399129</v>
      </c>
      <c r="S219" s="30" t="str">
        <f t="shared" si="154"/>
        <v>CUMPLE</v>
      </c>
      <c r="T219" s="29"/>
      <c r="U219" s="41">
        <v>401079</v>
      </c>
      <c r="V219" s="30" t="str">
        <f t="shared" si="155"/>
        <v>CUMPLE</v>
      </c>
      <c r="W219" s="29"/>
      <c r="X219" s="41">
        <v>413522</v>
      </c>
      <c r="Y219" s="30" t="str">
        <f t="shared" si="156"/>
        <v>CUMPLE</v>
      </c>
      <c r="Z219" s="29"/>
      <c r="AA219" s="41">
        <v>403817</v>
      </c>
      <c r="AB219" s="30" t="str">
        <f t="shared" si="157"/>
        <v>CUMPLE</v>
      </c>
      <c r="AC219" s="29"/>
      <c r="AD219" s="41">
        <v>403568</v>
      </c>
      <c r="AE219" s="30" t="str">
        <f t="shared" si="158"/>
        <v>CUMPLE</v>
      </c>
      <c r="AF219" s="29"/>
      <c r="AG219" s="41">
        <v>397251</v>
      </c>
      <c r="AH219" s="30" t="str">
        <f t="shared" si="159"/>
        <v>CUMPLE</v>
      </c>
      <c r="AI219" s="29"/>
      <c r="AJ219" s="41">
        <v>403360</v>
      </c>
      <c r="AK219" s="30" t="str">
        <f t="shared" si="160"/>
        <v>CUMPLE</v>
      </c>
      <c r="AL219" s="29"/>
      <c r="AM219" s="41">
        <v>400250</v>
      </c>
      <c r="AN219" s="30" t="str">
        <f t="shared" si="161"/>
        <v>CUMPLE</v>
      </c>
      <c r="AO219" s="29"/>
      <c r="AP219" s="41">
        <v>405642</v>
      </c>
      <c r="AQ219" s="30" t="str">
        <f t="shared" si="162"/>
        <v>CUMPLE</v>
      </c>
      <c r="AR219" s="29"/>
      <c r="AS219" s="41">
        <v>401079</v>
      </c>
      <c r="AT219" s="30" t="str">
        <f t="shared" si="163"/>
        <v>CUMPLE</v>
      </c>
      <c r="AU219" s="29"/>
      <c r="AV219" s="41">
        <v>407093</v>
      </c>
      <c r="AW219" s="30" t="str">
        <f t="shared" si="164"/>
        <v>CUMPLE</v>
      </c>
      <c r="AX219" s="29"/>
      <c r="AY219" s="41">
        <v>414766</v>
      </c>
      <c r="AZ219" s="30" t="str">
        <f t="shared" si="165"/>
        <v>CUMPLE</v>
      </c>
      <c r="BA219" s="29"/>
      <c r="BB219" s="41">
        <v>409665</v>
      </c>
      <c r="BC219" s="119" t="str">
        <f t="shared" si="166"/>
        <v>CUMPLE</v>
      </c>
      <c r="BD219" s="106">
        <f t="shared" si="133"/>
        <v>403784.6875</v>
      </c>
      <c r="BE219" s="109">
        <f t="shared" si="134"/>
        <v>442305.74668749998</v>
      </c>
      <c r="BF219" s="110"/>
    </row>
    <row r="220" spans="1:58" s="31" customFormat="1" ht="28.2" thickBot="1">
      <c r="A220" s="28"/>
      <c r="B220" s="28"/>
      <c r="C220" s="77" t="s">
        <v>448</v>
      </c>
      <c r="D220" s="96" t="s">
        <v>449</v>
      </c>
      <c r="E220" s="94" t="s">
        <v>30</v>
      </c>
      <c r="F220" s="95">
        <v>1</v>
      </c>
      <c r="G220" s="41">
        <v>917209</v>
      </c>
      <c r="H220" s="29"/>
      <c r="I220" s="41">
        <v>911706</v>
      </c>
      <c r="J220" s="30" t="str">
        <f t="shared" si="151"/>
        <v>CUMPLE</v>
      </c>
      <c r="K220" s="29"/>
      <c r="L220" s="41">
        <v>889693</v>
      </c>
      <c r="M220" s="30" t="str">
        <f t="shared" si="152"/>
        <v>CUMPLE</v>
      </c>
      <c r="N220" s="29"/>
      <c r="O220" s="41">
        <v>853004</v>
      </c>
      <c r="P220" s="30" t="str">
        <f t="shared" si="153"/>
        <v>CUMPLE</v>
      </c>
      <c r="Q220" s="29"/>
      <c r="R220" s="41">
        <v>882630</v>
      </c>
      <c r="S220" s="30" t="str">
        <f t="shared" si="154"/>
        <v>CUMPLE</v>
      </c>
      <c r="T220" s="29"/>
      <c r="U220" s="41">
        <v>886941</v>
      </c>
      <c r="V220" s="30" t="str">
        <f t="shared" si="155"/>
        <v>CUMPLE</v>
      </c>
      <c r="W220" s="29"/>
      <c r="X220" s="41">
        <v>914457</v>
      </c>
      <c r="Y220" s="30" t="str">
        <f t="shared" si="156"/>
        <v>CUMPLE</v>
      </c>
      <c r="Z220" s="29"/>
      <c r="AA220" s="41">
        <v>892995</v>
      </c>
      <c r="AB220" s="30" t="str">
        <f t="shared" si="157"/>
        <v>CUMPLE</v>
      </c>
      <c r="AC220" s="29"/>
      <c r="AD220" s="41">
        <v>892444</v>
      </c>
      <c r="AE220" s="30" t="str">
        <f t="shared" si="158"/>
        <v>CUMPLE</v>
      </c>
      <c r="AF220" s="29"/>
      <c r="AG220" s="41">
        <v>878475</v>
      </c>
      <c r="AH220" s="30" t="str">
        <f t="shared" si="159"/>
        <v>CUMPLE</v>
      </c>
      <c r="AI220" s="29"/>
      <c r="AJ220" s="41">
        <v>891986</v>
      </c>
      <c r="AK220" s="30" t="str">
        <f t="shared" si="160"/>
        <v>CUMPLE</v>
      </c>
      <c r="AL220" s="29"/>
      <c r="AM220" s="41">
        <v>885107</v>
      </c>
      <c r="AN220" s="30" t="str">
        <f t="shared" si="161"/>
        <v>CUMPLE</v>
      </c>
      <c r="AO220" s="29"/>
      <c r="AP220" s="41">
        <v>897030</v>
      </c>
      <c r="AQ220" s="30" t="str">
        <f t="shared" si="162"/>
        <v>CUMPLE</v>
      </c>
      <c r="AR220" s="29"/>
      <c r="AS220" s="41">
        <v>886941</v>
      </c>
      <c r="AT220" s="30" t="str">
        <f t="shared" si="163"/>
        <v>CUMPLE</v>
      </c>
      <c r="AU220" s="29"/>
      <c r="AV220" s="41">
        <v>900241</v>
      </c>
      <c r="AW220" s="30" t="str">
        <f t="shared" si="164"/>
        <v>CUMPLE</v>
      </c>
      <c r="AX220" s="29"/>
      <c r="AY220" s="41">
        <v>917209</v>
      </c>
      <c r="AZ220" s="30" t="str">
        <f t="shared" si="165"/>
        <v>CUMPLE</v>
      </c>
      <c r="BA220" s="29"/>
      <c r="BB220" s="41">
        <v>905927</v>
      </c>
      <c r="BC220" s="119" t="str">
        <f t="shared" si="166"/>
        <v>CUMPLE</v>
      </c>
      <c r="BD220" s="106">
        <f t="shared" si="133"/>
        <v>892924.125</v>
      </c>
      <c r="BE220" s="112">
        <f t="shared" si="134"/>
        <v>978109.08652499993</v>
      </c>
      <c r="BF220" s="110"/>
    </row>
    <row r="221" spans="1:58" s="31" customFormat="1" ht="16.2" thickBot="1">
      <c r="A221" s="28"/>
      <c r="B221" s="28"/>
      <c r="C221" s="57">
        <v>10</v>
      </c>
      <c r="D221" s="125" t="s">
        <v>450</v>
      </c>
      <c r="E221" s="125"/>
      <c r="F221" s="125"/>
      <c r="G221" s="58">
        <f>SUM(G222:G230)</f>
        <v>3539691</v>
      </c>
      <c r="H221" s="29"/>
      <c r="I221" s="58">
        <f>SUM(I222:I230)</f>
        <v>3518453</v>
      </c>
      <c r="J221" s="30"/>
      <c r="K221" s="29"/>
      <c r="L221" s="58">
        <f>SUM(L222:L230)</f>
        <v>3433502</v>
      </c>
      <c r="M221" s="30"/>
      <c r="N221" s="29"/>
      <c r="O221" s="58">
        <f>SUM(O222:O230)</f>
        <v>3291912</v>
      </c>
      <c r="P221" s="30"/>
      <c r="Q221" s="29"/>
      <c r="R221" s="58">
        <f>SUM(R222:R230)</f>
        <v>3406243</v>
      </c>
      <c r="S221" s="30"/>
      <c r="T221" s="29"/>
      <c r="U221" s="58">
        <f>SUM(U222:U230)</f>
        <v>3422882</v>
      </c>
      <c r="V221" s="30"/>
      <c r="W221" s="29"/>
      <c r="X221" s="58">
        <f>SUM(X222:X230)</f>
        <v>3529072</v>
      </c>
      <c r="Y221" s="30"/>
      <c r="Z221" s="29"/>
      <c r="AA221" s="58">
        <f>SUM(AA222:AA230)</f>
        <v>3446243</v>
      </c>
      <c r="AB221" s="30"/>
      <c r="AC221" s="29"/>
      <c r="AD221" s="58">
        <f>SUM(AD222:AD230)</f>
        <v>3449453</v>
      </c>
      <c r="AE221" s="30"/>
      <c r="AF221" s="29"/>
      <c r="AG221" s="58">
        <f>SUM(AG222:AG230)</f>
        <v>3390211</v>
      </c>
      <c r="AH221" s="30"/>
      <c r="AI221" s="29"/>
      <c r="AJ221" s="58">
        <f>SUM(AJ222:AJ230)</f>
        <v>3442349</v>
      </c>
      <c r="AK221" s="30"/>
      <c r="AL221" s="29"/>
      <c r="AM221" s="58">
        <f>SUM(AM222:AM230)</f>
        <v>3415803</v>
      </c>
      <c r="AN221" s="30"/>
      <c r="AO221" s="29"/>
      <c r="AP221" s="58">
        <f>SUM(AP222:AP230)</f>
        <v>3461817</v>
      </c>
      <c r="AQ221" s="30"/>
      <c r="AR221" s="29"/>
      <c r="AS221" s="58">
        <f>SUM(AS222:AS230)</f>
        <v>3422882</v>
      </c>
      <c r="AT221" s="30"/>
      <c r="AU221" s="29"/>
      <c r="AV221" s="58">
        <f>SUM(AV222:AV230)</f>
        <v>3474207</v>
      </c>
      <c r="AW221" s="30"/>
      <c r="AX221" s="29"/>
      <c r="AY221" s="58">
        <f>SUM(AY222:AY230)</f>
        <v>3539691</v>
      </c>
      <c r="AZ221" s="30"/>
      <c r="BA221" s="29"/>
      <c r="BB221" s="58">
        <f>SUM(BB222:BB230)</f>
        <v>3496153</v>
      </c>
      <c r="BC221" s="30"/>
      <c r="BD221" s="121">
        <f t="shared" si="133"/>
        <v>3446304.5625</v>
      </c>
      <c r="BE221" s="58">
        <f t="shared" si="134"/>
        <v>3775082.0177624999</v>
      </c>
      <c r="BF221" s="58"/>
    </row>
    <row r="222" spans="1:58" s="31" customFormat="1" ht="14.4">
      <c r="A222" s="28"/>
      <c r="B222" s="28"/>
      <c r="C222" s="35" t="s">
        <v>451</v>
      </c>
      <c r="D222" s="47" t="s">
        <v>452</v>
      </c>
      <c r="E222" s="36" t="s">
        <v>41</v>
      </c>
      <c r="F222" s="38">
        <v>1</v>
      </c>
      <c r="G222" s="41">
        <v>42964</v>
      </c>
      <c r="H222" s="29"/>
      <c r="I222" s="41">
        <v>42706</v>
      </c>
      <c r="J222" s="30" t="str">
        <f>+IF(I222&lt;=$G222,"CUMPLE","NO CUMPLE")</f>
        <v>CUMPLE</v>
      </c>
      <c r="K222" s="29"/>
      <c r="L222" s="41">
        <v>41675</v>
      </c>
      <c r="M222" s="30" t="str">
        <f>+IF(L222&lt;=$G222,"CUMPLE","NO CUMPLE")</f>
        <v>CUMPLE</v>
      </c>
      <c r="N222" s="29"/>
      <c r="O222" s="41">
        <v>39956</v>
      </c>
      <c r="P222" s="30" t="str">
        <f>+IF(O222&lt;=$G222,"CUMPLE","NO CUMPLE")</f>
        <v>CUMPLE</v>
      </c>
      <c r="Q222" s="29"/>
      <c r="R222" s="41">
        <v>41344</v>
      </c>
      <c r="S222" s="30" t="str">
        <f>+IF(R222&lt;=$G222,"CUMPLE","NO CUMPLE")</f>
        <v>CUMPLE</v>
      </c>
      <c r="T222" s="29"/>
      <c r="U222" s="41">
        <v>41546</v>
      </c>
      <c r="V222" s="30" t="str">
        <f>+IF(U222&lt;=$G222,"CUMPLE","NO CUMPLE")</f>
        <v>CUMPLE</v>
      </c>
      <c r="W222" s="29"/>
      <c r="X222" s="41">
        <v>42835</v>
      </c>
      <c r="Y222" s="30" t="str">
        <f>+IF(X222&lt;=$G222,"CUMPLE","NO CUMPLE")</f>
        <v>CUMPLE</v>
      </c>
      <c r="Z222" s="29"/>
      <c r="AA222" s="41">
        <v>41830</v>
      </c>
      <c r="AB222" s="30" t="str">
        <f>+IF(AA222&lt;=$G222,"CUMPLE","NO CUMPLE")</f>
        <v>CUMPLE</v>
      </c>
      <c r="AC222" s="29"/>
      <c r="AD222" s="41">
        <v>41890</v>
      </c>
      <c r="AE222" s="30" t="str">
        <f>+IF(AD222&lt;=$G222,"CUMPLE","NO CUMPLE")</f>
        <v>CUMPLE</v>
      </c>
      <c r="AF222" s="29"/>
      <c r="AG222" s="41">
        <v>41150</v>
      </c>
      <c r="AH222" s="30" t="str">
        <f>+IF(AG222&lt;=$G222,"CUMPLE","NO CUMPLE")</f>
        <v>CUMPLE</v>
      </c>
      <c r="AI222" s="29"/>
      <c r="AJ222" s="41">
        <v>41782</v>
      </c>
      <c r="AK222" s="30" t="str">
        <f>+IF(AJ222&lt;=$G222,"CUMPLE","NO CUMPLE")</f>
        <v>CUMPLE</v>
      </c>
      <c r="AL222" s="29"/>
      <c r="AM222" s="41">
        <v>41460</v>
      </c>
      <c r="AN222" s="30" t="str">
        <f>+IF(AM222&lt;=$G222,"CUMPLE","NO CUMPLE")</f>
        <v>CUMPLE</v>
      </c>
      <c r="AO222" s="29"/>
      <c r="AP222" s="41">
        <v>42019</v>
      </c>
      <c r="AQ222" s="30" t="str">
        <f>+IF(AP222&lt;=$G222,"CUMPLE","NO CUMPLE")</f>
        <v>CUMPLE</v>
      </c>
      <c r="AR222" s="29"/>
      <c r="AS222" s="41">
        <v>41546</v>
      </c>
      <c r="AT222" s="30" t="str">
        <f>+IF(AS222&lt;=$G222,"CUMPLE","NO CUMPLE")</f>
        <v>CUMPLE</v>
      </c>
      <c r="AU222" s="29"/>
      <c r="AV222" s="41">
        <v>42169</v>
      </c>
      <c r="AW222" s="30" t="str">
        <f>+IF(AV222&lt;=$G222,"CUMPLE","NO CUMPLE")</f>
        <v>CUMPLE</v>
      </c>
      <c r="AX222" s="29"/>
      <c r="AY222" s="41">
        <v>42964</v>
      </c>
      <c r="AZ222" s="30" t="str">
        <f>+IF(AY222&lt;=$G222,"CUMPLE","NO CUMPLE")</f>
        <v>CUMPLE</v>
      </c>
      <c r="BA222" s="29"/>
      <c r="BB222" s="41">
        <v>42435</v>
      </c>
      <c r="BC222" s="119" t="str">
        <f>+IF(BB222&lt;=$G222,"CUMPLE","NO CUMPLE")</f>
        <v>CUMPLE</v>
      </c>
      <c r="BD222" s="106">
        <f t="shared" si="133"/>
        <v>41831.6875</v>
      </c>
      <c r="BE222" s="111">
        <f t="shared" si="134"/>
        <v>45822.430487499994</v>
      </c>
      <c r="BF222" s="116"/>
    </row>
    <row r="223" spans="1:58" s="31" customFormat="1" ht="14.4">
      <c r="A223" s="28"/>
      <c r="B223" s="28"/>
      <c r="C223" s="35" t="s">
        <v>453</v>
      </c>
      <c r="D223" s="47" t="s">
        <v>454</v>
      </c>
      <c r="E223" s="36" t="s">
        <v>30</v>
      </c>
      <c r="F223" s="38">
        <v>1</v>
      </c>
      <c r="G223" s="41">
        <v>955451</v>
      </c>
      <c r="H223" s="29"/>
      <c r="I223" s="41">
        <v>949719</v>
      </c>
      <c r="J223" s="30" t="str">
        <f t="shared" ref="J223:J230" si="167">+IF(I223&lt;=$G223,"CUMPLE","NO CUMPLE")</f>
        <v>CUMPLE</v>
      </c>
      <c r="K223" s="29"/>
      <c r="L223" s="41">
        <v>926788</v>
      </c>
      <c r="M223" s="30" t="str">
        <f t="shared" ref="M223:M230" si="168">+IF(L223&lt;=$G223,"CUMPLE","NO CUMPLE")</f>
        <v>CUMPLE</v>
      </c>
      <c r="N223" s="29"/>
      <c r="O223" s="41">
        <v>888570</v>
      </c>
      <c r="P223" s="30" t="str">
        <f t="shared" ref="P223:P230" si="169">+IF(O223&lt;=$G223,"CUMPLE","NO CUMPLE")</f>
        <v>CUMPLE</v>
      </c>
      <c r="Q223" s="29"/>
      <c r="R223" s="41">
        <v>919430</v>
      </c>
      <c r="S223" s="30" t="str">
        <f t="shared" ref="S223:S230" si="170">+IF(R223&lt;=$G223,"CUMPLE","NO CUMPLE")</f>
        <v>CUMPLE</v>
      </c>
      <c r="T223" s="29"/>
      <c r="U223" s="41">
        <v>923922</v>
      </c>
      <c r="V223" s="30" t="str">
        <f t="shared" ref="V223:V230" si="171">+IF(U223&lt;=$G223,"CUMPLE","NO CUMPLE")</f>
        <v>CUMPLE</v>
      </c>
      <c r="W223" s="29"/>
      <c r="X223" s="41">
        <v>952585</v>
      </c>
      <c r="Y223" s="30" t="str">
        <f t="shared" ref="Y223:Y230" si="172">+IF(X223&lt;=$G223,"CUMPLE","NO CUMPLE")</f>
        <v>CUMPLE</v>
      </c>
      <c r="Z223" s="29"/>
      <c r="AA223" s="41">
        <v>930227</v>
      </c>
      <c r="AB223" s="30" t="str">
        <f t="shared" ref="AB223:AB230" si="173">+IF(AA223&lt;=$G223,"CUMPLE","NO CUMPLE")</f>
        <v>CUMPLE</v>
      </c>
      <c r="AC223" s="29"/>
      <c r="AD223" s="41">
        <v>931555</v>
      </c>
      <c r="AE223" s="30" t="str">
        <f t="shared" ref="AE223:AE230" si="174">+IF(AD223&lt;=$G223,"CUMPLE","NO CUMPLE")</f>
        <v>CUMPLE</v>
      </c>
      <c r="AF223" s="29"/>
      <c r="AG223" s="41">
        <v>915103</v>
      </c>
      <c r="AH223" s="30" t="str">
        <f t="shared" ref="AH223:AH230" si="175">+IF(AG223&lt;=$G223,"CUMPLE","NO CUMPLE")</f>
        <v>CUMPLE</v>
      </c>
      <c r="AI223" s="29"/>
      <c r="AJ223" s="41">
        <v>929176</v>
      </c>
      <c r="AK223" s="30" t="str">
        <f t="shared" ref="AK223:AK230" si="176">+IF(AJ223&lt;=$G223,"CUMPLE","NO CUMPLE")</f>
        <v>CUMPLE</v>
      </c>
      <c r="AL223" s="29"/>
      <c r="AM223" s="41">
        <v>922011</v>
      </c>
      <c r="AN223" s="30" t="str">
        <f t="shared" ref="AN223:AN230" si="177">+IF(AM223&lt;=$G223,"CUMPLE","NO CUMPLE")</f>
        <v>CUMPLE</v>
      </c>
      <c r="AO223" s="29"/>
      <c r="AP223" s="41">
        <v>934431</v>
      </c>
      <c r="AQ223" s="30" t="str">
        <f t="shared" ref="AQ223:AQ230" si="178">+IF(AP223&lt;=$G223,"CUMPLE","NO CUMPLE")</f>
        <v>CUMPLE</v>
      </c>
      <c r="AR223" s="29"/>
      <c r="AS223" s="41">
        <v>923922</v>
      </c>
      <c r="AT223" s="30" t="str">
        <f t="shared" ref="AT223:AT230" si="179">+IF(AS223&lt;=$G223,"CUMPLE","NO CUMPLE")</f>
        <v>CUMPLE</v>
      </c>
      <c r="AU223" s="29"/>
      <c r="AV223" s="41">
        <v>937776</v>
      </c>
      <c r="AW223" s="30" t="str">
        <f t="shared" ref="AW223:AW230" si="180">+IF(AV223&lt;=$G223,"CUMPLE","NO CUMPLE")</f>
        <v>CUMPLE</v>
      </c>
      <c r="AX223" s="29"/>
      <c r="AY223" s="41">
        <v>955451</v>
      </c>
      <c r="AZ223" s="30" t="str">
        <f t="shared" ref="AZ223:AZ230" si="181">+IF(AY223&lt;=$G223,"CUMPLE","NO CUMPLE")</f>
        <v>CUMPLE</v>
      </c>
      <c r="BA223" s="29"/>
      <c r="BB223" s="41">
        <v>943699</v>
      </c>
      <c r="BC223" s="119" t="str">
        <f t="shared" ref="BC223:BC230" si="182">+IF(BB223&lt;=$G223,"CUMPLE","NO CUMPLE")</f>
        <v>CUMPLE</v>
      </c>
      <c r="BD223" s="106">
        <f t="shared" si="133"/>
        <v>930272.8125</v>
      </c>
      <c r="BE223" s="109">
        <f t="shared" si="134"/>
        <v>1019020.8388124999</v>
      </c>
      <c r="BF223" s="110"/>
    </row>
    <row r="224" spans="1:58" s="31" customFormat="1" ht="14.4">
      <c r="A224" s="28"/>
      <c r="B224" s="28"/>
      <c r="C224" s="35" t="s">
        <v>455</v>
      </c>
      <c r="D224" s="46" t="s">
        <v>456</v>
      </c>
      <c r="E224" s="36" t="s">
        <v>41</v>
      </c>
      <c r="F224" s="37">
        <v>1</v>
      </c>
      <c r="G224" s="41">
        <v>407473</v>
      </c>
      <c r="H224" s="29"/>
      <c r="I224" s="41">
        <v>405028</v>
      </c>
      <c r="J224" s="30" t="str">
        <f t="shared" si="167"/>
        <v>CUMPLE</v>
      </c>
      <c r="K224" s="29"/>
      <c r="L224" s="41">
        <v>395249</v>
      </c>
      <c r="M224" s="30" t="str">
        <f t="shared" si="168"/>
        <v>CUMPLE</v>
      </c>
      <c r="N224" s="29"/>
      <c r="O224" s="41">
        <v>378950</v>
      </c>
      <c r="P224" s="30" t="str">
        <f t="shared" si="169"/>
        <v>CUMPLE</v>
      </c>
      <c r="Q224" s="29"/>
      <c r="R224" s="41">
        <v>392111</v>
      </c>
      <c r="S224" s="30" t="str">
        <f t="shared" si="170"/>
        <v>CUMPLE</v>
      </c>
      <c r="T224" s="29"/>
      <c r="U224" s="41">
        <v>394026</v>
      </c>
      <c r="V224" s="30" t="str">
        <f t="shared" si="171"/>
        <v>CUMPLE</v>
      </c>
      <c r="W224" s="29"/>
      <c r="X224" s="41">
        <v>406250</v>
      </c>
      <c r="Y224" s="30" t="str">
        <f t="shared" si="172"/>
        <v>CUMPLE</v>
      </c>
      <c r="Z224" s="29"/>
      <c r="AA224" s="41">
        <v>396715</v>
      </c>
      <c r="AB224" s="30" t="str">
        <f t="shared" si="173"/>
        <v>CUMPLE</v>
      </c>
      <c r="AC224" s="29"/>
      <c r="AD224" s="41">
        <v>397222</v>
      </c>
      <c r="AE224" s="30" t="str">
        <f t="shared" si="174"/>
        <v>CUMPLE</v>
      </c>
      <c r="AF224" s="29"/>
      <c r="AG224" s="41">
        <v>390265</v>
      </c>
      <c r="AH224" s="30" t="str">
        <f t="shared" si="175"/>
        <v>CUMPLE</v>
      </c>
      <c r="AI224" s="29"/>
      <c r="AJ224" s="41">
        <v>396267</v>
      </c>
      <c r="AK224" s="30" t="str">
        <f t="shared" si="176"/>
        <v>CUMPLE</v>
      </c>
      <c r="AL224" s="29"/>
      <c r="AM224" s="41">
        <v>393211</v>
      </c>
      <c r="AN224" s="30" t="str">
        <f t="shared" si="177"/>
        <v>CUMPLE</v>
      </c>
      <c r="AO224" s="29"/>
      <c r="AP224" s="41">
        <v>398508</v>
      </c>
      <c r="AQ224" s="30" t="str">
        <f t="shared" si="178"/>
        <v>CUMPLE</v>
      </c>
      <c r="AR224" s="29"/>
      <c r="AS224" s="41">
        <v>394026</v>
      </c>
      <c r="AT224" s="30" t="str">
        <f t="shared" si="179"/>
        <v>CUMPLE</v>
      </c>
      <c r="AU224" s="29"/>
      <c r="AV224" s="41">
        <v>399934</v>
      </c>
      <c r="AW224" s="30" t="str">
        <f t="shared" si="180"/>
        <v>CUMPLE</v>
      </c>
      <c r="AX224" s="29"/>
      <c r="AY224" s="41">
        <v>407473</v>
      </c>
      <c r="AZ224" s="30" t="str">
        <f t="shared" si="181"/>
        <v>CUMPLE</v>
      </c>
      <c r="BA224" s="29"/>
      <c r="BB224" s="41">
        <v>402461</v>
      </c>
      <c r="BC224" s="119" t="str">
        <f t="shared" si="182"/>
        <v>CUMPLE</v>
      </c>
      <c r="BD224" s="106">
        <f t="shared" si="133"/>
        <v>396731</v>
      </c>
      <c r="BE224" s="109">
        <f t="shared" si="134"/>
        <v>434579.13739999995</v>
      </c>
      <c r="BF224" s="110"/>
    </row>
    <row r="225" spans="1:59" s="31" customFormat="1" ht="14.4">
      <c r="A225" s="28"/>
      <c r="B225" s="28"/>
      <c r="C225" s="35" t="s">
        <v>457</v>
      </c>
      <c r="D225" s="46" t="s">
        <v>458</v>
      </c>
      <c r="E225" s="36" t="s">
        <v>41</v>
      </c>
      <c r="F225" s="37">
        <v>1</v>
      </c>
      <c r="G225" s="41">
        <v>470058</v>
      </c>
      <c r="H225" s="29"/>
      <c r="I225" s="41">
        <v>467237</v>
      </c>
      <c r="J225" s="30" t="str">
        <f t="shared" si="167"/>
        <v>CUMPLE</v>
      </c>
      <c r="K225" s="29"/>
      <c r="L225" s="41">
        <v>455956</v>
      </c>
      <c r="M225" s="30" t="str">
        <f t="shared" si="168"/>
        <v>CUMPLE</v>
      </c>
      <c r="N225" s="29"/>
      <c r="O225" s="41">
        <v>437153</v>
      </c>
      <c r="P225" s="30" t="str">
        <f t="shared" si="169"/>
        <v>CUMPLE</v>
      </c>
      <c r="Q225" s="29"/>
      <c r="R225" s="41">
        <v>452337</v>
      </c>
      <c r="S225" s="30" t="str">
        <f t="shared" si="170"/>
        <v>CUMPLE</v>
      </c>
      <c r="T225" s="29"/>
      <c r="U225" s="41">
        <v>454546</v>
      </c>
      <c r="V225" s="30" t="str">
        <f t="shared" si="171"/>
        <v>CUMPLE</v>
      </c>
      <c r="W225" s="29"/>
      <c r="X225" s="41">
        <v>468647</v>
      </c>
      <c r="Y225" s="30" t="str">
        <f t="shared" si="172"/>
        <v>CUMPLE</v>
      </c>
      <c r="Z225" s="29"/>
      <c r="AA225" s="41">
        <v>457648</v>
      </c>
      <c r="AB225" s="30" t="str">
        <f t="shared" si="173"/>
        <v>CUMPLE</v>
      </c>
      <c r="AC225" s="29"/>
      <c r="AD225" s="41">
        <v>458105</v>
      </c>
      <c r="AE225" s="30" t="str">
        <f t="shared" si="174"/>
        <v>CUMPLE</v>
      </c>
      <c r="AF225" s="29"/>
      <c r="AG225" s="41">
        <v>450207</v>
      </c>
      <c r="AH225" s="30" t="str">
        <f t="shared" si="175"/>
        <v>CUMPLE</v>
      </c>
      <c r="AI225" s="29"/>
      <c r="AJ225" s="41">
        <v>457131</v>
      </c>
      <c r="AK225" s="30" t="str">
        <f t="shared" si="176"/>
        <v>CUMPLE</v>
      </c>
      <c r="AL225" s="29"/>
      <c r="AM225" s="41">
        <v>453606</v>
      </c>
      <c r="AN225" s="30" t="str">
        <f t="shared" si="177"/>
        <v>CUMPLE</v>
      </c>
      <c r="AO225" s="29"/>
      <c r="AP225" s="41">
        <v>459716</v>
      </c>
      <c r="AQ225" s="30" t="str">
        <f t="shared" si="178"/>
        <v>CUMPLE</v>
      </c>
      <c r="AR225" s="29"/>
      <c r="AS225" s="41">
        <v>454546</v>
      </c>
      <c r="AT225" s="30" t="str">
        <f t="shared" si="179"/>
        <v>CUMPLE</v>
      </c>
      <c r="AU225" s="29"/>
      <c r="AV225" s="41">
        <v>461361</v>
      </c>
      <c r="AW225" s="30" t="str">
        <f t="shared" si="180"/>
        <v>CUMPLE</v>
      </c>
      <c r="AX225" s="29"/>
      <c r="AY225" s="41">
        <v>470058</v>
      </c>
      <c r="AZ225" s="30" t="str">
        <f t="shared" si="181"/>
        <v>CUMPLE</v>
      </c>
      <c r="BA225" s="29"/>
      <c r="BB225" s="41">
        <v>464276</v>
      </c>
      <c r="BC225" s="119" t="str">
        <f t="shared" si="182"/>
        <v>CUMPLE</v>
      </c>
      <c r="BD225" s="106">
        <f t="shared" si="133"/>
        <v>457658.125</v>
      </c>
      <c r="BE225" s="109">
        <f t="shared" si="134"/>
        <v>501318.71012499998</v>
      </c>
      <c r="BF225" s="110"/>
    </row>
    <row r="226" spans="1:59" s="31" customFormat="1" ht="14.4">
      <c r="A226" s="28"/>
      <c r="B226" s="28"/>
      <c r="C226" s="33" t="s">
        <v>459</v>
      </c>
      <c r="D226" s="46" t="s">
        <v>460</v>
      </c>
      <c r="E226" s="39" t="s">
        <v>41</v>
      </c>
      <c r="F226" s="40">
        <v>1</v>
      </c>
      <c r="G226" s="41">
        <v>1004724</v>
      </c>
      <c r="H226" s="29"/>
      <c r="I226" s="41">
        <v>998696</v>
      </c>
      <c r="J226" s="30" t="str">
        <f t="shared" si="167"/>
        <v>CUMPLE</v>
      </c>
      <c r="K226" s="29"/>
      <c r="L226" s="41">
        <v>974582</v>
      </c>
      <c r="M226" s="30" t="str">
        <f t="shared" si="168"/>
        <v>CUMPLE</v>
      </c>
      <c r="N226" s="29"/>
      <c r="O226" s="41">
        <v>934393</v>
      </c>
      <c r="P226" s="30" t="str">
        <f t="shared" si="169"/>
        <v>CUMPLE</v>
      </c>
      <c r="Q226" s="29"/>
      <c r="R226" s="41">
        <v>966846</v>
      </c>
      <c r="S226" s="30" t="str">
        <f t="shared" si="170"/>
        <v>CUMPLE</v>
      </c>
      <c r="T226" s="29"/>
      <c r="U226" s="41">
        <v>971568</v>
      </c>
      <c r="V226" s="30" t="str">
        <f t="shared" si="171"/>
        <v>CUMPLE</v>
      </c>
      <c r="W226" s="29"/>
      <c r="X226" s="41">
        <v>1001710</v>
      </c>
      <c r="Y226" s="30" t="str">
        <f t="shared" si="172"/>
        <v>CUMPLE</v>
      </c>
      <c r="Z226" s="29"/>
      <c r="AA226" s="41">
        <v>978199</v>
      </c>
      <c r="AB226" s="30" t="str">
        <f t="shared" si="173"/>
        <v>CUMPLE</v>
      </c>
      <c r="AC226" s="29"/>
      <c r="AD226" s="41">
        <v>979111</v>
      </c>
      <c r="AE226" s="30" t="str">
        <f t="shared" si="174"/>
        <v>CUMPLE</v>
      </c>
      <c r="AF226" s="29"/>
      <c r="AG226" s="41">
        <v>962295</v>
      </c>
      <c r="AH226" s="30" t="str">
        <f t="shared" si="175"/>
        <v>CUMPLE</v>
      </c>
      <c r="AI226" s="29"/>
      <c r="AJ226" s="41">
        <v>977094</v>
      </c>
      <c r="AK226" s="30" t="str">
        <f t="shared" si="176"/>
        <v>CUMPLE</v>
      </c>
      <c r="AL226" s="29"/>
      <c r="AM226" s="41">
        <v>969559</v>
      </c>
      <c r="AN226" s="30" t="str">
        <f t="shared" si="177"/>
        <v>CUMPLE</v>
      </c>
      <c r="AO226" s="29"/>
      <c r="AP226" s="41">
        <v>982620</v>
      </c>
      <c r="AQ226" s="30" t="str">
        <f t="shared" si="178"/>
        <v>CUMPLE</v>
      </c>
      <c r="AR226" s="29"/>
      <c r="AS226" s="41">
        <v>971568</v>
      </c>
      <c r="AT226" s="30" t="str">
        <f t="shared" si="179"/>
        <v>CUMPLE</v>
      </c>
      <c r="AU226" s="29"/>
      <c r="AV226" s="41">
        <v>986137</v>
      </c>
      <c r="AW226" s="30" t="str">
        <f t="shared" si="180"/>
        <v>CUMPLE</v>
      </c>
      <c r="AX226" s="29"/>
      <c r="AY226" s="41">
        <v>1004724</v>
      </c>
      <c r="AZ226" s="30" t="str">
        <f t="shared" si="181"/>
        <v>CUMPLE</v>
      </c>
      <c r="BA226" s="29"/>
      <c r="BB226" s="41">
        <v>992366</v>
      </c>
      <c r="BC226" s="119" t="str">
        <f t="shared" si="182"/>
        <v>CUMPLE</v>
      </c>
      <c r="BD226" s="106">
        <f t="shared" si="133"/>
        <v>978216.75</v>
      </c>
      <c r="BE226" s="109">
        <f t="shared" si="134"/>
        <v>1071538.6279499999</v>
      </c>
      <c r="BF226" s="110"/>
    </row>
    <row r="227" spans="1:59" s="31" customFormat="1" ht="14.4">
      <c r="A227" s="28"/>
      <c r="B227" s="28"/>
      <c r="C227" s="33" t="s">
        <v>461</v>
      </c>
      <c r="D227" s="46" t="s">
        <v>462</v>
      </c>
      <c r="E227" s="39" t="s">
        <v>30</v>
      </c>
      <c r="F227" s="40">
        <v>1</v>
      </c>
      <c r="G227" s="41">
        <v>119195</v>
      </c>
      <c r="H227" s="29"/>
      <c r="I227" s="41">
        <v>118479</v>
      </c>
      <c r="J227" s="30" t="str">
        <f t="shared" si="167"/>
        <v>CUMPLE</v>
      </c>
      <c r="K227" s="29"/>
      <c r="L227" s="41">
        <v>115619</v>
      </c>
      <c r="M227" s="30" t="str">
        <f t="shared" si="168"/>
        <v>CUMPLE</v>
      </c>
      <c r="N227" s="29"/>
      <c r="O227" s="41">
        <v>110851</v>
      </c>
      <c r="P227" s="30" t="str">
        <f t="shared" si="169"/>
        <v>CUMPLE</v>
      </c>
      <c r="Q227" s="29"/>
      <c r="R227" s="41">
        <v>114701</v>
      </c>
      <c r="S227" s="30" t="str">
        <f t="shared" si="170"/>
        <v>CUMPLE</v>
      </c>
      <c r="T227" s="29"/>
      <c r="U227" s="41">
        <v>115261</v>
      </c>
      <c r="V227" s="30" t="str">
        <f t="shared" si="171"/>
        <v>CUMPLE</v>
      </c>
      <c r="W227" s="29"/>
      <c r="X227" s="41">
        <v>118837</v>
      </c>
      <c r="Y227" s="30" t="str">
        <f t="shared" si="172"/>
        <v>CUMPLE</v>
      </c>
      <c r="Z227" s="29"/>
      <c r="AA227" s="41">
        <v>116048</v>
      </c>
      <c r="AB227" s="30" t="str">
        <f t="shared" si="173"/>
        <v>CUMPLE</v>
      </c>
      <c r="AC227" s="29"/>
      <c r="AD227" s="41">
        <v>116015</v>
      </c>
      <c r="AE227" s="30" t="str">
        <f t="shared" si="174"/>
        <v>CUMPLE</v>
      </c>
      <c r="AF227" s="29"/>
      <c r="AG227" s="41">
        <v>114161</v>
      </c>
      <c r="AH227" s="30" t="str">
        <f t="shared" si="175"/>
        <v>CUMPLE</v>
      </c>
      <c r="AI227" s="29"/>
      <c r="AJ227" s="41">
        <v>115917</v>
      </c>
      <c r="AK227" s="30" t="str">
        <f t="shared" si="176"/>
        <v>CUMPLE</v>
      </c>
      <c r="AL227" s="29"/>
      <c r="AM227" s="41">
        <v>115023</v>
      </c>
      <c r="AN227" s="30" t="str">
        <f t="shared" si="177"/>
        <v>CUMPLE</v>
      </c>
      <c r="AO227" s="29"/>
      <c r="AP227" s="41">
        <v>116572</v>
      </c>
      <c r="AQ227" s="30" t="str">
        <f t="shared" si="178"/>
        <v>CUMPLE</v>
      </c>
      <c r="AR227" s="29"/>
      <c r="AS227" s="41">
        <v>115261</v>
      </c>
      <c r="AT227" s="30" t="str">
        <f t="shared" si="179"/>
        <v>CUMPLE</v>
      </c>
      <c r="AU227" s="29"/>
      <c r="AV227" s="41">
        <v>116990</v>
      </c>
      <c r="AW227" s="30" t="str">
        <f t="shared" si="180"/>
        <v>CUMPLE</v>
      </c>
      <c r="AX227" s="29"/>
      <c r="AY227" s="41">
        <v>119195</v>
      </c>
      <c r="AZ227" s="30" t="str">
        <f t="shared" si="181"/>
        <v>CUMPLE</v>
      </c>
      <c r="BA227" s="29"/>
      <c r="BB227" s="41">
        <v>117729</v>
      </c>
      <c r="BC227" s="119" t="str">
        <f t="shared" si="182"/>
        <v>CUMPLE</v>
      </c>
      <c r="BD227" s="106">
        <f t="shared" si="133"/>
        <v>116041.1875</v>
      </c>
      <c r="BE227" s="109">
        <f t="shared" si="134"/>
        <v>127111.51678749999</v>
      </c>
      <c r="BF227" s="110"/>
    </row>
    <row r="228" spans="1:59" s="31" customFormat="1" ht="14.4">
      <c r="A228" s="28"/>
      <c r="B228" s="28"/>
      <c r="C228" s="33" t="s">
        <v>463</v>
      </c>
      <c r="D228" s="46" t="s">
        <v>464</v>
      </c>
      <c r="E228" s="39" t="s">
        <v>50</v>
      </c>
      <c r="F228" s="40">
        <v>1</v>
      </c>
      <c r="G228" s="41">
        <v>244262</v>
      </c>
      <c r="H228" s="29"/>
      <c r="I228" s="41">
        <v>242797</v>
      </c>
      <c r="J228" s="30" t="str">
        <f t="shared" si="167"/>
        <v>CUMPLE</v>
      </c>
      <c r="K228" s="29"/>
      <c r="L228" s="41">
        <v>236935</v>
      </c>
      <c r="M228" s="30" t="str">
        <f t="shared" si="168"/>
        <v>CUMPLE</v>
      </c>
      <c r="N228" s="29"/>
      <c r="O228" s="41">
        <v>227164</v>
      </c>
      <c r="P228" s="30" t="str">
        <f t="shared" si="169"/>
        <v>CUMPLE</v>
      </c>
      <c r="Q228" s="29"/>
      <c r="R228" s="41">
        <v>235053</v>
      </c>
      <c r="S228" s="30" t="str">
        <f t="shared" si="170"/>
        <v>CUMPLE</v>
      </c>
      <c r="T228" s="29"/>
      <c r="U228" s="41">
        <v>236202</v>
      </c>
      <c r="V228" s="30" t="str">
        <f t="shared" si="171"/>
        <v>CUMPLE</v>
      </c>
      <c r="W228" s="29"/>
      <c r="X228" s="41">
        <v>243530</v>
      </c>
      <c r="Y228" s="30" t="str">
        <f t="shared" si="172"/>
        <v>CUMPLE</v>
      </c>
      <c r="Z228" s="29"/>
      <c r="AA228" s="41">
        <v>237814</v>
      </c>
      <c r="AB228" s="30" t="str">
        <f t="shared" si="173"/>
        <v>CUMPLE</v>
      </c>
      <c r="AC228" s="29"/>
      <c r="AD228" s="41">
        <v>237589</v>
      </c>
      <c r="AE228" s="30" t="str">
        <f t="shared" si="174"/>
        <v>CUMPLE</v>
      </c>
      <c r="AF228" s="29"/>
      <c r="AG228" s="41">
        <v>233947</v>
      </c>
      <c r="AH228" s="30" t="str">
        <f t="shared" si="175"/>
        <v>CUMPLE</v>
      </c>
      <c r="AI228" s="29"/>
      <c r="AJ228" s="41">
        <v>237545</v>
      </c>
      <c r="AK228" s="30" t="str">
        <f t="shared" si="176"/>
        <v>CUMPLE</v>
      </c>
      <c r="AL228" s="29"/>
      <c r="AM228" s="41">
        <v>235713</v>
      </c>
      <c r="AN228" s="30" t="str">
        <f t="shared" si="177"/>
        <v>CUMPLE</v>
      </c>
      <c r="AO228" s="29"/>
      <c r="AP228" s="41">
        <v>238889</v>
      </c>
      <c r="AQ228" s="30" t="str">
        <f t="shared" si="178"/>
        <v>CUMPLE</v>
      </c>
      <c r="AR228" s="29"/>
      <c r="AS228" s="41">
        <v>236202</v>
      </c>
      <c r="AT228" s="30" t="str">
        <f t="shared" si="179"/>
        <v>CUMPLE</v>
      </c>
      <c r="AU228" s="29"/>
      <c r="AV228" s="41">
        <v>239744</v>
      </c>
      <c r="AW228" s="30" t="str">
        <f t="shared" si="180"/>
        <v>CUMPLE</v>
      </c>
      <c r="AX228" s="29"/>
      <c r="AY228" s="41">
        <v>244262</v>
      </c>
      <c r="AZ228" s="30" t="str">
        <f t="shared" si="181"/>
        <v>CUMPLE</v>
      </c>
      <c r="BA228" s="29"/>
      <c r="BB228" s="41">
        <v>241258</v>
      </c>
      <c r="BC228" s="119" t="str">
        <f t="shared" si="182"/>
        <v>CUMPLE</v>
      </c>
      <c r="BD228" s="106">
        <f t="shared" si="133"/>
        <v>237790.25</v>
      </c>
      <c r="BE228" s="109">
        <f t="shared" si="134"/>
        <v>260475.43985</v>
      </c>
      <c r="BF228" s="110"/>
    </row>
    <row r="229" spans="1:59" s="31" customFormat="1" ht="14.4">
      <c r="A229" s="28"/>
      <c r="B229" s="28"/>
      <c r="C229" s="33" t="s">
        <v>465</v>
      </c>
      <c r="D229" s="46" t="s">
        <v>466</v>
      </c>
      <c r="E229" s="39" t="s">
        <v>30</v>
      </c>
      <c r="F229" s="40">
        <v>1</v>
      </c>
      <c r="G229" s="41">
        <v>137503</v>
      </c>
      <c r="H229" s="29"/>
      <c r="I229" s="41">
        <v>136678</v>
      </c>
      <c r="J229" s="30" t="str">
        <f t="shared" si="167"/>
        <v>CUMPLE</v>
      </c>
      <c r="K229" s="29"/>
      <c r="L229" s="41">
        <v>133378</v>
      </c>
      <c r="M229" s="30" t="str">
        <f t="shared" si="168"/>
        <v>CUMPLE</v>
      </c>
      <c r="N229" s="29"/>
      <c r="O229" s="41">
        <v>127878</v>
      </c>
      <c r="P229" s="30" t="str">
        <f t="shared" si="169"/>
        <v>CUMPLE</v>
      </c>
      <c r="Q229" s="29"/>
      <c r="R229" s="41">
        <v>132319</v>
      </c>
      <c r="S229" s="30" t="str">
        <f t="shared" si="170"/>
        <v>CUMPLE</v>
      </c>
      <c r="T229" s="29"/>
      <c r="U229" s="41">
        <v>132966</v>
      </c>
      <c r="V229" s="30" t="str">
        <f t="shared" si="171"/>
        <v>CUMPLE</v>
      </c>
      <c r="W229" s="29"/>
      <c r="X229" s="41">
        <v>137091</v>
      </c>
      <c r="Y229" s="30" t="str">
        <f t="shared" si="172"/>
        <v>CUMPLE</v>
      </c>
      <c r="Z229" s="29"/>
      <c r="AA229" s="41">
        <v>133873</v>
      </c>
      <c r="AB229" s="30" t="str">
        <f t="shared" si="173"/>
        <v>CUMPLE</v>
      </c>
      <c r="AC229" s="29"/>
      <c r="AD229" s="41">
        <v>133856</v>
      </c>
      <c r="AE229" s="30" t="str">
        <f t="shared" si="174"/>
        <v>CUMPLE</v>
      </c>
      <c r="AF229" s="29"/>
      <c r="AG229" s="41">
        <v>131696</v>
      </c>
      <c r="AH229" s="30" t="str">
        <f t="shared" si="175"/>
        <v>CUMPLE</v>
      </c>
      <c r="AI229" s="29"/>
      <c r="AJ229" s="41">
        <v>133722</v>
      </c>
      <c r="AK229" s="30" t="str">
        <f t="shared" si="176"/>
        <v>CUMPLE</v>
      </c>
      <c r="AL229" s="29"/>
      <c r="AM229" s="41">
        <v>132691</v>
      </c>
      <c r="AN229" s="30" t="str">
        <f t="shared" si="177"/>
        <v>CUMPLE</v>
      </c>
      <c r="AO229" s="29"/>
      <c r="AP229" s="41">
        <v>134478</v>
      </c>
      <c r="AQ229" s="30" t="str">
        <f t="shared" si="178"/>
        <v>CUMPLE</v>
      </c>
      <c r="AR229" s="29"/>
      <c r="AS229" s="41">
        <v>132966</v>
      </c>
      <c r="AT229" s="30" t="str">
        <f t="shared" si="179"/>
        <v>CUMPLE</v>
      </c>
      <c r="AU229" s="29"/>
      <c r="AV229" s="41">
        <v>134959</v>
      </c>
      <c r="AW229" s="30" t="str">
        <f t="shared" si="180"/>
        <v>CUMPLE</v>
      </c>
      <c r="AX229" s="29"/>
      <c r="AY229" s="41">
        <v>137503</v>
      </c>
      <c r="AZ229" s="30" t="str">
        <f t="shared" si="181"/>
        <v>CUMPLE</v>
      </c>
      <c r="BA229" s="29"/>
      <c r="BB229" s="41">
        <v>135812</v>
      </c>
      <c r="BC229" s="119" t="str">
        <f t="shared" si="182"/>
        <v>CUMPLE</v>
      </c>
      <c r="BD229" s="106">
        <f t="shared" si="133"/>
        <v>133866.625</v>
      </c>
      <c r="BE229" s="109">
        <f t="shared" si="134"/>
        <v>146637.50102500001</v>
      </c>
      <c r="BF229" s="110"/>
    </row>
    <row r="230" spans="1:59" s="31" customFormat="1" ht="14.4">
      <c r="A230" s="28"/>
      <c r="B230" s="28"/>
      <c r="C230" s="33" t="s">
        <v>467</v>
      </c>
      <c r="D230" s="46" t="s">
        <v>468</v>
      </c>
      <c r="E230" s="39" t="s">
        <v>469</v>
      </c>
      <c r="F230" s="40">
        <v>1</v>
      </c>
      <c r="G230" s="41">
        <v>158061</v>
      </c>
      <c r="H230" s="29"/>
      <c r="I230" s="41">
        <v>157113</v>
      </c>
      <c r="J230" s="30" t="str">
        <f t="shared" si="167"/>
        <v>CUMPLE</v>
      </c>
      <c r="K230" s="29"/>
      <c r="L230" s="41">
        <v>153320</v>
      </c>
      <c r="M230" s="30" t="str">
        <f t="shared" si="168"/>
        <v>CUMPLE</v>
      </c>
      <c r="N230" s="29"/>
      <c r="O230" s="41">
        <v>146997</v>
      </c>
      <c r="P230" s="30" t="str">
        <f t="shared" si="169"/>
        <v>CUMPLE</v>
      </c>
      <c r="Q230" s="29"/>
      <c r="R230" s="41">
        <v>152102</v>
      </c>
      <c r="S230" s="30" t="str">
        <f t="shared" si="170"/>
        <v>CUMPLE</v>
      </c>
      <c r="T230" s="29"/>
      <c r="U230" s="41">
        <v>152845</v>
      </c>
      <c r="V230" s="30" t="str">
        <f t="shared" si="171"/>
        <v>CUMPLE</v>
      </c>
      <c r="W230" s="29"/>
      <c r="X230" s="41">
        <v>157587</v>
      </c>
      <c r="Y230" s="30" t="str">
        <f t="shared" si="172"/>
        <v>CUMPLE</v>
      </c>
      <c r="Z230" s="29"/>
      <c r="AA230" s="41">
        <v>153889</v>
      </c>
      <c r="AB230" s="30" t="str">
        <f t="shared" si="173"/>
        <v>CUMPLE</v>
      </c>
      <c r="AC230" s="29"/>
      <c r="AD230" s="41">
        <v>154110</v>
      </c>
      <c r="AE230" s="30" t="str">
        <f t="shared" si="174"/>
        <v>CUMPLE</v>
      </c>
      <c r="AF230" s="29"/>
      <c r="AG230" s="41">
        <v>151387</v>
      </c>
      <c r="AH230" s="30" t="str">
        <f t="shared" si="175"/>
        <v>CUMPLE</v>
      </c>
      <c r="AI230" s="29"/>
      <c r="AJ230" s="41">
        <v>153715</v>
      </c>
      <c r="AK230" s="30" t="str">
        <f t="shared" si="176"/>
        <v>CUMPLE</v>
      </c>
      <c r="AL230" s="29"/>
      <c r="AM230" s="41">
        <v>152529</v>
      </c>
      <c r="AN230" s="30" t="str">
        <f t="shared" si="177"/>
        <v>CUMPLE</v>
      </c>
      <c r="AO230" s="29"/>
      <c r="AP230" s="41">
        <v>154584</v>
      </c>
      <c r="AQ230" s="30" t="str">
        <f t="shared" si="178"/>
        <v>CUMPLE</v>
      </c>
      <c r="AR230" s="29"/>
      <c r="AS230" s="41">
        <v>152845</v>
      </c>
      <c r="AT230" s="30" t="str">
        <f t="shared" si="179"/>
        <v>CUMPLE</v>
      </c>
      <c r="AU230" s="29"/>
      <c r="AV230" s="41">
        <v>155137</v>
      </c>
      <c r="AW230" s="30" t="str">
        <f t="shared" si="180"/>
        <v>CUMPLE</v>
      </c>
      <c r="AX230" s="29"/>
      <c r="AY230" s="41">
        <v>158061</v>
      </c>
      <c r="AZ230" s="30" t="str">
        <f t="shared" si="181"/>
        <v>CUMPLE</v>
      </c>
      <c r="BA230" s="29"/>
      <c r="BB230" s="41">
        <v>156117</v>
      </c>
      <c r="BC230" s="119" t="str">
        <f t="shared" si="182"/>
        <v>CUMPLE</v>
      </c>
      <c r="BD230" s="106">
        <f t="shared" si="133"/>
        <v>153896.125</v>
      </c>
      <c r="BE230" s="109">
        <f t="shared" si="134"/>
        <v>168577.815325</v>
      </c>
      <c r="BF230" s="110"/>
    </row>
    <row r="231" spans="1:59" ht="16.2" thickBot="1">
      <c r="C231" s="130" t="s">
        <v>470</v>
      </c>
      <c r="D231" s="131"/>
      <c r="E231" s="131"/>
      <c r="F231" s="132"/>
      <c r="G231" s="44">
        <f>+G7+G33+G68+G143+G157+G179+G192+G209+G215+G221</f>
        <v>65503068</v>
      </c>
      <c r="H231" s="29"/>
      <c r="I231" s="102">
        <f>+I7+I33+I68+I143+I157+I179+I192+I209+I215+I221</f>
        <v>65110054</v>
      </c>
      <c r="J231" s="34"/>
      <c r="K231" s="29"/>
      <c r="L231" s="102">
        <f>+L7+L33+L68+L143+L157+L179+L192+L209+L215+L221</f>
        <v>63538336</v>
      </c>
      <c r="M231" s="34"/>
      <c r="N231" s="29"/>
      <c r="O231" s="102">
        <f>+O7+O33+O68+O143+O157+O179+O192+O209+O215+O221</f>
        <v>60917860</v>
      </c>
      <c r="P231" s="34"/>
      <c r="Q231" s="29"/>
      <c r="R231" s="102">
        <f>+R7+R33+R68+R143+R157+R179+R192+R209+R215+R221</f>
        <v>63033600</v>
      </c>
      <c r="S231" s="34"/>
      <c r="T231" s="29"/>
      <c r="U231" s="102">
        <f>+U7+U33+U68+U143+U157+U179+U192+U209+U215+U221</f>
        <v>63341471</v>
      </c>
      <c r="V231" s="34"/>
      <c r="W231" s="29"/>
      <c r="X231" s="102">
        <f>+X7+X33+X68+X143+X157+X179+X192+X209+X215+X221</f>
        <v>65306565</v>
      </c>
      <c r="Y231" s="34"/>
      <c r="Z231" s="29"/>
      <c r="AA231" s="102">
        <f>+AA7+AA33+AA68+AA143+AA157+AA179+AA192+AA209+AA215+AA221</f>
        <v>63773795</v>
      </c>
      <c r="AB231" s="34"/>
      <c r="AC231" s="29"/>
      <c r="AD231" s="102">
        <f>+AD7+AD33+AD68+AD143+AD157+AD179+AD192+AD209+AD215+AD221</f>
        <v>63806585</v>
      </c>
      <c r="AE231" s="34"/>
      <c r="AF231" s="29"/>
      <c r="AG231" s="102">
        <f>+AG7+AG33+AG68+AG143+AG157+AG179+AG192+AG209+AG215+AG221</f>
        <v>62736880</v>
      </c>
      <c r="AH231" s="34"/>
      <c r="AI231" s="29"/>
      <c r="AJ231" s="102">
        <f>+AJ7+AJ33+AJ68+AJ143+AJ157+AJ179+AJ192+AJ209+AJ215+AJ221</f>
        <v>63701737</v>
      </c>
      <c r="AK231" s="34"/>
      <c r="AL231" s="29"/>
      <c r="AM231" s="102">
        <f>+AM7+AM33+AM68+AM143+AM157+AM179+AM192+AM209+AM215+AM221</f>
        <v>63210463</v>
      </c>
      <c r="AN231" s="34"/>
      <c r="AO231" s="29"/>
      <c r="AP231" s="102">
        <f>+AP7+AP33+AP68+AP143+AP157+AP179+AP192+AP209+AP215+AP221</f>
        <v>64062005</v>
      </c>
      <c r="AQ231" s="34"/>
      <c r="AR231" s="29"/>
      <c r="AS231" s="102">
        <f>+AS7+AS33+AS68+AS143+AS157+AS179+AS192+AS209+AS215+AS221</f>
        <v>63341471</v>
      </c>
      <c r="AT231" s="34"/>
      <c r="AU231" s="29"/>
      <c r="AV231" s="102">
        <f>+AV7+AV33+AV68+AV143+AV157+AV179+AV192+AV209+AV215+AV221</f>
        <v>64291267</v>
      </c>
      <c r="AW231" s="34"/>
      <c r="AX231" s="29"/>
      <c r="AY231" s="102">
        <f>+AY7+AY33+AY68+AY143+AY157+AY179+AY192+AY209+AY215+AY221</f>
        <v>64788729</v>
      </c>
      <c r="AZ231" s="34"/>
      <c r="BA231" s="29"/>
      <c r="BB231" s="44">
        <f>+BB7+BB33+BB68+BB143+BB157+BB179+BB192+BB209+BB215+BB221</f>
        <v>64697379</v>
      </c>
      <c r="BC231" s="34"/>
      <c r="BD231" s="97">
        <f t="shared" si="133"/>
        <v>63728637.3125</v>
      </c>
      <c r="BE231" s="97">
        <f t="shared" si="134"/>
        <v>69808349.312112495</v>
      </c>
      <c r="BF231" s="97"/>
      <c r="BG231" s="101"/>
    </row>
    <row r="232" spans="1:59" ht="24.9" customHeight="1">
      <c r="C232" s="127" t="s">
        <v>471</v>
      </c>
      <c r="D232" s="128"/>
      <c r="E232" s="128"/>
      <c r="F232" s="129"/>
      <c r="G232" s="45">
        <v>0.2</v>
      </c>
      <c r="H232" s="29"/>
      <c r="I232" s="104"/>
      <c r="J232" s="126"/>
      <c r="K232" s="29"/>
      <c r="L232" s="104"/>
      <c r="M232" s="126"/>
      <c r="N232" s="29"/>
      <c r="O232" s="104"/>
      <c r="P232" s="126"/>
      <c r="Q232" s="29"/>
      <c r="R232" s="104"/>
      <c r="S232" s="126"/>
      <c r="T232" s="29"/>
      <c r="U232" s="104"/>
      <c r="V232" s="126"/>
      <c r="W232" s="29"/>
      <c r="X232" s="104"/>
      <c r="Y232" s="126"/>
      <c r="Z232" s="29"/>
      <c r="AA232" s="104"/>
      <c r="AB232" s="126"/>
      <c r="AC232" s="29"/>
      <c r="AD232" s="104"/>
      <c r="AE232" s="126"/>
      <c r="AF232" s="29"/>
      <c r="AG232" s="104"/>
      <c r="AH232" s="126"/>
      <c r="AI232" s="29"/>
      <c r="AJ232" s="104"/>
      <c r="AK232" s="126"/>
      <c r="AL232" s="29"/>
      <c r="AM232" s="104"/>
      <c r="AN232" s="126"/>
      <c r="AO232" s="29"/>
      <c r="AP232" s="104"/>
      <c r="AQ232" s="141"/>
      <c r="AR232" s="29"/>
      <c r="AS232" s="122" t="s">
        <v>471</v>
      </c>
      <c r="AT232" s="122"/>
      <c r="AU232" s="122"/>
      <c r="AV232" s="122"/>
      <c r="AW232" s="123"/>
      <c r="AX232" s="123"/>
      <c r="AY232" s="123"/>
      <c r="AZ232" s="141"/>
      <c r="BA232" s="29"/>
      <c r="BB232" s="45">
        <v>0.2</v>
      </c>
      <c r="BC232" s="138" t="str">
        <f>+IF(SUM(BB232:BB234)&lt;=SUM($G$232:$G$234),"CUMPLE","NO CUMPLE")</f>
        <v>CUMPLE</v>
      </c>
      <c r="BD232" s="113">
        <f>+BD231*0.2</f>
        <v>12745727.4625</v>
      </c>
      <c r="BE232" s="114">
        <f t="shared" si="134"/>
        <v>13961669.8624225</v>
      </c>
      <c r="BF232" s="99"/>
    </row>
    <row r="233" spans="1:59" ht="24.9" customHeight="1">
      <c r="C233" s="127" t="s">
        <v>472</v>
      </c>
      <c r="D233" s="128"/>
      <c r="E233" s="128"/>
      <c r="F233" s="129"/>
      <c r="G233" s="45">
        <v>0.04</v>
      </c>
      <c r="H233" s="29"/>
      <c r="I233" s="104"/>
      <c r="J233" s="126"/>
      <c r="K233" s="29"/>
      <c r="L233" s="104"/>
      <c r="M233" s="126"/>
      <c r="N233" s="29"/>
      <c r="O233" s="104"/>
      <c r="P233" s="126"/>
      <c r="Q233" s="29"/>
      <c r="R233" s="104"/>
      <c r="S233" s="126"/>
      <c r="T233" s="29"/>
      <c r="U233" s="104"/>
      <c r="V233" s="126"/>
      <c r="W233" s="29"/>
      <c r="X233" s="104"/>
      <c r="Y233" s="126"/>
      <c r="Z233" s="29"/>
      <c r="AA233" s="104"/>
      <c r="AB233" s="126"/>
      <c r="AC233" s="29"/>
      <c r="AD233" s="104"/>
      <c r="AE233" s="126"/>
      <c r="AF233" s="29"/>
      <c r="AG233" s="104"/>
      <c r="AH233" s="126"/>
      <c r="AI233" s="29"/>
      <c r="AJ233" s="104"/>
      <c r="AK233" s="126"/>
      <c r="AL233" s="29"/>
      <c r="AM233" s="104"/>
      <c r="AN233" s="126"/>
      <c r="AO233" s="29"/>
      <c r="AP233" s="104"/>
      <c r="AQ233" s="142"/>
      <c r="AR233" s="29"/>
      <c r="AS233" s="122" t="s">
        <v>472</v>
      </c>
      <c r="AT233" s="122"/>
      <c r="AU233" s="122"/>
      <c r="AV233" s="122"/>
      <c r="AW233" s="123"/>
      <c r="AX233" s="123"/>
      <c r="AY233" s="123"/>
      <c r="AZ233" s="142"/>
      <c r="BA233" s="29"/>
      <c r="BB233" s="45">
        <v>0.04</v>
      </c>
      <c r="BC233" s="139"/>
      <c r="BD233" s="113">
        <f>+BD231*0.04</f>
        <v>2549145.4925000002</v>
      </c>
      <c r="BE233" s="114">
        <f t="shared" si="134"/>
        <v>2792333.9724845001</v>
      </c>
      <c r="BF233" s="99"/>
    </row>
    <row r="234" spans="1:59" ht="24.9" customHeight="1">
      <c r="C234" s="127" t="s">
        <v>473</v>
      </c>
      <c r="D234" s="128"/>
      <c r="E234" s="128"/>
      <c r="F234" s="129"/>
      <c r="G234" s="45">
        <v>0.06</v>
      </c>
      <c r="H234" s="29"/>
      <c r="I234" s="104"/>
      <c r="J234" s="126"/>
      <c r="K234" s="29"/>
      <c r="L234" s="104"/>
      <c r="M234" s="126"/>
      <c r="N234" s="29"/>
      <c r="O234" s="104"/>
      <c r="P234" s="126"/>
      <c r="Q234" s="29"/>
      <c r="R234" s="104"/>
      <c r="S234" s="126"/>
      <c r="T234" s="29"/>
      <c r="U234" s="104"/>
      <c r="V234" s="126"/>
      <c r="W234" s="29"/>
      <c r="X234" s="104"/>
      <c r="Y234" s="126"/>
      <c r="Z234" s="29"/>
      <c r="AA234" s="104"/>
      <c r="AB234" s="126"/>
      <c r="AC234" s="29"/>
      <c r="AD234" s="104"/>
      <c r="AE234" s="126"/>
      <c r="AF234" s="29"/>
      <c r="AG234" s="104"/>
      <c r="AH234" s="126"/>
      <c r="AI234" s="29"/>
      <c r="AJ234" s="104"/>
      <c r="AK234" s="126"/>
      <c r="AL234" s="29"/>
      <c r="AM234" s="104"/>
      <c r="AN234" s="126"/>
      <c r="AO234" s="29"/>
      <c r="AP234" s="104"/>
      <c r="AQ234" s="143"/>
      <c r="AR234" s="29"/>
      <c r="AS234" s="122" t="s">
        <v>473</v>
      </c>
      <c r="AT234" s="122"/>
      <c r="AU234" s="122"/>
      <c r="AV234" s="122"/>
      <c r="AW234" s="123"/>
      <c r="AX234" s="123"/>
      <c r="AY234" s="123"/>
      <c r="AZ234" s="143"/>
      <c r="BA234" s="29"/>
      <c r="BB234" s="45">
        <v>0.06</v>
      </c>
      <c r="BC234" s="140"/>
      <c r="BD234" s="113">
        <f>+BD231*0.06</f>
        <v>3823718.23875</v>
      </c>
      <c r="BE234" s="114">
        <f t="shared" si="134"/>
        <v>4188500.9587267498</v>
      </c>
      <c r="BF234" s="99"/>
    </row>
    <row r="235" spans="1:59" ht="24.9" customHeight="1" thickBot="1">
      <c r="C235" s="127" t="s">
        <v>474</v>
      </c>
      <c r="D235" s="128"/>
      <c r="E235" s="128"/>
      <c r="F235" s="129"/>
      <c r="G235" s="45">
        <v>0.19</v>
      </c>
      <c r="H235" s="29"/>
      <c r="I235" s="104"/>
      <c r="J235" s="105"/>
      <c r="K235" s="29"/>
      <c r="L235" s="104"/>
      <c r="M235" s="105"/>
      <c r="N235" s="29"/>
      <c r="O235" s="104"/>
      <c r="P235" s="105"/>
      <c r="Q235" s="29"/>
      <c r="R235" s="104"/>
      <c r="S235" s="105"/>
      <c r="T235" s="29"/>
      <c r="U235" s="104"/>
      <c r="V235" s="105"/>
      <c r="W235" s="29"/>
      <c r="X235" s="104"/>
      <c r="Y235" s="105"/>
      <c r="Z235" s="29"/>
      <c r="AA235" s="104"/>
      <c r="AB235" s="105"/>
      <c r="AC235" s="29"/>
      <c r="AD235" s="104"/>
      <c r="AE235" s="105"/>
      <c r="AF235" s="29"/>
      <c r="AG235" s="104"/>
      <c r="AH235" s="105"/>
      <c r="AI235" s="29"/>
      <c r="AJ235" s="104"/>
      <c r="AK235" s="105"/>
      <c r="AL235" s="29"/>
      <c r="AM235" s="104"/>
      <c r="AN235" s="105"/>
      <c r="AO235" s="29"/>
      <c r="AP235" s="104"/>
      <c r="AQ235" s="103"/>
      <c r="AR235" s="29"/>
      <c r="AS235" s="122" t="s">
        <v>474</v>
      </c>
      <c r="AT235" s="122"/>
      <c r="AU235" s="122"/>
      <c r="AV235" s="122"/>
      <c r="AW235" s="123"/>
      <c r="AX235" s="123"/>
      <c r="AY235" s="123"/>
      <c r="AZ235" s="103"/>
      <c r="BA235" s="29"/>
      <c r="BB235" s="45">
        <v>0.19</v>
      </c>
      <c r="BC235" s="107" t="str">
        <f>+IF(BB235&lt;=$G235,"CUMPLE","NO CUMPLE")</f>
        <v>CUMPLE</v>
      </c>
      <c r="BD235" s="113">
        <f>+BD234*0.19</f>
        <v>726506.46536250005</v>
      </c>
      <c r="BE235" s="114">
        <f t="shared" si="134"/>
        <v>795815.18215808249</v>
      </c>
      <c r="BF235" s="99"/>
    </row>
    <row r="236" spans="1:59" ht="15" customHeight="1">
      <c r="AS236" s="99"/>
      <c r="AT236" s="100"/>
      <c r="AU236" s="99"/>
      <c r="AV236" s="122" t="s">
        <v>475</v>
      </c>
      <c r="AW236" s="122"/>
      <c r="AX236" s="122"/>
      <c r="AY236" s="122"/>
      <c r="AZ236" s="123"/>
      <c r="BA236" s="123"/>
      <c r="BB236" s="123"/>
      <c r="BD236" s="113">
        <f>+BD235+BD234+BD233+BD232+BD231</f>
        <v>83573734.971612498</v>
      </c>
      <c r="BE236" s="114">
        <f t="shared" si="134"/>
        <v>91546669.287904322</v>
      </c>
      <c r="BF236" s="99"/>
    </row>
    <row r="237" spans="1:59" ht="15" customHeight="1">
      <c r="F237" s="15"/>
      <c r="G237" s="15"/>
    </row>
    <row r="239" spans="1:59" ht="17.25" customHeight="1">
      <c r="F239" s="15"/>
      <c r="G239" s="15"/>
      <c r="BE239" s="98"/>
    </row>
    <row r="240" spans="1:59">
      <c r="BE240" s="98"/>
    </row>
    <row r="241" spans="6:7" ht="34.5" customHeight="1">
      <c r="F241" s="15"/>
      <c r="G241" s="15"/>
    </row>
    <row r="245" spans="6:7" ht="49.5" customHeight="1">
      <c r="F245" s="15"/>
      <c r="G245" s="15"/>
    </row>
    <row r="247" spans="6:7" ht="16.5" customHeight="1"/>
    <row r="248" spans="6:7" ht="16.5" customHeight="1"/>
  </sheetData>
  <customSheetViews>
    <customSheetView guid="{920E2BBF-FD78-49C6-87A7-490D662C53B7}" scale="80" topLeftCell="B1">
      <selection activeCell="B18" sqref="B18"/>
      <pageMargins left="0" right="0" top="0" bottom="0" header="0" footer="0"/>
      <pageSetup scale="65" orientation="portrait"/>
    </customSheetView>
  </customSheetViews>
  <mergeCells count="53">
    <mergeCell ref="BC232:BC234"/>
    <mergeCell ref="R4:S4"/>
    <mergeCell ref="S232:S234"/>
    <mergeCell ref="X4:Y4"/>
    <mergeCell ref="Y232:Y234"/>
    <mergeCell ref="AA4:AB4"/>
    <mergeCell ref="V232:V234"/>
    <mergeCell ref="AP4:AQ4"/>
    <mergeCell ref="AQ232:AQ234"/>
    <mergeCell ref="AY4:AZ4"/>
    <mergeCell ref="AZ232:AZ234"/>
    <mergeCell ref="AS4:AT4"/>
    <mergeCell ref="AV4:AW4"/>
    <mergeCell ref="D7:F7"/>
    <mergeCell ref="D179:F179"/>
    <mergeCell ref="D143:F143"/>
    <mergeCell ref="U4:V4"/>
    <mergeCell ref="BB4:BC4"/>
    <mergeCell ref="O4:P4"/>
    <mergeCell ref="P232:P234"/>
    <mergeCell ref="AB232:AB234"/>
    <mergeCell ref="AD4:AE4"/>
    <mergeCell ref="AE232:AE234"/>
    <mergeCell ref="AM4:AN4"/>
    <mergeCell ref="AN232:AN234"/>
    <mergeCell ref="AG4:AH4"/>
    <mergeCell ref="AH232:AH234"/>
    <mergeCell ref="AJ4:AK4"/>
    <mergeCell ref="AK232:AK234"/>
    <mergeCell ref="C2:G2"/>
    <mergeCell ref="C3:G3"/>
    <mergeCell ref="C4:G4"/>
    <mergeCell ref="I4:J4"/>
    <mergeCell ref="L4:M4"/>
    <mergeCell ref="C235:F235"/>
    <mergeCell ref="C231:F231"/>
    <mergeCell ref="C232:F232"/>
    <mergeCell ref="C233:F233"/>
    <mergeCell ref="C234:F234"/>
    <mergeCell ref="D33:F33"/>
    <mergeCell ref="D68:F68"/>
    <mergeCell ref="D221:F221"/>
    <mergeCell ref="J232:J234"/>
    <mergeCell ref="M232:M234"/>
    <mergeCell ref="D157:F157"/>
    <mergeCell ref="D192:F192"/>
    <mergeCell ref="D209:F209"/>
    <mergeCell ref="D215:F215"/>
    <mergeCell ref="AV236:BB236"/>
    <mergeCell ref="AS232:AY232"/>
    <mergeCell ref="AS233:AY233"/>
    <mergeCell ref="AS234:AY234"/>
    <mergeCell ref="AS235:AY235"/>
  </mergeCells>
  <conditionalFormatting sqref="J157 J179 J192 J209 J215 J221 J231 J7:J68">
    <cfRule type="cellIs" dxfId="141" priority="1070" operator="equal">
      <formula>"NO CUMPLE"</formula>
    </cfRule>
  </conditionalFormatting>
  <conditionalFormatting sqref="J232 J235">
    <cfRule type="cellIs" dxfId="140" priority="1033" operator="equal">
      <formula>"NO CUMPLE"</formula>
    </cfRule>
  </conditionalFormatting>
  <conditionalFormatting sqref="J69:J156">
    <cfRule type="cellIs" dxfId="139" priority="917" operator="equal">
      <formula>"NO CUMPLE"</formula>
    </cfRule>
  </conditionalFormatting>
  <conditionalFormatting sqref="J158:J178">
    <cfRule type="cellIs" dxfId="138" priority="915" operator="equal">
      <formula>"NO CUMPLE"</formula>
    </cfRule>
  </conditionalFormatting>
  <conditionalFormatting sqref="J180:J191">
    <cfRule type="cellIs" dxfId="137" priority="914" operator="equal">
      <formula>"NO CUMPLE"</formula>
    </cfRule>
  </conditionalFormatting>
  <conditionalFormatting sqref="J193:J208">
    <cfRule type="cellIs" dxfId="136" priority="913" operator="equal">
      <formula>"NO CUMPLE"</formula>
    </cfRule>
  </conditionalFormatting>
  <conditionalFormatting sqref="J210:J214">
    <cfRule type="cellIs" dxfId="135" priority="912" operator="equal">
      <formula>"NO CUMPLE"</formula>
    </cfRule>
  </conditionalFormatting>
  <conditionalFormatting sqref="J216:J220">
    <cfRule type="cellIs" dxfId="134" priority="911" operator="equal">
      <formula>"NO CUMPLE"</formula>
    </cfRule>
  </conditionalFormatting>
  <conditionalFormatting sqref="J222:J230">
    <cfRule type="cellIs" dxfId="133" priority="910" operator="equal">
      <formula>"NO CUMPLE"</formula>
    </cfRule>
  </conditionalFormatting>
  <conditionalFormatting sqref="M157 M179 M192 M209 M215 M221 M231 M7:M68">
    <cfRule type="cellIs" dxfId="132" priority="162" operator="equal">
      <formula>"NO CUMPLE"</formula>
    </cfRule>
  </conditionalFormatting>
  <conditionalFormatting sqref="M232 M235">
    <cfRule type="cellIs" dxfId="131" priority="161" operator="equal">
      <formula>"NO CUMPLE"</formula>
    </cfRule>
  </conditionalFormatting>
  <conditionalFormatting sqref="M69:M156">
    <cfRule type="cellIs" dxfId="130" priority="160" operator="equal">
      <formula>"NO CUMPLE"</formula>
    </cfRule>
  </conditionalFormatting>
  <conditionalFormatting sqref="M158:M178">
    <cfRule type="cellIs" dxfId="129" priority="159" operator="equal">
      <formula>"NO CUMPLE"</formula>
    </cfRule>
  </conditionalFormatting>
  <conditionalFormatting sqref="M180:M191">
    <cfRule type="cellIs" dxfId="128" priority="158" operator="equal">
      <formula>"NO CUMPLE"</formula>
    </cfRule>
  </conditionalFormatting>
  <conditionalFormatting sqref="M193:M208">
    <cfRule type="cellIs" dxfId="127" priority="157" operator="equal">
      <formula>"NO CUMPLE"</formula>
    </cfRule>
  </conditionalFormatting>
  <conditionalFormatting sqref="M210:M214">
    <cfRule type="cellIs" dxfId="126" priority="156" operator="equal">
      <formula>"NO CUMPLE"</formula>
    </cfRule>
  </conditionalFormatting>
  <conditionalFormatting sqref="M216:M220">
    <cfRule type="cellIs" dxfId="125" priority="155" operator="equal">
      <formula>"NO CUMPLE"</formula>
    </cfRule>
  </conditionalFormatting>
  <conditionalFormatting sqref="M222:M230">
    <cfRule type="cellIs" dxfId="124" priority="154" operator="equal">
      <formula>"NO CUMPLE"</formula>
    </cfRule>
  </conditionalFormatting>
  <conditionalFormatting sqref="P157 P179 P192 P209 P215 P221 P231 P7:P68">
    <cfRule type="cellIs" dxfId="123" priority="153" operator="equal">
      <formula>"NO CUMPLE"</formula>
    </cfRule>
  </conditionalFormatting>
  <conditionalFormatting sqref="P232 P235">
    <cfRule type="cellIs" dxfId="122" priority="152" operator="equal">
      <formula>"NO CUMPLE"</formula>
    </cfRule>
  </conditionalFormatting>
  <conditionalFormatting sqref="P69:P156">
    <cfRule type="cellIs" dxfId="121" priority="151" operator="equal">
      <formula>"NO CUMPLE"</formula>
    </cfRule>
  </conditionalFormatting>
  <conditionalFormatting sqref="P158:P178">
    <cfRule type="cellIs" dxfId="120" priority="150" operator="equal">
      <formula>"NO CUMPLE"</formula>
    </cfRule>
  </conditionalFormatting>
  <conditionalFormatting sqref="P180:P191">
    <cfRule type="cellIs" dxfId="119" priority="149" operator="equal">
      <formula>"NO CUMPLE"</formula>
    </cfRule>
  </conditionalFormatting>
  <conditionalFormatting sqref="P193:P208">
    <cfRule type="cellIs" dxfId="118" priority="148" operator="equal">
      <formula>"NO CUMPLE"</formula>
    </cfRule>
  </conditionalFormatting>
  <conditionalFormatting sqref="P210:P214">
    <cfRule type="cellIs" dxfId="117" priority="147" operator="equal">
      <formula>"NO CUMPLE"</formula>
    </cfRule>
  </conditionalFormatting>
  <conditionalFormatting sqref="P216:P220">
    <cfRule type="cellIs" dxfId="116" priority="146" operator="equal">
      <formula>"NO CUMPLE"</formula>
    </cfRule>
  </conditionalFormatting>
  <conditionalFormatting sqref="P222:P230">
    <cfRule type="cellIs" dxfId="115" priority="145" operator="equal">
      <formula>"NO CUMPLE"</formula>
    </cfRule>
  </conditionalFormatting>
  <conditionalFormatting sqref="S157 S179 S192 S209 S215 S221 S231 S7:S68">
    <cfRule type="cellIs" dxfId="114" priority="144" operator="equal">
      <formula>"NO CUMPLE"</formula>
    </cfRule>
  </conditionalFormatting>
  <conditionalFormatting sqref="S232 S235">
    <cfRule type="cellIs" dxfId="113" priority="143" operator="equal">
      <formula>"NO CUMPLE"</formula>
    </cfRule>
  </conditionalFormatting>
  <conditionalFormatting sqref="S69:S156">
    <cfRule type="cellIs" dxfId="112" priority="142" operator="equal">
      <formula>"NO CUMPLE"</formula>
    </cfRule>
  </conditionalFormatting>
  <conditionalFormatting sqref="S158:S178">
    <cfRule type="cellIs" dxfId="111" priority="141" operator="equal">
      <formula>"NO CUMPLE"</formula>
    </cfRule>
  </conditionalFormatting>
  <conditionalFormatting sqref="S180:S191">
    <cfRule type="cellIs" dxfId="110" priority="140" operator="equal">
      <formula>"NO CUMPLE"</formula>
    </cfRule>
  </conditionalFormatting>
  <conditionalFormatting sqref="S193:S208">
    <cfRule type="cellIs" dxfId="109" priority="139" operator="equal">
      <formula>"NO CUMPLE"</formula>
    </cfRule>
  </conditionalFormatting>
  <conditionalFormatting sqref="S210:S214">
    <cfRule type="cellIs" dxfId="108" priority="138" operator="equal">
      <formula>"NO CUMPLE"</formula>
    </cfRule>
  </conditionalFormatting>
  <conditionalFormatting sqref="S216:S220">
    <cfRule type="cellIs" dxfId="107" priority="137" operator="equal">
      <formula>"NO CUMPLE"</formula>
    </cfRule>
  </conditionalFormatting>
  <conditionalFormatting sqref="S222:S230">
    <cfRule type="cellIs" dxfId="106" priority="136" operator="equal">
      <formula>"NO CUMPLE"</formula>
    </cfRule>
  </conditionalFormatting>
  <conditionalFormatting sqref="V157 V179 V192 V209 V215 V221 V231 V7:V68">
    <cfRule type="cellIs" dxfId="105" priority="135" operator="equal">
      <formula>"NO CUMPLE"</formula>
    </cfRule>
  </conditionalFormatting>
  <conditionalFormatting sqref="V232 V235">
    <cfRule type="cellIs" dxfId="104" priority="134" operator="equal">
      <formula>"NO CUMPLE"</formula>
    </cfRule>
  </conditionalFormatting>
  <conditionalFormatting sqref="V69:V156">
    <cfRule type="cellIs" dxfId="103" priority="133" operator="equal">
      <formula>"NO CUMPLE"</formula>
    </cfRule>
  </conditionalFormatting>
  <conditionalFormatting sqref="V158:V178">
    <cfRule type="cellIs" dxfId="102" priority="132" operator="equal">
      <formula>"NO CUMPLE"</formula>
    </cfRule>
  </conditionalFormatting>
  <conditionalFormatting sqref="V180:V191">
    <cfRule type="cellIs" dxfId="101" priority="131" operator="equal">
      <formula>"NO CUMPLE"</formula>
    </cfRule>
  </conditionalFormatting>
  <conditionalFormatting sqref="V193:V208">
    <cfRule type="cellIs" dxfId="100" priority="130" operator="equal">
      <formula>"NO CUMPLE"</formula>
    </cfRule>
  </conditionalFormatting>
  <conditionalFormatting sqref="V210:V214">
    <cfRule type="cellIs" dxfId="99" priority="129" operator="equal">
      <formula>"NO CUMPLE"</formula>
    </cfRule>
  </conditionalFormatting>
  <conditionalFormatting sqref="V216:V220">
    <cfRule type="cellIs" dxfId="98" priority="128" operator="equal">
      <formula>"NO CUMPLE"</formula>
    </cfRule>
  </conditionalFormatting>
  <conditionalFormatting sqref="V222:V230">
    <cfRule type="cellIs" dxfId="97" priority="127" operator="equal">
      <formula>"NO CUMPLE"</formula>
    </cfRule>
  </conditionalFormatting>
  <conditionalFormatting sqref="Y157 Y179 Y192 Y209 Y215 Y221 Y231 Y7:Y68">
    <cfRule type="cellIs" dxfId="96" priority="126" operator="equal">
      <formula>"NO CUMPLE"</formula>
    </cfRule>
  </conditionalFormatting>
  <conditionalFormatting sqref="Y232 Y235">
    <cfRule type="cellIs" dxfId="95" priority="125" operator="equal">
      <formula>"NO CUMPLE"</formula>
    </cfRule>
  </conditionalFormatting>
  <conditionalFormatting sqref="Y69:Y156">
    <cfRule type="cellIs" dxfId="94" priority="124" operator="equal">
      <formula>"NO CUMPLE"</formula>
    </cfRule>
  </conditionalFormatting>
  <conditionalFormatting sqref="Y158:Y178">
    <cfRule type="cellIs" dxfId="93" priority="123" operator="equal">
      <formula>"NO CUMPLE"</formula>
    </cfRule>
  </conditionalFormatting>
  <conditionalFormatting sqref="Y180:Y191">
    <cfRule type="cellIs" dxfId="92" priority="122" operator="equal">
      <formula>"NO CUMPLE"</formula>
    </cfRule>
  </conditionalFormatting>
  <conditionalFormatting sqref="Y193:Y208">
    <cfRule type="cellIs" dxfId="91" priority="121" operator="equal">
      <formula>"NO CUMPLE"</formula>
    </cfRule>
  </conditionalFormatting>
  <conditionalFormatting sqref="Y210:Y214">
    <cfRule type="cellIs" dxfId="90" priority="120" operator="equal">
      <formula>"NO CUMPLE"</formula>
    </cfRule>
  </conditionalFormatting>
  <conditionalFormatting sqref="Y216:Y220">
    <cfRule type="cellIs" dxfId="89" priority="119" operator="equal">
      <formula>"NO CUMPLE"</formula>
    </cfRule>
  </conditionalFormatting>
  <conditionalFormatting sqref="Y222:Y230">
    <cfRule type="cellIs" dxfId="88" priority="118" operator="equal">
      <formula>"NO CUMPLE"</formula>
    </cfRule>
  </conditionalFormatting>
  <conditionalFormatting sqref="AB157 AB179 AB192 AB209 AB215 AB221 AB231 AB7:AB68">
    <cfRule type="cellIs" dxfId="87" priority="108" operator="equal">
      <formula>"NO CUMPLE"</formula>
    </cfRule>
  </conditionalFormatting>
  <conditionalFormatting sqref="AB232 AB235">
    <cfRule type="cellIs" dxfId="86" priority="107" operator="equal">
      <formula>"NO CUMPLE"</formula>
    </cfRule>
  </conditionalFormatting>
  <conditionalFormatting sqref="AB69:AB156">
    <cfRule type="cellIs" dxfId="85" priority="106" operator="equal">
      <formula>"NO CUMPLE"</formula>
    </cfRule>
  </conditionalFormatting>
  <conditionalFormatting sqref="AB158:AB178">
    <cfRule type="cellIs" dxfId="84" priority="105" operator="equal">
      <formula>"NO CUMPLE"</formula>
    </cfRule>
  </conditionalFormatting>
  <conditionalFormatting sqref="AB180:AB191">
    <cfRule type="cellIs" dxfId="83" priority="104" operator="equal">
      <formula>"NO CUMPLE"</formula>
    </cfRule>
  </conditionalFormatting>
  <conditionalFormatting sqref="AB193:AB208">
    <cfRule type="cellIs" dxfId="82" priority="103" operator="equal">
      <formula>"NO CUMPLE"</formula>
    </cfRule>
  </conditionalFormatting>
  <conditionalFormatting sqref="AB210:AB214">
    <cfRule type="cellIs" dxfId="81" priority="102" operator="equal">
      <formula>"NO CUMPLE"</formula>
    </cfRule>
  </conditionalFormatting>
  <conditionalFormatting sqref="AB216:AB220">
    <cfRule type="cellIs" dxfId="80" priority="101" operator="equal">
      <formula>"NO CUMPLE"</formula>
    </cfRule>
  </conditionalFormatting>
  <conditionalFormatting sqref="AB222:AB230">
    <cfRule type="cellIs" dxfId="79" priority="100" operator="equal">
      <formula>"NO CUMPLE"</formula>
    </cfRule>
  </conditionalFormatting>
  <conditionalFormatting sqref="AE157 AE179 AE192 AE209 AE215 AE221 AE231 AE7:AE68">
    <cfRule type="cellIs" dxfId="78" priority="99" operator="equal">
      <formula>"NO CUMPLE"</formula>
    </cfRule>
  </conditionalFormatting>
  <conditionalFormatting sqref="AE232 AE235">
    <cfRule type="cellIs" dxfId="77" priority="98" operator="equal">
      <formula>"NO CUMPLE"</formula>
    </cfRule>
  </conditionalFormatting>
  <conditionalFormatting sqref="AE69:AE156">
    <cfRule type="cellIs" dxfId="76" priority="97" operator="equal">
      <formula>"NO CUMPLE"</formula>
    </cfRule>
  </conditionalFormatting>
  <conditionalFormatting sqref="AE158:AE178">
    <cfRule type="cellIs" dxfId="75" priority="96" operator="equal">
      <formula>"NO CUMPLE"</formula>
    </cfRule>
  </conditionalFormatting>
  <conditionalFormatting sqref="AE180:AE191">
    <cfRule type="cellIs" dxfId="74" priority="95" operator="equal">
      <formula>"NO CUMPLE"</formula>
    </cfRule>
  </conditionalFormatting>
  <conditionalFormatting sqref="AE193:AE208">
    <cfRule type="cellIs" dxfId="73" priority="94" operator="equal">
      <formula>"NO CUMPLE"</formula>
    </cfRule>
  </conditionalFormatting>
  <conditionalFormatting sqref="AE210:AE214">
    <cfRule type="cellIs" dxfId="72" priority="93" operator="equal">
      <formula>"NO CUMPLE"</formula>
    </cfRule>
  </conditionalFormatting>
  <conditionalFormatting sqref="AE216:AE220">
    <cfRule type="cellIs" dxfId="71" priority="92" operator="equal">
      <formula>"NO CUMPLE"</formula>
    </cfRule>
  </conditionalFormatting>
  <conditionalFormatting sqref="AE222:AE230">
    <cfRule type="cellIs" dxfId="70" priority="91" operator="equal">
      <formula>"NO CUMPLE"</formula>
    </cfRule>
  </conditionalFormatting>
  <conditionalFormatting sqref="AH157 AH179 AH192 AH209 AH215 AH221 AH231 AH7:AH68">
    <cfRule type="cellIs" dxfId="69" priority="81" operator="equal">
      <formula>"NO CUMPLE"</formula>
    </cfRule>
  </conditionalFormatting>
  <conditionalFormatting sqref="AH232 AH235">
    <cfRule type="cellIs" dxfId="68" priority="80" operator="equal">
      <formula>"NO CUMPLE"</formula>
    </cfRule>
  </conditionalFormatting>
  <conditionalFormatting sqref="AH69:AH156">
    <cfRule type="cellIs" dxfId="67" priority="79" operator="equal">
      <formula>"NO CUMPLE"</formula>
    </cfRule>
  </conditionalFormatting>
  <conditionalFormatting sqref="AH158:AH178">
    <cfRule type="cellIs" dxfId="66" priority="78" operator="equal">
      <formula>"NO CUMPLE"</formula>
    </cfRule>
  </conditionalFormatting>
  <conditionalFormatting sqref="AH180:AH191">
    <cfRule type="cellIs" dxfId="65" priority="77" operator="equal">
      <formula>"NO CUMPLE"</formula>
    </cfRule>
  </conditionalFormatting>
  <conditionalFormatting sqref="AH193:AH208">
    <cfRule type="cellIs" dxfId="64" priority="76" operator="equal">
      <formula>"NO CUMPLE"</formula>
    </cfRule>
  </conditionalFormatting>
  <conditionalFormatting sqref="AH210:AH214">
    <cfRule type="cellIs" dxfId="63" priority="75" operator="equal">
      <formula>"NO CUMPLE"</formula>
    </cfRule>
  </conditionalFormatting>
  <conditionalFormatting sqref="AH216:AH220">
    <cfRule type="cellIs" dxfId="62" priority="74" operator="equal">
      <formula>"NO CUMPLE"</formula>
    </cfRule>
  </conditionalFormatting>
  <conditionalFormatting sqref="AH222:AH230">
    <cfRule type="cellIs" dxfId="61" priority="73" operator="equal">
      <formula>"NO CUMPLE"</formula>
    </cfRule>
  </conditionalFormatting>
  <conditionalFormatting sqref="AK157 AK179 AK192 AK209 AK215 AK221 AK231 AK7:AK68">
    <cfRule type="cellIs" dxfId="60" priority="72" operator="equal">
      <formula>"NO CUMPLE"</formula>
    </cfRule>
  </conditionalFormatting>
  <conditionalFormatting sqref="AK232 AK235">
    <cfRule type="cellIs" dxfId="59" priority="71" operator="equal">
      <formula>"NO CUMPLE"</formula>
    </cfRule>
  </conditionalFormatting>
  <conditionalFormatting sqref="AK69:AK156">
    <cfRule type="cellIs" dxfId="58" priority="70" operator="equal">
      <formula>"NO CUMPLE"</formula>
    </cfRule>
  </conditionalFormatting>
  <conditionalFormatting sqref="AK158:AK178">
    <cfRule type="cellIs" dxfId="57" priority="69" operator="equal">
      <formula>"NO CUMPLE"</formula>
    </cfRule>
  </conditionalFormatting>
  <conditionalFormatting sqref="AK180:AK191">
    <cfRule type="cellIs" dxfId="56" priority="68" operator="equal">
      <formula>"NO CUMPLE"</formula>
    </cfRule>
  </conditionalFormatting>
  <conditionalFormatting sqref="AK193:AK208">
    <cfRule type="cellIs" dxfId="55" priority="67" operator="equal">
      <formula>"NO CUMPLE"</formula>
    </cfRule>
  </conditionalFormatting>
  <conditionalFormatting sqref="AK210:AK214">
    <cfRule type="cellIs" dxfId="54" priority="66" operator="equal">
      <formula>"NO CUMPLE"</formula>
    </cfRule>
  </conditionalFormatting>
  <conditionalFormatting sqref="AK216:AK220">
    <cfRule type="cellIs" dxfId="53" priority="65" operator="equal">
      <formula>"NO CUMPLE"</formula>
    </cfRule>
  </conditionalFormatting>
  <conditionalFormatting sqref="AK222:AK230">
    <cfRule type="cellIs" dxfId="52" priority="64" operator="equal">
      <formula>"NO CUMPLE"</formula>
    </cfRule>
  </conditionalFormatting>
  <conditionalFormatting sqref="AN157 AN179 AN192 AN209 AN215 AN221 AN231 AN7:AN68">
    <cfRule type="cellIs" dxfId="51" priority="63" operator="equal">
      <formula>"NO CUMPLE"</formula>
    </cfRule>
  </conditionalFormatting>
  <conditionalFormatting sqref="AN232 AN235">
    <cfRule type="cellIs" dxfId="50" priority="62" operator="equal">
      <formula>"NO CUMPLE"</formula>
    </cfRule>
  </conditionalFormatting>
  <conditionalFormatting sqref="AN69:AN156">
    <cfRule type="cellIs" dxfId="49" priority="61" operator="equal">
      <formula>"NO CUMPLE"</formula>
    </cfRule>
  </conditionalFormatting>
  <conditionalFormatting sqref="AN158:AN178">
    <cfRule type="cellIs" dxfId="48" priority="60" operator="equal">
      <formula>"NO CUMPLE"</formula>
    </cfRule>
  </conditionalFormatting>
  <conditionalFormatting sqref="AN180:AN191">
    <cfRule type="cellIs" dxfId="47" priority="59" operator="equal">
      <formula>"NO CUMPLE"</formula>
    </cfRule>
  </conditionalFormatting>
  <conditionalFormatting sqref="AN193:AN208">
    <cfRule type="cellIs" dxfId="46" priority="58" operator="equal">
      <formula>"NO CUMPLE"</formula>
    </cfRule>
  </conditionalFormatting>
  <conditionalFormatting sqref="AN210:AN214">
    <cfRule type="cellIs" dxfId="45" priority="57" operator="equal">
      <formula>"NO CUMPLE"</formula>
    </cfRule>
  </conditionalFormatting>
  <conditionalFormatting sqref="AN216:AN220">
    <cfRule type="cellIs" dxfId="44" priority="56" operator="equal">
      <formula>"NO CUMPLE"</formula>
    </cfRule>
  </conditionalFormatting>
  <conditionalFormatting sqref="AN222:AN230">
    <cfRule type="cellIs" dxfId="43" priority="55" operator="equal">
      <formula>"NO CUMPLE"</formula>
    </cfRule>
  </conditionalFormatting>
  <conditionalFormatting sqref="AQ157 AQ179 AQ192 AQ209 AQ215 AQ221 AQ231 AQ7:AQ68">
    <cfRule type="cellIs" dxfId="42" priority="54" operator="equal">
      <formula>"NO CUMPLE"</formula>
    </cfRule>
  </conditionalFormatting>
  <conditionalFormatting sqref="AQ232 AQ235">
    <cfRule type="cellIs" dxfId="41" priority="53" operator="equal">
      <formula>"NO CUMPLE"</formula>
    </cfRule>
  </conditionalFormatting>
  <conditionalFormatting sqref="AQ69:AQ156">
    <cfRule type="cellIs" dxfId="40" priority="52" operator="equal">
      <formula>"NO CUMPLE"</formula>
    </cfRule>
  </conditionalFormatting>
  <conditionalFormatting sqref="AQ158:AQ178">
    <cfRule type="cellIs" dxfId="39" priority="51" operator="equal">
      <formula>"NO CUMPLE"</formula>
    </cfRule>
  </conditionalFormatting>
  <conditionalFormatting sqref="AQ180:AQ191">
    <cfRule type="cellIs" dxfId="38" priority="50" operator="equal">
      <formula>"NO CUMPLE"</formula>
    </cfRule>
  </conditionalFormatting>
  <conditionalFormatting sqref="AQ193:AQ208">
    <cfRule type="cellIs" dxfId="37" priority="49" operator="equal">
      <formula>"NO CUMPLE"</formula>
    </cfRule>
  </conditionalFormatting>
  <conditionalFormatting sqref="AQ210:AQ214">
    <cfRule type="cellIs" dxfId="36" priority="48" operator="equal">
      <formula>"NO CUMPLE"</formula>
    </cfRule>
  </conditionalFormatting>
  <conditionalFormatting sqref="AQ216:AQ220">
    <cfRule type="cellIs" dxfId="35" priority="47" operator="equal">
      <formula>"NO CUMPLE"</formula>
    </cfRule>
  </conditionalFormatting>
  <conditionalFormatting sqref="AQ222:AQ230">
    <cfRule type="cellIs" dxfId="34" priority="46" operator="equal">
      <formula>"NO CUMPLE"</formula>
    </cfRule>
  </conditionalFormatting>
  <conditionalFormatting sqref="AT157 AT179 AT192 AT209 AT215 AT221 AT231 AT7:AT68">
    <cfRule type="cellIs" dxfId="33" priority="36" operator="equal">
      <formula>"NO CUMPLE"</formula>
    </cfRule>
  </conditionalFormatting>
  <conditionalFormatting sqref="AT69:AT156">
    <cfRule type="cellIs" dxfId="32" priority="34" operator="equal">
      <formula>"NO CUMPLE"</formula>
    </cfRule>
  </conditionalFormatting>
  <conditionalFormatting sqref="AT158:AT178">
    <cfRule type="cellIs" dxfId="31" priority="33" operator="equal">
      <formula>"NO CUMPLE"</formula>
    </cfRule>
  </conditionalFormatting>
  <conditionalFormatting sqref="AT180:AT191">
    <cfRule type="cellIs" dxfId="30" priority="32" operator="equal">
      <formula>"NO CUMPLE"</formula>
    </cfRule>
  </conditionalFormatting>
  <conditionalFormatting sqref="AT193:AT208">
    <cfRule type="cellIs" dxfId="29" priority="31" operator="equal">
      <formula>"NO CUMPLE"</formula>
    </cfRule>
  </conditionalFormatting>
  <conditionalFormatting sqref="AT210:AT214">
    <cfRule type="cellIs" dxfId="28" priority="30" operator="equal">
      <formula>"NO CUMPLE"</formula>
    </cfRule>
  </conditionalFormatting>
  <conditionalFormatting sqref="AT216:AT220">
    <cfRule type="cellIs" dxfId="27" priority="29" operator="equal">
      <formula>"NO CUMPLE"</formula>
    </cfRule>
  </conditionalFormatting>
  <conditionalFormatting sqref="AT222:AT230">
    <cfRule type="cellIs" dxfId="26" priority="28" operator="equal">
      <formula>"NO CUMPLE"</formula>
    </cfRule>
  </conditionalFormatting>
  <conditionalFormatting sqref="AW157 AW179 AW192 AW209 AW215 AW221 AW231 AW7:AW68">
    <cfRule type="cellIs" dxfId="25" priority="27" operator="equal">
      <formula>"NO CUMPLE"</formula>
    </cfRule>
  </conditionalFormatting>
  <conditionalFormatting sqref="AW69:AW156">
    <cfRule type="cellIs" dxfId="24" priority="25" operator="equal">
      <formula>"NO CUMPLE"</formula>
    </cfRule>
  </conditionalFormatting>
  <conditionalFormatting sqref="AW158:AW178">
    <cfRule type="cellIs" dxfId="23" priority="24" operator="equal">
      <formula>"NO CUMPLE"</formula>
    </cfRule>
  </conditionalFormatting>
  <conditionalFormatting sqref="AW180:AW191">
    <cfRule type="cellIs" dxfId="22" priority="23" operator="equal">
      <formula>"NO CUMPLE"</formula>
    </cfRule>
  </conditionalFormatting>
  <conditionalFormatting sqref="AW193:AW208">
    <cfRule type="cellIs" dxfId="21" priority="22" operator="equal">
      <formula>"NO CUMPLE"</formula>
    </cfRule>
  </conditionalFormatting>
  <conditionalFormatting sqref="AW210:AW214">
    <cfRule type="cellIs" dxfId="20" priority="21" operator="equal">
      <formula>"NO CUMPLE"</formula>
    </cfRule>
  </conditionalFormatting>
  <conditionalFormatting sqref="AW216:AW220">
    <cfRule type="cellIs" dxfId="19" priority="20" operator="equal">
      <formula>"NO CUMPLE"</formula>
    </cfRule>
  </conditionalFormatting>
  <conditionalFormatting sqref="AW222:AW230">
    <cfRule type="cellIs" dxfId="18" priority="19" operator="equal">
      <formula>"NO CUMPLE"</formula>
    </cfRule>
  </conditionalFormatting>
  <conditionalFormatting sqref="AZ157 AZ179 AZ192 AZ209 AZ215 AZ221 AZ231 AZ7:AZ68">
    <cfRule type="cellIs" dxfId="17" priority="18" operator="equal">
      <formula>"NO CUMPLE"</formula>
    </cfRule>
  </conditionalFormatting>
  <conditionalFormatting sqref="AZ232 AZ235">
    <cfRule type="cellIs" dxfId="16" priority="17" operator="equal">
      <formula>"NO CUMPLE"</formula>
    </cfRule>
  </conditionalFormatting>
  <conditionalFormatting sqref="AZ69:AZ156">
    <cfRule type="cellIs" dxfId="15" priority="16" operator="equal">
      <formula>"NO CUMPLE"</formula>
    </cfRule>
  </conditionalFormatting>
  <conditionalFormatting sqref="AZ158:AZ178">
    <cfRule type="cellIs" dxfId="14" priority="15" operator="equal">
      <formula>"NO CUMPLE"</formula>
    </cfRule>
  </conditionalFormatting>
  <conditionalFormatting sqref="AZ180:AZ191">
    <cfRule type="cellIs" dxfId="13" priority="14" operator="equal">
      <formula>"NO CUMPLE"</formula>
    </cfRule>
  </conditionalFormatting>
  <conditionalFormatting sqref="AZ193:AZ208">
    <cfRule type="cellIs" dxfId="12" priority="13" operator="equal">
      <formula>"NO CUMPLE"</formula>
    </cfRule>
  </conditionalFormatting>
  <conditionalFormatting sqref="AZ210:AZ214">
    <cfRule type="cellIs" dxfId="11" priority="12" operator="equal">
      <formula>"NO CUMPLE"</formula>
    </cfRule>
  </conditionalFormatting>
  <conditionalFormatting sqref="AZ216:AZ220">
    <cfRule type="cellIs" dxfId="10" priority="11" operator="equal">
      <formula>"NO CUMPLE"</formula>
    </cfRule>
  </conditionalFormatting>
  <conditionalFormatting sqref="AZ222:AZ230">
    <cfRule type="cellIs" dxfId="9" priority="10" operator="equal">
      <formula>"NO CUMPLE"</formula>
    </cfRule>
  </conditionalFormatting>
  <conditionalFormatting sqref="BC157 BC179 BC192 BC209 BC215 BC221 BC231 BC7:BC68">
    <cfRule type="cellIs" dxfId="8" priority="9" operator="equal">
      <formula>"NO CUMPLE"</formula>
    </cfRule>
  </conditionalFormatting>
  <conditionalFormatting sqref="BC232 BC235">
    <cfRule type="cellIs" dxfId="7" priority="8" operator="equal">
      <formula>"NO CUMPLE"</formula>
    </cfRule>
  </conditionalFormatting>
  <conditionalFormatting sqref="BC69:BC156">
    <cfRule type="cellIs" dxfId="6" priority="7" operator="equal">
      <formula>"NO CUMPLE"</formula>
    </cfRule>
  </conditionalFormatting>
  <conditionalFormatting sqref="BC158:BC178">
    <cfRule type="cellIs" dxfId="5" priority="6" operator="equal">
      <formula>"NO CUMPLE"</formula>
    </cfRule>
  </conditionalFormatting>
  <conditionalFormatting sqref="BC180:BC191">
    <cfRule type="cellIs" dxfId="4" priority="5" operator="equal">
      <formula>"NO CUMPLE"</formula>
    </cfRule>
  </conditionalFormatting>
  <conditionalFormatting sqref="BC193:BC208">
    <cfRule type="cellIs" dxfId="3" priority="4" operator="equal">
      <formula>"NO CUMPLE"</formula>
    </cfRule>
  </conditionalFormatting>
  <conditionalFormatting sqref="BC210:BC214">
    <cfRule type="cellIs" dxfId="2" priority="3" operator="equal">
      <formula>"NO CUMPLE"</formula>
    </cfRule>
  </conditionalFormatting>
  <conditionalFormatting sqref="BC216:BC220">
    <cfRule type="cellIs" dxfId="1" priority="2" operator="equal">
      <formula>"NO CUMPLE"</formula>
    </cfRule>
  </conditionalFormatting>
  <conditionalFormatting sqref="BC222:BC230">
    <cfRule type="cellIs" dxfId="0" priority="1" operator="equal">
      <formula>"NO CUMPLE"</formula>
    </cfRule>
  </conditionalFormatting>
  <pageMargins left="0.47244094488188981" right="0.23622047244094491" top="0.74803149606299213" bottom="0.74803149606299213" header="0.31496062992125984" footer="0.31496062992125984"/>
  <pageSetup paperSize="119" scale="70" fitToHeight="2" orientation="landscape" r:id="rId1"/>
  <colBreaks count="7" manualBreakCount="7">
    <brk id="13" max="235" man="1"/>
    <brk id="19" max="235" man="1"/>
    <brk id="28" max="235" man="1"/>
    <brk id="31" max="235" man="1"/>
    <brk id="37" max="235" man="1"/>
    <brk id="46" max="235" man="1"/>
    <brk id="52" max="23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62"/>
  <sheetViews>
    <sheetView topLeftCell="A13" zoomScale="80" zoomScaleNormal="80" workbookViewId="0">
      <selection activeCell="B27" sqref="B27:L27"/>
    </sheetView>
  </sheetViews>
  <sheetFormatPr baseColWidth="10" defaultColWidth="11.33203125" defaultRowHeight="14.4"/>
  <cols>
    <col min="1" max="1" width="5.109375" style="2" customWidth="1"/>
    <col min="2" max="2" width="6.109375" style="2" customWidth="1"/>
    <col min="3" max="3" width="8.33203125" style="2" customWidth="1"/>
    <col min="4" max="4" width="6.33203125" style="2" customWidth="1"/>
    <col min="5" max="5" width="11.33203125" style="2" customWidth="1"/>
    <col min="6" max="6" width="7" style="2" customWidth="1"/>
    <col min="7" max="7" width="8.109375" style="2" customWidth="1"/>
    <col min="8" max="8" width="7.109375" style="2" customWidth="1"/>
    <col min="9" max="9" width="10.77734375" style="2" customWidth="1"/>
    <col min="10" max="10" width="11.77734375" style="2" customWidth="1"/>
    <col min="11" max="11" width="10.77734375" style="2" customWidth="1"/>
    <col min="12" max="12" width="9.21875" style="2" customWidth="1"/>
    <col min="13" max="13" width="8.33203125" style="2" customWidth="1"/>
    <col min="14" max="14" width="15.21875" style="2" customWidth="1"/>
    <col min="15" max="16384" width="11.33203125" style="2"/>
  </cols>
  <sheetData>
    <row r="1" spans="2:19" ht="8.25" customHeight="1"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</row>
    <row r="2" spans="2:19" ht="30" customHeight="1">
      <c r="B2" s="163"/>
      <c r="C2" s="164"/>
      <c r="D2" s="148" t="s">
        <v>476</v>
      </c>
      <c r="E2" s="149"/>
      <c r="F2" s="149"/>
      <c r="G2" s="149"/>
      <c r="H2" s="149"/>
      <c r="I2" s="149"/>
      <c r="J2" s="149"/>
      <c r="K2" s="149"/>
      <c r="L2" s="150"/>
      <c r="M2" s="5"/>
      <c r="N2" s="6"/>
    </row>
    <row r="3" spans="2:19" ht="15" customHeight="1">
      <c r="B3" s="165"/>
      <c r="C3" s="166"/>
      <c r="D3" s="151" t="s">
        <v>477</v>
      </c>
      <c r="E3" s="152"/>
      <c r="F3" s="152"/>
      <c r="G3" s="152"/>
      <c r="H3" s="152"/>
      <c r="I3" s="169" t="s">
        <v>478</v>
      </c>
      <c r="J3" s="170"/>
      <c r="K3" s="170"/>
      <c r="L3" s="171"/>
      <c r="M3" s="7"/>
      <c r="N3" s="8"/>
    </row>
    <row r="4" spans="2:19" ht="24.75" customHeight="1">
      <c r="B4" s="165"/>
      <c r="C4" s="166"/>
      <c r="D4" s="175" t="s">
        <v>479</v>
      </c>
      <c r="E4" s="176"/>
      <c r="F4" s="176"/>
      <c r="G4" s="176"/>
      <c r="H4" s="176"/>
      <c r="I4" s="172"/>
      <c r="J4" s="173"/>
      <c r="K4" s="173"/>
      <c r="L4" s="174"/>
      <c r="M4" s="7"/>
      <c r="N4" s="8"/>
    </row>
    <row r="5" spans="2:19" ht="15" customHeight="1">
      <c r="B5" s="165"/>
      <c r="C5" s="166"/>
      <c r="D5" s="177"/>
      <c r="E5" s="178"/>
      <c r="F5" s="178"/>
      <c r="G5" s="178"/>
      <c r="H5" s="178"/>
      <c r="I5" s="172" t="s">
        <v>480</v>
      </c>
      <c r="J5" s="173"/>
      <c r="K5" s="173"/>
      <c r="L5" s="174"/>
      <c r="M5" s="7"/>
      <c r="N5" s="8"/>
    </row>
    <row r="6" spans="2:19" ht="15" customHeight="1">
      <c r="B6" s="165"/>
      <c r="C6" s="166"/>
      <c r="D6" s="177"/>
      <c r="E6" s="178"/>
      <c r="F6" s="178"/>
      <c r="G6" s="178"/>
      <c r="H6" s="178"/>
      <c r="I6" s="172"/>
      <c r="J6" s="173"/>
      <c r="K6" s="173"/>
      <c r="L6" s="174"/>
      <c r="M6" s="7"/>
      <c r="N6" s="8"/>
    </row>
    <row r="7" spans="2:19" ht="28.5" customHeight="1">
      <c r="B7" s="165"/>
      <c r="C7" s="166"/>
      <c r="D7" s="179"/>
      <c r="E7" s="180"/>
      <c r="F7" s="180"/>
      <c r="G7" s="180"/>
      <c r="H7" s="180"/>
      <c r="I7" s="153" t="s">
        <v>481</v>
      </c>
      <c r="J7" s="154"/>
      <c r="K7" s="154"/>
      <c r="L7" s="155"/>
      <c r="M7" s="7"/>
      <c r="N7" s="8"/>
    </row>
    <row r="8" spans="2:19">
      <c r="B8" s="167"/>
      <c r="C8" s="168"/>
      <c r="D8" s="156" t="s">
        <v>482</v>
      </c>
      <c r="E8" s="157"/>
      <c r="F8" s="157"/>
      <c r="G8" s="157"/>
      <c r="H8" s="157"/>
      <c r="I8" s="157"/>
      <c r="J8" s="158"/>
      <c r="K8" s="159">
        <v>42941</v>
      </c>
      <c r="L8" s="160"/>
      <c r="M8" s="9"/>
      <c r="N8" s="10"/>
    </row>
    <row r="9" spans="2:19" ht="15" customHeight="1">
      <c r="B9" s="147"/>
      <c r="C9" s="147"/>
      <c r="D9" s="147"/>
      <c r="E9" s="147"/>
      <c r="F9" s="147"/>
      <c r="G9" s="147"/>
      <c r="H9" s="147"/>
      <c r="I9" s="147"/>
      <c r="J9" s="147"/>
      <c r="K9" s="147"/>
      <c r="L9" s="147"/>
      <c r="S9" s="212"/>
    </row>
    <row r="10" spans="2:19" ht="21" customHeight="1">
      <c r="B10" s="161" t="s">
        <v>483</v>
      </c>
      <c r="C10" s="161"/>
      <c r="D10" s="161"/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S10" s="212"/>
    </row>
    <row r="11" spans="2:19" ht="15" customHeight="1">
      <c r="B11" s="162" t="s">
        <v>484</v>
      </c>
      <c r="C11" s="162"/>
      <c r="D11" s="162"/>
      <c r="E11" s="162"/>
      <c r="F11" s="162"/>
      <c r="G11" s="162"/>
      <c r="H11" s="162"/>
      <c r="I11" s="162"/>
      <c r="J11" s="162"/>
      <c r="K11" s="162"/>
      <c r="L11" s="162"/>
      <c r="M11" s="162"/>
      <c r="N11" s="162"/>
      <c r="S11" s="212"/>
    </row>
    <row r="12" spans="2:19" ht="28.5" customHeight="1">
      <c r="B12" s="162" t="s">
        <v>485</v>
      </c>
      <c r="C12" s="162"/>
      <c r="D12" s="162"/>
      <c r="E12" s="162"/>
      <c r="F12" s="162"/>
      <c r="G12" s="162"/>
      <c r="H12" s="162"/>
      <c r="I12" s="162"/>
      <c r="J12" s="162"/>
      <c r="K12" s="162"/>
      <c r="L12" s="162"/>
      <c r="M12" s="162"/>
      <c r="N12" s="162"/>
      <c r="S12" s="212"/>
    </row>
    <row r="13" spans="2:19" ht="15" customHeight="1">
      <c r="B13" s="162" t="s">
        <v>486</v>
      </c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S13" s="212"/>
    </row>
    <row r="14" spans="2:19" ht="15" customHeight="1">
      <c r="B14" s="162" t="s">
        <v>487</v>
      </c>
      <c r="C14" s="162"/>
      <c r="D14" s="162"/>
      <c r="E14" s="162"/>
      <c r="F14" s="162"/>
      <c r="G14" s="162"/>
      <c r="H14" s="162"/>
      <c r="I14" s="162"/>
      <c r="J14" s="162"/>
      <c r="K14" s="162"/>
      <c r="L14" s="162"/>
      <c r="M14" s="162"/>
      <c r="N14" s="162"/>
      <c r="S14" s="212"/>
    </row>
    <row r="15" spans="2:19" ht="19.5" customHeight="1"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S15" s="212"/>
    </row>
    <row r="16" spans="2:19" ht="18">
      <c r="B16" s="161" t="s">
        <v>488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</row>
    <row r="17" spans="2:18" ht="39" customHeight="1">
      <c r="B17" s="3" t="s">
        <v>489</v>
      </c>
      <c r="C17" s="187" t="s">
        <v>490</v>
      </c>
      <c r="D17" s="187"/>
      <c r="E17" s="187"/>
      <c r="F17" s="187"/>
      <c r="G17" s="187"/>
      <c r="H17" s="187"/>
      <c r="I17" s="11" t="s">
        <v>23</v>
      </c>
      <c r="J17" s="11" t="s">
        <v>22</v>
      </c>
      <c r="K17" s="188" t="s">
        <v>491</v>
      </c>
      <c r="L17" s="189"/>
      <c r="M17" s="190" t="s">
        <v>492</v>
      </c>
      <c r="N17" s="190"/>
    </row>
    <row r="18" spans="2:18" ht="15" customHeight="1">
      <c r="B18" s="196">
        <v>1</v>
      </c>
      <c r="C18" s="213" t="s">
        <v>493</v>
      </c>
      <c r="D18" s="214"/>
      <c r="E18" s="214"/>
      <c r="F18" s="214"/>
      <c r="G18" s="214"/>
      <c r="H18" s="215"/>
      <c r="I18" s="144">
        <v>2</v>
      </c>
      <c r="J18" s="144" t="s">
        <v>494</v>
      </c>
      <c r="K18" s="200"/>
      <c r="L18" s="201"/>
      <c r="M18" s="200">
        <f>K18*I18</f>
        <v>0</v>
      </c>
      <c r="N18" s="201"/>
    </row>
    <row r="19" spans="2:18">
      <c r="B19" s="197"/>
      <c r="C19" s="216"/>
      <c r="D19" s="217"/>
      <c r="E19" s="217"/>
      <c r="F19" s="217"/>
      <c r="G19" s="217"/>
      <c r="H19" s="218"/>
      <c r="I19" s="145"/>
      <c r="J19" s="145"/>
      <c r="K19" s="222"/>
      <c r="L19" s="223"/>
      <c r="M19" s="222"/>
      <c r="N19" s="223"/>
    </row>
    <row r="20" spans="2:18" ht="73.5" customHeight="1">
      <c r="B20" s="198"/>
      <c r="C20" s="219"/>
      <c r="D20" s="220"/>
      <c r="E20" s="220"/>
      <c r="F20" s="220"/>
      <c r="G20" s="220"/>
      <c r="H20" s="221"/>
      <c r="I20" s="146"/>
      <c r="J20" s="146"/>
      <c r="K20" s="224"/>
      <c r="L20" s="225"/>
      <c r="M20" s="224"/>
      <c r="N20" s="225"/>
    </row>
    <row r="21" spans="2:18" ht="15" customHeight="1">
      <c r="B21" s="199">
        <v>2</v>
      </c>
      <c r="C21" s="213" t="s">
        <v>495</v>
      </c>
      <c r="D21" s="214"/>
      <c r="E21" s="214"/>
      <c r="F21" s="214"/>
      <c r="G21" s="214"/>
      <c r="H21" s="215"/>
      <c r="I21" s="144">
        <v>1</v>
      </c>
      <c r="J21" s="144" t="s">
        <v>494</v>
      </c>
      <c r="K21" s="200"/>
      <c r="L21" s="201"/>
      <c r="M21" s="200">
        <f>K21*I21</f>
        <v>0</v>
      </c>
      <c r="N21" s="201"/>
    </row>
    <row r="22" spans="2:18" ht="15" customHeight="1">
      <c r="B22" s="199"/>
      <c r="C22" s="216"/>
      <c r="D22" s="217"/>
      <c r="E22" s="217"/>
      <c r="F22" s="217"/>
      <c r="G22" s="217"/>
      <c r="H22" s="218"/>
      <c r="I22" s="145"/>
      <c r="J22" s="145"/>
      <c r="K22" s="222"/>
      <c r="L22" s="223"/>
      <c r="M22" s="222"/>
      <c r="N22" s="223"/>
    </row>
    <row r="23" spans="2:18" ht="66" customHeight="1">
      <c r="B23" s="199"/>
      <c r="C23" s="219"/>
      <c r="D23" s="220"/>
      <c r="E23" s="220"/>
      <c r="F23" s="220"/>
      <c r="G23" s="220"/>
      <c r="H23" s="221"/>
      <c r="I23" s="145"/>
      <c r="J23" s="145"/>
      <c r="K23" s="222"/>
      <c r="L23" s="223"/>
      <c r="M23" s="224"/>
      <c r="N23" s="225"/>
    </row>
    <row r="24" spans="2:18" ht="24.75" customHeight="1">
      <c r="B24" s="196">
        <v>3</v>
      </c>
      <c r="C24" s="213" t="s">
        <v>496</v>
      </c>
      <c r="D24" s="214"/>
      <c r="E24" s="214"/>
      <c r="F24" s="214"/>
      <c r="G24" s="214"/>
      <c r="H24" s="215"/>
      <c r="I24" s="144">
        <v>4</v>
      </c>
      <c r="J24" s="144" t="s">
        <v>497</v>
      </c>
      <c r="K24" s="200"/>
      <c r="L24" s="201"/>
      <c r="M24" s="200">
        <f>K24*I24</f>
        <v>0</v>
      </c>
      <c r="N24" s="201"/>
    </row>
    <row r="25" spans="2:18" ht="37.5" customHeight="1">
      <c r="B25" s="198"/>
      <c r="C25" s="219"/>
      <c r="D25" s="220"/>
      <c r="E25" s="220"/>
      <c r="F25" s="220"/>
      <c r="G25" s="220"/>
      <c r="H25" s="221"/>
      <c r="I25" s="146"/>
      <c r="J25" s="146"/>
      <c r="K25" s="224"/>
      <c r="L25" s="225"/>
      <c r="M25" s="224"/>
      <c r="N25" s="225"/>
    </row>
    <row r="26" spans="2:18" ht="46.5" customHeight="1">
      <c r="B26" s="4">
        <v>4</v>
      </c>
      <c r="C26" s="191" t="s">
        <v>498</v>
      </c>
      <c r="D26" s="192"/>
      <c r="E26" s="192"/>
      <c r="F26" s="192"/>
      <c r="G26" s="192"/>
      <c r="H26" s="193"/>
      <c r="I26" s="12">
        <v>2</v>
      </c>
      <c r="J26" s="12" t="s">
        <v>497</v>
      </c>
      <c r="K26" s="194"/>
      <c r="L26" s="195"/>
      <c r="M26" s="194">
        <f>K26*I26</f>
        <v>0</v>
      </c>
      <c r="N26" s="195"/>
    </row>
    <row r="27" spans="2:18" ht="15" customHeight="1">
      <c r="B27" s="181" t="s">
        <v>499</v>
      </c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202">
        <f>SUM(M18:N26)</f>
        <v>0</v>
      </c>
      <c r="N27" s="203"/>
    </row>
    <row r="28" spans="2:18" ht="15" customHeight="1">
      <c r="B28" s="181" t="s">
        <v>500</v>
      </c>
      <c r="C28" s="181"/>
      <c r="D28" s="181"/>
      <c r="E28" s="181"/>
      <c r="F28" s="181"/>
      <c r="G28" s="181"/>
      <c r="H28" s="181"/>
      <c r="I28" s="181"/>
      <c r="J28" s="13"/>
      <c r="K28" s="182" t="s">
        <v>501</v>
      </c>
      <c r="L28" s="183"/>
      <c r="M28" s="184">
        <f>M27*J28</f>
        <v>0</v>
      </c>
      <c r="N28" s="184"/>
    </row>
    <row r="29" spans="2:18" ht="19.5" customHeight="1">
      <c r="B29" s="181" t="s">
        <v>502</v>
      </c>
      <c r="C29" s="181"/>
      <c r="D29" s="181"/>
      <c r="E29" s="181"/>
      <c r="F29" s="181"/>
      <c r="G29" s="181"/>
      <c r="H29" s="181"/>
      <c r="I29" s="181"/>
      <c r="J29" s="181"/>
      <c r="K29" s="181"/>
      <c r="L29" s="181"/>
      <c r="M29" s="184">
        <f>M27+M28</f>
        <v>0</v>
      </c>
      <c r="N29" s="184"/>
    </row>
    <row r="30" spans="2:18" ht="19.5" customHeight="1"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R30" s="14"/>
    </row>
    <row r="31" spans="2:18" ht="18">
      <c r="B31" s="161" t="s">
        <v>503</v>
      </c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</row>
    <row r="32" spans="2:18" ht="39" customHeight="1">
      <c r="B32" s="3" t="s">
        <v>489</v>
      </c>
      <c r="C32" s="187" t="s">
        <v>490</v>
      </c>
      <c r="D32" s="187"/>
      <c r="E32" s="187"/>
      <c r="F32" s="187"/>
      <c r="G32" s="187"/>
      <c r="H32" s="187"/>
      <c r="I32" s="11" t="s">
        <v>23</v>
      </c>
      <c r="J32" s="11" t="s">
        <v>22</v>
      </c>
      <c r="K32" s="188" t="s">
        <v>491</v>
      </c>
      <c r="L32" s="189"/>
      <c r="M32" s="190" t="s">
        <v>492</v>
      </c>
      <c r="N32" s="190"/>
    </row>
    <row r="33" spans="2:18" ht="15" customHeight="1">
      <c r="B33" s="196">
        <v>1</v>
      </c>
      <c r="C33" s="213" t="s">
        <v>493</v>
      </c>
      <c r="D33" s="214"/>
      <c r="E33" s="214"/>
      <c r="F33" s="214"/>
      <c r="G33" s="214"/>
      <c r="H33" s="215"/>
      <c r="I33" s="144">
        <v>2</v>
      </c>
      <c r="J33" s="144" t="s">
        <v>494</v>
      </c>
      <c r="K33" s="200"/>
      <c r="L33" s="201"/>
      <c r="M33" s="200">
        <f>K33*I33</f>
        <v>0</v>
      </c>
      <c r="N33" s="201"/>
    </row>
    <row r="34" spans="2:18">
      <c r="B34" s="197"/>
      <c r="C34" s="216"/>
      <c r="D34" s="217"/>
      <c r="E34" s="217"/>
      <c r="F34" s="217"/>
      <c r="G34" s="217"/>
      <c r="H34" s="218"/>
      <c r="I34" s="145"/>
      <c r="J34" s="145"/>
      <c r="K34" s="222"/>
      <c r="L34" s="223"/>
      <c r="M34" s="222"/>
      <c r="N34" s="223"/>
    </row>
    <row r="35" spans="2:18" ht="75.75" customHeight="1">
      <c r="B35" s="198"/>
      <c r="C35" s="219"/>
      <c r="D35" s="220"/>
      <c r="E35" s="220"/>
      <c r="F35" s="220"/>
      <c r="G35" s="220"/>
      <c r="H35" s="221"/>
      <c r="I35" s="146"/>
      <c r="J35" s="146"/>
      <c r="K35" s="224"/>
      <c r="L35" s="225"/>
      <c r="M35" s="224"/>
      <c r="N35" s="225"/>
    </row>
    <row r="36" spans="2:18" ht="15" customHeight="1">
      <c r="B36" s="199">
        <v>2</v>
      </c>
      <c r="C36" s="213" t="s">
        <v>504</v>
      </c>
      <c r="D36" s="214"/>
      <c r="E36" s="214"/>
      <c r="F36" s="214"/>
      <c r="G36" s="214"/>
      <c r="H36" s="215"/>
      <c r="I36" s="144">
        <v>1</v>
      </c>
      <c r="J36" s="144" t="s">
        <v>494</v>
      </c>
      <c r="K36" s="200"/>
      <c r="L36" s="201"/>
      <c r="M36" s="200">
        <f>K36*I36</f>
        <v>0</v>
      </c>
      <c r="N36" s="201"/>
    </row>
    <row r="37" spans="2:18" ht="15" customHeight="1">
      <c r="B37" s="199"/>
      <c r="C37" s="216"/>
      <c r="D37" s="217"/>
      <c r="E37" s="217"/>
      <c r="F37" s="217"/>
      <c r="G37" s="217"/>
      <c r="H37" s="218"/>
      <c r="I37" s="145"/>
      <c r="J37" s="145"/>
      <c r="K37" s="222"/>
      <c r="L37" s="223"/>
      <c r="M37" s="222"/>
      <c r="N37" s="223"/>
    </row>
    <row r="38" spans="2:18" ht="95.25" customHeight="1">
      <c r="B38" s="199"/>
      <c r="C38" s="219"/>
      <c r="D38" s="220"/>
      <c r="E38" s="220"/>
      <c r="F38" s="220"/>
      <c r="G38" s="220"/>
      <c r="H38" s="221"/>
      <c r="I38" s="145"/>
      <c r="J38" s="145"/>
      <c r="K38" s="222"/>
      <c r="L38" s="223"/>
      <c r="M38" s="224"/>
      <c r="N38" s="225"/>
    </row>
    <row r="39" spans="2:18" ht="24.75" customHeight="1">
      <c r="B39" s="196">
        <v>3</v>
      </c>
      <c r="C39" s="213" t="s">
        <v>496</v>
      </c>
      <c r="D39" s="214"/>
      <c r="E39" s="214"/>
      <c r="F39" s="214"/>
      <c r="G39" s="214"/>
      <c r="H39" s="215"/>
      <c r="I39" s="144">
        <v>4</v>
      </c>
      <c r="J39" s="144" t="s">
        <v>505</v>
      </c>
      <c r="K39" s="200"/>
      <c r="L39" s="201"/>
      <c r="M39" s="200">
        <f>K39*I39</f>
        <v>0</v>
      </c>
      <c r="N39" s="201"/>
    </row>
    <row r="40" spans="2:18" ht="45" customHeight="1">
      <c r="B40" s="198"/>
      <c r="C40" s="219"/>
      <c r="D40" s="220"/>
      <c r="E40" s="220"/>
      <c r="F40" s="220"/>
      <c r="G40" s="220"/>
      <c r="H40" s="221"/>
      <c r="I40" s="146"/>
      <c r="J40" s="146"/>
      <c r="K40" s="224"/>
      <c r="L40" s="225"/>
      <c r="M40" s="222"/>
      <c r="N40" s="223"/>
    </row>
    <row r="41" spans="2:18" ht="67.5" customHeight="1">
      <c r="B41" s="4">
        <v>4</v>
      </c>
      <c r="C41" s="191" t="s">
        <v>506</v>
      </c>
      <c r="D41" s="192"/>
      <c r="E41" s="192"/>
      <c r="F41" s="192"/>
      <c r="G41" s="192"/>
      <c r="H41" s="193"/>
      <c r="I41" s="12">
        <v>2</v>
      </c>
      <c r="J41" s="12" t="s">
        <v>507</v>
      </c>
      <c r="K41" s="194"/>
      <c r="L41" s="195"/>
      <c r="M41" s="200">
        <f>K41*I41</f>
        <v>0</v>
      </c>
      <c r="N41" s="201"/>
    </row>
    <row r="42" spans="2:18" ht="15" customHeight="1">
      <c r="B42" s="181" t="s">
        <v>499</v>
      </c>
      <c r="C42" s="181"/>
      <c r="D42" s="181"/>
      <c r="E42" s="181"/>
      <c r="F42" s="181"/>
      <c r="G42" s="181"/>
      <c r="H42" s="181"/>
      <c r="I42" s="181"/>
      <c r="J42" s="181"/>
      <c r="K42" s="181"/>
      <c r="L42" s="181"/>
      <c r="M42" s="202">
        <f>SUM(M33:N41)</f>
        <v>0</v>
      </c>
      <c r="N42" s="203"/>
    </row>
    <row r="43" spans="2:18" ht="15" customHeight="1">
      <c r="B43" s="181" t="s">
        <v>500</v>
      </c>
      <c r="C43" s="181"/>
      <c r="D43" s="181"/>
      <c r="E43" s="181"/>
      <c r="F43" s="181"/>
      <c r="G43" s="181"/>
      <c r="H43" s="181"/>
      <c r="I43" s="181"/>
      <c r="J43" s="13"/>
      <c r="K43" s="182" t="s">
        <v>501</v>
      </c>
      <c r="L43" s="183"/>
      <c r="M43" s="184">
        <f>M42*J43</f>
        <v>0</v>
      </c>
      <c r="N43" s="184"/>
    </row>
    <row r="44" spans="2:18" ht="19.5" customHeight="1">
      <c r="B44" s="181" t="s">
        <v>502</v>
      </c>
      <c r="C44" s="181"/>
      <c r="D44" s="181"/>
      <c r="E44" s="181"/>
      <c r="F44" s="181"/>
      <c r="G44" s="181"/>
      <c r="H44" s="181"/>
      <c r="I44" s="181"/>
      <c r="J44" s="181"/>
      <c r="K44" s="181"/>
      <c r="L44" s="181"/>
      <c r="M44" s="184">
        <f>M42+M43</f>
        <v>0</v>
      </c>
      <c r="N44" s="184"/>
    </row>
    <row r="45" spans="2:18" ht="19.5" customHeight="1"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R45" s="14"/>
    </row>
    <row r="46" spans="2:18" s="1" customFormat="1" ht="15" customHeight="1">
      <c r="B46" s="161" t="s">
        <v>508</v>
      </c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</row>
    <row r="47" spans="2:18" ht="15" customHeight="1">
      <c r="B47" s="204" t="s">
        <v>509</v>
      </c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</row>
    <row r="48" spans="2:18" ht="15" customHeight="1">
      <c r="B48" s="204" t="s">
        <v>510</v>
      </c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</row>
    <row r="49" spans="2:14" ht="15" customHeight="1"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</row>
    <row r="50" spans="2:14" ht="15" customHeight="1">
      <c r="B50" s="161" t="s">
        <v>511</v>
      </c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</row>
    <row r="51" spans="2:14" ht="15" customHeight="1">
      <c r="B51" s="206" t="s">
        <v>512</v>
      </c>
      <c r="C51" s="206"/>
      <c r="D51" s="206"/>
      <c r="E51" s="206"/>
      <c r="F51" s="206"/>
      <c r="G51" s="206"/>
      <c r="H51" s="206"/>
      <c r="I51" s="206"/>
      <c r="J51" s="206"/>
      <c r="K51" s="206"/>
      <c r="L51" s="206"/>
      <c r="M51" s="206"/>
      <c r="N51" s="206"/>
    </row>
    <row r="52" spans="2:14" ht="15" customHeight="1">
      <c r="B52" s="206" t="s">
        <v>513</v>
      </c>
      <c r="C52" s="206"/>
      <c r="D52" s="206"/>
      <c r="E52" s="206"/>
      <c r="F52" s="206"/>
      <c r="G52" s="206"/>
      <c r="H52" s="206"/>
      <c r="I52" s="206"/>
      <c r="J52" s="206"/>
      <c r="K52" s="206"/>
      <c r="L52" s="206"/>
      <c r="M52" s="206"/>
      <c r="N52" s="206"/>
    </row>
    <row r="53" spans="2:14" ht="15" customHeight="1">
      <c r="B53" s="205"/>
      <c r="C53" s="205"/>
      <c r="D53" s="205"/>
      <c r="E53" s="205"/>
      <c r="F53" s="205"/>
      <c r="G53" s="205"/>
      <c r="H53" s="205"/>
      <c r="I53" s="205"/>
      <c r="J53" s="205"/>
      <c r="K53" s="205"/>
      <c r="L53" s="205"/>
      <c r="M53" s="205"/>
      <c r="N53" s="205"/>
    </row>
    <row r="54" spans="2:14" ht="15" customHeight="1">
      <c r="B54" s="207" t="s">
        <v>514</v>
      </c>
      <c r="C54" s="208"/>
      <c r="D54" s="208"/>
      <c r="E54" s="208"/>
      <c r="F54" s="208"/>
      <c r="G54" s="208"/>
      <c r="H54" s="208"/>
      <c r="I54" s="208"/>
      <c r="J54" s="208"/>
      <c r="K54" s="208"/>
      <c r="L54" s="208"/>
      <c r="M54" s="208"/>
      <c r="N54" s="209"/>
    </row>
    <row r="55" spans="2:14">
      <c r="B55" s="210" t="s">
        <v>515</v>
      </c>
      <c r="C55" s="210"/>
      <c r="D55" s="210"/>
      <c r="E55" s="210"/>
      <c r="F55" s="210"/>
      <c r="G55" s="210"/>
      <c r="H55" s="210"/>
      <c r="I55" s="211"/>
      <c r="J55" s="211"/>
      <c r="K55" s="211"/>
      <c r="L55" s="211"/>
      <c r="M55" s="211"/>
      <c r="N55" s="211"/>
    </row>
    <row r="56" spans="2:14" ht="32.25" customHeight="1">
      <c r="B56" s="210" t="s">
        <v>516</v>
      </c>
      <c r="C56" s="210"/>
      <c r="D56" s="210"/>
      <c r="E56" s="210"/>
      <c r="F56" s="210"/>
      <c r="G56" s="210"/>
      <c r="H56" s="210"/>
      <c r="I56" s="211"/>
      <c r="J56" s="211"/>
      <c r="K56" s="211"/>
      <c r="L56" s="211"/>
      <c r="M56" s="211"/>
      <c r="N56" s="211"/>
    </row>
    <row r="57" spans="2:14">
      <c r="B57" s="210" t="s">
        <v>517</v>
      </c>
      <c r="C57" s="210"/>
      <c r="D57" s="210"/>
      <c r="E57" s="210"/>
      <c r="F57" s="210"/>
      <c r="G57" s="210"/>
      <c r="H57" s="210"/>
      <c r="I57" s="211"/>
      <c r="J57" s="211"/>
      <c r="K57" s="211"/>
      <c r="L57" s="211"/>
      <c r="M57" s="211"/>
      <c r="N57" s="211"/>
    </row>
    <row r="58" spans="2:14">
      <c r="B58" s="210" t="s">
        <v>518</v>
      </c>
      <c r="C58" s="210"/>
      <c r="D58" s="210"/>
      <c r="E58" s="210"/>
      <c r="F58" s="210"/>
      <c r="G58" s="210"/>
      <c r="H58" s="210"/>
      <c r="I58" s="211"/>
      <c r="J58" s="211"/>
      <c r="K58" s="211"/>
      <c r="L58" s="211"/>
      <c r="M58" s="211"/>
      <c r="N58" s="211"/>
    </row>
    <row r="59" spans="2:14">
      <c r="B59" s="210" t="s">
        <v>519</v>
      </c>
      <c r="C59" s="210"/>
      <c r="D59" s="210"/>
      <c r="E59" s="210"/>
      <c r="F59" s="210"/>
      <c r="G59" s="210"/>
      <c r="H59" s="210"/>
      <c r="I59" s="211"/>
      <c r="J59" s="211"/>
      <c r="K59" s="211"/>
      <c r="L59" s="211"/>
      <c r="M59" s="211"/>
      <c r="N59" s="211"/>
    </row>
    <row r="60" spans="2:14">
      <c r="B60" s="210" t="s">
        <v>520</v>
      </c>
      <c r="C60" s="210"/>
      <c r="D60" s="210"/>
      <c r="E60" s="210"/>
      <c r="F60" s="210"/>
      <c r="G60" s="210"/>
      <c r="H60" s="210"/>
      <c r="I60" s="211"/>
      <c r="J60" s="211"/>
      <c r="K60" s="211"/>
      <c r="L60" s="211"/>
      <c r="M60" s="211"/>
      <c r="N60" s="211"/>
    </row>
    <row r="61" spans="2:14">
      <c r="B61" s="210" t="s">
        <v>521</v>
      </c>
      <c r="C61" s="210"/>
      <c r="D61" s="210"/>
      <c r="E61" s="210"/>
      <c r="F61" s="210"/>
      <c r="G61" s="210"/>
      <c r="H61" s="210"/>
      <c r="I61" s="211"/>
      <c r="J61" s="211"/>
      <c r="K61" s="211"/>
      <c r="L61" s="211"/>
      <c r="M61" s="211"/>
      <c r="N61" s="211"/>
    </row>
    <row r="62" spans="2:14" ht="56.25" customHeight="1">
      <c r="B62" s="210" t="s">
        <v>522</v>
      </c>
      <c r="C62" s="210"/>
      <c r="D62" s="210"/>
      <c r="E62" s="210"/>
      <c r="F62" s="210"/>
      <c r="G62" s="210"/>
      <c r="H62" s="210"/>
      <c r="I62" s="211"/>
      <c r="J62" s="211"/>
      <c r="K62" s="211"/>
      <c r="L62" s="211"/>
      <c r="M62" s="211"/>
      <c r="N62" s="211"/>
    </row>
  </sheetData>
  <customSheetViews>
    <customSheetView guid="{920E2BBF-FD78-49C6-87A7-490D662C53B7}" scale="80" state="hidden" topLeftCell="A13">
      <selection activeCell="B27" sqref="B27:L27"/>
      <pageMargins left="0" right="0" top="0" bottom="0" header="0" footer="0"/>
      <pageSetup scale="75" orientation="portrait"/>
    </customSheetView>
  </customSheetViews>
  <mergeCells count="109">
    <mergeCell ref="S9:S15"/>
    <mergeCell ref="C18:H20"/>
    <mergeCell ref="K18:L20"/>
    <mergeCell ref="M18:N20"/>
    <mergeCell ref="C39:H40"/>
    <mergeCell ref="K39:L40"/>
    <mergeCell ref="M39:N40"/>
    <mergeCell ref="C36:H38"/>
    <mergeCell ref="K36:L38"/>
    <mergeCell ref="M36:N38"/>
    <mergeCell ref="C21:H23"/>
    <mergeCell ref="K21:L23"/>
    <mergeCell ref="M21:N23"/>
    <mergeCell ref="C24:H25"/>
    <mergeCell ref="K24:L25"/>
    <mergeCell ref="M24:N25"/>
    <mergeCell ref="C33:H35"/>
    <mergeCell ref="K33:L35"/>
    <mergeCell ref="M33:N35"/>
    <mergeCell ref="C32:H32"/>
    <mergeCell ref="K32:L32"/>
    <mergeCell ref="M32:N32"/>
    <mergeCell ref="B27:L27"/>
    <mergeCell ref="M27:N27"/>
    <mergeCell ref="B58:H58"/>
    <mergeCell ref="I58:N58"/>
    <mergeCell ref="B59:H59"/>
    <mergeCell ref="I59:N59"/>
    <mergeCell ref="B60:H60"/>
    <mergeCell ref="I60:N60"/>
    <mergeCell ref="B61:H61"/>
    <mergeCell ref="I61:N61"/>
    <mergeCell ref="B62:H62"/>
    <mergeCell ref="I62:N62"/>
    <mergeCell ref="B52:N52"/>
    <mergeCell ref="B53:N53"/>
    <mergeCell ref="B54:N54"/>
    <mergeCell ref="B55:H55"/>
    <mergeCell ref="I55:N55"/>
    <mergeCell ref="B56:H56"/>
    <mergeCell ref="I56:N56"/>
    <mergeCell ref="B57:H57"/>
    <mergeCell ref="I57:N57"/>
    <mergeCell ref="B44:L44"/>
    <mergeCell ref="M44:N44"/>
    <mergeCell ref="B45:N45"/>
    <mergeCell ref="B46:N46"/>
    <mergeCell ref="B47:N47"/>
    <mergeCell ref="B48:N48"/>
    <mergeCell ref="B49:N49"/>
    <mergeCell ref="B50:N50"/>
    <mergeCell ref="B51:N51"/>
    <mergeCell ref="C41:H41"/>
    <mergeCell ref="K41:L41"/>
    <mergeCell ref="M41:N41"/>
    <mergeCell ref="B42:L42"/>
    <mergeCell ref="M42:N42"/>
    <mergeCell ref="B43:I43"/>
    <mergeCell ref="K43:L43"/>
    <mergeCell ref="M43:N43"/>
    <mergeCell ref="B33:B35"/>
    <mergeCell ref="B36:B38"/>
    <mergeCell ref="B39:B40"/>
    <mergeCell ref="I33:I35"/>
    <mergeCell ref="I36:I38"/>
    <mergeCell ref="I39:I40"/>
    <mergeCell ref="J33:J35"/>
    <mergeCell ref="J36:J38"/>
    <mergeCell ref="J39:J40"/>
    <mergeCell ref="B28:I28"/>
    <mergeCell ref="K28:L28"/>
    <mergeCell ref="M28:N28"/>
    <mergeCell ref="B29:L29"/>
    <mergeCell ref="M29:N29"/>
    <mergeCell ref="B30:N30"/>
    <mergeCell ref="B31:N31"/>
    <mergeCell ref="B12:N12"/>
    <mergeCell ref="B13:N13"/>
    <mergeCell ref="B14:N14"/>
    <mergeCell ref="B15:N15"/>
    <mergeCell ref="B16:N16"/>
    <mergeCell ref="C17:H17"/>
    <mergeCell ref="K17:L17"/>
    <mergeCell ref="M17:N17"/>
    <mergeCell ref="C26:H26"/>
    <mergeCell ref="K26:L26"/>
    <mergeCell ref="M26:N26"/>
    <mergeCell ref="B18:B20"/>
    <mergeCell ref="B21:B23"/>
    <mergeCell ref="B24:B25"/>
    <mergeCell ref="I18:I20"/>
    <mergeCell ref="I21:I23"/>
    <mergeCell ref="I24:I25"/>
    <mergeCell ref="J18:J20"/>
    <mergeCell ref="J21:J23"/>
    <mergeCell ref="J24:J25"/>
    <mergeCell ref="B1:L1"/>
    <mergeCell ref="D2:L2"/>
    <mergeCell ref="D3:H3"/>
    <mergeCell ref="I7:L7"/>
    <mergeCell ref="D8:J8"/>
    <mergeCell ref="K8:L8"/>
    <mergeCell ref="B9:L9"/>
    <mergeCell ref="B10:N10"/>
    <mergeCell ref="B11:N11"/>
    <mergeCell ref="B2:C8"/>
    <mergeCell ref="I3:L4"/>
    <mergeCell ref="D4:H7"/>
    <mergeCell ref="I5:L6"/>
  </mergeCells>
  <pageMargins left="0.23622047244094499" right="0.23622047244094499" top="0.74803149606299202" bottom="0.74803149606299202" header="0.31496062992126" footer="0.31496062992126"/>
  <pageSetup scale="75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DBA5A6276D64B4AB8E62E674109377B" ma:contentTypeVersion="10" ma:contentTypeDescription="Crear nuevo documento." ma:contentTypeScope="" ma:versionID="066c2f38bcd8a4fa6984202044b06f5e">
  <xsd:schema xmlns:xsd="http://www.w3.org/2001/XMLSchema" xmlns:xs="http://www.w3.org/2001/XMLSchema" xmlns:p="http://schemas.microsoft.com/office/2006/metadata/properties" xmlns:ns2="cb4d3d8f-23a3-49a6-adfe-64b62e950739" xmlns:ns3="1a31819b-54a1-4d46-9304-658fc95f9667" targetNamespace="http://schemas.microsoft.com/office/2006/metadata/properties" ma:root="true" ma:fieldsID="45aa99da3254f374aa0c7646d66ba62d" ns2:_="" ns3:_="">
    <xsd:import namespace="cb4d3d8f-23a3-49a6-adfe-64b62e950739"/>
    <xsd:import namespace="1a31819b-54a1-4d46-9304-658fc95f96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4d3d8f-23a3-49a6-adfe-64b62e9507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31819b-54a1-4d46-9304-658fc95f96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FFDC61-9447-4343-B775-F1A00A228F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4d3d8f-23a3-49a6-adfe-64b62e950739"/>
    <ds:schemaRef ds:uri="1a31819b-54a1-4d46-9304-658fc95f96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CE9A2D-C74A-4126-AD8F-F77E37E2D6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A8AA3E-7814-4A76-A781-86AC72A6861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VERIFICACION</vt:lpstr>
      <vt:lpstr>Hoja1 (2)</vt:lpstr>
      <vt:lpstr>VERIFICACION!Área_de_impresión</vt:lpstr>
      <vt:lpstr>VERIFICACION!Títulos_a_imprimir</vt:lpstr>
    </vt:vector>
  </TitlesOfParts>
  <Manager>Oficina de Informática y Telecomunicaciónes</Manager>
  <Company>Instituto Geográfico "Agustín Codazzi" - IGAC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Solución de respaldo y recuperación: Formato de Cotización</dc:title>
  <dc:subject>Formato de cotización</dc:subject>
  <dc:creator>EliecerVanegasMurcia</dc:creator>
  <cp:keywords/>
  <dc:description/>
  <cp:lastModifiedBy>Mayerly Leonor Soto Moreno</cp:lastModifiedBy>
  <cp:revision/>
  <dcterms:created xsi:type="dcterms:W3CDTF">2011-05-04T04:23:00Z</dcterms:created>
  <dcterms:modified xsi:type="dcterms:W3CDTF">2025-07-02T08:37:04Z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0x0101009DBA5A6276D64B4AB8E62E674109377B</vt:lpwstr>
  </property>
  <property fmtid="{D5CDD505-2E9C-101B-9397-08002B2CF9AE}" pid="3" name="MediaServiceImageTags">
    <vt:lpwstr/>
  </property>
  <property fmtid="{D5CDD505-2E9C-101B-9397-08002B2CF9AE}" pid="4" name="ICV">
    <vt:lpwstr>0F5344600F0A496AB8154F7ED5A2F97F_12</vt:lpwstr>
  </property>
  <property fmtid="{D5CDD505-2E9C-101B-9397-08002B2CF9AE}" pid="5" name="KSOProductBuildVer">
    <vt:lpwstr>1033-12.2.0.13215</vt:lpwstr>
  </property>
</Properties>
</file>