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WORD\PROCESOS CONTRATACIÓN 2025\Contratacion Minima Cuantia\CONTRATACIÓN MINIMA CUANTIA 2025\FUMIGACIÓN VIGENCIA 2025\"/>
    </mc:Choice>
  </mc:AlternateContent>
  <xr:revisionPtr revIDLastSave="0" documentId="13_ncr:1_{F4269596-24BE-426F-9F8E-2F8710A0EE66}" xr6:coauthVersionLast="47" xr6:coauthVersionMax="47" xr10:uidLastSave="{00000000-0000-0000-0000-000000000000}"/>
  <bookViews>
    <workbookView xWindow="-120" yWindow="-120" windowWidth="24240" windowHeight="13140" tabRatio="925" xr2:uid="{00000000-000D-0000-FFFF-FFFF00000000}"/>
  </bookViews>
  <sheets>
    <sheet name="VALOR CONTRATACION" sheetId="23" r:id="rId1"/>
    <sheet name="PROMEDIO COTIZACIONES" sheetId="25" r:id="rId2"/>
    <sheet name="Borrador" sheetId="11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5" l="1"/>
  <c r="K21" i="25"/>
  <c r="K18" i="25"/>
  <c r="K15" i="25"/>
  <c r="K12" i="25"/>
  <c r="K9" i="25"/>
  <c r="F21" i="11" l="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K15" i="11" l="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<sst xmlns="http://schemas.openxmlformats.org/spreadsheetml/2006/main" count="141" uniqueCount="60">
  <si>
    <t>PRECIO UNITARIO SIN IVA</t>
  </si>
  <si>
    <t>PRECIO UNITARIO IVA INCLUIDO</t>
  </si>
  <si>
    <t>MEDIA GEOMETRICA</t>
  </si>
  <si>
    <t>PROMEDIO DE LAS 3 MAS BAJAS</t>
  </si>
  <si>
    <t>DESVIACIÓN</t>
  </si>
  <si>
    <t>MIN</t>
  </si>
  <si>
    <t>MAX</t>
  </si>
  <si>
    <t>PRECIO TOTAL IVA INCLUIDO</t>
  </si>
  <si>
    <t>IVA</t>
  </si>
  <si>
    <t>UNIDAD MEDICA TOLCOROMA</t>
  </si>
  <si>
    <t>Tipo de examén</t>
  </si>
  <si>
    <t>Cantidades aproximadas</t>
  </si>
  <si>
    <t>Precio total IVA inlcuido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</si>
  <si>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</si>
  <si>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</si>
  <si>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</si>
  <si>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</si>
  <si>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</si>
  <si>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</si>
  <si>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</si>
  <si>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</si>
  <si>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</si>
  <si>
    <t>TOTAL</t>
  </si>
  <si>
    <t>CAJA DE COMPENSACION FAMILIAR CAFAM</t>
  </si>
  <si>
    <t>SOCIEDAD ENTORNO &amp; COMPAÑÍA LTDA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</si>
  <si>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</si>
  <si>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</si>
  <si>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PROMEDIO MEDICION</t>
  </si>
  <si>
    <t>SEDE</t>
  </si>
  <si>
    <t>DIRECCIÓN</t>
  </si>
  <si>
    <t xml:space="preserve">DETALLE DE PLAGA A CONTROLAR </t>
  </si>
  <si>
    <t xml:space="preserve">DESCRIPCION AREAS A FUMIGAR </t>
  </si>
  <si>
    <r>
      <t>(m</t>
    </r>
    <r>
      <rPr>
        <b/>
        <vertAlign val="superscript"/>
        <sz val="10.5"/>
        <color rgb="FF000000"/>
        <rFont val="Arial"/>
        <family val="2"/>
      </rPr>
      <t>2</t>
    </r>
    <r>
      <rPr>
        <b/>
        <sz val="10.5"/>
        <color rgb="FF000000"/>
        <rFont val="Arial"/>
        <family val="2"/>
      </rPr>
      <t>) DE ÁREA A FUMIGAR</t>
    </r>
  </si>
  <si>
    <t>CANTIDAD DE SERVICIOS</t>
  </si>
  <si>
    <t>Precio total IVA incluido</t>
  </si>
  <si>
    <t>SEDE REGIONAL Y CENTRO ZONAL NEIVA</t>
  </si>
  <si>
    <t>Calle 21 # 1 E- 40</t>
  </si>
  <si>
    <t>Insectos voladores y rastreros</t>
  </si>
  <si>
    <t>oficinas, pasillos, baños bodega de Bienestarina, archivos, zonas verdes malezas</t>
  </si>
  <si>
    <t>Comején</t>
  </si>
  <si>
    <t>Roedores</t>
  </si>
  <si>
    <t>C.Z. GAITANA</t>
  </si>
  <si>
    <t>Carrera 10 # 6 A - 37 (Neiva)</t>
  </si>
  <si>
    <t>oficinas, pasillos, baños bodega de Bienestarina y archivos.</t>
  </si>
  <si>
    <t>C.Z. PITALITO</t>
  </si>
  <si>
    <t>Carrera 15 # 1 - 84 Barrio San Mateo.</t>
  </si>
  <si>
    <t xml:space="preserve">C.Z. GARZON </t>
  </si>
  <si>
    <t>Calle 8 # 6 – 38 // 5-45</t>
  </si>
  <si>
    <t xml:space="preserve">Roedores, caracoles  </t>
  </si>
  <si>
    <t>C.Z. LA PLATA</t>
  </si>
  <si>
    <t>Calle 5 B No. 9ª-05 B/Villa Isabella- Calle 8 bis 7 – 08</t>
  </si>
  <si>
    <t>oficinas, pasillos, baños bodega de Bienestarina y archivos</t>
  </si>
  <si>
    <t>DESCRIPCIONES</t>
  </si>
  <si>
    <t>COTIZACIÓN NO. 1 (FUMIPLAGAS FUMIPLAGAS MCI SAS)</t>
  </si>
  <si>
    <t>COTIZACIÓN NO. 2 (MULTISERVICIOS M&amp;M)</t>
  </si>
  <si>
    <t>VALOR PROMEDIO</t>
  </si>
  <si>
    <t>Precio total IVA incluido (PROMEDIO)</t>
  </si>
  <si>
    <t xml:space="preserve">TOTAL </t>
  </si>
  <si>
    <t xml:space="preserve">VALOR PARA COMPETIR ENTRE OFERENTES PRECIO TECHO </t>
  </si>
  <si>
    <t>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</si>
</sst>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&quot;$&quot;\ #,##0"/>
    <numFmt numFmtId="167" formatCode="&quot;$&quot;#,##0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b/>
      <sz val="10"/>
      <color rgb="FF000000"/>
      <name val="Arial"/>
      <family val="2"/>
    </font>
    <font>
      <sz val="10"/>
      <name val="Zurich BT"/>
    </font>
    <font>
      <b/>
      <sz val="9"/>
      <color rgb="FF000000"/>
      <name val="Arial"/>
      <family val="2"/>
    </font>
    <font>
      <b/>
      <sz val="10.5"/>
      <color rgb="FF000000"/>
      <name val="Arial"/>
      <family val="2"/>
    </font>
    <font>
      <b/>
      <vertAlign val="superscript"/>
      <sz val="10.5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6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0" fontId="18" fillId="0" borderId="0"/>
    <xf numFmtId="9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3" fillId="0" borderId="0"/>
    <xf numFmtId="0" fontId="2" fillId="0" borderId="0"/>
    <xf numFmtId="0" fontId="18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5">
    <xf numFmtId="0" fontId="0" fillId="0" borderId="0" xfId="0"/>
    <xf numFmtId="166" fontId="8" fillId="3" borderId="3" xfId="1" applyNumberFormat="1" applyFont="1" applyFill="1" applyBorder="1" applyAlignment="1" applyProtection="1">
      <alignment vertical="center"/>
      <protection locked="0" hidden="1"/>
    </xf>
    <xf numFmtId="166" fontId="8" fillId="0" borderId="1" xfId="1" applyNumberFormat="1" applyFont="1" applyBorder="1" applyAlignment="1">
      <alignment vertical="center"/>
    </xf>
    <xf numFmtId="166" fontId="9" fillId="5" borderId="1" xfId="1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166" fontId="8" fillId="3" borderId="3" xfId="1" applyNumberFormat="1" applyFont="1" applyFill="1" applyBorder="1" applyAlignment="1" applyProtection="1">
      <alignment horizontal="center" vertical="center"/>
      <protection locked="0" hidden="1"/>
    </xf>
    <xf numFmtId="166" fontId="8" fillId="0" borderId="1" xfId="1" applyNumberFormat="1" applyFont="1" applyBorder="1" applyAlignment="1">
      <alignment horizontal="center" vertical="center"/>
    </xf>
    <xf numFmtId="166" fontId="9" fillId="5" borderId="1" xfId="1" applyNumberFormat="1" applyFont="1" applyFill="1" applyBorder="1" applyAlignment="1">
      <alignment horizontal="center" vertical="center"/>
    </xf>
    <xf numFmtId="0" fontId="4" fillId="0" borderId="0" xfId="0" applyFont="1"/>
    <xf numFmtId="0" fontId="8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7" fontId="11" fillId="0" borderId="1" xfId="0" applyNumberFormat="1" applyFont="1" applyBorder="1" applyAlignment="1">
      <alignment horizontal="right" vertical="center" wrapText="1"/>
    </xf>
    <xf numFmtId="0" fontId="12" fillId="0" borderId="0" xfId="0" applyFont="1"/>
    <xf numFmtId="167" fontId="13" fillId="0" borderId="1" xfId="0" applyNumberFormat="1" applyFont="1" applyBorder="1" applyAlignment="1">
      <alignment horizontal="right" vertical="center" wrapText="1"/>
    </xf>
    <xf numFmtId="0" fontId="1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6" fontId="9" fillId="2" borderId="4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6" fontId="8" fillId="5" borderId="3" xfId="0" applyNumberFormat="1" applyFont="1" applyFill="1" applyBorder="1" applyAlignment="1">
      <alignment horizontal="center" vertical="center" wrapText="1"/>
    </xf>
    <xf numFmtId="0" fontId="17" fillId="6" borderId="20" xfId="0" applyFont="1" applyFill="1" applyBorder="1" applyAlignment="1">
      <alignment horizontal="center" vertical="center" wrapText="1"/>
    </xf>
    <xf numFmtId="0" fontId="17" fillId="6" borderId="21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0" fontId="20" fillId="6" borderId="21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justify" vertical="center" wrapText="1"/>
    </xf>
    <xf numFmtId="0" fontId="22" fillId="0" borderId="26" xfId="0" applyFont="1" applyBorder="1" applyAlignment="1">
      <alignment horizontal="justify" vertical="center" wrapText="1"/>
    </xf>
    <xf numFmtId="170" fontId="0" fillId="0" borderId="0" xfId="0" applyNumberFormat="1"/>
    <xf numFmtId="170" fontId="20" fillId="6" borderId="21" xfId="0" applyNumberFormat="1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/>
    </xf>
    <xf numFmtId="0" fontId="19" fillId="7" borderId="28" xfId="0" applyFont="1" applyFill="1" applyBorder="1" applyAlignment="1">
      <alignment horizontal="center" vertical="center"/>
    </xf>
    <xf numFmtId="0" fontId="19" fillId="7" borderId="21" xfId="0" applyFont="1" applyFill="1" applyBorder="1" applyAlignment="1">
      <alignment horizontal="center" vertical="center"/>
    </xf>
    <xf numFmtId="170" fontId="23" fillId="0" borderId="22" xfId="0" applyNumberFormat="1" applyFont="1" applyBorder="1" applyAlignment="1">
      <alignment horizontal="center" vertical="center"/>
    </xf>
    <xf numFmtId="170" fontId="23" fillId="0" borderId="24" xfId="0" applyNumberFormat="1" applyFont="1" applyBorder="1" applyAlignment="1">
      <alignment horizontal="center" vertical="center"/>
    </xf>
    <xf numFmtId="170" fontId="23" fillId="0" borderId="25" xfId="0" applyNumberFormat="1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justify" vertical="center" wrapText="1"/>
    </xf>
    <xf numFmtId="0" fontId="22" fillId="0" borderId="24" xfId="0" applyFont="1" applyBorder="1" applyAlignment="1">
      <alignment horizontal="justify" vertical="center" wrapText="1"/>
    </xf>
    <xf numFmtId="0" fontId="22" fillId="0" borderId="25" xfId="0" applyFont="1" applyBorder="1" applyAlignment="1">
      <alignment horizontal="justify" vertical="center" wrapText="1"/>
    </xf>
    <xf numFmtId="0" fontId="23" fillId="0" borderId="22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2" fillId="0" borderId="22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2" fillId="0" borderId="25" xfId="0" applyFont="1" applyBorder="1" applyAlignment="1">
      <alignment vertical="center" wrapText="1"/>
    </xf>
    <xf numFmtId="0" fontId="4" fillId="6" borderId="27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166" fontId="9" fillId="2" borderId="3" xfId="0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0">
    <cellStyle name="Hipervínculo 2" xfId="2" xr:uid="{00000000-0005-0000-0000-000000000000}"/>
    <cellStyle name="Millares [0] 2" xfId="18" xr:uid="{00000000-0005-0000-0000-000001000000}"/>
    <cellStyle name="Millares 2" xfId="10" xr:uid="{00000000-0005-0000-0000-000002000000}"/>
    <cellStyle name="Millares 5" xfId="11" xr:uid="{00000000-0005-0000-0000-000003000000}"/>
    <cellStyle name="Moneda [0] 2" xfId="19" xr:uid="{00000000-0005-0000-0000-000004000000}"/>
    <cellStyle name="Moneda 2" xfId="5" xr:uid="{00000000-0005-0000-0000-000005000000}"/>
    <cellStyle name="Moneda 3" xfId="3" xr:uid="{00000000-0005-0000-0000-000006000000}"/>
    <cellStyle name="Moneda 4" xfId="12" xr:uid="{00000000-0005-0000-0000-000007000000}"/>
    <cellStyle name="Moneda 5" xfId="13" xr:uid="{00000000-0005-0000-0000-000008000000}"/>
    <cellStyle name="Normal" xfId="0" builtinId="0"/>
    <cellStyle name="Normal 2" xfId="7" xr:uid="{00000000-0005-0000-0000-00000A000000}"/>
    <cellStyle name="Normal 2 2" xfId="4" xr:uid="{00000000-0005-0000-0000-00000B000000}"/>
    <cellStyle name="Normal 2 2 2" xfId="14" xr:uid="{00000000-0005-0000-0000-00000C000000}"/>
    <cellStyle name="Normal 2 3" xfId="15" xr:uid="{00000000-0005-0000-0000-00000D000000}"/>
    <cellStyle name="Normal 28" xfId="1" xr:uid="{00000000-0005-0000-0000-00000E000000}"/>
    <cellStyle name="Normal 3" xfId="6" xr:uid="{00000000-0005-0000-0000-00000F000000}"/>
    <cellStyle name="Normal 3 2" xfId="16" xr:uid="{00000000-0005-0000-0000-000010000000}"/>
    <cellStyle name="Normal 4" xfId="8" xr:uid="{00000000-0005-0000-0000-000011000000}"/>
    <cellStyle name="Porcentual 2" xfId="17" xr:uid="{00000000-0005-0000-0000-000013000000}"/>
    <cellStyle name="Porcentual 5" xfId="9" xr:uid="{00000000-0005-0000-0000-000014000000}"/>
  </cellStyles>
  <dxfs count="0"/>
  <tableStyles count="0" defaultTableStyle="TableStyleMedium2" defaultPivotStyle="PivotStyleLight16"/>
  <colors>
    <mruColors>
      <color rgb="FFFFFFCC"/>
      <color rgb="FFFFB3B3"/>
      <color rgb="FFED97A9"/>
      <color rgb="FFEF5357"/>
      <color rgb="FFFAA9A0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CC600-CE03-41E8-A77E-B74F022F9A93}">
  <dimension ref="D4:J22"/>
  <sheetViews>
    <sheetView tabSelected="1" topLeftCell="C4" zoomScale="90" zoomScaleNormal="90" workbookViewId="0">
      <selection activeCell="J22" sqref="J22"/>
    </sheetView>
  </sheetViews>
  <sheetFormatPr baseColWidth="10" defaultRowHeight="15"/>
  <cols>
    <col min="4" max="4" width="40.85546875" customWidth="1"/>
    <col min="5" max="5" width="18.5703125" customWidth="1"/>
    <col min="6" max="6" width="12.5703125" customWidth="1"/>
    <col min="7" max="7" width="12.85546875" customWidth="1"/>
    <col min="8" max="8" width="11.42578125" customWidth="1"/>
    <col min="9" max="9" width="12.85546875" customWidth="1"/>
    <col min="10" max="10" width="16.85546875" customWidth="1"/>
  </cols>
  <sheetData>
    <row r="4" spans="4:10" ht="15.75" thickBot="1"/>
    <row r="5" spans="4:10" ht="68.25" thickBot="1">
      <c r="D5" s="56" t="s">
        <v>52</v>
      </c>
      <c r="E5" s="57"/>
      <c r="F5" s="57"/>
      <c r="G5" s="57"/>
      <c r="H5" s="57"/>
      <c r="I5" s="58"/>
      <c r="J5" s="34" t="s">
        <v>58</v>
      </c>
    </row>
    <row r="6" spans="4:10" ht="43.5" thickBot="1">
      <c r="D6" s="27" t="s">
        <v>28</v>
      </c>
      <c r="E6" s="28" t="s">
        <v>29</v>
      </c>
      <c r="F6" s="28" t="s">
        <v>30</v>
      </c>
      <c r="G6" s="29" t="s">
        <v>31</v>
      </c>
      <c r="H6" s="30" t="s">
        <v>32</v>
      </c>
      <c r="I6" s="30" t="s">
        <v>33</v>
      </c>
      <c r="J6" s="34" t="s">
        <v>59</v>
      </c>
    </row>
    <row r="7" spans="4:10" ht="36">
      <c r="D7" s="44" t="s">
        <v>35</v>
      </c>
      <c r="E7" s="44" t="s">
        <v>36</v>
      </c>
      <c r="F7" s="31" t="s">
        <v>37</v>
      </c>
      <c r="G7" s="47" t="s">
        <v>38</v>
      </c>
      <c r="H7" s="50">
        <v>5100</v>
      </c>
      <c r="I7" s="50">
        <v>4</v>
      </c>
      <c r="J7" s="38">
        <v>5118000</v>
      </c>
    </row>
    <row r="8" spans="4:10">
      <c r="D8" s="45"/>
      <c r="E8" s="45"/>
      <c r="F8" s="31" t="s">
        <v>39</v>
      </c>
      <c r="G8" s="48"/>
      <c r="H8" s="51"/>
      <c r="I8" s="51"/>
      <c r="J8" s="39"/>
    </row>
    <row r="9" spans="4:10" ht="15.75" thickBot="1">
      <c r="D9" s="46"/>
      <c r="E9" s="46"/>
      <c r="F9" s="32" t="s">
        <v>40</v>
      </c>
      <c r="G9" s="49"/>
      <c r="H9" s="52"/>
      <c r="I9" s="52"/>
      <c r="J9" s="40"/>
    </row>
    <row r="10" spans="4:10" ht="36">
      <c r="D10" s="44" t="s">
        <v>41</v>
      </c>
      <c r="E10" s="53" t="s">
        <v>42</v>
      </c>
      <c r="F10" s="31" t="s">
        <v>37</v>
      </c>
      <c r="G10" s="47" t="s">
        <v>43</v>
      </c>
      <c r="H10" s="50">
        <v>853</v>
      </c>
      <c r="I10" s="50">
        <v>4</v>
      </c>
      <c r="J10" s="38">
        <v>2011000</v>
      </c>
    </row>
    <row r="11" spans="4:10">
      <c r="D11" s="45"/>
      <c r="E11" s="54"/>
      <c r="F11" s="31" t="s">
        <v>39</v>
      </c>
      <c r="G11" s="48"/>
      <c r="H11" s="51"/>
      <c r="I11" s="51"/>
      <c r="J11" s="39"/>
    </row>
    <row r="12" spans="4:10" ht="15.75" thickBot="1">
      <c r="D12" s="46"/>
      <c r="E12" s="55"/>
      <c r="F12" s="32" t="s">
        <v>40</v>
      </c>
      <c r="G12" s="49"/>
      <c r="H12" s="52"/>
      <c r="I12" s="52"/>
      <c r="J12" s="40"/>
    </row>
    <row r="13" spans="4:10" ht="36">
      <c r="D13" s="44" t="s">
        <v>44</v>
      </c>
      <c r="E13" s="44" t="s">
        <v>45</v>
      </c>
      <c r="F13" s="31" t="s">
        <v>37</v>
      </c>
      <c r="G13" s="47" t="s">
        <v>38</v>
      </c>
      <c r="H13" s="50">
        <v>2400</v>
      </c>
      <c r="I13" s="50">
        <v>4</v>
      </c>
      <c r="J13" s="38">
        <v>3345000</v>
      </c>
    </row>
    <row r="14" spans="4:10">
      <c r="D14" s="45"/>
      <c r="E14" s="45"/>
      <c r="F14" s="31" t="s">
        <v>39</v>
      </c>
      <c r="G14" s="48"/>
      <c r="H14" s="51"/>
      <c r="I14" s="51"/>
      <c r="J14" s="39"/>
    </row>
    <row r="15" spans="4:10" ht="15.75" thickBot="1">
      <c r="D15" s="46"/>
      <c r="E15" s="46"/>
      <c r="F15" s="32" t="s">
        <v>40</v>
      </c>
      <c r="G15" s="49"/>
      <c r="H15" s="52"/>
      <c r="I15" s="52"/>
      <c r="J15" s="40"/>
    </row>
    <row r="16" spans="4:10" ht="36">
      <c r="D16" s="41" t="s">
        <v>46</v>
      </c>
      <c r="E16" s="44" t="s">
        <v>47</v>
      </c>
      <c r="F16" s="31" t="s">
        <v>37</v>
      </c>
      <c r="G16" s="47" t="s">
        <v>38</v>
      </c>
      <c r="H16" s="50">
        <v>571</v>
      </c>
      <c r="I16" s="50">
        <v>4</v>
      </c>
      <c r="J16" s="38">
        <v>1573000</v>
      </c>
    </row>
    <row r="17" spans="4:10">
      <c r="D17" s="42"/>
      <c r="E17" s="45"/>
      <c r="F17" s="31" t="s">
        <v>39</v>
      </c>
      <c r="G17" s="48"/>
      <c r="H17" s="51"/>
      <c r="I17" s="51"/>
      <c r="J17" s="39"/>
    </row>
    <row r="18" spans="4:10" ht="24.75" thickBot="1">
      <c r="D18" s="43"/>
      <c r="E18" s="46"/>
      <c r="F18" s="32" t="s">
        <v>48</v>
      </c>
      <c r="G18" s="49"/>
      <c r="H18" s="52"/>
      <c r="I18" s="52"/>
      <c r="J18" s="40"/>
    </row>
    <row r="19" spans="4:10" ht="36">
      <c r="D19" s="41" t="s">
        <v>49</v>
      </c>
      <c r="E19" s="44" t="s">
        <v>50</v>
      </c>
      <c r="F19" s="31" t="s">
        <v>37</v>
      </c>
      <c r="G19" s="47" t="s">
        <v>51</v>
      </c>
      <c r="H19" s="50">
        <v>500</v>
      </c>
      <c r="I19" s="50">
        <v>4</v>
      </c>
      <c r="J19" s="38">
        <v>1397800</v>
      </c>
    </row>
    <row r="20" spans="4:10">
      <c r="D20" s="42"/>
      <c r="E20" s="45"/>
      <c r="F20" s="31" t="s">
        <v>39</v>
      </c>
      <c r="G20" s="48"/>
      <c r="H20" s="51"/>
      <c r="I20" s="51"/>
      <c r="J20" s="39"/>
    </row>
    <row r="21" spans="4:10" ht="15.75" thickBot="1">
      <c r="D21" s="43"/>
      <c r="E21" s="46"/>
      <c r="F21" s="32" t="s">
        <v>40</v>
      </c>
      <c r="G21" s="49"/>
      <c r="H21" s="52"/>
      <c r="I21" s="52"/>
      <c r="J21" s="40"/>
    </row>
    <row r="22" spans="4:10" ht="15.75" thickBot="1">
      <c r="D22" s="35" t="s">
        <v>57</v>
      </c>
      <c r="E22" s="36"/>
      <c r="F22" s="36"/>
      <c r="G22" s="36"/>
      <c r="H22" s="36"/>
      <c r="I22" s="37"/>
      <c r="J22" s="34">
        <v>13444800</v>
      </c>
    </row>
  </sheetData>
  <mergeCells count="32">
    <mergeCell ref="D5:I5"/>
    <mergeCell ref="D7:D9"/>
    <mergeCell ref="E7:E9"/>
    <mergeCell ref="G7:G9"/>
    <mergeCell ref="H7:H9"/>
    <mergeCell ref="I7:I9"/>
    <mergeCell ref="D13:D15"/>
    <mergeCell ref="E13:E15"/>
    <mergeCell ref="G13:G15"/>
    <mergeCell ref="H13:H15"/>
    <mergeCell ref="I13:I15"/>
    <mergeCell ref="D10:D12"/>
    <mergeCell ref="E10:E12"/>
    <mergeCell ref="G10:G12"/>
    <mergeCell ref="H10:H12"/>
    <mergeCell ref="I10:I12"/>
    <mergeCell ref="D22:I22"/>
    <mergeCell ref="J7:J9"/>
    <mergeCell ref="J10:J12"/>
    <mergeCell ref="J13:J15"/>
    <mergeCell ref="J16:J18"/>
    <mergeCell ref="J19:J21"/>
    <mergeCell ref="D16:D18"/>
    <mergeCell ref="E16:E18"/>
    <mergeCell ref="G16:G18"/>
    <mergeCell ref="H16:H18"/>
    <mergeCell ref="I16:I18"/>
    <mergeCell ref="D19:D21"/>
    <mergeCell ref="E19:E21"/>
    <mergeCell ref="G19:G21"/>
    <mergeCell ref="H19:H21"/>
    <mergeCell ref="I19:I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72278-DBF4-46B6-BA0E-EF2E343B4225}">
  <dimension ref="C3:K21"/>
  <sheetViews>
    <sheetView topLeftCell="A4" zoomScale="80" zoomScaleNormal="80" workbookViewId="0">
      <selection activeCell="C4" sqref="C4:J21"/>
    </sheetView>
  </sheetViews>
  <sheetFormatPr baseColWidth="10" defaultRowHeight="15"/>
  <cols>
    <col min="5" max="5" width="12.7109375" customWidth="1"/>
    <col min="8" max="8" width="13.85546875" customWidth="1"/>
    <col min="9" max="9" width="20" style="33" customWidth="1"/>
    <col min="10" max="10" width="15.7109375" customWidth="1"/>
    <col min="11" max="11" width="18.5703125" customWidth="1"/>
  </cols>
  <sheetData>
    <row r="3" spans="3:11" ht="15.75" thickBot="1"/>
    <row r="4" spans="3:11" ht="54.75" thickBot="1">
      <c r="C4" s="56" t="s">
        <v>52</v>
      </c>
      <c r="D4" s="57"/>
      <c r="E4" s="57"/>
      <c r="F4" s="57"/>
      <c r="G4" s="57"/>
      <c r="H4" s="58"/>
      <c r="I4" s="30" t="s">
        <v>53</v>
      </c>
      <c r="J4" s="30" t="s">
        <v>54</v>
      </c>
      <c r="K4" s="30" t="s">
        <v>55</v>
      </c>
    </row>
    <row r="5" spans="3:11" ht="43.5" thickBot="1">
      <c r="C5" s="27" t="s">
        <v>28</v>
      </c>
      <c r="D5" s="28" t="s">
        <v>29</v>
      </c>
      <c r="E5" s="28" t="s">
        <v>30</v>
      </c>
      <c r="F5" s="29" t="s">
        <v>31</v>
      </c>
      <c r="G5" s="30" t="s">
        <v>32</v>
      </c>
      <c r="H5" s="30" t="s">
        <v>33</v>
      </c>
      <c r="I5" s="34" t="s">
        <v>34</v>
      </c>
      <c r="J5" s="34" t="s">
        <v>34</v>
      </c>
      <c r="K5" s="34" t="s">
        <v>56</v>
      </c>
    </row>
    <row r="6" spans="3:11" ht="36">
      <c r="C6" s="44" t="s">
        <v>35</v>
      </c>
      <c r="D6" s="44" t="s">
        <v>36</v>
      </c>
      <c r="E6" s="31" t="s">
        <v>37</v>
      </c>
      <c r="F6" s="47" t="s">
        <v>38</v>
      </c>
      <c r="G6" s="50">
        <v>5100</v>
      </c>
      <c r="H6" s="50">
        <v>4</v>
      </c>
      <c r="I6" s="38">
        <v>5236000</v>
      </c>
      <c r="J6" s="38">
        <v>5000000</v>
      </c>
      <c r="K6" s="38">
        <f>AVERAGE(I6:J8)</f>
        <v>5118000</v>
      </c>
    </row>
    <row r="7" spans="3:11">
      <c r="C7" s="45"/>
      <c r="D7" s="45"/>
      <c r="E7" s="31" t="s">
        <v>39</v>
      </c>
      <c r="F7" s="48"/>
      <c r="G7" s="51"/>
      <c r="H7" s="51"/>
      <c r="I7" s="39"/>
      <c r="J7" s="39"/>
      <c r="K7" s="39"/>
    </row>
    <row r="8" spans="3:11" ht="15.75" thickBot="1">
      <c r="C8" s="46"/>
      <c r="D8" s="46"/>
      <c r="E8" s="32" t="s">
        <v>40</v>
      </c>
      <c r="F8" s="49"/>
      <c r="G8" s="52"/>
      <c r="H8" s="52"/>
      <c r="I8" s="40"/>
      <c r="J8" s="40"/>
      <c r="K8" s="40"/>
    </row>
    <row r="9" spans="3:11" ht="36">
      <c r="C9" s="44" t="s">
        <v>41</v>
      </c>
      <c r="D9" s="53" t="s">
        <v>42</v>
      </c>
      <c r="E9" s="31" t="s">
        <v>37</v>
      </c>
      <c r="F9" s="47" t="s">
        <v>43</v>
      </c>
      <c r="G9" s="50">
        <v>853</v>
      </c>
      <c r="H9" s="50">
        <v>4</v>
      </c>
      <c r="I9" s="38">
        <v>2142000</v>
      </c>
      <c r="J9" s="38">
        <v>1880000</v>
      </c>
      <c r="K9" s="38">
        <f>AVERAGE(I9:J11)</f>
        <v>2011000</v>
      </c>
    </row>
    <row r="10" spans="3:11">
      <c r="C10" s="45"/>
      <c r="D10" s="54"/>
      <c r="E10" s="31" t="s">
        <v>39</v>
      </c>
      <c r="F10" s="48"/>
      <c r="G10" s="51"/>
      <c r="H10" s="51"/>
      <c r="I10" s="39"/>
      <c r="J10" s="39"/>
      <c r="K10" s="39"/>
    </row>
    <row r="11" spans="3:11" ht="15.75" thickBot="1">
      <c r="C11" s="46"/>
      <c r="D11" s="55"/>
      <c r="E11" s="32" t="s">
        <v>40</v>
      </c>
      <c r="F11" s="49"/>
      <c r="G11" s="52"/>
      <c r="H11" s="52"/>
      <c r="I11" s="40"/>
      <c r="J11" s="40"/>
      <c r="K11" s="40"/>
    </row>
    <row r="12" spans="3:11" ht="34.5" customHeight="1">
      <c r="C12" s="44" t="s">
        <v>44</v>
      </c>
      <c r="D12" s="44" t="s">
        <v>45</v>
      </c>
      <c r="E12" s="31" t="s">
        <v>37</v>
      </c>
      <c r="F12" s="47" t="s">
        <v>38</v>
      </c>
      <c r="G12" s="50">
        <v>2400</v>
      </c>
      <c r="H12" s="50">
        <v>4</v>
      </c>
      <c r="I12" s="38">
        <v>3570000</v>
      </c>
      <c r="J12" s="38">
        <v>3120000</v>
      </c>
      <c r="K12" s="38">
        <f>AVERAGE(I12:J14)</f>
        <v>3345000</v>
      </c>
    </row>
    <row r="13" spans="3:11">
      <c r="C13" s="45"/>
      <c r="D13" s="45"/>
      <c r="E13" s="31" t="s">
        <v>39</v>
      </c>
      <c r="F13" s="48"/>
      <c r="G13" s="51"/>
      <c r="H13" s="51"/>
      <c r="I13" s="39"/>
      <c r="J13" s="39"/>
      <c r="K13" s="39"/>
    </row>
    <row r="14" spans="3:11" ht="15.75" thickBot="1">
      <c r="C14" s="46"/>
      <c r="D14" s="46"/>
      <c r="E14" s="32" t="s">
        <v>40</v>
      </c>
      <c r="F14" s="49"/>
      <c r="G14" s="52"/>
      <c r="H14" s="52"/>
      <c r="I14" s="40"/>
      <c r="J14" s="40"/>
      <c r="K14" s="40"/>
    </row>
    <row r="15" spans="3:11" ht="34.5" customHeight="1">
      <c r="C15" s="41" t="s">
        <v>46</v>
      </c>
      <c r="D15" s="44" t="s">
        <v>47</v>
      </c>
      <c r="E15" s="31" t="s">
        <v>37</v>
      </c>
      <c r="F15" s="47" t="s">
        <v>38</v>
      </c>
      <c r="G15" s="50">
        <v>571</v>
      </c>
      <c r="H15" s="50">
        <v>4</v>
      </c>
      <c r="I15" s="38">
        <v>1666000</v>
      </c>
      <c r="J15" s="38">
        <v>1480000</v>
      </c>
      <c r="K15" s="38">
        <f>AVERAGE(I15:J17)</f>
        <v>1573000</v>
      </c>
    </row>
    <row r="16" spans="3:11">
      <c r="C16" s="42"/>
      <c r="D16" s="45"/>
      <c r="E16" s="31" t="s">
        <v>39</v>
      </c>
      <c r="F16" s="48"/>
      <c r="G16" s="51"/>
      <c r="H16" s="51"/>
      <c r="I16" s="39"/>
      <c r="J16" s="39"/>
      <c r="K16" s="39"/>
    </row>
    <row r="17" spans="3:11" ht="24.75" thickBot="1">
      <c r="C17" s="43"/>
      <c r="D17" s="46"/>
      <c r="E17" s="32" t="s">
        <v>48</v>
      </c>
      <c r="F17" s="49"/>
      <c r="G17" s="52"/>
      <c r="H17" s="52"/>
      <c r="I17" s="40"/>
      <c r="J17" s="40"/>
      <c r="K17" s="40"/>
    </row>
    <row r="18" spans="3:11" ht="36">
      <c r="C18" s="41" t="s">
        <v>49</v>
      </c>
      <c r="D18" s="44" t="s">
        <v>50</v>
      </c>
      <c r="E18" s="31" t="s">
        <v>37</v>
      </c>
      <c r="F18" s="47" t="s">
        <v>51</v>
      </c>
      <c r="G18" s="50">
        <v>500</v>
      </c>
      <c r="H18" s="50">
        <v>4</v>
      </c>
      <c r="I18" s="38">
        <v>1475600</v>
      </c>
      <c r="J18" s="38">
        <v>1320000</v>
      </c>
      <c r="K18" s="38">
        <f>AVERAGE(I18:J20)</f>
        <v>1397800</v>
      </c>
    </row>
    <row r="19" spans="3:11">
      <c r="C19" s="42"/>
      <c r="D19" s="45"/>
      <c r="E19" s="31" t="s">
        <v>39</v>
      </c>
      <c r="F19" s="48"/>
      <c r="G19" s="51"/>
      <c r="H19" s="51"/>
      <c r="I19" s="39"/>
      <c r="J19" s="39"/>
      <c r="K19" s="39"/>
    </row>
    <row r="20" spans="3:11" ht="15.75" thickBot="1">
      <c r="C20" s="43"/>
      <c r="D20" s="46"/>
      <c r="E20" s="32" t="s">
        <v>40</v>
      </c>
      <c r="F20" s="49"/>
      <c r="G20" s="52"/>
      <c r="H20" s="52"/>
      <c r="I20" s="40"/>
      <c r="J20" s="40"/>
      <c r="K20" s="40"/>
    </row>
    <row r="21" spans="3:11" ht="15.75" thickBot="1">
      <c r="C21" s="35" t="s">
        <v>22</v>
      </c>
      <c r="D21" s="36"/>
      <c r="E21" s="36"/>
      <c r="F21" s="36"/>
      <c r="G21" s="36"/>
      <c r="H21" s="37"/>
      <c r="I21" s="34">
        <v>14089600</v>
      </c>
      <c r="J21" s="34">
        <v>12800000</v>
      </c>
      <c r="K21" s="34">
        <f>AVERAGE(I21:J21)</f>
        <v>13444800</v>
      </c>
    </row>
  </sheetData>
  <mergeCells count="42">
    <mergeCell ref="J6:J8"/>
    <mergeCell ref="I6:I8"/>
    <mergeCell ref="C9:C11"/>
    <mergeCell ref="D9:D11"/>
    <mergeCell ref="F9:F11"/>
    <mergeCell ref="G9:G11"/>
    <mergeCell ref="H9:H11"/>
    <mergeCell ref="I9:I11"/>
    <mergeCell ref="J9:J11"/>
    <mergeCell ref="C6:C8"/>
    <mergeCell ref="D6:D8"/>
    <mergeCell ref="F6:F8"/>
    <mergeCell ref="G6:G8"/>
    <mergeCell ref="H6:H8"/>
    <mergeCell ref="I15:I17"/>
    <mergeCell ref="J15:J17"/>
    <mergeCell ref="C12:C14"/>
    <mergeCell ref="D12:D14"/>
    <mergeCell ref="F12:F14"/>
    <mergeCell ref="G12:G14"/>
    <mergeCell ref="H12:H14"/>
    <mergeCell ref="C15:C17"/>
    <mergeCell ref="D15:D17"/>
    <mergeCell ref="F15:F17"/>
    <mergeCell ref="G15:G17"/>
    <mergeCell ref="H15:H17"/>
    <mergeCell ref="K18:K20"/>
    <mergeCell ref="J18:J20"/>
    <mergeCell ref="I18:I20"/>
    <mergeCell ref="C21:H21"/>
    <mergeCell ref="C4:H4"/>
    <mergeCell ref="K6:K8"/>
    <mergeCell ref="K9:K11"/>
    <mergeCell ref="K12:K14"/>
    <mergeCell ref="K15:K17"/>
    <mergeCell ref="C18:C20"/>
    <mergeCell ref="D18:D20"/>
    <mergeCell ref="F18:F20"/>
    <mergeCell ref="G18:G20"/>
    <mergeCell ref="H18:H20"/>
    <mergeCell ref="J12:J14"/>
    <mergeCell ref="I12:I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29"/>
  <sheetViews>
    <sheetView showGridLines="0" workbookViewId="0">
      <selection activeCell="L24" sqref="L24"/>
    </sheetView>
  </sheetViews>
  <sheetFormatPr baseColWidth="10" defaultRowHeight="15"/>
  <cols>
    <col min="3" max="3" width="18.85546875" customWidth="1"/>
    <col min="4" max="8" width="13.85546875" customWidth="1"/>
    <col min="11" max="11" width="12.42578125" customWidth="1"/>
    <col min="12" max="12" width="14" customWidth="1"/>
    <col min="13" max="14" width="15.85546875" customWidth="1"/>
    <col min="15" max="15" width="13.5703125" customWidth="1"/>
    <col min="16" max="16" width="12.42578125" customWidth="1"/>
    <col min="17" max="18" width="13.5703125" customWidth="1"/>
    <col min="19" max="19" width="16.5703125" customWidth="1"/>
    <col min="20" max="20" width="16" customWidth="1"/>
    <col min="21" max="21" width="15.140625" customWidth="1"/>
    <col min="22" max="22" width="2.85546875" customWidth="1"/>
    <col min="23" max="23" width="17.42578125" customWidth="1"/>
    <col min="24" max="24" width="15.140625" customWidth="1"/>
    <col min="25" max="25" width="14.5703125" customWidth="1"/>
    <col min="26" max="26" width="3" customWidth="1"/>
    <col min="27" max="27" width="17.140625" customWidth="1"/>
    <col min="28" max="28" width="17.28515625" customWidth="1"/>
    <col min="29" max="29" width="17" customWidth="1"/>
    <col min="30" max="30" width="2.42578125" customWidth="1"/>
    <col min="31" max="31" width="17" customWidth="1"/>
    <col min="32" max="32" width="15.140625" customWidth="1"/>
    <col min="33" max="33" width="14.5703125" customWidth="1"/>
  </cols>
  <sheetData>
    <row r="1" spans="1:33">
      <c r="D1" s="12" t="s">
        <v>8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65" t="s">
        <v>10</v>
      </c>
      <c r="B3" s="65"/>
      <c r="C3" s="66"/>
      <c r="D3" s="71" t="s">
        <v>11</v>
      </c>
      <c r="E3" s="73" t="s">
        <v>1</v>
      </c>
      <c r="F3" s="73" t="s">
        <v>7</v>
      </c>
      <c r="G3" s="23"/>
      <c r="H3" s="23"/>
      <c r="I3" s="82" t="s">
        <v>24</v>
      </c>
      <c r="J3" s="83"/>
      <c r="K3" s="84"/>
      <c r="L3" s="82" t="s">
        <v>23</v>
      </c>
      <c r="M3" s="83"/>
      <c r="N3" s="84"/>
      <c r="O3" s="82" t="s">
        <v>9</v>
      </c>
      <c r="P3" s="83"/>
      <c r="Q3" s="84"/>
      <c r="S3" s="76" t="s">
        <v>27</v>
      </c>
      <c r="T3" s="76"/>
      <c r="U3" s="76"/>
      <c r="V3" s="18"/>
      <c r="W3" s="76" t="s">
        <v>2</v>
      </c>
      <c r="X3" s="76"/>
      <c r="Y3" s="76"/>
      <c r="Z3" s="18"/>
      <c r="AA3" s="76" t="s">
        <v>3</v>
      </c>
      <c r="AB3" s="76"/>
      <c r="AC3" s="76"/>
      <c r="AD3" s="18"/>
      <c r="AE3" s="77" t="s">
        <v>4</v>
      </c>
      <c r="AF3" s="77"/>
      <c r="AG3" s="77"/>
    </row>
    <row r="4" spans="1:33" ht="15" customHeight="1">
      <c r="A4" s="67"/>
      <c r="B4" s="67"/>
      <c r="C4" s="68"/>
      <c r="D4" s="71"/>
      <c r="E4" s="73"/>
      <c r="F4" s="73"/>
      <c r="G4" s="23"/>
      <c r="H4" s="23"/>
      <c r="I4" s="78" t="s">
        <v>25</v>
      </c>
      <c r="J4" s="80" t="s">
        <v>26</v>
      </c>
      <c r="K4" s="80" t="s">
        <v>12</v>
      </c>
      <c r="L4" s="80" t="s">
        <v>25</v>
      </c>
      <c r="M4" s="80" t="s">
        <v>26</v>
      </c>
      <c r="N4" s="80" t="s">
        <v>12</v>
      </c>
      <c r="O4" s="80" t="s">
        <v>25</v>
      </c>
      <c r="P4" s="80" t="s">
        <v>26</v>
      </c>
      <c r="Q4" s="80" t="s">
        <v>12</v>
      </c>
      <c r="S4" s="76" t="s">
        <v>0</v>
      </c>
      <c r="T4" s="76" t="s">
        <v>1</v>
      </c>
      <c r="U4" s="76" t="s">
        <v>7</v>
      </c>
      <c r="V4" s="19"/>
      <c r="W4" s="76" t="s">
        <v>0</v>
      </c>
      <c r="X4" s="76" t="s">
        <v>1</v>
      </c>
      <c r="Y4" s="76" t="s">
        <v>7</v>
      </c>
      <c r="Z4" s="19"/>
      <c r="AA4" s="76" t="s">
        <v>0</v>
      </c>
      <c r="AB4" s="76" t="s">
        <v>1</v>
      </c>
      <c r="AC4" s="76" t="s">
        <v>7</v>
      </c>
      <c r="AD4" s="19"/>
      <c r="AE4" s="76" t="s">
        <v>0</v>
      </c>
      <c r="AF4" s="77" t="s">
        <v>5</v>
      </c>
      <c r="AG4" s="77" t="s">
        <v>6</v>
      </c>
    </row>
    <row r="5" spans="1:33" ht="15" customHeight="1">
      <c r="A5" s="69"/>
      <c r="B5" s="69"/>
      <c r="C5" s="70"/>
      <c r="D5" s="72"/>
      <c r="E5" s="73"/>
      <c r="F5" s="73"/>
      <c r="G5" s="24"/>
      <c r="H5" s="24"/>
      <c r="I5" s="79"/>
      <c r="J5" s="81"/>
      <c r="K5" s="81"/>
      <c r="L5" s="81"/>
      <c r="M5" s="81"/>
      <c r="N5" s="81"/>
      <c r="O5" s="81"/>
      <c r="P5" s="81"/>
      <c r="Q5" s="81"/>
      <c r="S5" s="76"/>
      <c r="T5" s="76"/>
      <c r="U5" s="76"/>
      <c r="V5" s="19"/>
      <c r="W5" s="76"/>
      <c r="X5" s="76"/>
      <c r="Y5" s="76"/>
      <c r="Z5" s="19"/>
      <c r="AA5" s="76"/>
      <c r="AB5" s="76"/>
      <c r="AC5" s="76"/>
      <c r="AD5" s="19"/>
      <c r="AE5" s="76"/>
      <c r="AF5" s="77"/>
      <c r="AG5" s="77"/>
    </row>
    <row r="6" spans="1:33" ht="21.75" customHeight="1">
      <c r="A6" s="59" t="s">
        <v>13</v>
      </c>
      <c r="B6" s="60"/>
      <c r="C6" s="61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59" t="s">
        <v>14</v>
      </c>
      <c r="B7" s="60"/>
      <c r="C7" s="61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59" t="s">
        <v>15</v>
      </c>
      <c r="B8" s="60"/>
      <c r="C8" s="61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59" t="s">
        <v>16</v>
      </c>
      <c r="B9" s="60"/>
      <c r="C9" s="61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59" t="s">
        <v>17</v>
      </c>
      <c r="B10" s="60"/>
      <c r="C10" s="61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59" t="s">
        <v>18</v>
      </c>
      <c r="B11" s="60"/>
      <c r="C11" s="61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59" t="s">
        <v>19</v>
      </c>
      <c r="B12" s="60"/>
      <c r="C12" s="61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59" t="s">
        <v>20</v>
      </c>
      <c r="B13" s="60"/>
      <c r="C13" s="61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59" t="s">
        <v>21</v>
      </c>
      <c r="B14" s="60"/>
      <c r="C14" s="61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62" t="s">
        <v>22</v>
      </c>
      <c r="B15" s="62"/>
      <c r="C15" s="62"/>
      <c r="D15" s="10">
        <f>SUM(D6:D14)</f>
        <v>1227</v>
      </c>
      <c r="E15" s="20"/>
      <c r="F15" s="20">
        <v>54079775</v>
      </c>
      <c r="G15" s="25"/>
      <c r="H15" s="25"/>
      <c r="I15" s="63"/>
      <c r="J15" s="64"/>
      <c r="K15" s="7">
        <f>SUM(K6:K14)</f>
        <v>55532500</v>
      </c>
      <c r="L15" s="63"/>
      <c r="M15" s="64"/>
      <c r="N15" s="3">
        <f>SUM(N6:N14)</f>
        <v>54836800</v>
      </c>
      <c r="O15" s="74"/>
      <c r="P15" s="75"/>
      <c r="Q15" s="3">
        <f>SUM(Q6:Q14)</f>
        <v>56080000</v>
      </c>
      <c r="S15" s="16">
        <f>SUM(S6:S14)</f>
        <v>525032</v>
      </c>
      <c r="T15" s="16">
        <f t="shared" ref="T15:U15" si="12">SUM(T6:T14)</f>
        <v>525032</v>
      </c>
      <c r="U15" s="16">
        <f t="shared" si="12"/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65" t="s">
        <v>10</v>
      </c>
      <c r="B17" s="65"/>
      <c r="C17" s="66"/>
      <c r="D17" s="71" t="s">
        <v>11</v>
      </c>
      <c r="E17" s="73" t="s">
        <v>1</v>
      </c>
      <c r="F17" s="73" t="s">
        <v>7</v>
      </c>
    </row>
    <row r="18" spans="1:6">
      <c r="A18" s="67"/>
      <c r="B18" s="67"/>
      <c r="C18" s="68"/>
      <c r="D18" s="71"/>
      <c r="E18" s="73"/>
      <c r="F18" s="73"/>
    </row>
    <row r="19" spans="1:6">
      <c r="A19" s="69"/>
      <c r="B19" s="69"/>
      <c r="C19" s="70"/>
      <c r="D19" s="72"/>
      <c r="E19" s="73"/>
      <c r="F19" s="73"/>
    </row>
    <row r="20" spans="1:6">
      <c r="A20" s="59" t="s">
        <v>13</v>
      </c>
      <c r="B20" s="60"/>
      <c r="C20" s="61"/>
      <c r="D20" s="4">
        <v>50</v>
      </c>
      <c r="E20" s="9">
        <v>67097</v>
      </c>
      <c r="F20" s="9">
        <f>D20*E20</f>
        <v>3354850</v>
      </c>
    </row>
    <row r="21" spans="1:6">
      <c r="A21" s="59" t="s">
        <v>14</v>
      </c>
      <c r="B21" s="60"/>
      <c r="C21" s="61"/>
      <c r="D21" s="4">
        <v>350</v>
      </c>
      <c r="E21" s="9">
        <v>67097</v>
      </c>
      <c r="F21" s="9">
        <f t="shared" ref="F21:F28" si="13">D21*E21</f>
        <v>23483950</v>
      </c>
    </row>
    <row r="22" spans="1:6">
      <c r="A22" s="59" t="s">
        <v>15</v>
      </c>
      <c r="B22" s="60"/>
      <c r="C22" s="61"/>
      <c r="D22" s="4">
        <v>50</v>
      </c>
      <c r="E22" s="9">
        <v>36005</v>
      </c>
      <c r="F22" s="9">
        <f t="shared" si="13"/>
        <v>1800250</v>
      </c>
    </row>
    <row r="23" spans="1:6">
      <c r="A23" s="59" t="s">
        <v>16</v>
      </c>
      <c r="B23" s="60"/>
      <c r="C23" s="61"/>
      <c r="D23" s="4">
        <v>10</v>
      </c>
      <c r="E23" s="9">
        <v>75270</v>
      </c>
      <c r="F23" s="9">
        <f t="shared" si="13"/>
        <v>752700</v>
      </c>
    </row>
    <row r="24" spans="1:6">
      <c r="A24" s="59" t="s">
        <v>17</v>
      </c>
      <c r="B24" s="60"/>
      <c r="C24" s="61"/>
      <c r="D24" s="4">
        <v>7</v>
      </c>
      <c r="E24" s="9">
        <v>119085</v>
      </c>
      <c r="F24" s="9">
        <f t="shared" si="13"/>
        <v>833595</v>
      </c>
    </row>
    <row r="25" spans="1:6">
      <c r="A25" s="59" t="s">
        <v>18</v>
      </c>
      <c r="B25" s="60"/>
      <c r="C25" s="61"/>
      <c r="D25" s="4">
        <v>400</v>
      </c>
      <c r="E25" s="9">
        <v>23072</v>
      </c>
      <c r="F25" s="9">
        <f t="shared" si="13"/>
        <v>9228800</v>
      </c>
    </row>
    <row r="26" spans="1:6">
      <c r="A26" s="59" t="s">
        <v>19</v>
      </c>
      <c r="B26" s="60"/>
      <c r="C26" s="61"/>
      <c r="D26" s="4">
        <v>50</v>
      </c>
      <c r="E26" s="9">
        <v>27460</v>
      </c>
      <c r="F26" s="9">
        <f t="shared" si="13"/>
        <v>1373000</v>
      </c>
    </row>
    <row r="27" spans="1:6">
      <c r="A27" s="59" t="s">
        <v>20</v>
      </c>
      <c r="B27" s="60"/>
      <c r="C27" s="61"/>
      <c r="D27" s="4">
        <v>10</v>
      </c>
      <c r="E27" s="9">
        <v>50623</v>
      </c>
      <c r="F27" s="9">
        <f t="shared" si="13"/>
        <v>506230</v>
      </c>
    </row>
    <row r="28" spans="1:6">
      <c r="A28" s="59" t="s">
        <v>21</v>
      </c>
      <c r="B28" s="60"/>
      <c r="C28" s="61"/>
      <c r="D28" s="4">
        <v>300</v>
      </c>
      <c r="E28" s="9">
        <v>42488</v>
      </c>
      <c r="F28" s="9">
        <f t="shared" si="13"/>
        <v>12746400</v>
      </c>
    </row>
    <row r="29" spans="1:6">
      <c r="A29" s="62" t="s">
        <v>22</v>
      </c>
      <c r="B29" s="62"/>
      <c r="C29" s="62"/>
      <c r="D29" s="10">
        <f>SUM(D20:D28)</f>
        <v>1227</v>
      </c>
      <c r="E29" s="25"/>
      <c r="F29" s="25">
        <f>SUM(F20:F28)</f>
        <v>54079775</v>
      </c>
    </row>
  </sheetData>
  <mergeCells count="59"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O15:P15"/>
    <mergeCell ref="A8:C8"/>
    <mergeCell ref="A9:C9"/>
    <mergeCell ref="A10:C10"/>
    <mergeCell ref="A11:C11"/>
    <mergeCell ref="A12:C12"/>
    <mergeCell ref="A13:C13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A28:C28"/>
    <mergeCell ref="A29:C29"/>
    <mergeCell ref="A22:C22"/>
    <mergeCell ref="A23:C23"/>
    <mergeCell ref="A24:C24"/>
    <mergeCell ref="A25:C25"/>
    <mergeCell ref="A26:C26"/>
    <mergeCell ref="A27:C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VALOR CONTRATACION</vt:lpstr>
      <vt:lpstr>PROMEDIO COTIZACIONES</vt:lpstr>
      <vt:lpstr>Borrador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Carolina Másmela Jiménez</dc:creator>
  <cp:lastModifiedBy>Jhon Jairo Escobar Teran</cp:lastModifiedBy>
  <cp:lastPrinted>2018-07-10T21:39:39Z</cp:lastPrinted>
  <dcterms:created xsi:type="dcterms:W3CDTF">2018-02-05T20:14:19Z</dcterms:created>
  <dcterms:modified xsi:type="dcterms:W3CDTF">2025-07-07T16:51:23Z</dcterms:modified>
</cp:coreProperties>
</file>