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Natalia\Documents\PROCESO PAPELERIA\PROCESO MINIMA RCI\"/>
    </mc:Choice>
  </mc:AlternateContent>
  <xr:revisionPtr revIDLastSave="0" documentId="8_{7E3ACB14-0F04-4417-85D9-A519A263D317}" xr6:coauthVersionLast="47" xr6:coauthVersionMax="47" xr10:uidLastSave="{00000000-0000-0000-0000-000000000000}"/>
  <bookViews>
    <workbookView xWindow="-120" yWindow="-120" windowWidth="20730" windowHeight="11040" xr2:uid="{BAD3004D-8A4C-495E-A3F3-DB133BFF3B97}"/>
  </bookViews>
  <sheets>
    <sheet name="cotizacion mantenimiento" sheetId="1" r:id="rId1"/>
    <sheet name="Cotización repuestos" sheetId="4" state="hidden" r:id="rId2"/>
  </sheets>
  <definedNames>
    <definedName name="_xlnm._FilterDatabase" localSheetId="1" hidden="1">'Cotización repuestos'!$A$1:$I$284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6" i="1" l="1"/>
  <c r="U16" i="1"/>
  <c r="Q16" i="1"/>
  <c r="AJ18" i="1"/>
  <c r="AJ17" i="1"/>
  <c r="AK17" i="1" s="1"/>
  <c r="AM17" i="1" s="1"/>
  <c r="AG18" i="1"/>
  <c r="AG17" i="1"/>
  <c r="AC18" i="1"/>
  <c r="AC17" i="1"/>
  <c r="AH18" i="1"/>
  <c r="AI18" i="1" s="1"/>
  <c r="AH17" i="1"/>
  <c r="AI17" i="1" s="1"/>
  <c r="AD18" i="1"/>
  <c r="AE18" i="1" s="1"/>
  <c r="AD17" i="1"/>
  <c r="AE17" i="1" s="1"/>
  <c r="AG16" i="1"/>
  <c r="AH16" i="1" s="1"/>
  <c r="AI16" i="1" s="1"/>
  <c r="AG15" i="1"/>
  <c r="AH15" i="1" s="1"/>
  <c r="AG14" i="1"/>
  <c r="AH14" i="1" s="1"/>
  <c r="AG13" i="1"/>
  <c r="AH13" i="1" s="1"/>
  <c r="AG12" i="1"/>
  <c r="AH12" i="1" s="1"/>
  <c r="AG11" i="1"/>
  <c r="AH11" i="1" s="1"/>
  <c r="AG10" i="1"/>
  <c r="AH10" i="1" s="1"/>
  <c r="AG9" i="1"/>
  <c r="AH9" i="1" s="1"/>
  <c r="AC16" i="1"/>
  <c r="AD16" i="1" s="1"/>
  <c r="AE16" i="1" s="1"/>
  <c r="AC15" i="1"/>
  <c r="AD15" i="1" s="1"/>
  <c r="AC14" i="1"/>
  <c r="AD14" i="1" s="1"/>
  <c r="AC13" i="1"/>
  <c r="AD13" i="1" s="1"/>
  <c r="AC12" i="1"/>
  <c r="AD12" i="1" s="1"/>
  <c r="AC11" i="1"/>
  <c r="AD11" i="1" s="1"/>
  <c r="AC10" i="1"/>
  <c r="AD10" i="1" s="1"/>
  <c r="AC9" i="1"/>
  <c r="AD9" i="1" s="1"/>
  <c r="B58" i="1"/>
  <c r="AJ16" i="1"/>
  <c r="Z16" i="1"/>
  <c r="AA16" i="1" s="1"/>
  <c r="Y15" i="1"/>
  <c r="Z15" i="1" s="1"/>
  <c r="Y14" i="1"/>
  <c r="Z14" i="1" s="1"/>
  <c r="Y13" i="1"/>
  <c r="Z13" i="1" s="1"/>
  <c r="Y12" i="1"/>
  <c r="Z12" i="1" s="1"/>
  <c r="Y11" i="1"/>
  <c r="Z11" i="1" s="1"/>
  <c r="Y10" i="1"/>
  <c r="Z10" i="1" s="1"/>
  <c r="Y9" i="1"/>
  <c r="Z9" i="1" s="1"/>
  <c r="V16" i="1"/>
  <c r="W16" i="1" s="1"/>
  <c r="U15" i="1"/>
  <c r="V15" i="1" s="1"/>
  <c r="U14" i="1"/>
  <c r="V14" i="1" s="1"/>
  <c r="U13" i="1"/>
  <c r="V13" i="1" s="1"/>
  <c r="U12" i="1"/>
  <c r="V12" i="1" s="1"/>
  <c r="U11" i="1"/>
  <c r="V11" i="1" s="1"/>
  <c r="U10" i="1"/>
  <c r="V10" i="1" s="1"/>
  <c r="U9" i="1"/>
  <c r="V9" i="1" s="1"/>
  <c r="R16" i="1"/>
  <c r="S16" i="1" s="1"/>
  <c r="Q15" i="1"/>
  <c r="R15" i="1" s="1"/>
  <c r="Q14" i="1"/>
  <c r="R14" i="1" s="1"/>
  <c r="Q13" i="1"/>
  <c r="R13" i="1" s="1"/>
  <c r="Q12" i="1"/>
  <c r="R12" i="1" s="1"/>
  <c r="Q11" i="1"/>
  <c r="R11" i="1" s="1"/>
  <c r="Q10" i="1"/>
  <c r="R10" i="1" s="1"/>
  <c r="Q9" i="1"/>
  <c r="R9" i="1" s="1"/>
  <c r="AJ10" i="1"/>
  <c r="AJ11" i="1"/>
  <c r="AJ12" i="1"/>
  <c r="AJ13" i="1"/>
  <c r="AJ14" i="1"/>
  <c r="AJ15" i="1"/>
  <c r="AJ9" i="1"/>
  <c r="I9" i="1"/>
  <c r="M10" i="1"/>
  <c r="N10" i="1"/>
  <c r="O10" i="1"/>
  <c r="M11" i="1"/>
  <c r="N11" i="1"/>
  <c r="O11" i="1"/>
  <c r="M12" i="1"/>
  <c r="N12" i="1"/>
  <c r="O12" i="1"/>
  <c r="M13" i="1"/>
  <c r="N13" i="1"/>
  <c r="O13" i="1"/>
  <c r="M14" i="1"/>
  <c r="N14" i="1"/>
  <c r="O14" i="1"/>
  <c r="M15" i="1"/>
  <c r="N15" i="1"/>
  <c r="O15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9" i="1"/>
  <c r="J9" i="1"/>
  <c r="K9" i="1" s="1"/>
  <c r="M9" i="1"/>
  <c r="N9" i="1" s="1"/>
  <c r="O9" i="1" s="1"/>
  <c r="L58" i="1" s="1"/>
  <c r="F9" i="1" l="1"/>
  <c r="G9" i="1" s="1"/>
  <c r="AK18" i="1"/>
  <c r="AM18" i="1" s="1"/>
  <c r="AK16" i="1"/>
  <c r="AM16" i="1" s="1"/>
  <c r="AA9" i="1"/>
  <c r="AA10" i="1"/>
  <c r="AA11" i="1"/>
  <c r="AA12" i="1"/>
  <c r="AA13" i="1"/>
  <c r="AA14" i="1"/>
  <c r="AA15" i="1"/>
  <c r="W9" i="1"/>
  <c r="AI9" i="1" s="1"/>
  <c r="W10" i="1"/>
  <c r="AI10" i="1" s="1"/>
  <c r="W11" i="1"/>
  <c r="AI11" i="1" s="1"/>
  <c r="W12" i="1"/>
  <c r="AI12" i="1" s="1"/>
  <c r="W13" i="1"/>
  <c r="AI13" i="1" s="1"/>
  <c r="W14" i="1"/>
  <c r="AI14" i="1" s="1"/>
  <c r="W15" i="1"/>
  <c r="AI15" i="1" s="1"/>
  <c r="AK9" i="1"/>
  <c r="AM9" i="1" s="1"/>
  <c r="AK15" i="1"/>
  <c r="AM15" i="1" s="1"/>
  <c r="AK14" i="1"/>
  <c r="AM14" i="1" s="1"/>
  <c r="AK13" i="1"/>
  <c r="AM13" i="1" s="1"/>
  <c r="AK12" i="1"/>
  <c r="AM12" i="1" s="1"/>
  <c r="AK11" i="1"/>
  <c r="AM11" i="1" s="1"/>
  <c r="AK10" i="1"/>
  <c r="AM10" i="1" s="1"/>
  <c r="S9" i="1"/>
  <c r="S10" i="1"/>
  <c r="AE10" i="1" s="1"/>
  <c r="S11" i="1"/>
  <c r="AE11" i="1" s="1"/>
  <c r="S12" i="1"/>
  <c r="AE12" i="1" s="1"/>
  <c r="S13" i="1"/>
  <c r="AE13" i="1" s="1"/>
  <c r="S14" i="1"/>
  <c r="AE14" i="1" s="1"/>
  <c r="S15" i="1"/>
  <c r="AE15" i="1" s="1"/>
  <c r="H58" i="1"/>
  <c r="D58" i="1"/>
  <c r="AJ58" i="1" l="1"/>
  <c r="B59" i="1" s="1"/>
  <c r="B61" i="1" s="1"/>
  <c r="AF58" i="1"/>
  <c r="P58" i="1"/>
  <c r="AE9" i="1"/>
  <c r="AB58" i="1" s="1"/>
  <c r="X58" i="1"/>
  <c r="T58" i="1"/>
</calcChain>
</file>

<file path=xl/sharedStrings.xml><?xml version="1.0" encoding="utf-8"?>
<sst xmlns="http://schemas.openxmlformats.org/spreadsheetml/2006/main" count="773" uniqueCount="232">
  <si>
    <t>ESTUDIO DE MERCADO DE  MANTENIMIENTO PREVENTIVO Y/O CORRECTIVO DE LOS EQUIPOS DE PRESION Y RCI DE LA ALCALDÍA LOCAL DE KENNEDY</t>
  </si>
  <si>
    <t>COTIZANTES</t>
  </si>
  <si>
    <t>IGNACIO GOMEZ IHM</t>
  </si>
  <si>
    <t>FLUICOL JWA</t>
  </si>
  <si>
    <t>MONTAJES Y AUTOMATIZACION MYL</t>
  </si>
  <si>
    <t>ADIMAQ IMPERMEABILIZACIONES</t>
  </si>
  <si>
    <t>ACPM MANTENIMIENTO Y EQUIPOS SAS</t>
  </si>
  <si>
    <t>SIMPER SAS</t>
  </si>
  <si>
    <t>FLUICOL JWA SAS</t>
  </si>
  <si>
    <t>OFERENTE</t>
  </si>
  <si>
    <t>DESCRIPCIÓN</t>
  </si>
  <si>
    <t>CANTIDAD</t>
  </si>
  <si>
    <t>Número de  Mantenimientos</t>
  </si>
  <si>
    <t>VALOR UNIT</t>
  </si>
  <si>
    <t>VALOR IVA (19%)</t>
  </si>
  <si>
    <t>VALOR ITEM</t>
  </si>
  <si>
    <t>VALOR TOTAL</t>
  </si>
  <si>
    <t xml:space="preserve">VALOR IVA </t>
  </si>
  <si>
    <t>Equipo CONTRA INCENDIO NMFIRE SCF 125-80-250(5"X3")-E-100HP 208 V TRANSFER SWITCH MARCA IHM SAS</t>
  </si>
  <si>
    <t>Equipo Presion EQ. PA 15A-3TW(2) L200 SUCCION 3" MARCA IHM SAS</t>
  </si>
  <si>
    <t>Equipo EQ. EYECTOR WQ25-7-1,5 2T(2) ALT.220 V FLOT(3) ALARM(1) MARCA IHM SAS</t>
  </si>
  <si>
    <t>Equipo EQ. EYECTOR WQ37-13-3  4.0T(2) STD ALT FLOT(3) ALARM(1) MARCA IHM SAS</t>
  </si>
  <si>
    <t>Equipo EQ. EYECTOR WQ42-9-2.2  3HP(2) FLOT(3) ALARM(1) SSEC 220 V MARCA IHM SAS</t>
  </si>
  <si>
    <t>Equipo EQ. EYECTOR DWE-0.4M 0.5HP(2) STD ALT  FLOT(3) ALARM(1) 110 S.SEC  MARCA IHM SAS</t>
  </si>
  <si>
    <t>Equipo Presion EQ. PA 15A-3.0TW(2) L200 STD ALT  MARCA IHM SAS</t>
  </si>
  <si>
    <t>Lavado tanque impemermeabilizado con membrana PVC (m2) incluye certificado por secretaría de salud</t>
  </si>
  <si>
    <r>
      <t>Válvula de control de nivel con flotador horizontal modulante, Marca BERMAD Modelo 750-66 B 8”</t>
    </r>
    <r>
      <rPr>
        <sz val="11"/>
        <rFont val="Garamond"/>
        <charset val="1"/>
      </rPr>
      <t> </t>
    </r>
  </si>
  <si>
    <r>
      <t>Válvula de control de nivel con flotador horizontal modulante, Marca BERMAD Modelo 750-66 B 10”</t>
    </r>
    <r>
      <rPr>
        <sz val="11"/>
        <rFont val="Garamond"/>
        <charset val="1"/>
      </rPr>
      <t> </t>
    </r>
  </si>
  <si>
    <t xml:space="preserve">Total equipos </t>
  </si>
  <si>
    <t xml:space="preserve">SERVICIOS DE MANTENIMIENTO </t>
  </si>
  <si>
    <t>BOLSA REPUESTO (NO OFERTABLE)</t>
  </si>
  <si>
    <t>TOTAL</t>
  </si>
  <si>
    <t xml:space="preserve"> </t>
  </si>
  <si>
    <t>ÍTEM</t>
  </si>
  <si>
    <t xml:space="preserve">TIPO ELEMENTO - MODELO </t>
  </si>
  <si>
    <t>DESCRIPCIÓN ELEMENTOS</t>
  </si>
  <si>
    <t>MEDIDA</t>
  </si>
  <si>
    <t>CAMBIO DIGITAL S.A.S</t>
  </si>
  <si>
    <t>VALOR UNITARIO CON IVA INCLUIDO Nombre empresa</t>
  </si>
  <si>
    <t>CONSULTORES Y ASESORES TIC</t>
  </si>
  <si>
    <t>ESTÁNDAR</t>
  </si>
  <si>
    <t>PC</t>
  </si>
  <si>
    <t>FUENTE DE PODER GENÉRICA ATX</t>
  </si>
  <si>
    <t>Unidad</t>
  </si>
  <si>
    <t>DISCO DURO DE ESTADO SOLIDO 512TB SATA</t>
  </si>
  <si>
    <t>DISCO DURO DE ESTADO SOLIDO 1TB SATA</t>
  </si>
  <si>
    <t>PILA DE BOARD 3V</t>
  </si>
  <si>
    <t>TARJETA DE RED INALÁMBRICA PCI</t>
  </si>
  <si>
    <t>TARJETA DE RED RJ45 PCI  - PCI EXPRES</t>
  </si>
  <si>
    <t>MODULO DE MEMORIA 8GB (DDR3 - 1600 ) PARA PC</t>
  </si>
  <si>
    <t>MODULO DE MEMORIA 16 GB DDR3 - 1.600 RDIM ECC</t>
  </si>
  <si>
    <t xml:space="preserve">Fuera del mercado </t>
  </si>
  <si>
    <t>MODULO DE MEMORIA 8GB DDR4-2666</t>
  </si>
  <si>
    <t>MODULO DE MEMORIA 8GB DDR4-2133</t>
  </si>
  <si>
    <t>MODULO DE MEMORIA 16GB DDR4-2133</t>
  </si>
  <si>
    <t>MODULO DE MEMORIA 16GB DDR4-2666</t>
  </si>
  <si>
    <t xml:space="preserve">PORTATIL </t>
  </si>
  <si>
    <t xml:space="preserve">DISCO DURO DE ESTADO SOLIDO 512 GB SATA </t>
  </si>
  <si>
    <t>DISCO DURO DE ESTADO SOLIDO I TB SATA</t>
  </si>
  <si>
    <t>DISCO DURO DE ESTADO SOLIDO 512 GB M.2</t>
  </si>
  <si>
    <t>DISCO DURO DE ESTADO SOLIDO I TB M.2</t>
  </si>
  <si>
    <t>LENOVO M75S</t>
  </si>
  <si>
    <t>FUENTE DE PODER</t>
  </si>
  <si>
    <t>BOARD CON LICENCIA INCLUIDA EN LA BIOS</t>
  </si>
  <si>
    <t>DISIPADOR PROCESADOR</t>
  </si>
  <si>
    <t>VENTILADOR PROCESADOR</t>
  </si>
  <si>
    <t>MODULO DE MEMORIA 8GB</t>
  </si>
  <si>
    <t>DELL OPTIPLEX 3050</t>
  </si>
  <si>
    <t>BOARD DELL 3050</t>
  </si>
  <si>
    <t>PROCESADOR INTEL CORE I7</t>
  </si>
  <si>
    <t>HP PROBOOK 445 G8</t>
  </si>
  <si>
    <t>PANTALLA LED 14 PULGADAS - RETRO ILUMINADA HD - ANTI REFLECTANTE (RESOLUCIÓN: 1366 X 768)</t>
  </si>
  <si>
    <t>TECLADO ORIGINAL</t>
  </si>
  <si>
    <t>DISCO DURO 480 GB SSD</t>
  </si>
  <si>
    <t>MODULO DE MEMORIA 4GB - 8GB SDRAM DDR3 PC3 (1600 MHZ)</t>
  </si>
  <si>
    <t>BATERÍA DE IONES DE LITIO HP - LARGA DURACIÓN - 4 CELDAS / 6 CELDAS</t>
  </si>
  <si>
    <t>RAM 8 GB de  DDR4-3200 MHz</t>
  </si>
  <si>
    <t>HEWLETT PACKARD PROBOOK X360 435 G8</t>
  </si>
  <si>
    <t>TECLADO EN ESPAÑOL</t>
  </si>
  <si>
    <t>MODULO DE MEMORIA 4GB - 8GB DDR4</t>
  </si>
  <si>
    <t>HP de larga duración de 3 celdas (45 Wh)</t>
  </si>
  <si>
    <t>HEWLETT PACKARD PROBOOK 440 G1</t>
  </si>
  <si>
    <t>TECLADO EN ESPAÑOL 101/102 TECLAS</t>
  </si>
  <si>
    <t>DISCO DURO SATA II SMART HDD DE 500 GB A 7200 RPM</t>
  </si>
  <si>
    <t>PROCESADOR INTEL CORE I7-620M - 2.66 GHZ ÚLTIMA GENERACIÓN</t>
  </si>
  <si>
    <t>MODULO DE MEMORIA 4GB SDRAM DDR3L DE 1,35V (1600 MHZ)</t>
  </si>
  <si>
    <t>BATERÍA DE IONES DE LITIO HP DE 6 CELDAS (47 WHR) - 9 CELDAS (93 WHR)</t>
  </si>
  <si>
    <t>ADAPTADOR DE CA SMART DE 65 W EXTERNO DE LA MARCA DEL EQUIPO</t>
  </si>
  <si>
    <t>HEWLETT PACKARD PROBOOK 450 G3</t>
  </si>
  <si>
    <t>PROCESADOR INTEL CORE I7-7500U 620 - 2.7 GHZ ÚLTIMA GENERACIÓN</t>
  </si>
  <si>
    <t>BATERÍA DE IONES DE LITIO HP DE 3 CELDAS (48 WHR)</t>
  </si>
  <si>
    <t>LENOVO E430</t>
  </si>
  <si>
    <t>MAIN BOARD E430</t>
  </si>
  <si>
    <t>PANTALLA 14 PULGADAS HD ANTIRREFLEJO O BRILLANTE (1366 X 768)</t>
  </si>
  <si>
    <t>TECLADO EN ESPAÑOL RESISTENTE AL DERRAME DE LÍQUIDOS</t>
  </si>
  <si>
    <t>PROCESADOR CORE I7 - 3612QM (2.10GHZ, 6MB CACHE) 3° GENERACIÓN</t>
  </si>
  <si>
    <t>DISCO DURO 500 GB - 750 GB (5400 RPM)</t>
  </si>
  <si>
    <t>MODULO DE MEMORIA 4 GB - 6 GB - 8 GB DDR3</t>
  </si>
  <si>
    <t>BATERÍA 4400 MAH DE 6 CELDAS</t>
  </si>
  <si>
    <t>ADAPTADOR DE CA EXTERNO DE LA MARCA DEL EQUIPO</t>
  </si>
  <si>
    <t>ACCESORIOS</t>
  </si>
  <si>
    <t xml:space="preserve">MONITOR FULLHD NEGRO 24 " HDMI </t>
  </si>
  <si>
    <t>CONVERTIDOR ADAPTADOR VGA A HDMI</t>
  </si>
  <si>
    <t>CONVERTIDOR ADPATADOR HDMI A VGA</t>
  </si>
  <si>
    <t>GUAYA DE SEGURIDAD: GUAYA EN ACERO TRENZADO 1,8M MATERIAL: 102754 X-SAFE PRO</t>
  </si>
  <si>
    <t>ADAPTADOR CONVERSOR DE VÍDEO DISPLAYPORT A HDMI </t>
  </si>
  <si>
    <t>CABLE USB DE 3 METROS MACHO-MACHO BLINDADO</t>
  </si>
  <si>
    <t>BASE PARA DISCOS 3.0 - DOCK STATION USB 3.0 DISCOS DUROS SATA /IDE DE 3.5/2.5/M.2</t>
  </si>
  <si>
    <t>MONITOR FULLHD NEGRO 24" PULGADAS</t>
  </si>
  <si>
    <t>TECLADO TIPO USB</t>
  </si>
  <si>
    <t>Carrete x 305m</t>
  </si>
  <si>
    <t>MOUSE TIPO USB</t>
  </si>
  <si>
    <t>DISCO DURO EXTERNO 4T - USB 3.0</t>
  </si>
  <si>
    <t>DISCO DURO EXTERNO 8T -USB 3.0</t>
  </si>
  <si>
    <t>ACCES POINT DUAL BAND MÍNIMO 300 MBPS</t>
  </si>
  <si>
    <t>SWITCH CISCO CAPA 3 DE 48 PUERTOS RACKEABLE 1G and 10G</t>
  </si>
  <si>
    <t>CONECTORES DE FIBRA REF: HP X13010GSFP+ LCSR TRANSEIVER JD092B AFBR-703SDZ-HP8</t>
  </si>
  <si>
    <t>CONVERTIDOR DE MEDIOS GIGABIT ETHERNET 1000BASE-T A 1000BASE-SX (SC) MULTI- MODO, 220 M</t>
  </si>
  <si>
    <t>TRANSCEIVER PARA FIBRA ÓPTICA 100/1000. MODULO CISCO GE SEP. TRANSCEIVER PC FIBRA ÓPTICA GLC-SX-MM</t>
  </si>
  <si>
    <t>PATCH CORD FIBRA ÓPTICA MULTIMODAL DUPLEX LC-LC - 3 METROS</t>
  </si>
  <si>
    <t>PAQUETE X 100</t>
  </si>
  <si>
    <t>PATCH CORD FIBRA ÓPTICA MULTIMODAL DUPLEX SC-SC - 3 METROS</t>
  </si>
  <si>
    <t>PAQUETE X 25</t>
  </si>
  <si>
    <t>PATCH CORD FIBRA ÓPTICA MULTIMODAL DUPLEX PC-SC - 3 METROS</t>
  </si>
  <si>
    <t>CAJA x 5 UNIDADES</t>
  </si>
  <si>
    <t>CABLE HDMI REFORZADO 5 METROS</t>
  </si>
  <si>
    <t>CABLE UTP 100% COBRE CATEGORÍA 6 PARA EXTERIOR, 305 metros</t>
  </si>
  <si>
    <t>CABLE UTP 100% COBRE CATEGORÍA 6 PARA INTERIOR, 305 metros</t>
  </si>
  <si>
    <t>LECTOR DE DISCOS DUROS (BUENA CALIDAD)</t>
  </si>
  <si>
    <t>CABLE ADAPTADOR CONVERTIDOR DE UNIDAD DE DISCO DURO CON CABLE DE ALIMENTACIÓN USB PARA SSD / HHD</t>
  </si>
  <si>
    <t>ADAPTADOR DE VIDEO MULTIPUERTO USB</t>
  </si>
  <si>
    <t>CABLE SATA ALIMENTACIÓN, SATA MACHO A 2XSATA HEMBRA, 20CM</t>
  </si>
  <si>
    <t>ADAPTADOR DE MINI DISPLAY PORT A HDMI</t>
  </si>
  <si>
    <t>ADAPTADOR DE RED USB - RJ45 ESTÁNDAR</t>
  </si>
  <si>
    <t>ADAPTADOR/CONVERTIDOR SSD SATA M.2 A USB 3.0</t>
  </si>
  <si>
    <t>ADAPTADOR DE RED PCI EXPRESS SMALL FORM FACTOR</t>
  </si>
  <si>
    <t>CONECTOR RJ45 - RJ9 - RJ11</t>
  </si>
  <si>
    <t>CONECTOR DE PARED ETHERNET - CAT6 DE PARED</t>
  </si>
  <si>
    <t>DIADEMA POLYCOM V5200CD PN: 206110-01</t>
  </si>
  <si>
    <t>DIADEMA POLYCOM B825 PN:202652-01</t>
  </si>
  <si>
    <t>DIADEMA POLYCOM BLACKWIRE 3320 PN: 213935-01</t>
  </si>
  <si>
    <t>TARJETA PCI EXPRESS 1 X 2 PUERTO SERIAL DB9 RS 232</t>
  </si>
  <si>
    <t>HDMI 3 METROS GENERICO</t>
  </si>
  <si>
    <t>Disco duro para videovigilancia WD Purple (8tb) AS</t>
  </si>
  <si>
    <t>Disco duro para videovigilancia WD Purple (6tb) AS</t>
  </si>
  <si>
    <t>TPLINK 8 PUERTOS 10/100 MBPS</t>
  </si>
  <si>
    <t>CARRETE CABLE UTP CAT 6A 300 mts 100 % cobre</t>
  </si>
  <si>
    <t>MEMORIAS USB 32 GB 3.0</t>
  </si>
  <si>
    <t>MEMORIAS USB 64 GB 3.0</t>
  </si>
  <si>
    <t>Bateria 12v 7ah</t>
  </si>
  <si>
    <t>EPSON POWERLITE S12+</t>
  </si>
  <si>
    <t>VIDEO BEAM</t>
  </si>
  <si>
    <t>VENTILADOR DE ENFRIAMIENTO DE LÁMPARA</t>
  </si>
  <si>
    <t>FUENTE DE ALIMENTACIÓN</t>
  </si>
  <si>
    <t>SALIDAS Y ENTRADAS DE VIDEO</t>
  </si>
  <si>
    <t>CONTROL REMOTO</t>
  </si>
  <si>
    <t>SEGURO DE AJUSTE DE ALTURA</t>
  </si>
  <si>
    <t>TAPA DE LA LENTE</t>
  </si>
  <si>
    <t>LENTE DE PROYECCIÓN</t>
  </si>
  <si>
    <t>LÁMPARA</t>
  </si>
  <si>
    <t>ANILLOS DE ZOOM Y FOCO</t>
  </si>
  <si>
    <t>Teléfono CISCO REF. 7911 - 7940 - 7962 - 7942-7811</t>
  </si>
  <si>
    <t xml:space="preserve">TELEFONIA </t>
  </si>
  <si>
    <t>ADAPTADOR DE CORRIENTE PARA TELÉFONO CISCO</t>
  </si>
  <si>
    <t>CABLE RIZADO PARA TELÉFONO CISCO 7.5 mts</t>
  </si>
  <si>
    <t>HERRAMIENTAS</t>
  </si>
  <si>
    <t>KIT DE HERRAMIENTAS (JUEGO DE DESTORNILLADORES DE PALA ESTRELLA  DE DIFERENTES TAMAÑOS, PINZA DE PUNTA, ALICATE, CORTAFRIO)</t>
  </si>
  <si>
    <t>KIT DE HERRAMIENTAS DE PRECISIÓN CON PUNTA IMANTADA</t>
  </si>
  <si>
    <t>PILAS AAA RECARGABLES Y CARGADOR</t>
  </si>
  <si>
    <t>Paquete x 2 unidades</t>
  </si>
  <si>
    <t>ETIQUETADORA PARA CABLES DE RED e1000</t>
  </si>
  <si>
    <t>CINTA PARA IMPRESORA DE ETIQUETAS PARA CABLE (Paquete de 6 cintas de repuesto para impresora de etiquetas)</t>
  </si>
  <si>
    <t>CARGADOR DE PILAS 9 VOLTIOS</t>
  </si>
  <si>
    <t>TESTER PARA CABLE UTP RJ45 DIGITAL</t>
  </si>
  <si>
    <t>CAUTIN, CON KIT DE PUNTAS DESARMABLE</t>
  </si>
  <si>
    <t>ROLLO DE SOLDADURA</t>
  </si>
  <si>
    <t>MOLINETES DE MARCA PATRIA MODELO 3003</t>
  </si>
  <si>
    <t>TALANQUERAS PARQUEADERO BFT MARCA GIOTTO</t>
  </si>
  <si>
    <t>UPS MARCA APC O TRIPPLITE 10KVA</t>
  </si>
  <si>
    <t>ACCESS POINT CON CONTROLADORA</t>
  </si>
  <si>
    <t>MONITOR INDUSTRIAL 65” </t>
  </si>
  <si>
    <t>SOPORTE MÓVIL MONITORES DE 65” </t>
  </si>
  <si>
    <t>BASES REFRIGERANTES PARA PORTATIL </t>
  </si>
  <si>
    <t>Lector de Controlador AR881EF </t>
  </si>
  <si>
    <t>INSUMOS DE MANTENIMIENTO</t>
  </si>
  <si>
    <t>ALCOHOL INDUSTRIAL</t>
  </si>
  <si>
    <t>Galón</t>
  </si>
  <si>
    <t>DETERSIVO PARA MANTENIMIENTO PREVENTIVO</t>
  </si>
  <si>
    <t>BAYETILLA BLANCA</t>
  </si>
  <si>
    <t>Rollo de 100 Metros</t>
  </si>
  <si>
    <t>Multímetro digital</t>
  </si>
  <si>
    <t>Tester de cables USB</t>
  </si>
  <si>
    <t>Tester de cables ETHERNET</t>
  </si>
  <si>
    <t>Cinta adhesiva antiestática</t>
  </si>
  <si>
    <t>Cinta aislante</t>
  </si>
  <si>
    <t>Pasta térmica</t>
  </si>
  <si>
    <t>Kit de limpieza de pantallas</t>
  </si>
  <si>
    <t>abrazaderas 25cm</t>
  </si>
  <si>
    <t>Paquete * 100</t>
  </si>
  <si>
    <t>KIT DE DESTORNILLADOR PARA PORTÁTIL DE 32 PIEZAS</t>
  </si>
  <si>
    <t>CABLE  UTP CAT 6A BLINDADO(DATA NETCONNECTION FTP 305 INDOOR) (PREMIUM LSZH)</t>
  </si>
  <si>
    <t>Rack de conctividad de 1.80 Mtrs</t>
  </si>
  <si>
    <t>Cable utp categoria 6A 23 AWG LSZH 4 pares por 305 mtrs de 100 ohm 100 % COBRE</t>
  </si>
  <si>
    <t>Conectores plug RJ45 cat 6Ax10und</t>
  </si>
  <si>
    <t>Jack cat 6A configuración A/B, con cubre polvo abatible, Color Azul Resistencia por aislamiento &gt; 10 M Ω x 4 und</t>
  </si>
  <si>
    <t>Jack cat 6A configuración A/B, con cubre polvo abatible, Color Rojo Resistencia por aislamiento &gt; 10 M Ω x 4 und</t>
  </si>
  <si>
    <t>Patch cord de 1.1 Db. X 1 mtr Cat 6A.</t>
  </si>
  <si>
    <t>Patch cord de 1.1 Db. X 3 mtr Cat 6A.</t>
  </si>
  <si>
    <t>Patch panel, 24 puertos Cat.6A, configuración A/B, Color Negro</t>
  </si>
  <si>
    <t>Patch panel, 48 puertos Cat.6A, configuración A/B, Color Negro</t>
  </si>
  <si>
    <t>Organizador de cables grande para rack 80x80</t>
  </si>
  <si>
    <t>Bandejas para rack</t>
  </si>
  <si>
    <t>Jack Modular RJ45 Blindado Categoría 6A</t>
  </si>
  <si>
    <t>x100</t>
  </si>
  <si>
    <t>Plug Rj45 Categoría 6 a</t>
  </si>
  <si>
    <t>Plug Rj45 Categoría 6a Blindado</t>
  </si>
  <si>
    <t>Face plate cat 6 de doble compatible con jack cat 6a</t>
  </si>
  <si>
    <t>Face plate sencillo compatible con jack cat 6 y 6A</t>
  </si>
  <si>
    <t>Multitoma Rack 8 Salidas
 15 Amp; 125 Voltaje (incluye cable y clavija</t>
  </si>
  <si>
    <t>Tornillo tuerca cestilla M6 para rack</t>
  </si>
  <si>
    <t>Amarres plasticos de 20 cm negros x 100 unidades</t>
  </si>
  <si>
    <t>Amarres plasticos de 30 cm negros x 100 unidades</t>
  </si>
  <si>
    <t>Amarres velcron por rollo</t>
  </si>
  <si>
    <t>Alcohol Isopropílico por 100ml</t>
  </si>
  <si>
    <t>Crema limpiadora superficies multiusos 550gr</t>
  </si>
  <si>
    <t>limpia contactos</t>
  </si>
  <si>
    <t>Soldadura Estaño 60/40 Profesional 450gr</t>
  </si>
  <si>
    <t>Pasta Para Soldar 60g</t>
  </si>
  <si>
    <t>Amarres Dexon T4 blanco 10cm x 2,5 mm x100 un</t>
  </si>
  <si>
    <t>IMPRESORAS</t>
  </si>
  <si>
    <t>cartuchos Impresora HP DesignJet T530 de 24 pulgadas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</si>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</sst>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_-&quot;$&quot;\ * #,##0.000_-;\-&quot;$&quot;\ * #,##0.000_-;_-&quot;$&quot;\ 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12"/>
      <color theme="1"/>
      <name val="Garamond"/>
      <family val="1"/>
    </font>
    <font>
      <b/>
      <sz val="11"/>
      <color rgb="FF000000"/>
      <name val="Garamond"/>
      <family val="1"/>
    </font>
    <font>
      <b/>
      <sz val="11"/>
      <color theme="1"/>
      <name val="Garamond"/>
      <family val="1"/>
    </font>
    <font>
      <sz val="10"/>
      <color theme="1"/>
      <name val="Aptos Narrow"/>
      <family val="2"/>
      <scheme val="minor"/>
    </font>
    <font>
      <b/>
      <sz val="8"/>
      <color rgb="FF000000"/>
      <name val="Garamond"/>
      <family val="1"/>
    </font>
    <font>
      <sz val="8"/>
      <color rgb="FF000000"/>
      <name val="Garamond"/>
      <family val="1"/>
    </font>
    <font>
      <sz val="8"/>
      <color theme="1"/>
      <name val="Aptos Narrow"/>
      <family val="2"/>
      <scheme val="minor"/>
    </font>
    <font>
      <sz val="11"/>
      <name val="Garamond"/>
      <family val="1"/>
    </font>
    <font>
      <sz val="11"/>
      <name val="Aptos Narrow"/>
      <family val="2"/>
      <scheme val="minor"/>
    </font>
    <font>
      <sz val="11"/>
      <name val="Garamond"/>
      <charset val="1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rgb="FFDBDBDB"/>
      </patternFill>
    </fill>
    <fill>
      <patternFill patternType="solid">
        <fgColor theme="0"/>
        <bgColor rgb="FFEDEDED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6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/>
    </xf>
    <xf numFmtId="42" fontId="3" fillId="0" borderId="1" xfId="0" applyNumberFormat="1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2" fontId="5" fillId="2" borderId="1" xfId="6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165" fontId="3" fillId="0" borderId="1" xfId="5" applyNumberFormat="1" applyFont="1" applyBorder="1" applyAlignment="1">
      <alignment horizontal="center" vertical="center"/>
    </xf>
    <xf numFmtId="166" fontId="3" fillId="0" borderId="1" xfId="5" applyNumberFormat="1" applyFont="1" applyBorder="1" applyAlignment="1">
      <alignment horizontal="center" vertical="center"/>
    </xf>
    <xf numFmtId="6" fontId="3" fillId="0" borderId="1" xfId="5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2" fontId="9" fillId="3" borderId="1" xfId="6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42" fontId="8" fillId="5" borderId="1" xfId="6" applyFont="1" applyFill="1" applyBorder="1" applyAlignment="1">
      <alignment horizontal="center" vertical="center" wrapText="1"/>
    </xf>
    <xf numFmtId="0" fontId="11" fillId="6" borderId="1" xfId="0" applyFont="1" applyFill="1" applyBorder="1"/>
    <xf numFmtId="0" fontId="11" fillId="7" borderId="1" xfId="0" applyFont="1" applyFill="1" applyBorder="1"/>
    <xf numFmtId="42" fontId="3" fillId="0" borderId="10" xfId="0" applyNumberFormat="1" applyFont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justify"/>
    </xf>
    <xf numFmtId="0" fontId="2" fillId="2" borderId="1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justify"/>
    </xf>
    <xf numFmtId="42" fontId="3" fillId="0" borderId="15" xfId="0" applyNumberFormat="1" applyFont="1" applyBorder="1" applyAlignment="1">
      <alignment horizontal="center"/>
    </xf>
    <xf numFmtId="42" fontId="3" fillId="0" borderId="16" xfId="0" applyNumberFormat="1" applyFont="1" applyBorder="1" applyAlignment="1">
      <alignment horizontal="center"/>
    </xf>
    <xf numFmtId="42" fontId="3" fillId="0" borderId="17" xfId="0" applyNumberFormat="1" applyFont="1" applyBorder="1" applyAlignment="1">
      <alignment horizontal="center"/>
    </xf>
    <xf numFmtId="42" fontId="3" fillId="0" borderId="18" xfId="0" applyNumberFormat="1" applyFont="1" applyBorder="1" applyAlignment="1">
      <alignment horizontal="center"/>
    </xf>
    <xf numFmtId="0" fontId="2" fillId="4" borderId="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2" borderId="14" xfId="0" applyFont="1" applyFill="1" applyBorder="1"/>
    <xf numFmtId="44" fontId="9" fillId="3" borderId="1" xfId="5" applyFont="1" applyFill="1" applyBorder="1" applyAlignment="1">
      <alignment horizontal="center" vertical="center"/>
    </xf>
    <xf numFmtId="44" fontId="10" fillId="3" borderId="1" xfId="5" applyFont="1" applyFill="1" applyBorder="1" applyAlignment="1">
      <alignment horizontal="center" vertical="center"/>
    </xf>
    <xf numFmtId="0" fontId="0" fillId="0" borderId="22" xfId="0" applyBorder="1"/>
    <xf numFmtId="1" fontId="9" fillId="3" borderId="10" xfId="0" applyNumberFormat="1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44" fontId="0" fillId="0" borderId="1" xfId="5" applyFont="1" applyBorder="1"/>
    <xf numFmtId="44" fontId="0" fillId="0" borderId="1" xfId="5" applyFont="1" applyBorder="1" applyAlignment="1">
      <alignment vertical="top"/>
    </xf>
    <xf numFmtId="0" fontId="2" fillId="3" borderId="0" xfId="0" applyFont="1" applyFill="1" applyAlignment="1">
      <alignment horizontal="center" vertical="center" wrapText="1"/>
    </xf>
    <xf numFmtId="0" fontId="11" fillId="6" borderId="10" xfId="0" applyFont="1" applyFill="1" applyBorder="1" applyAlignment="1">
      <alignment wrapText="1"/>
    </xf>
    <xf numFmtId="0" fontId="11" fillId="6" borderId="1" xfId="0" applyFont="1" applyFill="1" applyBorder="1" applyAlignment="1">
      <alignment wrapText="1"/>
    </xf>
    <xf numFmtId="0" fontId="12" fillId="3" borderId="10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3" fillId="10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right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42" fontId="2" fillId="0" borderId="19" xfId="0" applyNumberFormat="1" applyFont="1" applyBorder="1" applyAlignment="1">
      <alignment horizontal="center"/>
    </xf>
    <xf numFmtId="42" fontId="2" fillId="0" borderId="20" xfId="0" applyNumberFormat="1" applyFont="1" applyBorder="1" applyAlignment="1">
      <alignment horizontal="center"/>
    </xf>
    <xf numFmtId="42" fontId="2" fillId="0" borderId="21" xfId="0" applyNumberFormat="1" applyFont="1" applyBorder="1" applyAlignment="1">
      <alignment horizontal="center"/>
    </xf>
    <xf numFmtId="164" fontId="2" fillId="2" borderId="7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7">
    <cellStyle name="Moneda" xfId="5" builtinId="4"/>
    <cellStyle name="Moneda [0]" xfId="6" builtinId="7"/>
    <cellStyle name="Moneda [0] 2" xfId="1" xr:uid="{805787E4-AC46-4F16-AC0F-4EA499415F03}"/>
    <cellStyle name="Moneda [0] 3" xfId="3" xr:uid="{B5F6E488-9793-4C7C-9572-6D96DFCA8032}"/>
    <cellStyle name="Moneda 2" xfId="2" xr:uid="{41CFBA34-CAB8-4A32-80D4-3F76F9F8A9C1}"/>
    <cellStyle name="Moneda 3" xfId="4" xr:uid="{E18975DE-26C9-4CFA-B867-2E0753787EF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D063D-119A-4902-8C4E-0790E6B9C98A}">
  <sheetPr>
    <tabColor rgb="FFFFFF00"/>
  </sheetPr>
  <dimension ref="A1:AM70"/>
  <sheetViews>
    <sheetView tabSelected="1" workbookViewId="0">
      <pane xSplit="1" topLeftCell="B1" activePane="topRight" state="frozen"/>
      <selection pane="topRight" sqref="A1:A1048576"/>
    </sheetView>
  </sheetViews>
  <sheetFormatPr baseColWidth="10" defaultColWidth="11.42578125" defaultRowHeight="0" customHeight="1" zeroHeight="1" x14ac:dyDescent="0.25"/>
  <cols>
    <col min="1" max="1" width="60.140625" customWidth="1"/>
    <col min="2" max="2" width="10.85546875" customWidth="1"/>
    <col min="3" max="3" width="14.140625" customWidth="1"/>
    <col min="4" max="9" width="10.85546875" customWidth="1"/>
    <col min="10" max="12" width="11.42578125" customWidth="1"/>
    <col min="13" max="13" width="13" bestFit="1" customWidth="1"/>
    <col min="14" max="16" width="11.42578125" customWidth="1"/>
    <col min="17" max="17" width="13" bestFit="1" customWidth="1"/>
    <col min="18" max="20" width="11.42578125" customWidth="1"/>
    <col min="21" max="21" width="13" bestFit="1" customWidth="1"/>
    <col min="22" max="24" width="11.42578125" customWidth="1"/>
    <col min="25" max="25" width="13" bestFit="1" customWidth="1"/>
    <col min="26" max="28" width="11.42578125" customWidth="1"/>
    <col min="29" max="29" width="13" bestFit="1" customWidth="1"/>
    <col min="30" max="32" width="11.42578125" customWidth="1"/>
    <col min="33" max="33" width="13" bestFit="1" customWidth="1"/>
    <col min="34" max="37" width="11.42578125" customWidth="1"/>
  </cols>
  <sheetData>
    <row r="1" spans="1:39" ht="15" x14ac:dyDescent="0.25"/>
    <row r="2" spans="1:39" ht="15" x14ac:dyDescent="0.25">
      <c r="A2" s="2"/>
      <c r="B2" s="2"/>
      <c r="C2" s="2"/>
      <c r="D2" s="3"/>
      <c r="E2" s="3"/>
      <c r="F2" s="3"/>
      <c r="G2" s="3"/>
    </row>
    <row r="3" spans="1:39" ht="15" customHeight="1" x14ac:dyDescent="0.25">
      <c r="A3" s="71" t="s">
        <v>0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3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</row>
    <row r="4" spans="1:39" ht="15" x14ac:dyDescent="0.25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6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</row>
    <row r="5" spans="1:39" ht="15" x14ac:dyDescent="0.25">
      <c r="A5" s="74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6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</row>
    <row r="6" spans="1:39" ht="15" x14ac:dyDescent="0.25">
      <c r="A6" s="77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9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</row>
    <row r="7" spans="1:39" ht="15" x14ac:dyDescent="0.25">
      <c r="A7" s="56" t="s">
        <v>1</v>
      </c>
      <c r="B7" s="57"/>
      <c r="C7" s="57"/>
      <c r="D7" s="56" t="s">
        <v>2</v>
      </c>
      <c r="E7" s="57"/>
      <c r="F7" s="57"/>
      <c r="G7" s="58"/>
      <c r="H7" s="56" t="s">
        <v>3</v>
      </c>
      <c r="I7" s="57"/>
      <c r="J7" s="57"/>
      <c r="K7" s="58"/>
      <c r="L7" s="56" t="s">
        <v>4</v>
      </c>
      <c r="M7" s="57"/>
      <c r="N7" s="57"/>
      <c r="O7" s="58"/>
      <c r="P7" s="62" t="s">
        <v>5</v>
      </c>
      <c r="Q7" s="63"/>
      <c r="R7" s="63"/>
      <c r="S7" s="64"/>
      <c r="T7" s="62" t="s">
        <v>6</v>
      </c>
      <c r="U7" s="63"/>
      <c r="V7" s="63"/>
      <c r="W7" s="64"/>
      <c r="X7" s="62" t="s">
        <v>7</v>
      </c>
      <c r="Y7" s="63"/>
      <c r="Z7" s="63"/>
      <c r="AA7" s="64"/>
      <c r="AB7" s="80" t="s">
        <v>4</v>
      </c>
      <c r="AC7" s="81"/>
      <c r="AD7" s="81"/>
      <c r="AE7" s="82"/>
      <c r="AF7" s="80" t="s">
        <v>8</v>
      </c>
      <c r="AG7" s="81"/>
      <c r="AH7" s="81"/>
      <c r="AI7" s="82"/>
      <c r="AJ7" s="83" t="s">
        <v>9</v>
      </c>
      <c r="AK7" s="84"/>
      <c r="AL7" s="84"/>
      <c r="AM7" s="85"/>
    </row>
    <row r="8" spans="1:39" ht="25.5" x14ac:dyDescent="0.25">
      <c r="A8" s="25" t="s">
        <v>10</v>
      </c>
      <c r="B8" s="26" t="s">
        <v>11</v>
      </c>
      <c r="C8" s="34" t="s">
        <v>12</v>
      </c>
      <c r="D8" s="27" t="s">
        <v>13</v>
      </c>
      <c r="E8" s="28" t="s">
        <v>14</v>
      </c>
      <c r="F8" s="27" t="s">
        <v>15</v>
      </c>
      <c r="G8" s="29" t="s">
        <v>16</v>
      </c>
      <c r="H8" s="27" t="s">
        <v>13</v>
      </c>
      <c r="I8" s="28" t="s">
        <v>14</v>
      </c>
      <c r="J8" s="27" t="s">
        <v>15</v>
      </c>
      <c r="K8" s="29" t="s">
        <v>16</v>
      </c>
      <c r="L8" s="27" t="s">
        <v>13</v>
      </c>
      <c r="M8" s="28" t="s">
        <v>14</v>
      </c>
      <c r="N8" s="27" t="s">
        <v>15</v>
      </c>
      <c r="O8" s="29" t="s">
        <v>16</v>
      </c>
      <c r="P8" s="27" t="s">
        <v>13</v>
      </c>
      <c r="Q8" s="28" t="s">
        <v>14</v>
      </c>
      <c r="R8" s="27" t="s">
        <v>15</v>
      </c>
      <c r="S8" s="29" t="s">
        <v>16</v>
      </c>
      <c r="T8" s="27" t="s">
        <v>13</v>
      </c>
      <c r="U8" s="28" t="s">
        <v>14</v>
      </c>
      <c r="V8" s="27" t="s">
        <v>15</v>
      </c>
      <c r="W8" s="29" t="s">
        <v>16</v>
      </c>
      <c r="X8" s="27" t="s">
        <v>13</v>
      </c>
      <c r="Y8" s="28" t="s">
        <v>14</v>
      </c>
      <c r="Z8" s="27" t="s">
        <v>15</v>
      </c>
      <c r="AA8" s="29" t="s">
        <v>16</v>
      </c>
      <c r="AB8" s="27" t="s">
        <v>13</v>
      </c>
      <c r="AC8" s="28" t="s">
        <v>14</v>
      </c>
      <c r="AD8" s="27" t="s">
        <v>15</v>
      </c>
      <c r="AE8" s="29" t="s">
        <v>16</v>
      </c>
      <c r="AF8" s="27" t="s">
        <v>13</v>
      </c>
      <c r="AG8" s="28" t="s">
        <v>14</v>
      </c>
      <c r="AH8" s="27" t="s">
        <v>15</v>
      </c>
      <c r="AI8" s="29" t="s">
        <v>16</v>
      </c>
      <c r="AJ8" s="27" t="s">
        <v>13</v>
      </c>
      <c r="AK8" s="28" t="s">
        <v>17</v>
      </c>
      <c r="AL8" s="27" t="s">
        <v>15</v>
      </c>
      <c r="AM8" s="29" t="s">
        <v>16</v>
      </c>
    </row>
    <row r="9" spans="1:39" ht="30" x14ac:dyDescent="0.25">
      <c r="A9" s="46" t="s">
        <v>18</v>
      </c>
      <c r="B9" s="48">
        <v>1</v>
      </c>
      <c r="C9" s="35">
        <v>6</v>
      </c>
      <c r="D9" s="30">
        <v>531633</v>
      </c>
      <c r="E9" s="24">
        <f>+D9*0.19</f>
        <v>101010.27</v>
      </c>
      <c r="F9" s="24">
        <f>+D9+E9</f>
        <v>632643.27</v>
      </c>
      <c r="G9" s="31">
        <f>+F9*C9</f>
        <v>3795859.62</v>
      </c>
      <c r="H9" s="30">
        <v>620000</v>
      </c>
      <c r="I9" s="24">
        <f>+H9*19%</f>
        <v>117800</v>
      </c>
      <c r="J9" s="24">
        <f>+H9+I9</f>
        <v>737800</v>
      </c>
      <c r="K9" s="31">
        <f>+J9*C9</f>
        <v>4426800</v>
      </c>
      <c r="L9" s="30">
        <v>490000</v>
      </c>
      <c r="M9" s="24">
        <f>+L9*19%</f>
        <v>93100</v>
      </c>
      <c r="N9" s="24">
        <f>+L9+M9</f>
        <v>583100</v>
      </c>
      <c r="O9" s="31">
        <f>+N9*C9</f>
        <v>3498600</v>
      </c>
      <c r="P9" s="30"/>
      <c r="Q9" s="24">
        <f>+P9*19%</f>
        <v>0</v>
      </c>
      <c r="R9" s="24">
        <f>+P9+Q9</f>
        <v>0</v>
      </c>
      <c r="S9" s="31">
        <f>+R9*G9</f>
        <v>0</v>
      </c>
      <c r="T9" s="30"/>
      <c r="U9" s="24">
        <f>+T9*19%</f>
        <v>0</v>
      </c>
      <c r="V9" s="24">
        <f>+T9+U9</f>
        <v>0</v>
      </c>
      <c r="W9" s="31">
        <f>+V9*K9</f>
        <v>0</v>
      </c>
      <c r="X9" s="30"/>
      <c r="Y9" s="24">
        <f>+X9*19%</f>
        <v>0</v>
      </c>
      <c r="Z9" s="24">
        <f>+X9+Y9</f>
        <v>0</v>
      </c>
      <c r="AA9" s="31">
        <f>+Z9*O9</f>
        <v>0</v>
      </c>
      <c r="AB9" s="30"/>
      <c r="AC9" s="24">
        <f>+AB9*19%</f>
        <v>0</v>
      </c>
      <c r="AD9" s="24">
        <f>+AB9+AC9</f>
        <v>0</v>
      </c>
      <c r="AE9" s="31">
        <f>+AD9*S9</f>
        <v>0</v>
      </c>
      <c r="AF9" s="30"/>
      <c r="AG9" s="24">
        <f>+AF9*19%</f>
        <v>0</v>
      </c>
      <c r="AH9" s="24">
        <f>+AF9+AG9</f>
        <v>0</v>
      </c>
      <c r="AI9" s="31">
        <f>+AH9*W9</f>
        <v>0</v>
      </c>
      <c r="AJ9" s="30">
        <f>+(D9+H9+L9)/3</f>
        <v>547211</v>
      </c>
      <c r="AK9" s="24">
        <f>+AJ9*19%</f>
        <v>103970.09</v>
      </c>
      <c r="AL9" s="24">
        <v>651181</v>
      </c>
      <c r="AM9" s="31">
        <f>+AL9*C9</f>
        <v>3907086</v>
      </c>
    </row>
    <row r="10" spans="1:39" ht="30" x14ac:dyDescent="0.25">
      <c r="A10" s="47" t="s">
        <v>19</v>
      </c>
      <c r="B10" s="49">
        <v>1</v>
      </c>
      <c r="C10" s="36">
        <v>6</v>
      </c>
      <c r="D10" s="32">
        <v>290111</v>
      </c>
      <c r="E10" s="24">
        <f t="shared" ref="E10:E15" si="0">+D10*0.19</f>
        <v>55121.090000000004</v>
      </c>
      <c r="F10" s="24">
        <f t="shared" ref="F10:F15" si="1">+D10+E10</f>
        <v>345232.09</v>
      </c>
      <c r="G10" s="31">
        <f t="shared" ref="G10:G15" si="2">+F10*C10</f>
        <v>2071392.54</v>
      </c>
      <c r="H10" s="30">
        <v>180000</v>
      </c>
      <c r="I10" s="24">
        <f t="shared" ref="I10:I15" si="3">+H10*19%</f>
        <v>34200</v>
      </c>
      <c r="J10" s="24">
        <f t="shared" ref="J10:J15" si="4">+H10+I10</f>
        <v>214200</v>
      </c>
      <c r="K10" s="31">
        <f t="shared" ref="K10:K15" si="5">+J10*C10</f>
        <v>1285200</v>
      </c>
      <c r="L10" s="30">
        <v>440000</v>
      </c>
      <c r="M10" s="24">
        <f t="shared" ref="M10:M15" si="6">+L10*19%</f>
        <v>83600</v>
      </c>
      <c r="N10" s="24">
        <f t="shared" ref="N10:N15" si="7">+L10+M10</f>
        <v>523600</v>
      </c>
      <c r="O10" s="31">
        <f t="shared" ref="O10:O15" si="8">+N10*C10</f>
        <v>3141600</v>
      </c>
      <c r="P10" s="30"/>
      <c r="Q10" s="24">
        <f t="shared" ref="Q10:Q15" si="9">+P10*19%</f>
        <v>0</v>
      </c>
      <c r="R10" s="24">
        <f t="shared" ref="R10:R15" si="10">+P10+Q10</f>
        <v>0</v>
      </c>
      <c r="S10" s="31">
        <f t="shared" ref="S10:S15" si="11">+R10*G10</f>
        <v>0</v>
      </c>
      <c r="T10" s="30"/>
      <c r="U10" s="24">
        <f t="shared" ref="U10:U15" si="12">+T10*19%</f>
        <v>0</v>
      </c>
      <c r="V10" s="24">
        <f t="shared" ref="V10:V16" si="13">+T10+U10</f>
        <v>0</v>
      </c>
      <c r="W10" s="31">
        <f t="shared" ref="W10:W15" si="14">+V10*K10</f>
        <v>0</v>
      </c>
      <c r="X10" s="30"/>
      <c r="Y10" s="24">
        <f t="shared" ref="Y10:Y15" si="15">+X10*19%</f>
        <v>0</v>
      </c>
      <c r="Z10" s="24">
        <f t="shared" ref="Z10:Z16" si="16">+X10+Y10</f>
        <v>0</v>
      </c>
      <c r="AA10" s="31">
        <f t="shared" ref="AA10:AA15" si="17">+Z10*O10</f>
        <v>0</v>
      </c>
      <c r="AB10" s="30"/>
      <c r="AC10" s="24">
        <f t="shared" ref="AC10:AC15" si="18">+AB10*19%</f>
        <v>0</v>
      </c>
      <c r="AD10" s="24">
        <f t="shared" ref="AD10:AD16" si="19">+AB10+AC10</f>
        <v>0</v>
      </c>
      <c r="AE10" s="31">
        <f t="shared" ref="AE10:AE15" si="20">+AD10*S10</f>
        <v>0</v>
      </c>
      <c r="AF10" s="30"/>
      <c r="AG10" s="24">
        <f t="shared" ref="AG10:AG15" si="21">+AF10*19%</f>
        <v>0</v>
      </c>
      <c r="AH10" s="24">
        <f t="shared" ref="AH10:AH16" si="22">+AF10+AG10</f>
        <v>0</v>
      </c>
      <c r="AI10" s="31">
        <f t="shared" ref="AI10:AI15" si="23">+AH10*W10</f>
        <v>0</v>
      </c>
      <c r="AJ10" s="30">
        <f t="shared" ref="AJ10:AJ15" si="24">+(D10+H10+L10)/3</f>
        <v>303370.33333333331</v>
      </c>
      <c r="AK10" s="24">
        <f t="shared" ref="AK10:AK16" si="25">+AJ10*19%</f>
        <v>57640.363333333327</v>
      </c>
      <c r="AL10" s="24">
        <v>361011</v>
      </c>
      <c r="AM10" s="31">
        <f t="shared" ref="AM10:AM15" si="26">+AL10*C10</f>
        <v>2166066</v>
      </c>
    </row>
    <row r="11" spans="1:39" ht="30" x14ac:dyDescent="0.25">
      <c r="A11" s="47" t="s">
        <v>20</v>
      </c>
      <c r="B11" s="49">
        <v>1</v>
      </c>
      <c r="C11" s="36">
        <v>6</v>
      </c>
      <c r="D11" s="32">
        <v>255812</v>
      </c>
      <c r="E11" s="24">
        <f t="shared" si="0"/>
        <v>48604.28</v>
      </c>
      <c r="F11" s="24">
        <f t="shared" si="1"/>
        <v>304416.28000000003</v>
      </c>
      <c r="G11" s="31">
        <f t="shared" si="2"/>
        <v>1826497.6800000002</v>
      </c>
      <c r="H11" s="30">
        <v>90000</v>
      </c>
      <c r="I11" s="24">
        <f t="shared" si="3"/>
        <v>17100</v>
      </c>
      <c r="J11" s="24">
        <f t="shared" si="4"/>
        <v>107100</v>
      </c>
      <c r="K11" s="31">
        <f t="shared" si="5"/>
        <v>642600</v>
      </c>
      <c r="L11" s="30">
        <v>190000</v>
      </c>
      <c r="M11" s="24">
        <f t="shared" si="6"/>
        <v>36100</v>
      </c>
      <c r="N11" s="24">
        <f t="shared" si="7"/>
        <v>226100</v>
      </c>
      <c r="O11" s="31">
        <f t="shared" si="8"/>
        <v>1356600</v>
      </c>
      <c r="P11" s="30"/>
      <c r="Q11" s="24">
        <f t="shared" si="9"/>
        <v>0</v>
      </c>
      <c r="R11" s="24">
        <f t="shared" si="10"/>
        <v>0</v>
      </c>
      <c r="S11" s="31">
        <f t="shared" si="11"/>
        <v>0</v>
      </c>
      <c r="T11" s="30"/>
      <c r="U11" s="24">
        <f t="shared" si="12"/>
        <v>0</v>
      </c>
      <c r="V11" s="24">
        <f t="shared" si="13"/>
        <v>0</v>
      </c>
      <c r="W11" s="31">
        <f t="shared" si="14"/>
        <v>0</v>
      </c>
      <c r="X11" s="30"/>
      <c r="Y11" s="24">
        <f t="shared" si="15"/>
        <v>0</v>
      </c>
      <c r="Z11" s="24">
        <f t="shared" si="16"/>
        <v>0</v>
      </c>
      <c r="AA11" s="31">
        <f t="shared" si="17"/>
        <v>0</v>
      </c>
      <c r="AB11" s="30"/>
      <c r="AC11" s="24">
        <f t="shared" si="18"/>
        <v>0</v>
      </c>
      <c r="AD11" s="24">
        <f t="shared" si="19"/>
        <v>0</v>
      </c>
      <c r="AE11" s="31">
        <f t="shared" si="20"/>
        <v>0</v>
      </c>
      <c r="AF11" s="30"/>
      <c r="AG11" s="24">
        <f t="shared" si="21"/>
        <v>0</v>
      </c>
      <c r="AH11" s="24">
        <f t="shared" si="22"/>
        <v>0</v>
      </c>
      <c r="AI11" s="31">
        <f t="shared" si="23"/>
        <v>0</v>
      </c>
      <c r="AJ11" s="30">
        <f t="shared" si="24"/>
        <v>178604</v>
      </c>
      <c r="AK11" s="24">
        <f t="shared" si="25"/>
        <v>33934.76</v>
      </c>
      <c r="AL11" s="24">
        <v>212539</v>
      </c>
      <c r="AM11" s="31">
        <f t="shared" si="26"/>
        <v>1275234</v>
      </c>
    </row>
    <row r="12" spans="1:39" ht="30" x14ac:dyDescent="0.25">
      <c r="A12" s="47" t="s">
        <v>21</v>
      </c>
      <c r="B12" s="49">
        <v>1</v>
      </c>
      <c r="C12" s="36">
        <v>6</v>
      </c>
      <c r="D12" s="32">
        <v>255812</v>
      </c>
      <c r="E12" s="24">
        <f t="shared" si="0"/>
        <v>48604.28</v>
      </c>
      <c r="F12" s="24">
        <f t="shared" si="1"/>
        <v>304416.28000000003</v>
      </c>
      <c r="G12" s="31">
        <f t="shared" si="2"/>
        <v>1826497.6800000002</v>
      </c>
      <c r="H12" s="30">
        <v>120000</v>
      </c>
      <c r="I12" s="24">
        <f t="shared" si="3"/>
        <v>22800</v>
      </c>
      <c r="J12" s="24">
        <f t="shared" si="4"/>
        <v>142800</v>
      </c>
      <c r="K12" s="31">
        <f t="shared" si="5"/>
        <v>856800</v>
      </c>
      <c r="L12" s="30">
        <v>190000</v>
      </c>
      <c r="M12" s="24">
        <f t="shared" si="6"/>
        <v>36100</v>
      </c>
      <c r="N12" s="24">
        <f t="shared" si="7"/>
        <v>226100</v>
      </c>
      <c r="O12" s="31">
        <f t="shared" si="8"/>
        <v>1356600</v>
      </c>
      <c r="P12" s="30"/>
      <c r="Q12" s="24">
        <f t="shared" si="9"/>
        <v>0</v>
      </c>
      <c r="R12" s="24">
        <f t="shared" si="10"/>
        <v>0</v>
      </c>
      <c r="S12" s="31">
        <f t="shared" si="11"/>
        <v>0</v>
      </c>
      <c r="T12" s="30"/>
      <c r="U12" s="24">
        <f t="shared" si="12"/>
        <v>0</v>
      </c>
      <c r="V12" s="24">
        <f t="shared" si="13"/>
        <v>0</v>
      </c>
      <c r="W12" s="31">
        <f t="shared" si="14"/>
        <v>0</v>
      </c>
      <c r="X12" s="30"/>
      <c r="Y12" s="24">
        <f t="shared" si="15"/>
        <v>0</v>
      </c>
      <c r="Z12" s="24">
        <f t="shared" si="16"/>
        <v>0</v>
      </c>
      <c r="AA12" s="31">
        <f t="shared" si="17"/>
        <v>0</v>
      </c>
      <c r="AB12" s="30"/>
      <c r="AC12" s="24">
        <f t="shared" si="18"/>
        <v>0</v>
      </c>
      <c r="AD12" s="24">
        <f t="shared" si="19"/>
        <v>0</v>
      </c>
      <c r="AE12" s="31">
        <f t="shared" si="20"/>
        <v>0</v>
      </c>
      <c r="AF12" s="30"/>
      <c r="AG12" s="24">
        <f t="shared" si="21"/>
        <v>0</v>
      </c>
      <c r="AH12" s="24">
        <f t="shared" si="22"/>
        <v>0</v>
      </c>
      <c r="AI12" s="31">
        <f t="shared" si="23"/>
        <v>0</v>
      </c>
      <c r="AJ12" s="30">
        <f t="shared" si="24"/>
        <v>188604</v>
      </c>
      <c r="AK12" s="24">
        <f t="shared" si="25"/>
        <v>35834.76</v>
      </c>
      <c r="AL12" s="24">
        <v>224439</v>
      </c>
      <c r="AM12" s="31">
        <f t="shared" si="26"/>
        <v>1346634</v>
      </c>
    </row>
    <row r="13" spans="1:39" ht="30" x14ac:dyDescent="0.25">
      <c r="A13" s="47" t="s">
        <v>22</v>
      </c>
      <c r="B13" s="49">
        <v>1</v>
      </c>
      <c r="C13" s="36">
        <v>6</v>
      </c>
      <c r="D13" s="32">
        <v>255812</v>
      </c>
      <c r="E13" s="24">
        <f t="shared" si="0"/>
        <v>48604.28</v>
      </c>
      <c r="F13" s="24">
        <f t="shared" si="1"/>
        <v>304416.28000000003</v>
      </c>
      <c r="G13" s="31">
        <f t="shared" si="2"/>
        <v>1826497.6800000002</v>
      </c>
      <c r="H13" s="30">
        <v>110000</v>
      </c>
      <c r="I13" s="24">
        <f t="shared" si="3"/>
        <v>20900</v>
      </c>
      <c r="J13" s="24">
        <f t="shared" si="4"/>
        <v>130900</v>
      </c>
      <c r="K13" s="31">
        <f t="shared" si="5"/>
        <v>785400</v>
      </c>
      <c r="L13" s="30">
        <v>190000</v>
      </c>
      <c r="M13" s="24">
        <f t="shared" si="6"/>
        <v>36100</v>
      </c>
      <c r="N13" s="24">
        <f t="shared" si="7"/>
        <v>226100</v>
      </c>
      <c r="O13" s="31">
        <f t="shared" si="8"/>
        <v>1356600</v>
      </c>
      <c r="P13" s="30"/>
      <c r="Q13" s="24">
        <f t="shared" si="9"/>
        <v>0</v>
      </c>
      <c r="R13" s="24">
        <f t="shared" si="10"/>
        <v>0</v>
      </c>
      <c r="S13" s="31">
        <f t="shared" si="11"/>
        <v>0</v>
      </c>
      <c r="T13" s="30"/>
      <c r="U13" s="24">
        <f t="shared" si="12"/>
        <v>0</v>
      </c>
      <c r="V13" s="24">
        <f t="shared" si="13"/>
        <v>0</v>
      </c>
      <c r="W13" s="31">
        <f t="shared" si="14"/>
        <v>0</v>
      </c>
      <c r="X13" s="30"/>
      <c r="Y13" s="24">
        <f t="shared" si="15"/>
        <v>0</v>
      </c>
      <c r="Z13" s="24">
        <f t="shared" si="16"/>
        <v>0</v>
      </c>
      <c r="AA13" s="31">
        <f t="shared" si="17"/>
        <v>0</v>
      </c>
      <c r="AB13" s="30"/>
      <c r="AC13" s="24">
        <f t="shared" si="18"/>
        <v>0</v>
      </c>
      <c r="AD13" s="24">
        <f t="shared" si="19"/>
        <v>0</v>
      </c>
      <c r="AE13" s="31">
        <f t="shared" si="20"/>
        <v>0</v>
      </c>
      <c r="AF13" s="30"/>
      <c r="AG13" s="24">
        <f t="shared" si="21"/>
        <v>0</v>
      </c>
      <c r="AH13" s="24">
        <f t="shared" si="22"/>
        <v>0</v>
      </c>
      <c r="AI13" s="31">
        <f t="shared" si="23"/>
        <v>0</v>
      </c>
      <c r="AJ13" s="30">
        <f t="shared" si="24"/>
        <v>185270.66666666666</v>
      </c>
      <c r="AK13" s="24">
        <f t="shared" si="25"/>
        <v>35201.426666666666</v>
      </c>
      <c r="AL13" s="24">
        <v>220472</v>
      </c>
      <c r="AM13" s="31">
        <f t="shared" si="26"/>
        <v>1322832</v>
      </c>
    </row>
    <row r="14" spans="1:39" ht="30" x14ac:dyDescent="0.25">
      <c r="A14" s="47" t="s">
        <v>23</v>
      </c>
      <c r="B14" s="49">
        <v>1</v>
      </c>
      <c r="C14" s="36">
        <v>6</v>
      </c>
      <c r="D14" s="32">
        <v>255812</v>
      </c>
      <c r="E14" s="24">
        <f t="shared" si="0"/>
        <v>48604.28</v>
      </c>
      <c r="F14" s="24">
        <f t="shared" si="1"/>
        <v>304416.28000000003</v>
      </c>
      <c r="G14" s="31">
        <f t="shared" si="2"/>
        <v>1826497.6800000002</v>
      </c>
      <c r="H14" s="30">
        <v>82000</v>
      </c>
      <c r="I14" s="24">
        <f t="shared" si="3"/>
        <v>15580</v>
      </c>
      <c r="J14" s="24">
        <f t="shared" si="4"/>
        <v>97580</v>
      </c>
      <c r="K14" s="31">
        <f t="shared" si="5"/>
        <v>585480</v>
      </c>
      <c r="L14" s="30">
        <v>190000</v>
      </c>
      <c r="M14" s="24">
        <f t="shared" si="6"/>
        <v>36100</v>
      </c>
      <c r="N14" s="24">
        <f t="shared" si="7"/>
        <v>226100</v>
      </c>
      <c r="O14" s="31">
        <f t="shared" si="8"/>
        <v>1356600</v>
      </c>
      <c r="P14" s="30"/>
      <c r="Q14" s="24">
        <f t="shared" si="9"/>
        <v>0</v>
      </c>
      <c r="R14" s="24">
        <f t="shared" si="10"/>
        <v>0</v>
      </c>
      <c r="S14" s="31">
        <f t="shared" si="11"/>
        <v>0</v>
      </c>
      <c r="T14" s="30"/>
      <c r="U14" s="24">
        <f t="shared" si="12"/>
        <v>0</v>
      </c>
      <c r="V14" s="24">
        <f t="shared" si="13"/>
        <v>0</v>
      </c>
      <c r="W14" s="31">
        <f t="shared" si="14"/>
        <v>0</v>
      </c>
      <c r="X14" s="30"/>
      <c r="Y14" s="24">
        <f t="shared" si="15"/>
        <v>0</v>
      </c>
      <c r="Z14" s="24">
        <f t="shared" si="16"/>
        <v>0</v>
      </c>
      <c r="AA14" s="31">
        <f t="shared" si="17"/>
        <v>0</v>
      </c>
      <c r="AB14" s="30"/>
      <c r="AC14" s="24">
        <f t="shared" si="18"/>
        <v>0</v>
      </c>
      <c r="AD14" s="24">
        <f t="shared" si="19"/>
        <v>0</v>
      </c>
      <c r="AE14" s="31">
        <f t="shared" si="20"/>
        <v>0</v>
      </c>
      <c r="AF14" s="30"/>
      <c r="AG14" s="24">
        <f t="shared" si="21"/>
        <v>0</v>
      </c>
      <c r="AH14" s="24">
        <f t="shared" si="22"/>
        <v>0</v>
      </c>
      <c r="AI14" s="31">
        <f t="shared" si="23"/>
        <v>0</v>
      </c>
      <c r="AJ14" s="30">
        <f t="shared" si="24"/>
        <v>175937.33333333334</v>
      </c>
      <c r="AK14" s="24">
        <f t="shared" si="25"/>
        <v>33428.093333333338</v>
      </c>
      <c r="AL14" s="24">
        <v>209365</v>
      </c>
      <c r="AM14" s="31">
        <f t="shared" si="26"/>
        <v>1256190</v>
      </c>
    </row>
    <row r="15" spans="1:39" ht="30" x14ac:dyDescent="0.25">
      <c r="A15" s="47" t="s">
        <v>24</v>
      </c>
      <c r="B15" s="49">
        <v>1</v>
      </c>
      <c r="C15" s="36">
        <v>6</v>
      </c>
      <c r="D15" s="32">
        <v>290111</v>
      </c>
      <c r="E15" s="24">
        <f t="shared" si="0"/>
        <v>55121.090000000004</v>
      </c>
      <c r="F15" s="24">
        <f t="shared" si="1"/>
        <v>345232.09</v>
      </c>
      <c r="G15" s="31">
        <f t="shared" si="2"/>
        <v>2071392.54</v>
      </c>
      <c r="H15" s="30">
        <v>180000</v>
      </c>
      <c r="I15" s="24">
        <f t="shared" si="3"/>
        <v>34200</v>
      </c>
      <c r="J15" s="24">
        <f t="shared" si="4"/>
        <v>214200</v>
      </c>
      <c r="K15" s="31">
        <f t="shared" si="5"/>
        <v>1285200</v>
      </c>
      <c r="L15" s="30">
        <v>440000</v>
      </c>
      <c r="M15" s="24">
        <f t="shared" si="6"/>
        <v>83600</v>
      </c>
      <c r="N15" s="24">
        <f t="shared" si="7"/>
        <v>523600</v>
      </c>
      <c r="O15" s="31">
        <f t="shared" si="8"/>
        <v>3141600</v>
      </c>
      <c r="P15" s="30"/>
      <c r="Q15" s="24">
        <f t="shared" si="9"/>
        <v>0</v>
      </c>
      <c r="R15" s="24">
        <f t="shared" si="10"/>
        <v>0</v>
      </c>
      <c r="S15" s="31">
        <f t="shared" si="11"/>
        <v>0</v>
      </c>
      <c r="T15" s="30"/>
      <c r="U15" s="24">
        <f t="shared" si="12"/>
        <v>0</v>
      </c>
      <c r="V15" s="24">
        <f t="shared" si="13"/>
        <v>0</v>
      </c>
      <c r="W15" s="31">
        <f t="shared" si="14"/>
        <v>0</v>
      </c>
      <c r="X15" s="30"/>
      <c r="Y15" s="24">
        <f t="shared" si="15"/>
        <v>0</v>
      </c>
      <c r="Z15" s="24">
        <f t="shared" si="16"/>
        <v>0</v>
      </c>
      <c r="AA15" s="31">
        <f t="shared" si="17"/>
        <v>0</v>
      </c>
      <c r="AB15" s="30"/>
      <c r="AC15" s="24">
        <f t="shared" si="18"/>
        <v>0</v>
      </c>
      <c r="AD15" s="24">
        <f t="shared" si="19"/>
        <v>0</v>
      </c>
      <c r="AE15" s="31">
        <f t="shared" si="20"/>
        <v>0</v>
      </c>
      <c r="AF15" s="30"/>
      <c r="AG15" s="24">
        <f t="shared" si="21"/>
        <v>0</v>
      </c>
      <c r="AH15" s="24">
        <f t="shared" si="22"/>
        <v>0</v>
      </c>
      <c r="AI15" s="31">
        <f t="shared" si="23"/>
        <v>0</v>
      </c>
      <c r="AJ15" s="30">
        <f t="shared" si="24"/>
        <v>303370.33333333331</v>
      </c>
      <c r="AK15" s="24">
        <f t="shared" si="25"/>
        <v>57640.363333333327</v>
      </c>
      <c r="AL15" s="24">
        <v>361011</v>
      </c>
      <c r="AM15" s="31">
        <f t="shared" si="26"/>
        <v>2166066</v>
      </c>
    </row>
    <row r="16" spans="1:39" ht="30" x14ac:dyDescent="0.25">
      <c r="A16" s="47" t="s">
        <v>25</v>
      </c>
      <c r="B16" s="49">
        <v>356</v>
      </c>
      <c r="C16" s="36">
        <v>2</v>
      </c>
      <c r="D16" s="32"/>
      <c r="E16" s="4"/>
      <c r="F16" s="4"/>
      <c r="G16" s="33"/>
      <c r="H16" s="32"/>
      <c r="I16" s="24"/>
      <c r="J16" s="4"/>
      <c r="K16" s="33"/>
      <c r="L16" s="32"/>
      <c r="M16" s="24"/>
      <c r="N16" s="4"/>
      <c r="O16" s="33"/>
      <c r="P16" s="30">
        <v>8500</v>
      </c>
      <c r="Q16" s="24">
        <f>+P16*19%</f>
        <v>1615</v>
      </c>
      <c r="R16" s="24">
        <f t="shared" ref="R16" si="27">+P16+Q16</f>
        <v>10115</v>
      </c>
      <c r="S16" s="31">
        <f>+R16*B16*C16</f>
        <v>7201880</v>
      </c>
      <c r="T16" s="30">
        <v>5242.0749999999998</v>
      </c>
      <c r="U16" s="24">
        <f>+T16*19%</f>
        <v>995.99424999999997</v>
      </c>
      <c r="V16" s="24">
        <f t="shared" si="13"/>
        <v>6238.0692499999996</v>
      </c>
      <c r="W16" s="31">
        <f>+V16*B16*C16</f>
        <v>4441505.3059999999</v>
      </c>
      <c r="X16" s="30">
        <v>12500</v>
      </c>
      <c r="Y16" s="24">
        <f>+X16*19%</f>
        <v>2375</v>
      </c>
      <c r="Z16" s="24">
        <f t="shared" si="16"/>
        <v>14875</v>
      </c>
      <c r="AA16" s="31">
        <f>+Z16*B16*C16</f>
        <v>10591000</v>
      </c>
      <c r="AB16" s="30"/>
      <c r="AC16" s="24">
        <f>+AB16*17.95%</f>
        <v>0</v>
      </c>
      <c r="AD16" s="24">
        <f t="shared" si="19"/>
        <v>0</v>
      </c>
      <c r="AE16" s="31">
        <f>+AD16*F16*G16</f>
        <v>0</v>
      </c>
      <c r="AF16" s="30"/>
      <c r="AG16" s="24">
        <f>+AF16*17.95%</f>
        <v>0</v>
      </c>
      <c r="AH16" s="24">
        <f t="shared" si="22"/>
        <v>0</v>
      </c>
      <c r="AI16" s="31">
        <f>+AH16*J16*K16</f>
        <v>0</v>
      </c>
      <c r="AJ16" s="32">
        <f>+(P16+T16+X16)/3</f>
        <v>8747.3583333333336</v>
      </c>
      <c r="AK16" s="24">
        <f t="shared" si="25"/>
        <v>1661.9980833333334</v>
      </c>
      <c r="AL16" s="24">
        <v>10409</v>
      </c>
      <c r="AM16" s="31">
        <f>+AL16*C16*B16</f>
        <v>7411208</v>
      </c>
    </row>
    <row r="17" spans="1:39" ht="30" x14ac:dyDescent="0.25">
      <c r="A17" s="51" t="s">
        <v>26</v>
      </c>
      <c r="B17" s="48">
        <v>1</v>
      </c>
      <c r="C17" s="35">
        <v>2</v>
      </c>
      <c r="D17" s="32"/>
      <c r="E17" s="4"/>
      <c r="F17" s="4"/>
      <c r="G17" s="33"/>
      <c r="H17" s="32"/>
      <c r="I17" s="24"/>
      <c r="J17" s="4"/>
      <c r="K17" s="33"/>
      <c r="L17" s="32"/>
      <c r="M17" s="24"/>
      <c r="N17" s="4"/>
      <c r="O17" s="33"/>
      <c r="P17" s="32"/>
      <c r="Q17" s="24"/>
      <c r="R17" s="4"/>
      <c r="S17" s="33"/>
      <c r="T17" s="32"/>
      <c r="U17" s="24"/>
      <c r="V17" s="4"/>
      <c r="W17" s="33"/>
      <c r="X17" s="32"/>
      <c r="Y17" s="24"/>
      <c r="Z17" s="4"/>
      <c r="AA17" s="33"/>
      <c r="AB17" s="30">
        <v>545500</v>
      </c>
      <c r="AC17" s="24">
        <f>+AB17*19%</f>
        <v>103645</v>
      </c>
      <c r="AD17" s="24">
        <f t="shared" ref="AD17:AD18" si="28">+AB17+AC17</f>
        <v>649145</v>
      </c>
      <c r="AE17" s="31">
        <f>+AD17*B17*C17</f>
        <v>1298290</v>
      </c>
      <c r="AF17" s="30">
        <v>850000</v>
      </c>
      <c r="AG17" s="24">
        <f>+AF17*19%</f>
        <v>161500</v>
      </c>
      <c r="AH17" s="24">
        <f t="shared" ref="AH17:AH18" si="29">+AF17+AG17</f>
        <v>1011500</v>
      </c>
      <c r="AI17" s="31">
        <f>+AH17*B17*C17</f>
        <v>2023000</v>
      </c>
      <c r="AJ17" s="32">
        <f>+(AB17+AF17)/2</f>
        <v>697750</v>
      </c>
      <c r="AK17" s="24">
        <f t="shared" ref="AK17" si="30">+AJ17*19%</f>
        <v>132572.5</v>
      </c>
      <c r="AL17" s="24">
        <v>830323</v>
      </c>
      <c r="AM17" s="31">
        <f>+AL17*C17*B17</f>
        <v>1660646</v>
      </c>
    </row>
    <row r="18" spans="1:39" ht="30" x14ac:dyDescent="0.25">
      <c r="A18" s="51" t="s">
        <v>27</v>
      </c>
      <c r="B18" s="49">
        <v>1</v>
      </c>
      <c r="C18" s="36">
        <v>2</v>
      </c>
      <c r="D18" s="32"/>
      <c r="E18" s="4"/>
      <c r="F18" s="4"/>
      <c r="G18" s="33"/>
      <c r="H18" s="32"/>
      <c r="I18" s="24"/>
      <c r="J18" s="4"/>
      <c r="K18" s="33"/>
      <c r="L18" s="32"/>
      <c r="M18" s="24"/>
      <c r="N18" s="4"/>
      <c r="O18" s="33"/>
      <c r="P18" s="32"/>
      <c r="Q18" s="24"/>
      <c r="R18" s="4"/>
      <c r="S18" s="33"/>
      <c r="T18" s="32"/>
      <c r="U18" s="24"/>
      <c r="V18" s="4"/>
      <c r="W18" s="33"/>
      <c r="X18" s="32"/>
      <c r="Y18" s="24"/>
      <c r="Z18" s="4"/>
      <c r="AA18" s="33"/>
      <c r="AB18" s="32">
        <v>695000</v>
      </c>
      <c r="AC18" s="24">
        <f>+AB18*19%</f>
        <v>132050</v>
      </c>
      <c r="AD18" s="24">
        <f t="shared" si="28"/>
        <v>827050</v>
      </c>
      <c r="AE18" s="31">
        <f>+AD18*B18*C18</f>
        <v>1654100</v>
      </c>
      <c r="AF18" s="30">
        <v>1100000</v>
      </c>
      <c r="AG18" s="24">
        <f>+AF18*19%</f>
        <v>209000</v>
      </c>
      <c r="AH18" s="24">
        <f t="shared" si="29"/>
        <v>1309000</v>
      </c>
      <c r="AI18" s="31">
        <f>+AH18*B18*C18</f>
        <v>2618000</v>
      </c>
      <c r="AJ18" s="32">
        <f>+(AB18+AF18)/2</f>
        <v>897500</v>
      </c>
      <c r="AK18" s="24">
        <f t="shared" ref="AK18" si="31">+AJ18*19%</f>
        <v>170525</v>
      </c>
      <c r="AL18" s="24">
        <v>1068025</v>
      </c>
      <c r="AM18" s="31">
        <f>+AL18*C18*B18</f>
        <v>2136050</v>
      </c>
    </row>
    <row r="19" spans="1:39" ht="15" hidden="1" x14ac:dyDescent="0.25">
      <c r="A19" s="23"/>
      <c r="B19" s="49">
        <v>1</v>
      </c>
      <c r="C19" s="36"/>
      <c r="D19" s="32"/>
      <c r="E19" s="4"/>
      <c r="F19" s="4"/>
      <c r="G19" s="33"/>
      <c r="H19" s="32"/>
      <c r="I19" s="24"/>
      <c r="J19" s="4"/>
      <c r="K19" s="33"/>
      <c r="L19" s="32"/>
      <c r="M19" s="24"/>
      <c r="N19" s="4"/>
      <c r="O19" s="33"/>
      <c r="P19" s="32"/>
      <c r="Q19" s="24"/>
      <c r="R19" s="4"/>
      <c r="S19" s="33"/>
      <c r="T19" s="32"/>
      <c r="U19" s="24"/>
      <c r="V19" s="4"/>
      <c r="W19" s="33"/>
      <c r="X19" s="32"/>
      <c r="Y19" s="24"/>
      <c r="Z19" s="4"/>
      <c r="AA19" s="33"/>
      <c r="AB19" s="32"/>
      <c r="AC19" s="24"/>
      <c r="AD19" s="4"/>
      <c r="AE19" s="33"/>
      <c r="AF19" s="32"/>
      <c r="AG19" s="24"/>
      <c r="AH19" s="4"/>
      <c r="AI19" s="33"/>
      <c r="AJ19" s="32"/>
      <c r="AK19" s="4"/>
      <c r="AL19" s="4"/>
      <c r="AM19" s="33"/>
    </row>
    <row r="20" spans="1:39" ht="15" hidden="1" x14ac:dyDescent="0.25">
      <c r="A20" s="22"/>
      <c r="B20" s="49"/>
      <c r="C20" s="36"/>
      <c r="D20" s="32"/>
      <c r="E20" s="4"/>
      <c r="F20" s="4"/>
      <c r="G20" s="33"/>
      <c r="H20" s="32"/>
      <c r="I20" s="24"/>
      <c r="J20" s="4"/>
      <c r="K20" s="33"/>
      <c r="L20" s="32"/>
      <c r="M20" s="24"/>
      <c r="N20" s="4"/>
      <c r="O20" s="33"/>
      <c r="P20" s="32"/>
      <c r="Q20" s="24"/>
      <c r="R20" s="4"/>
      <c r="S20" s="33"/>
      <c r="T20" s="32"/>
      <c r="U20" s="24"/>
      <c r="V20" s="4"/>
      <c r="W20" s="33"/>
      <c r="X20" s="32"/>
      <c r="Y20" s="24"/>
      <c r="Z20" s="4"/>
      <c r="AA20" s="33"/>
      <c r="AB20" s="32"/>
      <c r="AC20" s="24"/>
      <c r="AD20" s="4"/>
      <c r="AE20" s="33"/>
      <c r="AF20" s="32"/>
      <c r="AG20" s="24"/>
      <c r="AH20" s="4"/>
      <c r="AI20" s="33"/>
      <c r="AJ20" s="32"/>
      <c r="AK20" s="4"/>
      <c r="AL20" s="4"/>
      <c r="AM20" s="33"/>
    </row>
    <row r="21" spans="1:39" ht="15" hidden="1" x14ac:dyDescent="0.25">
      <c r="A21" s="23"/>
      <c r="B21" s="49"/>
      <c r="C21" s="36"/>
      <c r="D21" s="32"/>
      <c r="E21" s="4"/>
      <c r="F21" s="4"/>
      <c r="G21" s="33"/>
      <c r="H21" s="32"/>
      <c r="I21" s="24"/>
      <c r="J21" s="4"/>
      <c r="K21" s="33"/>
      <c r="L21" s="32"/>
      <c r="M21" s="24"/>
      <c r="N21" s="4"/>
      <c r="O21" s="33"/>
      <c r="P21" s="32"/>
      <c r="Q21" s="24"/>
      <c r="R21" s="4"/>
      <c r="S21" s="33"/>
      <c r="T21" s="32"/>
      <c r="U21" s="24"/>
      <c r="V21" s="4"/>
      <c r="W21" s="33"/>
      <c r="X21" s="32"/>
      <c r="Y21" s="24"/>
      <c r="Z21" s="4"/>
      <c r="AA21" s="33"/>
      <c r="AB21" s="32"/>
      <c r="AC21" s="24"/>
      <c r="AD21" s="4"/>
      <c r="AE21" s="33"/>
      <c r="AF21" s="32"/>
      <c r="AG21" s="24"/>
      <c r="AH21" s="4"/>
      <c r="AI21" s="33"/>
      <c r="AJ21" s="32"/>
      <c r="AK21" s="4"/>
      <c r="AL21" s="4"/>
      <c r="AM21" s="33"/>
    </row>
    <row r="22" spans="1:39" ht="15" hidden="1" x14ac:dyDescent="0.25">
      <c r="A22" s="22"/>
      <c r="B22" s="49"/>
      <c r="C22" s="36"/>
      <c r="D22" s="32"/>
      <c r="E22" s="4"/>
      <c r="F22" s="4"/>
      <c r="G22" s="33"/>
      <c r="H22" s="32"/>
      <c r="I22" s="24"/>
      <c r="J22" s="4"/>
      <c r="K22" s="33"/>
      <c r="L22" s="32"/>
      <c r="M22" s="24"/>
      <c r="N22" s="4"/>
      <c r="O22" s="33"/>
      <c r="P22" s="32"/>
      <c r="Q22" s="24"/>
      <c r="R22" s="4"/>
      <c r="S22" s="33"/>
      <c r="T22" s="32"/>
      <c r="U22" s="24"/>
      <c r="V22" s="4"/>
      <c r="W22" s="33"/>
      <c r="X22" s="32"/>
      <c r="Y22" s="24"/>
      <c r="Z22" s="4"/>
      <c r="AA22" s="33"/>
      <c r="AB22" s="32"/>
      <c r="AC22" s="24"/>
      <c r="AD22" s="4"/>
      <c r="AE22" s="33"/>
      <c r="AF22" s="32"/>
      <c r="AG22" s="24"/>
      <c r="AH22" s="4"/>
      <c r="AI22" s="33"/>
      <c r="AJ22" s="32"/>
      <c r="AK22" s="4"/>
      <c r="AL22" s="4"/>
      <c r="AM22" s="33"/>
    </row>
    <row r="23" spans="1:39" ht="15" hidden="1" x14ac:dyDescent="0.25">
      <c r="A23" s="23"/>
      <c r="B23" s="49"/>
      <c r="C23" s="36"/>
      <c r="D23" s="32"/>
      <c r="E23" s="4"/>
      <c r="F23" s="4"/>
      <c r="G23" s="33"/>
      <c r="H23" s="32"/>
      <c r="I23" s="24"/>
      <c r="J23" s="4"/>
      <c r="K23" s="33"/>
      <c r="L23" s="32"/>
      <c r="M23" s="24"/>
      <c r="N23" s="4"/>
      <c r="O23" s="33"/>
      <c r="P23" s="32"/>
      <c r="Q23" s="24"/>
      <c r="R23" s="4"/>
      <c r="S23" s="33"/>
      <c r="T23" s="32"/>
      <c r="U23" s="24"/>
      <c r="V23" s="4"/>
      <c r="W23" s="33"/>
      <c r="X23" s="32"/>
      <c r="Y23" s="24"/>
      <c r="Z23" s="4"/>
      <c r="AA23" s="33"/>
      <c r="AB23" s="32"/>
      <c r="AC23" s="24"/>
      <c r="AD23" s="4"/>
      <c r="AE23" s="33"/>
      <c r="AF23" s="32"/>
      <c r="AG23" s="24"/>
      <c r="AH23" s="4"/>
      <c r="AI23" s="33"/>
      <c r="AJ23" s="32"/>
      <c r="AK23" s="4"/>
      <c r="AL23" s="4"/>
      <c r="AM23" s="33"/>
    </row>
    <row r="24" spans="1:39" ht="15" hidden="1" x14ac:dyDescent="0.25">
      <c r="A24" s="22"/>
      <c r="B24" s="49"/>
      <c r="C24" s="36"/>
      <c r="D24" s="32"/>
      <c r="E24" s="4"/>
      <c r="F24" s="4"/>
      <c r="G24" s="33"/>
      <c r="H24" s="32"/>
      <c r="I24" s="24"/>
      <c r="J24" s="4"/>
      <c r="K24" s="33"/>
      <c r="L24" s="32"/>
      <c r="M24" s="24"/>
      <c r="N24" s="4"/>
      <c r="O24" s="33"/>
      <c r="P24" s="32"/>
      <c r="Q24" s="24"/>
      <c r="R24" s="4"/>
      <c r="S24" s="33"/>
      <c r="T24" s="32"/>
      <c r="U24" s="24"/>
      <c r="V24" s="4"/>
      <c r="W24" s="33"/>
      <c r="X24" s="32"/>
      <c r="Y24" s="24"/>
      <c r="Z24" s="4"/>
      <c r="AA24" s="33"/>
      <c r="AB24" s="32"/>
      <c r="AC24" s="24"/>
      <c r="AD24" s="4"/>
      <c r="AE24" s="33"/>
      <c r="AF24" s="32"/>
      <c r="AG24" s="24"/>
      <c r="AH24" s="4"/>
      <c r="AI24" s="33"/>
      <c r="AJ24" s="32"/>
      <c r="AK24" s="4"/>
      <c r="AL24" s="4"/>
      <c r="AM24" s="33"/>
    </row>
    <row r="25" spans="1:39" ht="15" hidden="1" x14ac:dyDescent="0.25">
      <c r="A25" s="23"/>
      <c r="B25" s="49"/>
      <c r="C25" s="36"/>
      <c r="D25" s="32"/>
      <c r="E25" s="4"/>
      <c r="F25" s="4"/>
      <c r="G25" s="33"/>
      <c r="H25" s="32"/>
      <c r="I25" s="24"/>
      <c r="J25" s="4"/>
      <c r="K25" s="33"/>
      <c r="L25" s="32"/>
      <c r="M25" s="24"/>
      <c r="N25" s="4"/>
      <c r="O25" s="33"/>
      <c r="P25" s="32"/>
      <c r="Q25" s="24"/>
      <c r="R25" s="4"/>
      <c r="S25" s="33"/>
      <c r="T25" s="32"/>
      <c r="U25" s="24"/>
      <c r="V25" s="4"/>
      <c r="W25" s="33"/>
      <c r="X25" s="32"/>
      <c r="Y25" s="24"/>
      <c r="Z25" s="4"/>
      <c r="AA25" s="33"/>
      <c r="AB25" s="32"/>
      <c r="AC25" s="24"/>
      <c r="AD25" s="4"/>
      <c r="AE25" s="33"/>
      <c r="AF25" s="32"/>
      <c r="AG25" s="24"/>
      <c r="AH25" s="4"/>
      <c r="AI25" s="33"/>
      <c r="AJ25" s="32"/>
      <c r="AK25" s="4"/>
      <c r="AL25" s="4"/>
      <c r="AM25" s="33"/>
    </row>
    <row r="26" spans="1:39" ht="15" hidden="1" x14ac:dyDescent="0.25">
      <c r="A26" s="23"/>
      <c r="B26" s="49"/>
      <c r="C26" s="36"/>
      <c r="D26" s="32"/>
      <c r="E26" s="4"/>
      <c r="F26" s="4"/>
      <c r="G26" s="33"/>
      <c r="H26" s="32"/>
      <c r="I26" s="24"/>
      <c r="J26" s="4"/>
      <c r="K26" s="33"/>
      <c r="L26" s="32"/>
      <c r="M26" s="24"/>
      <c r="N26" s="4"/>
      <c r="O26" s="33"/>
      <c r="P26" s="32"/>
      <c r="Q26" s="24"/>
      <c r="R26" s="4"/>
      <c r="S26" s="33"/>
      <c r="T26" s="32"/>
      <c r="U26" s="24"/>
      <c r="V26" s="4"/>
      <c r="W26" s="33"/>
      <c r="X26" s="32"/>
      <c r="Y26" s="24"/>
      <c r="Z26" s="4"/>
      <c r="AA26" s="33"/>
      <c r="AB26" s="32"/>
      <c r="AC26" s="24"/>
      <c r="AD26" s="4"/>
      <c r="AE26" s="33"/>
      <c r="AF26" s="32"/>
      <c r="AG26" s="24"/>
      <c r="AH26" s="4"/>
      <c r="AI26" s="33"/>
      <c r="AJ26" s="32"/>
      <c r="AK26" s="4"/>
      <c r="AL26" s="4"/>
      <c r="AM26" s="33"/>
    </row>
    <row r="27" spans="1:39" ht="15" hidden="1" x14ac:dyDescent="0.25">
      <c r="A27" s="22"/>
      <c r="B27" s="49"/>
      <c r="C27" s="36"/>
      <c r="D27" s="32"/>
      <c r="E27" s="4"/>
      <c r="F27" s="4"/>
      <c r="G27" s="33"/>
      <c r="H27" s="32"/>
      <c r="I27" s="24"/>
      <c r="J27" s="4"/>
      <c r="K27" s="33"/>
      <c r="L27" s="32"/>
      <c r="M27" s="24"/>
      <c r="N27" s="4"/>
      <c r="O27" s="33"/>
      <c r="P27" s="32"/>
      <c r="Q27" s="24"/>
      <c r="R27" s="4"/>
      <c r="S27" s="33"/>
      <c r="T27" s="32"/>
      <c r="U27" s="24"/>
      <c r="V27" s="4"/>
      <c r="W27" s="33"/>
      <c r="X27" s="32"/>
      <c r="Y27" s="24"/>
      <c r="Z27" s="4"/>
      <c r="AA27" s="33"/>
      <c r="AB27" s="32"/>
      <c r="AC27" s="24"/>
      <c r="AD27" s="4"/>
      <c r="AE27" s="33"/>
      <c r="AF27" s="32"/>
      <c r="AG27" s="24"/>
      <c r="AH27" s="4"/>
      <c r="AI27" s="33"/>
      <c r="AJ27" s="32"/>
      <c r="AK27" s="4"/>
      <c r="AL27" s="4"/>
      <c r="AM27" s="33"/>
    </row>
    <row r="28" spans="1:39" ht="15" hidden="1" x14ac:dyDescent="0.25">
      <c r="A28" s="23"/>
      <c r="B28" s="49"/>
      <c r="C28" s="36"/>
      <c r="D28" s="32"/>
      <c r="E28" s="4"/>
      <c r="F28" s="4"/>
      <c r="G28" s="33"/>
      <c r="H28" s="32"/>
      <c r="I28" s="24"/>
      <c r="J28" s="4"/>
      <c r="K28" s="33"/>
      <c r="L28" s="32"/>
      <c r="M28" s="24"/>
      <c r="N28" s="4"/>
      <c r="O28" s="33"/>
      <c r="P28" s="32"/>
      <c r="Q28" s="24"/>
      <c r="R28" s="4"/>
      <c r="S28" s="33"/>
      <c r="T28" s="32"/>
      <c r="U28" s="24"/>
      <c r="V28" s="4"/>
      <c r="W28" s="33"/>
      <c r="X28" s="32"/>
      <c r="Y28" s="24"/>
      <c r="Z28" s="4"/>
      <c r="AA28" s="33"/>
      <c r="AB28" s="32"/>
      <c r="AC28" s="24"/>
      <c r="AD28" s="4"/>
      <c r="AE28" s="33"/>
      <c r="AF28" s="32"/>
      <c r="AG28" s="24"/>
      <c r="AH28" s="4"/>
      <c r="AI28" s="33"/>
      <c r="AJ28" s="32"/>
      <c r="AK28" s="4"/>
      <c r="AL28" s="4"/>
      <c r="AM28" s="33"/>
    </row>
    <row r="29" spans="1:39" ht="15" hidden="1" x14ac:dyDescent="0.25">
      <c r="A29" s="22"/>
      <c r="B29" s="49"/>
      <c r="C29" s="36"/>
      <c r="D29" s="32"/>
      <c r="E29" s="4"/>
      <c r="F29" s="4"/>
      <c r="G29" s="33"/>
      <c r="H29" s="32"/>
      <c r="I29" s="24"/>
      <c r="J29" s="4"/>
      <c r="K29" s="33"/>
      <c r="L29" s="32"/>
      <c r="M29" s="24"/>
      <c r="N29" s="4"/>
      <c r="O29" s="33"/>
      <c r="P29" s="32"/>
      <c r="Q29" s="24"/>
      <c r="R29" s="4"/>
      <c r="S29" s="33"/>
      <c r="T29" s="32"/>
      <c r="U29" s="24"/>
      <c r="V29" s="4"/>
      <c r="W29" s="33"/>
      <c r="X29" s="32"/>
      <c r="Y29" s="24"/>
      <c r="Z29" s="4"/>
      <c r="AA29" s="33"/>
      <c r="AB29" s="32"/>
      <c r="AC29" s="24"/>
      <c r="AD29" s="4"/>
      <c r="AE29" s="33"/>
      <c r="AF29" s="32"/>
      <c r="AG29" s="24"/>
      <c r="AH29" s="4"/>
      <c r="AI29" s="33"/>
      <c r="AJ29" s="32"/>
      <c r="AK29" s="4"/>
      <c r="AL29" s="4"/>
      <c r="AM29" s="33"/>
    </row>
    <row r="30" spans="1:39" ht="15" hidden="1" x14ac:dyDescent="0.25">
      <c r="A30" s="23"/>
      <c r="B30" s="49"/>
      <c r="C30" s="36"/>
      <c r="D30" s="32"/>
      <c r="E30" s="4"/>
      <c r="F30" s="4"/>
      <c r="G30" s="33"/>
      <c r="H30" s="32"/>
      <c r="I30" s="24"/>
      <c r="J30" s="4"/>
      <c r="K30" s="33"/>
      <c r="L30" s="32"/>
      <c r="M30" s="24"/>
      <c r="N30" s="4"/>
      <c r="O30" s="33"/>
      <c r="P30" s="32"/>
      <c r="Q30" s="24"/>
      <c r="R30" s="4"/>
      <c r="S30" s="33"/>
      <c r="T30" s="32"/>
      <c r="U30" s="24"/>
      <c r="V30" s="4"/>
      <c r="W30" s="33"/>
      <c r="X30" s="32"/>
      <c r="Y30" s="24"/>
      <c r="Z30" s="4"/>
      <c r="AA30" s="33"/>
      <c r="AB30" s="32"/>
      <c r="AC30" s="24"/>
      <c r="AD30" s="4"/>
      <c r="AE30" s="33"/>
      <c r="AF30" s="32"/>
      <c r="AG30" s="24"/>
      <c r="AH30" s="4"/>
      <c r="AI30" s="33"/>
      <c r="AJ30" s="32"/>
      <c r="AK30" s="4"/>
      <c r="AL30" s="4"/>
      <c r="AM30" s="33"/>
    </row>
    <row r="31" spans="1:39" ht="15" hidden="1" x14ac:dyDescent="0.25">
      <c r="A31" s="22"/>
      <c r="B31" s="49"/>
      <c r="C31" s="36"/>
      <c r="D31" s="32"/>
      <c r="E31" s="4"/>
      <c r="F31" s="4"/>
      <c r="G31" s="33"/>
      <c r="H31" s="32"/>
      <c r="I31" s="24"/>
      <c r="J31" s="4"/>
      <c r="K31" s="33"/>
      <c r="L31" s="32"/>
      <c r="M31" s="24"/>
      <c r="N31" s="4"/>
      <c r="O31" s="33"/>
      <c r="P31" s="32"/>
      <c r="Q31" s="24"/>
      <c r="R31" s="4"/>
      <c r="S31" s="33"/>
      <c r="T31" s="32"/>
      <c r="U31" s="24"/>
      <c r="V31" s="4"/>
      <c r="W31" s="33"/>
      <c r="X31" s="32"/>
      <c r="Y31" s="24"/>
      <c r="Z31" s="4"/>
      <c r="AA31" s="33"/>
      <c r="AB31" s="32"/>
      <c r="AC31" s="24"/>
      <c r="AD31" s="4"/>
      <c r="AE31" s="33"/>
      <c r="AF31" s="32"/>
      <c r="AG31" s="24"/>
      <c r="AH31" s="4"/>
      <c r="AI31" s="33"/>
      <c r="AJ31" s="32"/>
      <c r="AK31" s="4"/>
      <c r="AL31" s="4"/>
      <c r="AM31" s="33"/>
    </row>
    <row r="32" spans="1:39" ht="15" hidden="1" x14ac:dyDescent="0.25">
      <c r="A32" s="23"/>
      <c r="B32" s="49"/>
      <c r="C32" s="36"/>
      <c r="D32" s="32"/>
      <c r="E32" s="4"/>
      <c r="F32" s="4"/>
      <c r="G32" s="33"/>
      <c r="H32" s="32"/>
      <c r="I32" s="24"/>
      <c r="J32" s="4"/>
      <c r="K32" s="33"/>
      <c r="L32" s="32"/>
      <c r="M32" s="24"/>
      <c r="N32" s="4"/>
      <c r="O32" s="33"/>
      <c r="P32" s="32"/>
      <c r="Q32" s="24"/>
      <c r="R32" s="4"/>
      <c r="S32" s="33"/>
      <c r="T32" s="32"/>
      <c r="U32" s="24"/>
      <c r="V32" s="4"/>
      <c r="W32" s="33"/>
      <c r="X32" s="32"/>
      <c r="Y32" s="24"/>
      <c r="Z32" s="4"/>
      <c r="AA32" s="33"/>
      <c r="AB32" s="32"/>
      <c r="AC32" s="24"/>
      <c r="AD32" s="4"/>
      <c r="AE32" s="33"/>
      <c r="AF32" s="32"/>
      <c r="AG32" s="24"/>
      <c r="AH32" s="4"/>
      <c r="AI32" s="33"/>
      <c r="AJ32" s="32"/>
      <c r="AK32" s="4"/>
      <c r="AL32" s="4"/>
      <c r="AM32" s="33"/>
    </row>
    <row r="33" spans="1:39" ht="15" hidden="1" x14ac:dyDescent="0.25">
      <c r="A33" s="22"/>
      <c r="B33" s="49"/>
      <c r="C33" s="36"/>
      <c r="D33" s="32"/>
      <c r="E33" s="4"/>
      <c r="F33" s="4"/>
      <c r="G33" s="33"/>
      <c r="H33" s="32"/>
      <c r="I33" s="24"/>
      <c r="J33" s="4"/>
      <c r="K33" s="33"/>
      <c r="L33" s="32"/>
      <c r="M33" s="24"/>
      <c r="N33" s="4"/>
      <c r="O33" s="33"/>
      <c r="P33" s="32"/>
      <c r="Q33" s="24"/>
      <c r="R33" s="4"/>
      <c r="S33" s="33"/>
      <c r="T33" s="32"/>
      <c r="U33" s="24"/>
      <c r="V33" s="4"/>
      <c r="W33" s="33"/>
      <c r="X33" s="32"/>
      <c r="Y33" s="24"/>
      <c r="Z33" s="4"/>
      <c r="AA33" s="33"/>
      <c r="AB33" s="32"/>
      <c r="AC33" s="24"/>
      <c r="AD33" s="4"/>
      <c r="AE33" s="33"/>
      <c r="AF33" s="32"/>
      <c r="AG33" s="24"/>
      <c r="AH33" s="4"/>
      <c r="AI33" s="33"/>
      <c r="AJ33" s="32"/>
      <c r="AK33" s="4"/>
      <c r="AL33" s="4"/>
      <c r="AM33" s="33"/>
    </row>
    <row r="34" spans="1:39" ht="15" hidden="1" x14ac:dyDescent="0.25">
      <c r="A34" s="23"/>
      <c r="B34" s="49"/>
      <c r="C34" s="36"/>
      <c r="D34" s="32"/>
      <c r="E34" s="4"/>
      <c r="F34" s="4"/>
      <c r="G34" s="33"/>
      <c r="H34" s="32"/>
      <c r="I34" s="24"/>
      <c r="J34" s="4"/>
      <c r="K34" s="33"/>
      <c r="L34" s="32"/>
      <c r="M34" s="24"/>
      <c r="N34" s="4"/>
      <c r="O34" s="33"/>
      <c r="P34" s="32"/>
      <c r="Q34" s="24"/>
      <c r="R34" s="4"/>
      <c r="S34" s="33"/>
      <c r="T34" s="32"/>
      <c r="U34" s="24"/>
      <c r="V34" s="4"/>
      <c r="W34" s="33"/>
      <c r="X34" s="32"/>
      <c r="Y34" s="24"/>
      <c r="Z34" s="4"/>
      <c r="AA34" s="33"/>
      <c r="AB34" s="32"/>
      <c r="AC34" s="24"/>
      <c r="AD34" s="4"/>
      <c r="AE34" s="33"/>
      <c r="AF34" s="32"/>
      <c r="AG34" s="24"/>
      <c r="AH34" s="4"/>
      <c r="AI34" s="33"/>
      <c r="AJ34" s="32"/>
      <c r="AK34" s="4"/>
      <c r="AL34" s="4"/>
      <c r="AM34" s="33"/>
    </row>
    <row r="35" spans="1:39" ht="15" hidden="1" x14ac:dyDescent="0.25">
      <c r="A35" s="22"/>
      <c r="B35" s="49"/>
      <c r="C35" s="36"/>
      <c r="D35" s="32"/>
      <c r="E35" s="4"/>
      <c r="F35" s="4"/>
      <c r="G35" s="33"/>
      <c r="H35" s="32"/>
      <c r="I35" s="24"/>
      <c r="J35" s="4"/>
      <c r="K35" s="33"/>
      <c r="L35" s="32"/>
      <c r="M35" s="24"/>
      <c r="N35" s="4"/>
      <c r="O35" s="33"/>
      <c r="P35" s="32"/>
      <c r="Q35" s="24"/>
      <c r="R35" s="4"/>
      <c r="S35" s="33"/>
      <c r="T35" s="32"/>
      <c r="U35" s="24"/>
      <c r="V35" s="4"/>
      <c r="W35" s="33"/>
      <c r="X35" s="32"/>
      <c r="Y35" s="24"/>
      <c r="Z35" s="4"/>
      <c r="AA35" s="33"/>
      <c r="AB35" s="32"/>
      <c r="AC35" s="24"/>
      <c r="AD35" s="4"/>
      <c r="AE35" s="33"/>
      <c r="AF35" s="32"/>
      <c r="AG35" s="24"/>
      <c r="AH35" s="4"/>
      <c r="AI35" s="33"/>
      <c r="AJ35" s="32"/>
      <c r="AK35" s="4"/>
      <c r="AL35" s="4"/>
      <c r="AM35" s="33"/>
    </row>
    <row r="36" spans="1:39" ht="15" hidden="1" x14ac:dyDescent="0.25">
      <c r="A36" s="23"/>
      <c r="B36" s="49"/>
      <c r="C36" s="36"/>
      <c r="D36" s="32"/>
      <c r="E36" s="4"/>
      <c r="F36" s="4"/>
      <c r="G36" s="33"/>
      <c r="H36" s="32"/>
      <c r="I36" s="24"/>
      <c r="J36" s="4"/>
      <c r="K36" s="33"/>
      <c r="L36" s="32"/>
      <c r="M36" s="24"/>
      <c r="N36" s="4"/>
      <c r="O36" s="33"/>
      <c r="P36" s="32"/>
      <c r="Q36" s="24"/>
      <c r="R36" s="4"/>
      <c r="S36" s="33"/>
      <c r="T36" s="32"/>
      <c r="U36" s="24"/>
      <c r="V36" s="4"/>
      <c r="W36" s="33"/>
      <c r="X36" s="32"/>
      <c r="Y36" s="24"/>
      <c r="Z36" s="4"/>
      <c r="AA36" s="33"/>
      <c r="AB36" s="32"/>
      <c r="AC36" s="24"/>
      <c r="AD36" s="4"/>
      <c r="AE36" s="33"/>
      <c r="AF36" s="32"/>
      <c r="AG36" s="24"/>
      <c r="AH36" s="4"/>
      <c r="AI36" s="33"/>
      <c r="AJ36" s="32"/>
      <c r="AK36" s="4"/>
      <c r="AL36" s="4"/>
      <c r="AM36" s="33"/>
    </row>
    <row r="37" spans="1:39" ht="15" hidden="1" x14ac:dyDescent="0.25">
      <c r="A37" s="22"/>
      <c r="B37" s="49"/>
      <c r="C37" s="36"/>
      <c r="D37" s="32"/>
      <c r="E37" s="4"/>
      <c r="F37" s="4"/>
      <c r="G37" s="33"/>
      <c r="H37" s="32"/>
      <c r="I37" s="24"/>
      <c r="J37" s="4"/>
      <c r="K37" s="33"/>
      <c r="L37" s="32"/>
      <c r="M37" s="24"/>
      <c r="N37" s="4"/>
      <c r="O37" s="33"/>
      <c r="P37" s="32"/>
      <c r="Q37" s="24"/>
      <c r="R37" s="4"/>
      <c r="S37" s="33"/>
      <c r="T37" s="32"/>
      <c r="U37" s="24"/>
      <c r="V37" s="4"/>
      <c r="W37" s="33"/>
      <c r="X37" s="32"/>
      <c r="Y37" s="24"/>
      <c r="Z37" s="4"/>
      <c r="AA37" s="33"/>
      <c r="AB37" s="32"/>
      <c r="AC37" s="24"/>
      <c r="AD37" s="4"/>
      <c r="AE37" s="33"/>
      <c r="AF37" s="32"/>
      <c r="AG37" s="24"/>
      <c r="AH37" s="4"/>
      <c r="AI37" s="33"/>
      <c r="AJ37" s="32"/>
      <c r="AK37" s="4"/>
      <c r="AL37" s="4"/>
      <c r="AM37" s="33"/>
    </row>
    <row r="38" spans="1:39" ht="15" hidden="1" x14ac:dyDescent="0.25">
      <c r="A38" s="23"/>
      <c r="B38" s="49"/>
      <c r="C38" s="36"/>
      <c r="D38" s="32"/>
      <c r="E38" s="4"/>
      <c r="F38" s="4"/>
      <c r="G38" s="33"/>
      <c r="H38" s="32"/>
      <c r="I38" s="24"/>
      <c r="J38" s="4"/>
      <c r="K38" s="33"/>
      <c r="L38" s="32"/>
      <c r="M38" s="24"/>
      <c r="N38" s="4"/>
      <c r="O38" s="33"/>
      <c r="P38" s="32"/>
      <c r="Q38" s="24"/>
      <c r="R38" s="4"/>
      <c r="S38" s="33"/>
      <c r="T38" s="32"/>
      <c r="U38" s="24"/>
      <c r="V38" s="4"/>
      <c r="W38" s="33"/>
      <c r="X38" s="32"/>
      <c r="Y38" s="24"/>
      <c r="Z38" s="4"/>
      <c r="AA38" s="33"/>
      <c r="AB38" s="32"/>
      <c r="AC38" s="24"/>
      <c r="AD38" s="4"/>
      <c r="AE38" s="33"/>
      <c r="AF38" s="32"/>
      <c r="AG38" s="24"/>
      <c r="AH38" s="4"/>
      <c r="AI38" s="33"/>
      <c r="AJ38" s="32"/>
      <c r="AK38" s="4"/>
      <c r="AL38" s="4"/>
      <c r="AM38" s="33"/>
    </row>
    <row r="39" spans="1:39" ht="15" hidden="1" x14ac:dyDescent="0.25">
      <c r="A39" s="22"/>
      <c r="B39" s="49"/>
      <c r="C39" s="36"/>
      <c r="D39" s="32"/>
      <c r="E39" s="4"/>
      <c r="F39" s="4"/>
      <c r="G39" s="33"/>
      <c r="H39" s="32"/>
      <c r="I39" s="24"/>
      <c r="J39" s="4"/>
      <c r="K39" s="33"/>
      <c r="L39" s="32"/>
      <c r="M39" s="24"/>
      <c r="N39" s="4"/>
      <c r="O39" s="33"/>
      <c r="P39" s="32"/>
      <c r="Q39" s="24"/>
      <c r="R39" s="4"/>
      <c r="S39" s="33"/>
      <c r="T39" s="32"/>
      <c r="U39" s="24"/>
      <c r="V39" s="4"/>
      <c r="W39" s="33"/>
      <c r="X39" s="32"/>
      <c r="Y39" s="24"/>
      <c r="Z39" s="4"/>
      <c r="AA39" s="33"/>
      <c r="AB39" s="32"/>
      <c r="AC39" s="24"/>
      <c r="AD39" s="4"/>
      <c r="AE39" s="33"/>
      <c r="AF39" s="32"/>
      <c r="AG39" s="24"/>
      <c r="AH39" s="4"/>
      <c r="AI39" s="33"/>
      <c r="AJ39" s="32"/>
      <c r="AK39" s="4"/>
      <c r="AL39" s="4"/>
      <c r="AM39" s="33"/>
    </row>
    <row r="40" spans="1:39" ht="15" hidden="1" x14ac:dyDescent="0.25">
      <c r="A40" s="23"/>
      <c r="B40" s="49"/>
      <c r="C40" s="36"/>
      <c r="D40" s="32"/>
      <c r="E40" s="4"/>
      <c r="F40" s="4"/>
      <c r="G40" s="33"/>
      <c r="H40" s="32"/>
      <c r="I40" s="24"/>
      <c r="J40" s="4"/>
      <c r="K40" s="33"/>
      <c r="L40" s="32"/>
      <c r="M40" s="24"/>
      <c r="N40" s="4"/>
      <c r="O40" s="33"/>
      <c r="P40" s="32"/>
      <c r="Q40" s="24"/>
      <c r="R40" s="4"/>
      <c r="S40" s="33"/>
      <c r="T40" s="32"/>
      <c r="U40" s="24"/>
      <c r="V40" s="4"/>
      <c r="W40" s="33"/>
      <c r="X40" s="32"/>
      <c r="Y40" s="24"/>
      <c r="Z40" s="4"/>
      <c r="AA40" s="33"/>
      <c r="AB40" s="32"/>
      <c r="AC40" s="24"/>
      <c r="AD40" s="4"/>
      <c r="AE40" s="33"/>
      <c r="AF40" s="32"/>
      <c r="AG40" s="24"/>
      <c r="AH40" s="4"/>
      <c r="AI40" s="33"/>
      <c r="AJ40" s="32"/>
      <c r="AK40" s="4"/>
      <c r="AL40" s="4"/>
      <c r="AM40" s="33"/>
    </row>
    <row r="41" spans="1:39" ht="15" hidden="1" x14ac:dyDescent="0.25">
      <c r="A41" s="22"/>
      <c r="B41" s="49"/>
      <c r="C41" s="36"/>
      <c r="D41" s="32"/>
      <c r="E41" s="4"/>
      <c r="F41" s="4"/>
      <c r="G41" s="33"/>
      <c r="H41" s="32"/>
      <c r="I41" s="24"/>
      <c r="J41" s="4"/>
      <c r="K41" s="33"/>
      <c r="L41" s="32"/>
      <c r="M41" s="24"/>
      <c r="N41" s="4"/>
      <c r="O41" s="33"/>
      <c r="P41" s="32"/>
      <c r="Q41" s="24"/>
      <c r="R41" s="4"/>
      <c r="S41" s="33"/>
      <c r="T41" s="32"/>
      <c r="U41" s="24"/>
      <c r="V41" s="4"/>
      <c r="W41" s="33"/>
      <c r="X41" s="32"/>
      <c r="Y41" s="24"/>
      <c r="Z41" s="4"/>
      <c r="AA41" s="33"/>
      <c r="AB41" s="32"/>
      <c r="AC41" s="24"/>
      <c r="AD41" s="4"/>
      <c r="AE41" s="33"/>
      <c r="AF41" s="32"/>
      <c r="AG41" s="24"/>
      <c r="AH41" s="4"/>
      <c r="AI41" s="33"/>
      <c r="AJ41" s="32"/>
      <c r="AK41" s="4"/>
      <c r="AL41" s="4"/>
      <c r="AM41" s="33"/>
    </row>
    <row r="42" spans="1:39" ht="15" hidden="1" x14ac:dyDescent="0.25">
      <c r="A42" s="23"/>
      <c r="B42" s="49"/>
      <c r="C42" s="36"/>
      <c r="D42" s="32"/>
      <c r="E42" s="4"/>
      <c r="F42" s="4"/>
      <c r="G42" s="33"/>
      <c r="H42" s="32"/>
      <c r="I42" s="24"/>
      <c r="J42" s="4"/>
      <c r="K42" s="33"/>
      <c r="L42" s="32"/>
      <c r="M42" s="24"/>
      <c r="N42" s="4"/>
      <c r="O42" s="33"/>
      <c r="P42" s="32"/>
      <c r="Q42" s="24"/>
      <c r="R42" s="4"/>
      <c r="S42" s="33"/>
      <c r="T42" s="32"/>
      <c r="U42" s="24"/>
      <c r="V42" s="4"/>
      <c r="W42" s="33"/>
      <c r="X42" s="32"/>
      <c r="Y42" s="24"/>
      <c r="Z42" s="4"/>
      <c r="AA42" s="33"/>
      <c r="AB42" s="32"/>
      <c r="AC42" s="24"/>
      <c r="AD42" s="4"/>
      <c r="AE42" s="33"/>
      <c r="AF42" s="32"/>
      <c r="AG42" s="24"/>
      <c r="AH42" s="4"/>
      <c r="AI42" s="33"/>
      <c r="AJ42" s="32"/>
      <c r="AK42" s="4"/>
      <c r="AL42" s="4"/>
      <c r="AM42" s="33"/>
    </row>
    <row r="43" spans="1:39" ht="15" hidden="1" x14ac:dyDescent="0.25">
      <c r="A43" s="22"/>
      <c r="B43" s="49"/>
      <c r="C43" s="36"/>
      <c r="D43" s="32"/>
      <c r="E43" s="4"/>
      <c r="F43" s="4"/>
      <c r="G43" s="33"/>
      <c r="H43" s="32"/>
      <c r="I43" s="24"/>
      <c r="J43" s="4"/>
      <c r="K43" s="33"/>
      <c r="L43" s="32"/>
      <c r="M43" s="24"/>
      <c r="N43" s="4"/>
      <c r="O43" s="33"/>
      <c r="P43" s="32"/>
      <c r="Q43" s="24"/>
      <c r="R43" s="4"/>
      <c r="S43" s="33"/>
      <c r="T43" s="32"/>
      <c r="U43" s="24"/>
      <c r="V43" s="4"/>
      <c r="W43" s="33"/>
      <c r="X43" s="32"/>
      <c r="Y43" s="24"/>
      <c r="Z43" s="4"/>
      <c r="AA43" s="33"/>
      <c r="AB43" s="32"/>
      <c r="AC43" s="24"/>
      <c r="AD43" s="4"/>
      <c r="AE43" s="33"/>
      <c r="AF43" s="32"/>
      <c r="AG43" s="24"/>
      <c r="AH43" s="4"/>
      <c r="AI43" s="33"/>
      <c r="AJ43" s="32"/>
      <c r="AK43" s="4"/>
      <c r="AL43" s="4"/>
      <c r="AM43" s="33"/>
    </row>
    <row r="44" spans="1:39" ht="15" hidden="1" x14ac:dyDescent="0.25">
      <c r="A44" s="23"/>
      <c r="B44" s="49"/>
      <c r="C44" s="36"/>
      <c r="D44" s="32"/>
      <c r="E44" s="4"/>
      <c r="F44" s="4"/>
      <c r="G44" s="33"/>
      <c r="H44" s="32"/>
      <c r="I44" s="24"/>
      <c r="J44" s="4"/>
      <c r="K44" s="33"/>
      <c r="L44" s="32"/>
      <c r="M44" s="24"/>
      <c r="N44" s="4"/>
      <c r="O44" s="33"/>
      <c r="P44" s="32"/>
      <c r="Q44" s="24"/>
      <c r="R44" s="4"/>
      <c r="S44" s="33"/>
      <c r="T44" s="32"/>
      <c r="U44" s="24"/>
      <c r="V44" s="4"/>
      <c r="W44" s="33"/>
      <c r="X44" s="32"/>
      <c r="Y44" s="24"/>
      <c r="Z44" s="4"/>
      <c r="AA44" s="33"/>
      <c r="AB44" s="32"/>
      <c r="AC44" s="24"/>
      <c r="AD44" s="4"/>
      <c r="AE44" s="33"/>
      <c r="AF44" s="32"/>
      <c r="AG44" s="24"/>
      <c r="AH44" s="4"/>
      <c r="AI44" s="33"/>
      <c r="AJ44" s="32"/>
      <c r="AK44" s="4"/>
      <c r="AL44" s="4"/>
      <c r="AM44" s="33"/>
    </row>
    <row r="45" spans="1:39" ht="15" hidden="1" x14ac:dyDescent="0.25">
      <c r="A45" s="22"/>
      <c r="B45" s="49"/>
      <c r="C45" s="36"/>
      <c r="D45" s="32"/>
      <c r="E45" s="4"/>
      <c r="F45" s="4"/>
      <c r="G45" s="33"/>
      <c r="H45" s="32"/>
      <c r="I45" s="24"/>
      <c r="J45" s="4"/>
      <c r="K45" s="33"/>
      <c r="L45" s="32"/>
      <c r="M45" s="24"/>
      <c r="N45" s="4"/>
      <c r="O45" s="33"/>
      <c r="P45" s="32"/>
      <c r="Q45" s="24"/>
      <c r="R45" s="4"/>
      <c r="S45" s="33"/>
      <c r="T45" s="32"/>
      <c r="U45" s="24"/>
      <c r="V45" s="4"/>
      <c r="W45" s="33"/>
      <c r="X45" s="32"/>
      <c r="Y45" s="24"/>
      <c r="Z45" s="4"/>
      <c r="AA45" s="33"/>
      <c r="AB45" s="32"/>
      <c r="AC45" s="24"/>
      <c r="AD45" s="4"/>
      <c r="AE45" s="33"/>
      <c r="AF45" s="32"/>
      <c r="AG45" s="24"/>
      <c r="AH45" s="4"/>
      <c r="AI45" s="33"/>
      <c r="AJ45" s="32"/>
      <c r="AK45" s="4"/>
      <c r="AL45" s="4"/>
      <c r="AM45" s="33"/>
    </row>
    <row r="46" spans="1:39" ht="15" hidden="1" x14ac:dyDescent="0.25">
      <c r="A46" s="23"/>
      <c r="B46" s="49"/>
      <c r="C46" s="36"/>
      <c r="D46" s="32"/>
      <c r="E46" s="4"/>
      <c r="F46" s="4"/>
      <c r="G46" s="33"/>
      <c r="H46" s="32"/>
      <c r="I46" s="24"/>
      <c r="J46" s="4"/>
      <c r="K46" s="33"/>
      <c r="L46" s="32"/>
      <c r="M46" s="24"/>
      <c r="N46" s="4"/>
      <c r="O46" s="33"/>
      <c r="P46" s="32"/>
      <c r="Q46" s="24"/>
      <c r="R46" s="4"/>
      <c r="S46" s="33"/>
      <c r="T46" s="32"/>
      <c r="U46" s="24"/>
      <c r="V46" s="4"/>
      <c r="W46" s="33"/>
      <c r="X46" s="32"/>
      <c r="Y46" s="24"/>
      <c r="Z46" s="4"/>
      <c r="AA46" s="33"/>
      <c r="AB46" s="32"/>
      <c r="AC46" s="24"/>
      <c r="AD46" s="4"/>
      <c r="AE46" s="33"/>
      <c r="AF46" s="32"/>
      <c r="AG46" s="24"/>
      <c r="AH46" s="4"/>
      <c r="AI46" s="33"/>
      <c r="AJ46" s="32"/>
      <c r="AK46" s="4"/>
      <c r="AL46" s="4"/>
      <c r="AM46" s="33"/>
    </row>
    <row r="47" spans="1:39" ht="15" hidden="1" x14ac:dyDescent="0.25">
      <c r="A47" s="22"/>
      <c r="B47" s="49"/>
      <c r="C47" s="36"/>
      <c r="D47" s="32"/>
      <c r="E47" s="4"/>
      <c r="F47" s="4"/>
      <c r="G47" s="33"/>
      <c r="H47" s="32"/>
      <c r="I47" s="24"/>
      <c r="J47" s="4"/>
      <c r="K47" s="33"/>
      <c r="L47" s="32"/>
      <c r="M47" s="24"/>
      <c r="N47" s="4"/>
      <c r="O47" s="33"/>
      <c r="P47" s="32"/>
      <c r="Q47" s="24"/>
      <c r="R47" s="4"/>
      <c r="S47" s="33"/>
      <c r="T47" s="32"/>
      <c r="U47" s="24"/>
      <c r="V47" s="4"/>
      <c r="W47" s="33"/>
      <c r="X47" s="32"/>
      <c r="Y47" s="24"/>
      <c r="Z47" s="4"/>
      <c r="AA47" s="33"/>
      <c r="AB47" s="32"/>
      <c r="AC47" s="24"/>
      <c r="AD47" s="4"/>
      <c r="AE47" s="33"/>
      <c r="AF47" s="32"/>
      <c r="AG47" s="24"/>
      <c r="AH47" s="4"/>
      <c r="AI47" s="33"/>
      <c r="AJ47" s="32"/>
      <c r="AK47" s="4"/>
      <c r="AL47" s="4"/>
      <c r="AM47" s="33"/>
    </row>
    <row r="48" spans="1:39" ht="15" hidden="1" x14ac:dyDescent="0.25">
      <c r="A48" s="23"/>
      <c r="B48" s="49"/>
      <c r="C48" s="36"/>
      <c r="D48" s="32"/>
      <c r="E48" s="4"/>
      <c r="F48" s="4"/>
      <c r="G48" s="33"/>
      <c r="H48" s="32"/>
      <c r="I48" s="24"/>
      <c r="J48" s="4"/>
      <c r="K48" s="33"/>
      <c r="L48" s="32"/>
      <c r="M48" s="24"/>
      <c r="N48" s="4"/>
      <c r="O48" s="33"/>
      <c r="P48" s="32"/>
      <c r="Q48" s="24"/>
      <c r="R48" s="4"/>
      <c r="S48" s="33"/>
      <c r="T48" s="32"/>
      <c r="U48" s="24"/>
      <c r="V48" s="4"/>
      <c r="W48" s="33"/>
      <c r="X48" s="32"/>
      <c r="Y48" s="24"/>
      <c r="Z48" s="4"/>
      <c r="AA48" s="33"/>
      <c r="AB48" s="32"/>
      <c r="AC48" s="24"/>
      <c r="AD48" s="4"/>
      <c r="AE48" s="33"/>
      <c r="AF48" s="32"/>
      <c r="AG48" s="24"/>
      <c r="AH48" s="4"/>
      <c r="AI48" s="33"/>
      <c r="AJ48" s="32"/>
      <c r="AK48" s="4"/>
      <c r="AL48" s="4"/>
      <c r="AM48" s="33"/>
    </row>
    <row r="49" spans="1:39" ht="15" hidden="1" x14ac:dyDescent="0.25">
      <c r="A49" s="22"/>
      <c r="B49" s="49"/>
      <c r="C49" s="36"/>
      <c r="D49" s="32"/>
      <c r="E49" s="4"/>
      <c r="F49" s="4"/>
      <c r="G49" s="33"/>
      <c r="H49" s="32"/>
      <c r="I49" s="24"/>
      <c r="J49" s="4"/>
      <c r="K49" s="33"/>
      <c r="L49" s="32"/>
      <c r="M49" s="24"/>
      <c r="N49" s="4"/>
      <c r="O49" s="33"/>
      <c r="P49" s="32"/>
      <c r="Q49" s="24"/>
      <c r="R49" s="4"/>
      <c r="S49" s="33"/>
      <c r="T49" s="32"/>
      <c r="U49" s="24"/>
      <c r="V49" s="4"/>
      <c r="W49" s="33"/>
      <c r="X49" s="32"/>
      <c r="Y49" s="24"/>
      <c r="Z49" s="4"/>
      <c r="AA49" s="33"/>
      <c r="AB49" s="32"/>
      <c r="AC49" s="24"/>
      <c r="AD49" s="4"/>
      <c r="AE49" s="33"/>
      <c r="AF49" s="32"/>
      <c r="AG49" s="24"/>
      <c r="AH49" s="4"/>
      <c r="AI49" s="33"/>
      <c r="AJ49" s="32"/>
      <c r="AK49" s="4"/>
      <c r="AL49" s="4"/>
      <c r="AM49" s="33"/>
    </row>
    <row r="50" spans="1:39" ht="15" hidden="1" x14ac:dyDescent="0.25">
      <c r="A50" s="23"/>
      <c r="B50" s="49"/>
      <c r="C50" s="36"/>
      <c r="D50" s="32"/>
      <c r="E50" s="4"/>
      <c r="F50" s="4"/>
      <c r="G50" s="33"/>
      <c r="H50" s="32"/>
      <c r="I50" s="24"/>
      <c r="J50" s="4"/>
      <c r="K50" s="33"/>
      <c r="L50" s="32"/>
      <c r="M50" s="24"/>
      <c r="N50" s="4"/>
      <c r="O50" s="33"/>
      <c r="P50" s="32"/>
      <c r="Q50" s="24"/>
      <c r="R50" s="4"/>
      <c r="S50" s="33"/>
      <c r="T50" s="32"/>
      <c r="U50" s="24"/>
      <c r="V50" s="4"/>
      <c r="W50" s="33"/>
      <c r="X50" s="32"/>
      <c r="Y50" s="24"/>
      <c r="Z50" s="4"/>
      <c r="AA50" s="33"/>
      <c r="AB50" s="32"/>
      <c r="AC50" s="24"/>
      <c r="AD50" s="4"/>
      <c r="AE50" s="33"/>
      <c r="AF50" s="32"/>
      <c r="AG50" s="24"/>
      <c r="AH50" s="4"/>
      <c r="AI50" s="33"/>
      <c r="AJ50" s="32"/>
      <c r="AK50" s="4"/>
      <c r="AL50" s="4"/>
      <c r="AM50" s="33"/>
    </row>
    <row r="51" spans="1:39" ht="15" hidden="1" x14ac:dyDescent="0.25">
      <c r="A51" s="22"/>
      <c r="B51" s="49"/>
      <c r="C51" s="36"/>
      <c r="D51" s="32"/>
      <c r="E51" s="4"/>
      <c r="F51" s="4"/>
      <c r="G51" s="33"/>
      <c r="H51" s="32"/>
      <c r="I51" s="24"/>
      <c r="J51" s="4"/>
      <c r="K51" s="33"/>
      <c r="L51" s="32"/>
      <c r="M51" s="24"/>
      <c r="N51" s="4"/>
      <c r="O51" s="33"/>
      <c r="P51" s="32"/>
      <c r="Q51" s="24"/>
      <c r="R51" s="4"/>
      <c r="S51" s="33"/>
      <c r="T51" s="32"/>
      <c r="U51" s="24"/>
      <c r="V51" s="4"/>
      <c r="W51" s="33"/>
      <c r="X51" s="32"/>
      <c r="Y51" s="24"/>
      <c r="Z51" s="4"/>
      <c r="AA51" s="33"/>
      <c r="AB51" s="32"/>
      <c r="AC51" s="24"/>
      <c r="AD51" s="4"/>
      <c r="AE51" s="33"/>
      <c r="AF51" s="32"/>
      <c r="AG51" s="24"/>
      <c r="AH51" s="4"/>
      <c r="AI51" s="33"/>
      <c r="AJ51" s="32"/>
      <c r="AK51" s="4"/>
      <c r="AL51" s="4"/>
      <c r="AM51" s="33"/>
    </row>
    <row r="52" spans="1:39" ht="15" hidden="1" x14ac:dyDescent="0.25">
      <c r="A52" s="23"/>
      <c r="B52" s="49"/>
      <c r="C52" s="36"/>
      <c r="D52" s="32"/>
      <c r="E52" s="4"/>
      <c r="F52" s="4"/>
      <c r="G52" s="33"/>
      <c r="H52" s="32"/>
      <c r="I52" s="24"/>
      <c r="J52" s="4"/>
      <c r="K52" s="33"/>
      <c r="L52" s="32"/>
      <c r="M52" s="24"/>
      <c r="N52" s="4"/>
      <c r="O52" s="33"/>
      <c r="P52" s="32"/>
      <c r="Q52" s="24"/>
      <c r="R52" s="4"/>
      <c r="S52" s="33"/>
      <c r="T52" s="32"/>
      <c r="U52" s="24"/>
      <c r="V52" s="4"/>
      <c r="W52" s="33"/>
      <c r="X52" s="32"/>
      <c r="Y52" s="24"/>
      <c r="Z52" s="4"/>
      <c r="AA52" s="33"/>
      <c r="AB52" s="32"/>
      <c r="AC52" s="24"/>
      <c r="AD52" s="4"/>
      <c r="AE52" s="33"/>
      <c r="AF52" s="32"/>
      <c r="AG52" s="24"/>
      <c r="AH52" s="4"/>
      <c r="AI52" s="33"/>
      <c r="AJ52" s="32"/>
      <c r="AK52" s="4"/>
      <c r="AL52" s="4"/>
      <c r="AM52" s="33"/>
    </row>
    <row r="53" spans="1:39" ht="15" hidden="1" x14ac:dyDescent="0.25">
      <c r="A53" s="22"/>
      <c r="B53" s="49"/>
      <c r="C53" s="36"/>
      <c r="D53" s="32"/>
      <c r="E53" s="4"/>
      <c r="F53" s="4"/>
      <c r="G53" s="33"/>
      <c r="H53" s="32"/>
      <c r="I53" s="24"/>
      <c r="J53" s="4"/>
      <c r="K53" s="33"/>
      <c r="L53" s="32"/>
      <c r="M53" s="24"/>
      <c r="N53" s="4"/>
      <c r="O53" s="33"/>
      <c r="P53" s="32"/>
      <c r="Q53" s="24"/>
      <c r="R53" s="4"/>
      <c r="S53" s="33"/>
      <c r="T53" s="32"/>
      <c r="U53" s="24"/>
      <c r="V53" s="4"/>
      <c r="W53" s="33"/>
      <c r="X53" s="32"/>
      <c r="Y53" s="24"/>
      <c r="Z53" s="4"/>
      <c r="AA53" s="33"/>
      <c r="AB53" s="32"/>
      <c r="AC53" s="24"/>
      <c r="AD53" s="4"/>
      <c r="AE53" s="33"/>
      <c r="AF53" s="32"/>
      <c r="AG53" s="24"/>
      <c r="AH53" s="4"/>
      <c r="AI53" s="33"/>
      <c r="AJ53" s="32"/>
      <c r="AK53" s="4"/>
      <c r="AL53" s="4"/>
      <c r="AM53" s="33"/>
    </row>
    <row r="54" spans="1:39" ht="15" hidden="1" x14ac:dyDescent="0.25">
      <c r="A54" s="22"/>
      <c r="B54" s="49"/>
      <c r="C54" s="36"/>
      <c r="D54" s="32"/>
      <c r="E54" s="4"/>
      <c r="F54" s="4"/>
      <c r="G54" s="33"/>
      <c r="H54" s="32"/>
      <c r="I54" s="24"/>
      <c r="J54" s="4"/>
      <c r="K54" s="33"/>
      <c r="L54" s="32"/>
      <c r="M54" s="24"/>
      <c r="N54" s="4"/>
      <c r="O54" s="33"/>
      <c r="P54" s="32"/>
      <c r="Q54" s="24"/>
      <c r="R54" s="4"/>
      <c r="S54" s="33"/>
      <c r="T54" s="32"/>
      <c r="U54" s="24"/>
      <c r="V54" s="4"/>
      <c r="W54" s="33"/>
      <c r="X54" s="32"/>
      <c r="Y54" s="24"/>
      <c r="Z54" s="4"/>
      <c r="AA54" s="33"/>
      <c r="AB54" s="32"/>
      <c r="AC54" s="24"/>
      <c r="AD54" s="4"/>
      <c r="AE54" s="33"/>
      <c r="AF54" s="32"/>
      <c r="AG54" s="24"/>
      <c r="AH54" s="4"/>
      <c r="AI54" s="33"/>
      <c r="AJ54" s="32"/>
      <c r="AK54" s="4"/>
      <c r="AL54" s="4"/>
      <c r="AM54" s="33"/>
    </row>
    <row r="55" spans="1:39" ht="15" hidden="1" x14ac:dyDescent="0.25">
      <c r="A55" s="22"/>
      <c r="B55" s="49"/>
      <c r="C55" s="36"/>
      <c r="D55" s="32"/>
      <c r="E55" s="4"/>
      <c r="F55" s="4"/>
      <c r="G55" s="33"/>
      <c r="H55" s="32"/>
      <c r="I55" s="24"/>
      <c r="J55" s="4"/>
      <c r="K55" s="33"/>
      <c r="L55" s="32"/>
      <c r="M55" s="24"/>
      <c r="N55" s="4"/>
      <c r="O55" s="33"/>
      <c r="P55" s="32"/>
      <c r="Q55" s="24"/>
      <c r="R55" s="4"/>
      <c r="S55" s="33"/>
      <c r="T55" s="32"/>
      <c r="U55" s="24"/>
      <c r="V55" s="4"/>
      <c r="W55" s="33"/>
      <c r="X55" s="32"/>
      <c r="Y55" s="24"/>
      <c r="Z55" s="4"/>
      <c r="AA55" s="33"/>
      <c r="AB55" s="32"/>
      <c r="AC55" s="24"/>
      <c r="AD55" s="4"/>
      <c r="AE55" s="33"/>
      <c r="AF55" s="32"/>
      <c r="AG55" s="24"/>
      <c r="AH55" s="4"/>
      <c r="AI55" s="33"/>
      <c r="AJ55" s="32"/>
      <c r="AK55" s="4"/>
      <c r="AL55" s="4"/>
      <c r="AM55" s="33"/>
    </row>
    <row r="56" spans="1:39" ht="15" hidden="1" x14ac:dyDescent="0.25">
      <c r="A56" s="22"/>
      <c r="B56" s="49"/>
      <c r="C56" s="36"/>
      <c r="D56" s="32"/>
      <c r="E56" s="4"/>
      <c r="F56" s="4"/>
      <c r="G56" s="33"/>
      <c r="H56" s="32"/>
      <c r="I56" s="24"/>
      <c r="J56" s="4"/>
      <c r="K56" s="33"/>
      <c r="L56" s="32"/>
      <c r="M56" s="24"/>
      <c r="N56" s="4"/>
      <c r="O56" s="33"/>
      <c r="P56" s="32"/>
      <c r="Q56" s="24"/>
      <c r="R56" s="4"/>
      <c r="S56" s="33"/>
      <c r="T56" s="32"/>
      <c r="U56" s="24"/>
      <c r="V56" s="4"/>
      <c r="W56" s="33"/>
      <c r="X56" s="32"/>
      <c r="Y56" s="24"/>
      <c r="Z56" s="4"/>
      <c r="AA56" s="33"/>
      <c r="AB56" s="32"/>
      <c r="AC56" s="24"/>
      <c r="AD56" s="4"/>
      <c r="AE56" s="33"/>
      <c r="AF56" s="32"/>
      <c r="AG56" s="24"/>
      <c r="AH56" s="4"/>
      <c r="AI56" s="33"/>
      <c r="AJ56" s="32"/>
      <c r="AK56" s="4"/>
      <c r="AL56" s="4"/>
      <c r="AM56" s="33"/>
    </row>
    <row r="57" spans="1:39" ht="15" hidden="1" x14ac:dyDescent="0.25">
      <c r="A57" s="23"/>
      <c r="B57" s="49"/>
      <c r="C57" s="36"/>
      <c r="D57" s="32"/>
      <c r="E57" s="32"/>
      <c r="F57" s="32"/>
      <c r="G57" s="32"/>
      <c r="H57" s="32"/>
      <c r="I57" s="24"/>
      <c r="J57" s="4"/>
      <c r="K57" s="33"/>
      <c r="L57" s="32"/>
      <c r="M57" s="24"/>
      <c r="N57" s="4"/>
      <c r="O57" s="33"/>
      <c r="P57" s="32"/>
      <c r="Q57" s="24"/>
      <c r="R57" s="4"/>
      <c r="S57" s="33"/>
      <c r="T57" s="32"/>
      <c r="U57" s="24"/>
      <c r="V57" s="4"/>
      <c r="W57" s="33"/>
      <c r="X57" s="32"/>
      <c r="Y57" s="24"/>
      <c r="Z57" s="4"/>
      <c r="AA57" s="33"/>
      <c r="AB57" s="32"/>
      <c r="AC57" s="24"/>
      <c r="AD57" s="4"/>
      <c r="AE57" s="33"/>
      <c r="AF57" s="32"/>
      <c r="AG57" s="24"/>
      <c r="AH57" s="4"/>
      <c r="AI57" s="33"/>
      <c r="AJ57" s="32"/>
      <c r="AK57" s="4"/>
      <c r="AL57" s="4"/>
      <c r="AM57" s="33"/>
    </row>
    <row r="58" spans="1:39" ht="15" x14ac:dyDescent="0.25">
      <c r="A58" s="52" t="s">
        <v>28</v>
      </c>
      <c r="B58" s="50">
        <f>SUM(B9:B15)</f>
        <v>7</v>
      </c>
      <c r="C58" s="37"/>
      <c r="D58" s="65">
        <f>SUM(G9:G57)</f>
        <v>15244635.419999998</v>
      </c>
      <c r="E58" s="66"/>
      <c r="F58" s="66"/>
      <c r="G58" s="67"/>
      <c r="H58" s="65">
        <f>SUM(K9:K57)</f>
        <v>9867480</v>
      </c>
      <c r="I58" s="66"/>
      <c r="J58" s="66"/>
      <c r="K58" s="67"/>
      <c r="L58" s="65">
        <f>SUM(O9:O57)</f>
        <v>15208200</v>
      </c>
      <c r="M58" s="66"/>
      <c r="N58" s="66"/>
      <c r="O58" s="67"/>
      <c r="P58" s="65">
        <f>SUM(S9:S57)</f>
        <v>7201880</v>
      </c>
      <c r="Q58" s="66"/>
      <c r="R58" s="66"/>
      <c r="S58" s="67"/>
      <c r="T58" s="65">
        <f>SUM(W9:W57)</f>
        <v>4441505.3059999999</v>
      </c>
      <c r="U58" s="66"/>
      <c r="V58" s="66"/>
      <c r="W58" s="67"/>
      <c r="X58" s="65">
        <f>SUM(AA9:AA57)</f>
        <v>10591000</v>
      </c>
      <c r="Y58" s="66"/>
      <c r="Z58" s="66"/>
      <c r="AA58" s="67"/>
      <c r="AB58" s="65">
        <f>SUM(AE9:AE57)</f>
        <v>2952390</v>
      </c>
      <c r="AC58" s="66"/>
      <c r="AD58" s="66"/>
      <c r="AE58" s="67"/>
      <c r="AF58" s="65">
        <f>SUM(AI9:AI57)</f>
        <v>4641000</v>
      </c>
      <c r="AG58" s="66"/>
      <c r="AH58" s="66"/>
      <c r="AI58" s="67"/>
      <c r="AJ58" s="65">
        <f>SUM(AM9:AM18)</f>
        <v>24648012</v>
      </c>
      <c r="AK58" s="66"/>
      <c r="AL58" s="66"/>
      <c r="AM58" s="67"/>
    </row>
    <row r="59" spans="1:39" ht="15" x14ac:dyDescent="0.25">
      <c r="A59" s="5" t="s">
        <v>29</v>
      </c>
      <c r="B59" s="68">
        <f>+AJ58</f>
        <v>24648012</v>
      </c>
      <c r="C59" s="69"/>
      <c r="D59" s="69"/>
      <c r="E59" s="69"/>
      <c r="F59" s="69"/>
      <c r="G59" s="70"/>
    </row>
    <row r="60" spans="1:39" ht="15" x14ac:dyDescent="0.25">
      <c r="A60" s="1" t="s">
        <v>30</v>
      </c>
      <c r="B60" s="59">
        <v>30000000</v>
      </c>
      <c r="C60" s="60"/>
      <c r="D60" s="60"/>
      <c r="E60" s="60"/>
      <c r="F60" s="60"/>
      <c r="G60" s="61"/>
    </row>
    <row r="61" spans="1:39" ht="15.75" x14ac:dyDescent="0.25">
      <c r="A61" s="6" t="s">
        <v>31</v>
      </c>
      <c r="B61" s="53">
        <f>+B59+B60</f>
        <v>54648012</v>
      </c>
      <c r="C61" s="54"/>
      <c r="D61" s="54"/>
      <c r="E61" s="54"/>
      <c r="F61" s="54"/>
      <c r="G61" s="55"/>
    </row>
    <row r="62" spans="1:39" ht="15" x14ac:dyDescent="0.25"/>
    <row r="63" spans="1:39" ht="15" x14ac:dyDescent="0.25"/>
    <row r="64" spans="1:39" ht="15" x14ac:dyDescent="0.25"/>
    <row r="65" spans="3:3" ht="15" x14ac:dyDescent="0.25"/>
    <row r="66" spans="3:3" ht="15" x14ac:dyDescent="0.25"/>
    <row r="67" spans="3:3" ht="15" customHeight="1" x14ac:dyDescent="0.25"/>
    <row r="68" spans="3:3" ht="15" x14ac:dyDescent="0.25">
      <c r="C68" t="s">
        <v>32</v>
      </c>
    </row>
    <row r="69" spans="3:3" ht="15" x14ac:dyDescent="0.25"/>
    <row r="70" spans="3:3" ht="15" customHeight="1" x14ac:dyDescent="0.25"/>
  </sheetData>
  <mergeCells count="23">
    <mergeCell ref="AB58:AE58"/>
    <mergeCell ref="AF7:AI7"/>
    <mergeCell ref="AF58:AI58"/>
    <mergeCell ref="AJ7:AM7"/>
    <mergeCell ref="AJ58:AM58"/>
    <mergeCell ref="AB7:AE7"/>
    <mergeCell ref="T7:W7"/>
    <mergeCell ref="T58:W58"/>
    <mergeCell ref="X7:AA7"/>
    <mergeCell ref="X58:AA58"/>
    <mergeCell ref="A3:O6"/>
    <mergeCell ref="D58:G58"/>
    <mergeCell ref="H7:K7"/>
    <mergeCell ref="H58:K58"/>
    <mergeCell ref="L7:O7"/>
    <mergeCell ref="L58:O58"/>
    <mergeCell ref="B61:G61"/>
    <mergeCell ref="D7:G7"/>
    <mergeCell ref="A7:C7"/>
    <mergeCell ref="B60:G60"/>
    <mergeCell ref="P7:S7"/>
    <mergeCell ref="P58:S58"/>
    <mergeCell ref="B59:G5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50A37-154C-447D-8A8C-34B0F8B6FECA}">
  <sheetPr>
    <tabColor theme="3" tint="0.499984740745262"/>
  </sheetPr>
  <dimension ref="A1:K288"/>
  <sheetViews>
    <sheetView topLeftCell="A184" workbookViewId="0">
      <selection activeCell="D186" sqref="D186"/>
    </sheetView>
  </sheetViews>
  <sheetFormatPr baseColWidth="10" defaultColWidth="0" defaultRowHeight="15" zeroHeight="1" x14ac:dyDescent="0.25"/>
  <cols>
    <col min="1" max="1" width="9.140625" bestFit="1" customWidth="1"/>
    <col min="2" max="2" width="33.140625" bestFit="1" customWidth="1"/>
    <col min="3" max="3" width="24.140625" bestFit="1" customWidth="1"/>
    <col min="4" max="4" width="49" style="10" bestFit="1" customWidth="1"/>
    <col min="5" max="5" width="13.85546875" bestFit="1" customWidth="1"/>
    <col min="6" max="6" width="13.42578125" bestFit="1" customWidth="1"/>
    <col min="7" max="7" width="33.7109375" bestFit="1" customWidth="1"/>
    <col min="8" max="9" width="0" style="11" hidden="1" customWidth="1"/>
    <col min="10" max="11" width="32.7109375" customWidth="1"/>
    <col min="12" max="16384" width="32.7109375" hidden="1"/>
  </cols>
  <sheetData>
    <row r="1" spans="1:11" s="8" customFormat="1" ht="22.5" x14ac:dyDescent="0.25">
      <c r="A1" s="20" t="s">
        <v>33</v>
      </c>
      <c r="B1" s="20" t="s">
        <v>34</v>
      </c>
      <c r="C1" s="20"/>
      <c r="D1" s="20" t="s">
        <v>35</v>
      </c>
      <c r="E1" s="20" t="s">
        <v>36</v>
      </c>
      <c r="F1" s="20" t="s">
        <v>11</v>
      </c>
      <c r="G1" s="21" t="s">
        <v>37</v>
      </c>
      <c r="H1" s="7"/>
      <c r="I1" s="7"/>
      <c r="J1" s="21" t="s">
        <v>38</v>
      </c>
      <c r="K1" s="21" t="s">
        <v>39</v>
      </c>
    </row>
    <row r="2" spans="1:11" s="9" customFormat="1" ht="13.5" x14ac:dyDescent="0.25">
      <c r="A2" s="16">
        <v>1</v>
      </c>
      <c r="B2" s="17" t="s">
        <v>40</v>
      </c>
      <c r="C2" s="17" t="s">
        <v>41</v>
      </c>
      <c r="D2" s="18" t="s">
        <v>42</v>
      </c>
      <c r="E2" s="17" t="s">
        <v>43</v>
      </c>
      <c r="F2" s="17">
        <v>1</v>
      </c>
      <c r="G2" s="19">
        <v>136000</v>
      </c>
      <c r="H2" s="12"/>
      <c r="I2" s="12"/>
      <c r="J2" s="38">
        <v>152600</v>
      </c>
      <c r="K2" s="38">
        <v>140000</v>
      </c>
    </row>
    <row r="3" spans="1:11" s="9" customFormat="1" ht="13.5" x14ac:dyDescent="0.25">
      <c r="A3" s="16">
        <v>2</v>
      </c>
      <c r="B3" s="17" t="s">
        <v>40</v>
      </c>
      <c r="C3" s="17" t="s">
        <v>41</v>
      </c>
      <c r="D3" s="18" t="s">
        <v>44</v>
      </c>
      <c r="E3" s="17" t="s">
        <v>43</v>
      </c>
      <c r="F3" s="17">
        <v>1</v>
      </c>
      <c r="G3" s="19">
        <v>425000</v>
      </c>
      <c r="H3" s="12"/>
      <c r="I3" s="12"/>
      <c r="J3" s="38">
        <v>424000</v>
      </c>
      <c r="K3" s="38">
        <v>400000</v>
      </c>
    </row>
    <row r="4" spans="1:11" s="9" customFormat="1" ht="13.5" x14ac:dyDescent="0.25">
      <c r="A4" s="16">
        <v>3</v>
      </c>
      <c r="B4" s="17" t="s">
        <v>40</v>
      </c>
      <c r="C4" s="17" t="s">
        <v>41</v>
      </c>
      <c r="D4" s="18" t="s">
        <v>45</v>
      </c>
      <c r="E4" s="17" t="s">
        <v>43</v>
      </c>
      <c r="F4" s="17">
        <v>1</v>
      </c>
      <c r="G4" s="19">
        <v>765000</v>
      </c>
      <c r="H4" s="12"/>
      <c r="I4" s="12"/>
      <c r="J4" s="38">
        <v>585000</v>
      </c>
      <c r="K4" s="38">
        <v>500000</v>
      </c>
    </row>
    <row r="5" spans="1:11" s="9" customFormat="1" ht="13.5" x14ac:dyDescent="0.25">
      <c r="A5" s="16">
        <v>4</v>
      </c>
      <c r="B5" s="17" t="s">
        <v>40</v>
      </c>
      <c r="C5" s="17" t="s">
        <v>41</v>
      </c>
      <c r="D5" s="18" t="s">
        <v>46</v>
      </c>
      <c r="E5" s="17" t="s">
        <v>43</v>
      </c>
      <c r="F5" s="17">
        <v>1</v>
      </c>
      <c r="G5" s="19">
        <v>13600</v>
      </c>
      <c r="H5" s="12"/>
      <c r="I5" s="12"/>
      <c r="J5" s="38">
        <v>35400</v>
      </c>
      <c r="K5" s="38">
        <v>30000</v>
      </c>
    </row>
    <row r="6" spans="1:11" s="9" customFormat="1" ht="13.5" x14ac:dyDescent="0.25">
      <c r="A6" s="16">
        <v>5</v>
      </c>
      <c r="B6" s="17" t="s">
        <v>40</v>
      </c>
      <c r="C6" s="17" t="s">
        <v>41</v>
      </c>
      <c r="D6" s="18" t="s">
        <v>47</v>
      </c>
      <c r="E6" s="17" t="s">
        <v>43</v>
      </c>
      <c r="F6" s="17">
        <v>1</v>
      </c>
      <c r="G6" s="19">
        <v>204000.00000000003</v>
      </c>
      <c r="H6" s="12"/>
      <c r="I6" s="12"/>
      <c r="J6" s="38">
        <v>156800</v>
      </c>
      <c r="K6" s="38">
        <v>140000</v>
      </c>
    </row>
    <row r="7" spans="1:11" s="9" customFormat="1" ht="13.5" x14ac:dyDescent="0.25">
      <c r="A7" s="16">
        <v>6</v>
      </c>
      <c r="B7" s="17" t="s">
        <v>40</v>
      </c>
      <c r="C7" s="17" t="s">
        <v>41</v>
      </c>
      <c r="D7" s="18" t="s">
        <v>48</v>
      </c>
      <c r="E7" s="17" t="s">
        <v>43</v>
      </c>
      <c r="F7" s="17">
        <v>1</v>
      </c>
      <c r="G7" s="19">
        <v>238000</v>
      </c>
      <c r="H7" s="12"/>
      <c r="I7" s="12"/>
      <c r="J7" s="38">
        <v>180800</v>
      </c>
      <c r="K7" s="38">
        <v>160000</v>
      </c>
    </row>
    <row r="8" spans="1:11" s="9" customFormat="1" ht="13.5" x14ac:dyDescent="0.25">
      <c r="A8" s="16">
        <v>8</v>
      </c>
      <c r="B8" s="17" t="s">
        <v>40</v>
      </c>
      <c r="C8" s="17" t="s">
        <v>41</v>
      </c>
      <c r="D8" s="18" t="s">
        <v>49</v>
      </c>
      <c r="E8" s="17" t="s">
        <v>43</v>
      </c>
      <c r="F8" s="17">
        <v>1</v>
      </c>
      <c r="G8" s="19">
        <v>153000</v>
      </c>
      <c r="H8" s="12"/>
      <c r="I8" s="12"/>
      <c r="J8" s="38">
        <v>235400</v>
      </c>
      <c r="K8" s="38">
        <v>220000</v>
      </c>
    </row>
    <row r="9" spans="1:11" s="9" customFormat="1" ht="13.5" x14ac:dyDescent="0.25">
      <c r="A9" s="16">
        <v>8.5714285714285694</v>
      </c>
      <c r="B9" s="17" t="s">
        <v>40</v>
      </c>
      <c r="C9" s="17" t="s">
        <v>41</v>
      </c>
      <c r="D9" s="18" t="s">
        <v>50</v>
      </c>
      <c r="E9" s="17" t="s">
        <v>43</v>
      </c>
      <c r="F9" s="17">
        <v>1</v>
      </c>
      <c r="G9" s="19" t="s">
        <v>51</v>
      </c>
      <c r="H9" s="12"/>
      <c r="I9" s="12"/>
      <c r="J9" s="38">
        <v>514800</v>
      </c>
      <c r="K9" s="38">
        <v>440000</v>
      </c>
    </row>
    <row r="10" spans="1:11" s="9" customFormat="1" ht="13.5" x14ac:dyDescent="0.25">
      <c r="A10" s="16">
        <v>9.6785714285714199</v>
      </c>
      <c r="B10" s="17" t="s">
        <v>40</v>
      </c>
      <c r="C10" s="17" t="s">
        <v>41</v>
      </c>
      <c r="D10" s="18" t="s">
        <v>52</v>
      </c>
      <c r="E10" s="17" t="s">
        <v>43</v>
      </c>
      <c r="F10" s="17">
        <v>1</v>
      </c>
      <c r="G10" s="19">
        <v>238000</v>
      </c>
      <c r="H10" s="12"/>
      <c r="I10" s="12"/>
      <c r="J10" s="38">
        <v>271200</v>
      </c>
      <c r="K10" s="38">
        <v>240000</v>
      </c>
    </row>
    <row r="11" spans="1:11" s="9" customFormat="1" ht="13.5" x14ac:dyDescent="0.25">
      <c r="A11" s="16">
        <v>10.785714285714301</v>
      </c>
      <c r="B11" s="17" t="s">
        <v>40</v>
      </c>
      <c r="C11" s="17" t="s">
        <v>41</v>
      </c>
      <c r="D11" s="18" t="s">
        <v>53</v>
      </c>
      <c r="E11" s="17" t="s">
        <v>43</v>
      </c>
      <c r="F11" s="17">
        <v>1</v>
      </c>
      <c r="G11" s="19">
        <v>289000</v>
      </c>
      <c r="H11" s="12"/>
      <c r="I11" s="12"/>
      <c r="J11" s="38">
        <v>285600</v>
      </c>
      <c r="K11" s="38">
        <v>240000</v>
      </c>
    </row>
    <row r="12" spans="1:11" s="9" customFormat="1" ht="13.5" x14ac:dyDescent="0.25">
      <c r="A12" s="16">
        <v>11.892857142857199</v>
      </c>
      <c r="B12" s="17" t="s">
        <v>40</v>
      </c>
      <c r="C12" s="17" t="s">
        <v>41</v>
      </c>
      <c r="D12" s="18" t="s">
        <v>54</v>
      </c>
      <c r="E12" s="17" t="s">
        <v>43</v>
      </c>
      <c r="F12" s="17">
        <v>1</v>
      </c>
      <c r="G12" s="19">
        <v>493000.00000000006</v>
      </c>
      <c r="H12" s="12"/>
      <c r="I12" s="12"/>
      <c r="J12" s="38">
        <v>444600</v>
      </c>
      <c r="K12" s="38">
        <v>380000</v>
      </c>
    </row>
    <row r="13" spans="1:11" s="9" customFormat="1" ht="13.5" x14ac:dyDescent="0.25">
      <c r="A13" s="16">
        <v>13</v>
      </c>
      <c r="B13" s="17" t="s">
        <v>40</v>
      </c>
      <c r="C13" s="17" t="s">
        <v>41</v>
      </c>
      <c r="D13" s="18" t="s">
        <v>55</v>
      </c>
      <c r="E13" s="17" t="s">
        <v>43</v>
      </c>
      <c r="F13" s="17">
        <v>1</v>
      </c>
      <c r="G13" s="19">
        <v>425000</v>
      </c>
      <c r="H13" s="12"/>
      <c r="I13" s="12"/>
      <c r="J13" s="38">
        <v>440000</v>
      </c>
      <c r="K13" s="38">
        <v>400000</v>
      </c>
    </row>
    <row r="14" spans="1:11" s="9" customFormat="1" ht="13.5" x14ac:dyDescent="0.25">
      <c r="A14" s="16">
        <v>14.1071428571429</v>
      </c>
      <c r="B14" s="17" t="s">
        <v>40</v>
      </c>
      <c r="C14" s="17" t="s">
        <v>56</v>
      </c>
      <c r="D14" s="18" t="s">
        <v>57</v>
      </c>
      <c r="E14" s="17" t="s">
        <v>43</v>
      </c>
      <c r="F14" s="17">
        <v>1</v>
      </c>
      <c r="G14" s="19">
        <v>272000</v>
      </c>
      <c r="H14" s="12"/>
      <c r="I14" s="12"/>
      <c r="J14" s="38">
        <v>479600</v>
      </c>
      <c r="K14" s="38">
        <v>440000</v>
      </c>
    </row>
    <row r="15" spans="1:11" s="9" customFormat="1" ht="13.5" x14ac:dyDescent="0.25">
      <c r="A15" s="16">
        <v>15.214285714285699</v>
      </c>
      <c r="B15" s="17" t="s">
        <v>40</v>
      </c>
      <c r="C15" s="17" t="s">
        <v>56</v>
      </c>
      <c r="D15" s="18" t="s">
        <v>58</v>
      </c>
      <c r="E15" s="17" t="s">
        <v>43</v>
      </c>
      <c r="F15" s="17">
        <v>1</v>
      </c>
      <c r="G15" s="19">
        <v>765000</v>
      </c>
      <c r="H15" s="12"/>
      <c r="I15" s="12"/>
      <c r="J15" s="38">
        <v>588000</v>
      </c>
      <c r="K15" s="38">
        <v>560000</v>
      </c>
    </row>
    <row r="16" spans="1:11" s="9" customFormat="1" ht="13.5" x14ac:dyDescent="0.25">
      <c r="A16" s="16">
        <v>16.321428571428601</v>
      </c>
      <c r="B16" s="17" t="s">
        <v>40</v>
      </c>
      <c r="C16" s="17" t="s">
        <v>56</v>
      </c>
      <c r="D16" s="18" t="s">
        <v>59</v>
      </c>
      <c r="E16" s="17" t="s">
        <v>43</v>
      </c>
      <c r="F16" s="17">
        <v>1</v>
      </c>
      <c r="G16" s="19">
        <v>663000</v>
      </c>
      <c r="H16" s="12"/>
      <c r="I16" s="12"/>
      <c r="J16" s="38">
        <v>556800</v>
      </c>
      <c r="K16" s="38">
        <v>480000</v>
      </c>
    </row>
    <row r="17" spans="1:11" s="9" customFormat="1" ht="13.5" x14ac:dyDescent="0.25">
      <c r="A17" s="16">
        <v>17.428571428571502</v>
      </c>
      <c r="B17" s="17" t="s">
        <v>40</v>
      </c>
      <c r="C17" s="17" t="s">
        <v>56</v>
      </c>
      <c r="D17" s="18" t="s">
        <v>60</v>
      </c>
      <c r="E17" s="17" t="s">
        <v>43</v>
      </c>
      <c r="F17" s="17">
        <v>1</v>
      </c>
      <c r="G17" s="19">
        <v>833000</v>
      </c>
      <c r="H17" s="12"/>
      <c r="I17" s="12"/>
      <c r="J17" s="38">
        <v>684000</v>
      </c>
      <c r="K17" s="38">
        <v>600000</v>
      </c>
    </row>
    <row r="18" spans="1:11" s="9" customFormat="1" ht="13.5" x14ac:dyDescent="0.25">
      <c r="A18" s="16">
        <v>18.535714285714299</v>
      </c>
      <c r="B18" s="17" t="s">
        <v>40</v>
      </c>
      <c r="C18" s="17" t="s">
        <v>56</v>
      </c>
      <c r="D18" s="18" t="s">
        <v>52</v>
      </c>
      <c r="E18" s="17" t="s">
        <v>43</v>
      </c>
      <c r="F18" s="17">
        <v>1</v>
      </c>
      <c r="G18" s="19">
        <v>170000</v>
      </c>
      <c r="H18" s="12"/>
      <c r="I18" s="12"/>
      <c r="J18" s="38">
        <v>278400</v>
      </c>
      <c r="K18" s="38">
        <v>240000</v>
      </c>
    </row>
    <row r="19" spans="1:11" s="9" customFormat="1" ht="13.5" x14ac:dyDescent="0.25">
      <c r="A19" s="16">
        <v>19.642857142857199</v>
      </c>
      <c r="B19" s="17" t="s">
        <v>40</v>
      </c>
      <c r="C19" s="17" t="s">
        <v>56</v>
      </c>
      <c r="D19" s="18" t="s">
        <v>53</v>
      </c>
      <c r="E19" s="17" t="s">
        <v>43</v>
      </c>
      <c r="F19" s="17">
        <v>1</v>
      </c>
      <c r="G19" s="19">
        <v>22100</v>
      </c>
      <c r="H19" s="12"/>
      <c r="I19" s="12"/>
      <c r="J19" s="38">
        <v>273600</v>
      </c>
      <c r="K19" s="38">
        <v>240000</v>
      </c>
    </row>
    <row r="20" spans="1:11" s="9" customFormat="1" ht="13.5" x14ac:dyDescent="0.25">
      <c r="A20" s="16">
        <v>20.75</v>
      </c>
      <c r="B20" s="17" t="s">
        <v>61</v>
      </c>
      <c r="C20" s="17" t="s">
        <v>41</v>
      </c>
      <c r="D20" s="18" t="s">
        <v>62</v>
      </c>
      <c r="E20" s="17" t="s">
        <v>43</v>
      </c>
      <c r="F20" s="17">
        <v>1</v>
      </c>
      <c r="G20" s="19">
        <v>153000</v>
      </c>
      <c r="H20" s="12"/>
      <c r="I20" s="12"/>
      <c r="J20" s="38">
        <v>214200</v>
      </c>
      <c r="K20" s="38">
        <v>180000</v>
      </c>
    </row>
    <row r="21" spans="1:11" s="9" customFormat="1" ht="13.5" x14ac:dyDescent="0.25">
      <c r="A21" s="16">
        <v>21.8571428571429</v>
      </c>
      <c r="B21" s="17" t="s">
        <v>61</v>
      </c>
      <c r="C21" s="17" t="s">
        <v>41</v>
      </c>
      <c r="D21" s="18" t="s">
        <v>63</v>
      </c>
      <c r="E21" s="17" t="s">
        <v>43</v>
      </c>
      <c r="F21" s="17">
        <v>1</v>
      </c>
      <c r="G21" s="19">
        <v>1666000</v>
      </c>
      <c r="H21" s="12"/>
      <c r="I21" s="12"/>
      <c r="J21" s="38">
        <v>1200000</v>
      </c>
      <c r="K21" s="38">
        <v>1000000</v>
      </c>
    </row>
    <row r="22" spans="1:11" s="9" customFormat="1" ht="13.5" x14ac:dyDescent="0.25">
      <c r="A22" s="16">
        <v>22.964285714285701</v>
      </c>
      <c r="B22" s="17" t="s">
        <v>61</v>
      </c>
      <c r="C22" s="17" t="s">
        <v>41</v>
      </c>
      <c r="D22" s="18" t="s">
        <v>64</v>
      </c>
      <c r="E22" s="17" t="s">
        <v>43</v>
      </c>
      <c r="F22" s="17">
        <v>1</v>
      </c>
      <c r="G22" s="19">
        <v>136000</v>
      </c>
      <c r="H22" s="12"/>
      <c r="I22" s="12"/>
      <c r="J22" s="38">
        <v>152600</v>
      </c>
      <c r="K22" s="38">
        <v>140000</v>
      </c>
    </row>
    <row r="23" spans="1:11" s="9" customFormat="1" ht="13.5" x14ac:dyDescent="0.25">
      <c r="A23" s="16">
        <v>24.071428571428601</v>
      </c>
      <c r="B23" s="17" t="s">
        <v>61</v>
      </c>
      <c r="C23" s="17" t="s">
        <v>41</v>
      </c>
      <c r="D23" s="18" t="s">
        <v>65</v>
      </c>
      <c r="E23" s="17" t="s">
        <v>43</v>
      </c>
      <c r="F23" s="17">
        <v>1</v>
      </c>
      <c r="G23" s="19">
        <v>170000</v>
      </c>
      <c r="H23" s="12"/>
      <c r="I23" s="12"/>
      <c r="J23" s="38">
        <v>130800</v>
      </c>
      <c r="K23" s="38">
        <v>120000</v>
      </c>
    </row>
    <row r="24" spans="1:11" s="9" customFormat="1" ht="13.5" x14ac:dyDescent="0.25">
      <c r="A24" s="16">
        <v>25.178571428571399</v>
      </c>
      <c r="B24" s="17" t="s">
        <v>61</v>
      </c>
      <c r="C24" s="17" t="s">
        <v>41</v>
      </c>
      <c r="D24" s="18" t="s">
        <v>66</v>
      </c>
      <c r="E24" s="17" t="s">
        <v>43</v>
      </c>
      <c r="F24" s="17">
        <v>1</v>
      </c>
      <c r="G24" s="19">
        <v>306000</v>
      </c>
      <c r="H24" s="12"/>
      <c r="I24" s="12"/>
      <c r="J24" s="38">
        <v>250800</v>
      </c>
      <c r="K24" s="38">
        <v>220000</v>
      </c>
    </row>
    <row r="25" spans="1:11" s="9" customFormat="1" ht="13.5" x14ac:dyDescent="0.25">
      <c r="A25" s="16">
        <v>26.285714285714299</v>
      </c>
      <c r="B25" s="17" t="s">
        <v>67</v>
      </c>
      <c r="C25" s="17" t="s">
        <v>41</v>
      </c>
      <c r="D25" s="18" t="s">
        <v>62</v>
      </c>
      <c r="E25" s="17" t="s">
        <v>43</v>
      </c>
      <c r="F25" s="17">
        <v>1</v>
      </c>
      <c r="G25" s="19">
        <v>170000</v>
      </c>
      <c r="H25" s="12"/>
      <c r="I25" s="12"/>
      <c r="J25" s="38">
        <v>192600</v>
      </c>
      <c r="K25" s="38">
        <v>180000</v>
      </c>
    </row>
    <row r="26" spans="1:11" s="9" customFormat="1" ht="13.5" x14ac:dyDescent="0.25">
      <c r="A26" s="16">
        <v>27.392857142857199</v>
      </c>
      <c r="B26" s="17" t="s">
        <v>67</v>
      </c>
      <c r="C26" s="17" t="s">
        <v>41</v>
      </c>
      <c r="D26" s="18" t="s">
        <v>68</v>
      </c>
      <c r="E26" s="17" t="s">
        <v>43</v>
      </c>
      <c r="F26" s="17">
        <v>1</v>
      </c>
      <c r="G26" s="19">
        <v>1513000.0000000002</v>
      </c>
      <c r="H26" s="12"/>
      <c r="I26" s="12"/>
      <c r="J26" s="38">
        <v>1152000</v>
      </c>
      <c r="K26" s="38">
        <v>960000</v>
      </c>
    </row>
    <row r="27" spans="1:11" s="9" customFormat="1" ht="13.5" x14ac:dyDescent="0.25">
      <c r="A27" s="16">
        <v>28.5</v>
      </c>
      <c r="B27" s="17" t="s">
        <v>67</v>
      </c>
      <c r="C27" s="17" t="s">
        <v>41</v>
      </c>
      <c r="D27" s="18" t="s">
        <v>69</v>
      </c>
      <c r="E27" s="17" t="s">
        <v>43</v>
      </c>
      <c r="F27" s="17">
        <v>1</v>
      </c>
      <c r="G27" s="19">
        <v>1615000.0000000002</v>
      </c>
      <c r="H27" s="12"/>
      <c r="I27" s="12"/>
      <c r="J27" s="38">
        <v>1980000</v>
      </c>
      <c r="K27" s="38">
        <v>1800000</v>
      </c>
    </row>
    <row r="28" spans="1:11" s="9" customFormat="1" ht="22.5" x14ac:dyDescent="0.25">
      <c r="A28" s="16">
        <v>29.6071428571429</v>
      </c>
      <c r="B28" s="17" t="s">
        <v>70</v>
      </c>
      <c r="C28" s="17" t="s">
        <v>56</v>
      </c>
      <c r="D28" s="18" t="s">
        <v>71</v>
      </c>
      <c r="E28" s="17" t="s">
        <v>43</v>
      </c>
      <c r="F28" s="17">
        <v>1</v>
      </c>
      <c r="G28" s="19">
        <v>663000</v>
      </c>
      <c r="H28" s="13"/>
      <c r="I28" s="13"/>
      <c r="J28" s="38">
        <v>599200</v>
      </c>
      <c r="K28" s="38">
        <v>560000</v>
      </c>
    </row>
    <row r="29" spans="1:11" s="9" customFormat="1" ht="13.5" x14ac:dyDescent="0.25">
      <c r="A29" s="16">
        <v>30.714285714285701</v>
      </c>
      <c r="B29" s="17" t="s">
        <v>70</v>
      </c>
      <c r="C29" s="17" t="s">
        <v>56</v>
      </c>
      <c r="D29" s="18" t="s">
        <v>72</v>
      </c>
      <c r="E29" s="17" t="s">
        <v>43</v>
      </c>
      <c r="F29" s="17">
        <v>1</v>
      </c>
      <c r="G29" s="19">
        <v>425000</v>
      </c>
      <c r="H29" s="13"/>
      <c r="I29" s="13"/>
      <c r="J29" s="38">
        <v>406800</v>
      </c>
      <c r="K29" s="38">
        <v>360000</v>
      </c>
    </row>
    <row r="30" spans="1:11" s="9" customFormat="1" ht="13.5" x14ac:dyDescent="0.25">
      <c r="A30" s="16">
        <v>31.821428571428601</v>
      </c>
      <c r="B30" s="17" t="s">
        <v>70</v>
      </c>
      <c r="C30" s="17" t="s">
        <v>56</v>
      </c>
      <c r="D30" s="18" t="s">
        <v>73</v>
      </c>
      <c r="E30" s="17" t="s">
        <v>43</v>
      </c>
      <c r="F30" s="17">
        <v>1</v>
      </c>
      <c r="G30" s="19">
        <v>238000</v>
      </c>
      <c r="H30" s="13"/>
      <c r="I30" s="13"/>
      <c r="J30" s="38">
        <v>479600</v>
      </c>
      <c r="K30" s="38">
        <v>440000</v>
      </c>
    </row>
    <row r="31" spans="1:11" s="9" customFormat="1" ht="13.5" x14ac:dyDescent="0.25">
      <c r="A31" s="16">
        <v>32.928571428571402</v>
      </c>
      <c r="B31" s="17" t="s">
        <v>70</v>
      </c>
      <c r="C31" s="17" t="s">
        <v>56</v>
      </c>
      <c r="D31" s="18" t="s">
        <v>74</v>
      </c>
      <c r="E31" s="17" t="s">
        <v>43</v>
      </c>
      <c r="F31" s="17">
        <v>1</v>
      </c>
      <c r="G31" s="19">
        <v>255000</v>
      </c>
      <c r="H31" s="13"/>
      <c r="I31" s="13"/>
      <c r="J31" s="38">
        <v>288000</v>
      </c>
      <c r="K31" s="38">
        <v>240000</v>
      </c>
    </row>
    <row r="32" spans="1:11" s="9" customFormat="1" ht="22.5" x14ac:dyDescent="0.25">
      <c r="A32" s="16">
        <v>34.035714285714299</v>
      </c>
      <c r="B32" s="17" t="s">
        <v>70</v>
      </c>
      <c r="C32" s="17" t="s">
        <v>56</v>
      </c>
      <c r="D32" s="18" t="s">
        <v>75</v>
      </c>
      <c r="E32" s="17" t="s">
        <v>43</v>
      </c>
      <c r="F32" s="17">
        <v>1</v>
      </c>
      <c r="G32" s="19">
        <v>578000</v>
      </c>
      <c r="H32" s="13"/>
      <c r="I32" s="13"/>
      <c r="J32" s="38">
        <v>580000</v>
      </c>
      <c r="K32" s="38">
        <v>500000</v>
      </c>
    </row>
    <row r="33" spans="1:11" s="9" customFormat="1" ht="13.5" x14ac:dyDescent="0.25">
      <c r="A33" s="16">
        <v>35.142857142857203</v>
      </c>
      <c r="B33" s="17" t="s">
        <v>70</v>
      </c>
      <c r="C33" s="17" t="s">
        <v>56</v>
      </c>
      <c r="D33" s="18" t="s">
        <v>76</v>
      </c>
      <c r="E33" s="17" t="s">
        <v>43</v>
      </c>
      <c r="F33" s="17">
        <v>1</v>
      </c>
      <c r="G33" s="19">
        <v>238000</v>
      </c>
      <c r="H33" s="13"/>
      <c r="I33" s="13"/>
      <c r="J33" s="38">
        <v>288600</v>
      </c>
      <c r="K33" s="38">
        <v>260000</v>
      </c>
    </row>
    <row r="34" spans="1:11" s="9" customFormat="1" ht="22.5" x14ac:dyDescent="0.25">
      <c r="A34" s="16">
        <v>36.25</v>
      </c>
      <c r="B34" s="17" t="s">
        <v>77</v>
      </c>
      <c r="C34" s="17" t="s">
        <v>56</v>
      </c>
      <c r="D34" s="18" t="s">
        <v>71</v>
      </c>
      <c r="E34" s="17" t="s">
        <v>43</v>
      </c>
      <c r="F34" s="17">
        <v>1</v>
      </c>
      <c r="G34" s="19">
        <v>765000</v>
      </c>
      <c r="H34" s="13"/>
      <c r="I34" s="13"/>
      <c r="J34" s="38">
        <v>654000</v>
      </c>
      <c r="K34" s="38">
        <v>600000</v>
      </c>
    </row>
    <row r="35" spans="1:11" s="9" customFormat="1" ht="13.5" x14ac:dyDescent="0.25">
      <c r="A35" s="16">
        <v>37.357142857142897</v>
      </c>
      <c r="B35" s="17" t="s">
        <v>77</v>
      </c>
      <c r="C35" s="17" t="s">
        <v>56</v>
      </c>
      <c r="D35" s="18" t="s">
        <v>78</v>
      </c>
      <c r="E35" s="17" t="s">
        <v>43</v>
      </c>
      <c r="F35" s="17">
        <v>1</v>
      </c>
      <c r="G35" s="19">
        <v>476000</v>
      </c>
      <c r="H35" s="13"/>
      <c r="I35" s="13"/>
      <c r="J35" s="38">
        <v>388800</v>
      </c>
      <c r="K35" s="38">
        <v>360000</v>
      </c>
    </row>
    <row r="36" spans="1:11" s="9" customFormat="1" ht="13.5" x14ac:dyDescent="0.25">
      <c r="A36" s="16">
        <v>38.464285714285701</v>
      </c>
      <c r="B36" s="17" t="s">
        <v>77</v>
      </c>
      <c r="C36" s="17" t="s">
        <v>56</v>
      </c>
      <c r="D36" s="18" t="s">
        <v>73</v>
      </c>
      <c r="E36" s="17" t="s">
        <v>43</v>
      </c>
      <c r="F36" s="17">
        <v>1</v>
      </c>
      <c r="G36" s="19">
        <v>238000</v>
      </c>
      <c r="H36" s="13"/>
      <c r="I36" s="13"/>
      <c r="J36" s="38">
        <v>484000</v>
      </c>
      <c r="K36" s="38">
        <v>440000</v>
      </c>
    </row>
    <row r="37" spans="1:11" s="9" customFormat="1" ht="13.5" x14ac:dyDescent="0.25">
      <c r="A37" s="16">
        <v>39.571428571428598</v>
      </c>
      <c r="B37" s="17" t="s">
        <v>77</v>
      </c>
      <c r="C37" s="17" t="s">
        <v>56</v>
      </c>
      <c r="D37" s="18" t="s">
        <v>79</v>
      </c>
      <c r="E37" s="17" t="s">
        <v>43</v>
      </c>
      <c r="F37" s="17">
        <v>1</v>
      </c>
      <c r="G37" s="19">
        <v>153000</v>
      </c>
      <c r="H37" s="13"/>
      <c r="I37" s="13"/>
      <c r="J37" s="38">
        <v>306800</v>
      </c>
      <c r="K37" s="38">
        <v>260000</v>
      </c>
    </row>
    <row r="38" spans="1:11" s="9" customFormat="1" ht="13.5" x14ac:dyDescent="0.25">
      <c r="A38" s="16">
        <v>40.678571428571402</v>
      </c>
      <c r="B38" s="17" t="s">
        <v>77</v>
      </c>
      <c r="C38" s="17" t="s">
        <v>56</v>
      </c>
      <c r="D38" s="18" t="s">
        <v>80</v>
      </c>
      <c r="E38" s="17" t="s">
        <v>43</v>
      </c>
      <c r="F38" s="17">
        <v>1</v>
      </c>
      <c r="G38" s="19">
        <v>476000</v>
      </c>
      <c r="H38" s="13"/>
      <c r="I38" s="13"/>
      <c r="J38" s="38">
        <v>528000</v>
      </c>
      <c r="K38" s="38">
        <v>440000</v>
      </c>
    </row>
    <row r="39" spans="1:11" s="9" customFormat="1" ht="22.5" x14ac:dyDescent="0.25">
      <c r="A39" s="16">
        <v>41.785714285714299</v>
      </c>
      <c r="B39" s="17" t="s">
        <v>81</v>
      </c>
      <c r="C39" s="17" t="s">
        <v>56</v>
      </c>
      <c r="D39" s="18" t="s">
        <v>71</v>
      </c>
      <c r="E39" s="17" t="s">
        <v>43</v>
      </c>
      <c r="F39" s="17">
        <v>1</v>
      </c>
      <c r="G39" s="19">
        <v>765000</v>
      </c>
      <c r="H39" s="13"/>
      <c r="I39" s="13"/>
      <c r="J39" s="38">
        <v>610400</v>
      </c>
      <c r="K39" s="38">
        <v>560000</v>
      </c>
    </row>
    <row r="40" spans="1:11" s="9" customFormat="1" ht="13.5" x14ac:dyDescent="0.25">
      <c r="A40" s="16">
        <v>42.892857142857203</v>
      </c>
      <c r="B40" s="17" t="s">
        <v>81</v>
      </c>
      <c r="C40" s="17" t="s">
        <v>56</v>
      </c>
      <c r="D40" s="18" t="s">
        <v>82</v>
      </c>
      <c r="E40" s="17" t="s">
        <v>43</v>
      </c>
      <c r="F40" s="17">
        <v>1</v>
      </c>
      <c r="G40" s="19">
        <v>39100.000000000007</v>
      </c>
      <c r="H40" s="13"/>
      <c r="I40" s="13"/>
      <c r="J40" s="38">
        <v>378000</v>
      </c>
      <c r="K40" s="38">
        <v>360000</v>
      </c>
    </row>
    <row r="41" spans="1:11" s="9" customFormat="1" ht="13.5" x14ac:dyDescent="0.25">
      <c r="A41" s="16">
        <v>44</v>
      </c>
      <c r="B41" s="17" t="s">
        <v>81</v>
      </c>
      <c r="C41" s="17" t="s">
        <v>56</v>
      </c>
      <c r="D41" s="18" t="s">
        <v>83</v>
      </c>
      <c r="E41" s="17" t="s">
        <v>43</v>
      </c>
      <c r="F41" s="17">
        <v>1</v>
      </c>
      <c r="G41" s="19">
        <v>323000</v>
      </c>
      <c r="H41" s="13"/>
      <c r="I41" s="13"/>
      <c r="J41" s="38">
        <v>448000</v>
      </c>
      <c r="K41" s="38">
        <v>400000</v>
      </c>
    </row>
    <row r="42" spans="1:11" s="9" customFormat="1" ht="22.5" x14ac:dyDescent="0.25">
      <c r="A42" s="16">
        <v>45.107142857142897</v>
      </c>
      <c r="B42" s="17" t="s">
        <v>81</v>
      </c>
      <c r="C42" s="17" t="s">
        <v>56</v>
      </c>
      <c r="D42" s="18" t="s">
        <v>84</v>
      </c>
      <c r="E42" s="17" t="s">
        <v>43</v>
      </c>
      <c r="F42" s="17">
        <v>1</v>
      </c>
      <c r="G42" s="19">
        <v>0</v>
      </c>
      <c r="H42" s="12"/>
      <c r="I42" s="12"/>
      <c r="J42" s="38">
        <v>1989000</v>
      </c>
      <c r="K42" s="38">
        <v>1700000</v>
      </c>
    </row>
    <row r="43" spans="1:11" s="9" customFormat="1" ht="13.5" x14ac:dyDescent="0.25">
      <c r="A43" s="16">
        <v>46.214285714285701</v>
      </c>
      <c r="B43" s="17" t="s">
        <v>81</v>
      </c>
      <c r="C43" s="17" t="s">
        <v>56</v>
      </c>
      <c r="D43" s="18" t="s">
        <v>85</v>
      </c>
      <c r="E43" s="17" t="s">
        <v>43</v>
      </c>
      <c r="F43" s="17">
        <v>1</v>
      </c>
      <c r="G43" s="19">
        <v>306000</v>
      </c>
      <c r="H43" s="13"/>
      <c r="I43" s="13"/>
      <c r="J43" s="38">
        <v>259600</v>
      </c>
      <c r="K43" s="38">
        <v>220000</v>
      </c>
    </row>
    <row r="44" spans="1:11" s="9" customFormat="1" ht="22.5" x14ac:dyDescent="0.25">
      <c r="A44" s="16">
        <v>47.321428571428598</v>
      </c>
      <c r="B44" s="17" t="s">
        <v>81</v>
      </c>
      <c r="C44" s="17" t="s">
        <v>56</v>
      </c>
      <c r="D44" s="18" t="s">
        <v>86</v>
      </c>
      <c r="E44" s="17" t="s">
        <v>43</v>
      </c>
      <c r="F44" s="17">
        <v>1</v>
      </c>
      <c r="G44" s="19">
        <v>578000</v>
      </c>
      <c r="H44" s="13"/>
      <c r="I44" s="13"/>
      <c r="J44" s="38">
        <v>672000</v>
      </c>
      <c r="K44" s="38">
        <v>560000</v>
      </c>
    </row>
    <row r="45" spans="1:11" s="9" customFormat="1" ht="22.5" x14ac:dyDescent="0.25">
      <c r="A45" s="16">
        <v>48.428571428571402</v>
      </c>
      <c r="B45" s="17" t="s">
        <v>81</v>
      </c>
      <c r="C45" s="17" t="s">
        <v>56</v>
      </c>
      <c r="D45" s="18" t="s">
        <v>87</v>
      </c>
      <c r="E45" s="17" t="s">
        <v>43</v>
      </c>
      <c r="F45" s="17">
        <v>1</v>
      </c>
      <c r="G45" s="19">
        <v>153000</v>
      </c>
      <c r="H45" s="13"/>
      <c r="I45" s="13"/>
      <c r="J45" s="38">
        <v>357000</v>
      </c>
      <c r="K45" s="38">
        <v>300000</v>
      </c>
    </row>
    <row r="46" spans="1:11" s="9" customFormat="1" ht="22.5" x14ac:dyDescent="0.25">
      <c r="A46" s="16">
        <v>49.535714285714299</v>
      </c>
      <c r="B46" s="17" t="s">
        <v>88</v>
      </c>
      <c r="C46" s="17" t="s">
        <v>56</v>
      </c>
      <c r="D46" s="18" t="s">
        <v>71</v>
      </c>
      <c r="E46" s="17" t="s">
        <v>43</v>
      </c>
      <c r="F46" s="17">
        <v>1</v>
      </c>
      <c r="G46" s="19">
        <v>765000</v>
      </c>
      <c r="H46" s="13"/>
      <c r="I46" s="13"/>
      <c r="J46" s="38">
        <v>588000</v>
      </c>
      <c r="K46" s="38">
        <v>560000</v>
      </c>
    </row>
    <row r="47" spans="1:11" s="9" customFormat="1" ht="13.5" x14ac:dyDescent="0.25">
      <c r="A47" s="16">
        <v>50.642857142857203</v>
      </c>
      <c r="B47" s="17" t="s">
        <v>88</v>
      </c>
      <c r="C47" s="17" t="s">
        <v>56</v>
      </c>
      <c r="D47" s="18" t="s">
        <v>82</v>
      </c>
      <c r="E47" s="17" t="s">
        <v>43</v>
      </c>
      <c r="F47" s="17">
        <v>1</v>
      </c>
      <c r="G47" s="19">
        <v>425000</v>
      </c>
      <c r="H47" s="13"/>
      <c r="I47" s="13"/>
      <c r="J47" s="38">
        <v>421200</v>
      </c>
      <c r="K47" s="38">
        <v>360000</v>
      </c>
    </row>
    <row r="48" spans="1:11" s="9" customFormat="1" ht="13.5" x14ac:dyDescent="0.25">
      <c r="A48" s="16">
        <v>51.75</v>
      </c>
      <c r="B48" s="17" t="s">
        <v>88</v>
      </c>
      <c r="C48" s="17" t="s">
        <v>56</v>
      </c>
      <c r="D48" s="18" t="s">
        <v>83</v>
      </c>
      <c r="E48" s="17" t="s">
        <v>43</v>
      </c>
      <c r="F48" s="17">
        <v>1</v>
      </c>
      <c r="G48" s="19">
        <v>255000</v>
      </c>
      <c r="H48" s="13"/>
      <c r="I48" s="13"/>
      <c r="J48" s="38">
        <v>472000</v>
      </c>
      <c r="K48" s="38">
        <v>400000</v>
      </c>
    </row>
    <row r="49" spans="1:11" s="9" customFormat="1" ht="22.5" x14ac:dyDescent="0.25">
      <c r="A49" s="16">
        <v>52.857142857142897</v>
      </c>
      <c r="B49" s="17" t="s">
        <v>88</v>
      </c>
      <c r="C49" s="17" t="s">
        <v>56</v>
      </c>
      <c r="D49" s="18" t="s">
        <v>89</v>
      </c>
      <c r="E49" s="17" t="s">
        <v>43</v>
      </c>
      <c r="F49" s="17">
        <v>1</v>
      </c>
      <c r="G49" s="19">
        <v>0</v>
      </c>
      <c r="H49" s="12"/>
      <c r="I49" s="12"/>
      <c r="J49" s="38">
        <v>1890000</v>
      </c>
      <c r="K49" s="38">
        <v>1800000</v>
      </c>
    </row>
    <row r="50" spans="1:11" s="9" customFormat="1" ht="13.5" x14ac:dyDescent="0.25">
      <c r="A50" s="16">
        <v>53.964285714285701</v>
      </c>
      <c r="B50" s="17" t="s">
        <v>88</v>
      </c>
      <c r="C50" s="17" t="s">
        <v>56</v>
      </c>
      <c r="D50" s="18" t="s">
        <v>85</v>
      </c>
      <c r="E50" s="17" t="s">
        <v>43</v>
      </c>
      <c r="F50" s="17">
        <v>1</v>
      </c>
      <c r="G50" s="19">
        <v>221000.00000000003</v>
      </c>
      <c r="H50" s="13"/>
      <c r="I50" s="13"/>
      <c r="J50" s="38">
        <v>239800</v>
      </c>
      <c r="K50" s="38">
        <v>220000</v>
      </c>
    </row>
    <row r="51" spans="1:11" s="9" customFormat="1" ht="13.5" x14ac:dyDescent="0.25">
      <c r="A51" s="16">
        <v>55.071428571428598</v>
      </c>
      <c r="B51" s="17" t="s">
        <v>88</v>
      </c>
      <c r="C51" s="17" t="s">
        <v>56</v>
      </c>
      <c r="D51" s="18" t="s">
        <v>90</v>
      </c>
      <c r="E51" s="17" t="s">
        <v>43</v>
      </c>
      <c r="F51" s="17">
        <v>1</v>
      </c>
      <c r="G51" s="19">
        <v>153000</v>
      </c>
      <c r="H51" s="13"/>
      <c r="I51" s="13"/>
      <c r="J51" s="38">
        <v>518400</v>
      </c>
      <c r="K51" s="38">
        <v>480000</v>
      </c>
    </row>
    <row r="52" spans="1:11" s="9" customFormat="1" ht="22.5" x14ac:dyDescent="0.25">
      <c r="A52" s="16">
        <v>56.178571428571402</v>
      </c>
      <c r="B52" s="17" t="s">
        <v>88</v>
      </c>
      <c r="C52" s="17" t="s">
        <v>56</v>
      </c>
      <c r="D52" s="18" t="s">
        <v>87</v>
      </c>
      <c r="E52" s="17" t="s">
        <v>43</v>
      </c>
      <c r="F52" s="17">
        <v>1</v>
      </c>
      <c r="G52" s="19">
        <v>136000</v>
      </c>
      <c r="H52" s="13"/>
      <c r="I52" s="13"/>
      <c r="J52" s="38">
        <v>345000</v>
      </c>
      <c r="K52" s="38">
        <v>300000</v>
      </c>
    </row>
    <row r="53" spans="1:11" s="9" customFormat="1" ht="13.5" x14ac:dyDescent="0.25">
      <c r="A53" s="16">
        <v>57.285714285714299</v>
      </c>
      <c r="B53" s="17" t="s">
        <v>91</v>
      </c>
      <c r="C53" s="17" t="s">
        <v>56</v>
      </c>
      <c r="D53" s="18" t="s">
        <v>92</v>
      </c>
      <c r="E53" s="17" t="s">
        <v>43</v>
      </c>
      <c r="F53" s="17">
        <v>1</v>
      </c>
      <c r="G53" s="19">
        <v>595000.00000000012</v>
      </c>
      <c r="H53" s="12"/>
      <c r="I53" s="12"/>
      <c r="J53" s="38">
        <v>963000</v>
      </c>
      <c r="K53" s="38">
        <v>900000</v>
      </c>
    </row>
    <row r="54" spans="1:11" s="9" customFormat="1" ht="22.5" x14ac:dyDescent="0.25">
      <c r="A54" s="16">
        <v>58.392857142857203</v>
      </c>
      <c r="B54" s="17" t="s">
        <v>91</v>
      </c>
      <c r="C54" s="17" t="s">
        <v>56</v>
      </c>
      <c r="D54" s="18" t="s">
        <v>93</v>
      </c>
      <c r="E54" s="17" t="s">
        <v>43</v>
      </c>
      <c r="F54" s="17">
        <v>1</v>
      </c>
      <c r="G54" s="19">
        <v>765000</v>
      </c>
      <c r="H54" s="13"/>
      <c r="I54" s="13"/>
      <c r="J54" s="38">
        <v>666400</v>
      </c>
      <c r="K54" s="38">
        <v>560000</v>
      </c>
    </row>
    <row r="55" spans="1:11" s="9" customFormat="1" ht="13.5" x14ac:dyDescent="0.25">
      <c r="A55" s="16">
        <v>59.5</v>
      </c>
      <c r="B55" s="17" t="s">
        <v>91</v>
      </c>
      <c r="C55" s="17" t="s">
        <v>56</v>
      </c>
      <c r="D55" s="18" t="s">
        <v>94</v>
      </c>
      <c r="E55" s="17" t="s">
        <v>43</v>
      </c>
      <c r="F55" s="17">
        <v>1</v>
      </c>
      <c r="G55" s="19">
        <v>306000</v>
      </c>
      <c r="H55" s="13"/>
      <c r="I55" s="13"/>
      <c r="J55" s="38">
        <v>428400</v>
      </c>
      <c r="K55" s="38">
        <v>360000</v>
      </c>
    </row>
    <row r="56" spans="1:11" s="9" customFormat="1" ht="22.5" x14ac:dyDescent="0.25">
      <c r="A56" s="16">
        <v>60.607142857142897</v>
      </c>
      <c r="B56" s="17" t="s">
        <v>91</v>
      </c>
      <c r="C56" s="17" t="s">
        <v>56</v>
      </c>
      <c r="D56" s="18" t="s">
        <v>95</v>
      </c>
      <c r="E56" s="17" t="s">
        <v>43</v>
      </c>
      <c r="F56" s="17">
        <v>1</v>
      </c>
      <c r="G56" s="19">
        <v>425000</v>
      </c>
      <c r="H56" s="12"/>
      <c r="I56" s="12"/>
      <c r="J56" s="38">
        <v>1802000</v>
      </c>
      <c r="K56" s="38">
        <v>1700000</v>
      </c>
    </row>
    <row r="57" spans="1:11" s="9" customFormat="1" ht="13.5" x14ac:dyDescent="0.25">
      <c r="A57" s="16">
        <v>61.714285714285701</v>
      </c>
      <c r="B57" s="17" t="s">
        <v>91</v>
      </c>
      <c r="C57" s="17" t="s">
        <v>56</v>
      </c>
      <c r="D57" s="18" t="s">
        <v>96</v>
      </c>
      <c r="E57" s="17" t="s">
        <v>43</v>
      </c>
      <c r="F57" s="17">
        <v>1</v>
      </c>
      <c r="G57" s="19">
        <v>289000</v>
      </c>
      <c r="H57" s="13"/>
      <c r="I57" s="13"/>
      <c r="J57" s="38">
        <v>475200</v>
      </c>
      <c r="K57" s="38">
        <v>440000</v>
      </c>
    </row>
    <row r="58" spans="1:11" s="9" customFormat="1" ht="13.5" x14ac:dyDescent="0.25">
      <c r="A58" s="16">
        <v>62.821428571428598</v>
      </c>
      <c r="B58" s="17" t="s">
        <v>91</v>
      </c>
      <c r="C58" s="17" t="s">
        <v>56</v>
      </c>
      <c r="D58" s="18" t="s">
        <v>97</v>
      </c>
      <c r="E58" s="17" t="s">
        <v>43</v>
      </c>
      <c r="F58" s="17">
        <v>1</v>
      </c>
      <c r="G58" s="19">
        <v>136000</v>
      </c>
      <c r="H58" s="13"/>
      <c r="I58" s="13"/>
      <c r="J58" s="38">
        <v>244200</v>
      </c>
      <c r="K58" s="38">
        <v>220000</v>
      </c>
    </row>
    <row r="59" spans="1:11" s="9" customFormat="1" ht="13.5" x14ac:dyDescent="0.25">
      <c r="A59" s="16">
        <v>63.928571428571402</v>
      </c>
      <c r="B59" s="17" t="s">
        <v>91</v>
      </c>
      <c r="C59" s="17" t="s">
        <v>56</v>
      </c>
      <c r="D59" s="18" t="s">
        <v>98</v>
      </c>
      <c r="E59" s="17" t="s">
        <v>43</v>
      </c>
      <c r="F59" s="17">
        <v>1</v>
      </c>
      <c r="G59" s="19">
        <v>323000</v>
      </c>
      <c r="H59" s="13"/>
      <c r="I59" s="13"/>
      <c r="J59" s="38">
        <v>462000</v>
      </c>
      <c r="K59" s="38">
        <v>440000</v>
      </c>
    </row>
    <row r="60" spans="1:11" s="9" customFormat="1" ht="13.5" x14ac:dyDescent="0.25">
      <c r="A60" s="16">
        <v>65.035714285714306</v>
      </c>
      <c r="B60" s="17" t="s">
        <v>91</v>
      </c>
      <c r="C60" s="17" t="s">
        <v>56</v>
      </c>
      <c r="D60" s="18" t="s">
        <v>99</v>
      </c>
      <c r="E60" s="17" t="s">
        <v>43</v>
      </c>
      <c r="F60" s="17">
        <v>1</v>
      </c>
      <c r="G60" s="19">
        <v>238000</v>
      </c>
      <c r="H60" s="13"/>
      <c r="I60" s="13"/>
      <c r="J60" s="38">
        <v>324000</v>
      </c>
      <c r="K60" s="38">
        <v>300000</v>
      </c>
    </row>
    <row r="61" spans="1:11" s="9" customFormat="1" ht="13.5" x14ac:dyDescent="0.25">
      <c r="A61" s="16">
        <v>66.142857142857196</v>
      </c>
      <c r="B61" s="17" t="s">
        <v>40</v>
      </c>
      <c r="C61" s="17" t="s">
        <v>100</v>
      </c>
      <c r="D61" s="18" t="s">
        <v>101</v>
      </c>
      <c r="E61" s="17" t="s">
        <v>43</v>
      </c>
      <c r="F61" s="17">
        <v>1</v>
      </c>
      <c r="G61" s="19">
        <v>1105000</v>
      </c>
      <c r="H61" s="13"/>
      <c r="I61" s="13"/>
      <c r="J61" s="38">
        <v>954000</v>
      </c>
      <c r="K61" s="38">
        <v>900000</v>
      </c>
    </row>
    <row r="62" spans="1:11" s="9" customFormat="1" ht="13.5" x14ac:dyDescent="0.25">
      <c r="A62" s="16">
        <v>67.25</v>
      </c>
      <c r="B62" s="17" t="s">
        <v>40</v>
      </c>
      <c r="C62" s="17" t="s">
        <v>100</v>
      </c>
      <c r="D62" s="18" t="s">
        <v>102</v>
      </c>
      <c r="E62" s="17" t="s">
        <v>43</v>
      </c>
      <c r="F62" s="17">
        <v>1</v>
      </c>
      <c r="G62" s="19">
        <v>85000</v>
      </c>
      <c r="H62" s="13"/>
      <c r="I62" s="13"/>
      <c r="J62" s="38">
        <v>144000</v>
      </c>
      <c r="K62" s="38">
        <v>120000</v>
      </c>
    </row>
    <row r="63" spans="1:11" s="9" customFormat="1" ht="13.5" x14ac:dyDescent="0.25">
      <c r="A63" s="16">
        <v>68.357142857142904</v>
      </c>
      <c r="B63" s="17" t="s">
        <v>40</v>
      </c>
      <c r="C63" s="17" t="s">
        <v>100</v>
      </c>
      <c r="D63" s="18" t="s">
        <v>103</v>
      </c>
      <c r="E63" s="17" t="s">
        <v>43</v>
      </c>
      <c r="F63" s="17">
        <v>1</v>
      </c>
      <c r="G63" s="19">
        <v>102000.00000000001</v>
      </c>
      <c r="H63" s="13"/>
      <c r="I63" s="13"/>
      <c r="J63" s="38">
        <v>133200</v>
      </c>
      <c r="K63" s="38">
        <v>120000</v>
      </c>
    </row>
    <row r="64" spans="1:11" s="9" customFormat="1" ht="22.5" x14ac:dyDescent="0.25">
      <c r="A64" s="16">
        <v>69.464285714285694</v>
      </c>
      <c r="B64" s="17" t="s">
        <v>40</v>
      </c>
      <c r="C64" s="17" t="s">
        <v>100</v>
      </c>
      <c r="D64" s="18" t="s">
        <v>104</v>
      </c>
      <c r="E64" s="17" t="s">
        <v>43</v>
      </c>
      <c r="F64" s="17">
        <v>1</v>
      </c>
      <c r="G64" s="19">
        <v>136000</v>
      </c>
      <c r="H64" s="13"/>
      <c r="I64" s="13"/>
      <c r="J64" s="38">
        <v>151200</v>
      </c>
      <c r="K64" s="38">
        <v>140000</v>
      </c>
    </row>
    <row r="65" spans="1:11" s="9" customFormat="1" ht="13.5" x14ac:dyDescent="0.25">
      <c r="A65" s="16">
        <v>70.571428571428598</v>
      </c>
      <c r="B65" s="17" t="s">
        <v>40</v>
      </c>
      <c r="C65" s="17" t="s">
        <v>100</v>
      </c>
      <c r="D65" s="18" t="s">
        <v>105</v>
      </c>
      <c r="E65" s="17" t="s">
        <v>43</v>
      </c>
      <c r="F65" s="17">
        <v>1</v>
      </c>
      <c r="G65" s="19">
        <v>85000</v>
      </c>
      <c r="H65" s="13"/>
      <c r="I65" s="13"/>
      <c r="J65" s="38">
        <v>162400</v>
      </c>
      <c r="K65" s="38">
        <v>140000</v>
      </c>
    </row>
    <row r="66" spans="1:11" s="9" customFormat="1" ht="13.5" x14ac:dyDescent="0.25">
      <c r="A66" s="16">
        <v>71.678571428571402</v>
      </c>
      <c r="B66" s="17" t="s">
        <v>40</v>
      </c>
      <c r="C66" s="17" t="s">
        <v>100</v>
      </c>
      <c r="D66" s="18" t="s">
        <v>106</v>
      </c>
      <c r="E66" s="17" t="s">
        <v>43</v>
      </c>
      <c r="F66" s="17">
        <v>1</v>
      </c>
      <c r="G66" s="19">
        <v>110500.00000000001</v>
      </c>
      <c r="H66" s="13"/>
      <c r="I66" s="13"/>
      <c r="J66" s="38">
        <v>64800</v>
      </c>
      <c r="K66" s="38">
        <v>60000</v>
      </c>
    </row>
    <row r="67" spans="1:11" s="9" customFormat="1" ht="22.5" x14ac:dyDescent="0.25">
      <c r="A67" s="16">
        <v>72.785714285714306</v>
      </c>
      <c r="B67" s="17" t="s">
        <v>40</v>
      </c>
      <c r="C67" s="17" t="s">
        <v>100</v>
      </c>
      <c r="D67" s="18" t="s">
        <v>107</v>
      </c>
      <c r="E67" s="17" t="s">
        <v>43</v>
      </c>
      <c r="F67" s="17">
        <v>1</v>
      </c>
      <c r="G67" s="19">
        <v>731000</v>
      </c>
      <c r="H67" s="13"/>
      <c r="I67" s="13"/>
      <c r="J67" s="38">
        <v>254400</v>
      </c>
      <c r="K67" s="38">
        <v>240000</v>
      </c>
    </row>
    <row r="68" spans="1:11" s="9" customFormat="1" ht="13.5" x14ac:dyDescent="0.25">
      <c r="A68" s="16">
        <v>73.892857142857096</v>
      </c>
      <c r="B68" s="17" t="s">
        <v>40</v>
      </c>
      <c r="C68" s="17" t="s">
        <v>100</v>
      </c>
      <c r="D68" s="18" t="s">
        <v>108</v>
      </c>
      <c r="E68" s="17" t="s">
        <v>43</v>
      </c>
      <c r="F68" s="17">
        <v>1</v>
      </c>
      <c r="G68" s="19">
        <v>1105000</v>
      </c>
      <c r="H68" s="13"/>
      <c r="I68" s="13"/>
      <c r="J68" s="38">
        <v>999000</v>
      </c>
      <c r="K68" s="38">
        <v>900000</v>
      </c>
    </row>
    <row r="69" spans="1:11" s="9" customFormat="1" ht="13.5" x14ac:dyDescent="0.25">
      <c r="A69" s="16">
        <v>75</v>
      </c>
      <c r="B69" s="17" t="s">
        <v>40</v>
      </c>
      <c r="C69" s="17" t="s">
        <v>100</v>
      </c>
      <c r="D69" s="18" t="s">
        <v>109</v>
      </c>
      <c r="E69" s="17" t="s">
        <v>110</v>
      </c>
      <c r="F69" s="17">
        <v>1</v>
      </c>
      <c r="G69" s="19">
        <v>136000</v>
      </c>
      <c r="H69" s="12"/>
      <c r="I69" s="12"/>
      <c r="J69" s="38">
        <v>115000</v>
      </c>
      <c r="K69" s="38">
        <v>100000</v>
      </c>
    </row>
    <row r="70" spans="1:11" s="9" customFormat="1" ht="13.5" x14ac:dyDescent="0.25">
      <c r="A70" s="16">
        <v>76.107142857142904</v>
      </c>
      <c r="B70" s="17" t="s">
        <v>40</v>
      </c>
      <c r="C70" s="17" t="s">
        <v>100</v>
      </c>
      <c r="D70" s="18" t="s">
        <v>111</v>
      </c>
      <c r="E70" s="17" t="s">
        <v>43</v>
      </c>
      <c r="F70" s="17">
        <v>1</v>
      </c>
      <c r="G70" s="19">
        <v>68000</v>
      </c>
      <c r="H70" s="13"/>
      <c r="I70" s="13"/>
      <c r="J70" s="38">
        <v>67200</v>
      </c>
      <c r="K70" s="38">
        <v>60000</v>
      </c>
    </row>
    <row r="71" spans="1:11" s="9" customFormat="1" ht="13.5" x14ac:dyDescent="0.25">
      <c r="A71" s="16">
        <v>77.214285714285694</v>
      </c>
      <c r="B71" s="17" t="s">
        <v>40</v>
      </c>
      <c r="C71" s="17" t="s">
        <v>100</v>
      </c>
      <c r="D71" s="18" t="s">
        <v>112</v>
      </c>
      <c r="E71" s="17" t="s">
        <v>43</v>
      </c>
      <c r="F71" s="17">
        <v>1</v>
      </c>
      <c r="G71" s="19">
        <v>1105000</v>
      </c>
      <c r="H71" s="13"/>
      <c r="I71" s="13"/>
      <c r="J71" s="38">
        <v>896000</v>
      </c>
      <c r="K71" s="38">
        <v>800000</v>
      </c>
    </row>
    <row r="72" spans="1:11" s="9" customFormat="1" ht="13.5" x14ac:dyDescent="0.25">
      <c r="A72" s="16">
        <v>78.321428571428598</v>
      </c>
      <c r="B72" s="17" t="s">
        <v>40</v>
      </c>
      <c r="C72" s="17" t="s">
        <v>100</v>
      </c>
      <c r="D72" s="18" t="s">
        <v>113</v>
      </c>
      <c r="E72" s="17" t="s">
        <v>43</v>
      </c>
      <c r="F72" s="17">
        <v>1</v>
      </c>
      <c r="G72" s="19">
        <v>204000.00000000003</v>
      </c>
      <c r="H72" s="13"/>
      <c r="I72" s="13"/>
      <c r="J72" s="38">
        <v>1888000</v>
      </c>
      <c r="K72" s="38">
        <v>1600000</v>
      </c>
    </row>
    <row r="73" spans="1:11" s="9" customFormat="1" ht="13.5" x14ac:dyDescent="0.25">
      <c r="A73" s="16">
        <v>79.428571428571402</v>
      </c>
      <c r="B73" s="17" t="s">
        <v>40</v>
      </c>
      <c r="C73" s="17" t="s">
        <v>100</v>
      </c>
      <c r="D73" s="18" t="s">
        <v>114</v>
      </c>
      <c r="E73" s="17" t="s">
        <v>43</v>
      </c>
      <c r="F73" s="17">
        <v>1</v>
      </c>
      <c r="G73" s="19">
        <v>1343000</v>
      </c>
      <c r="H73" s="13"/>
      <c r="I73" s="13"/>
      <c r="J73" s="38">
        <v>588000</v>
      </c>
      <c r="K73" s="38">
        <v>560000</v>
      </c>
    </row>
    <row r="74" spans="1:11" s="9" customFormat="1" ht="13.5" x14ac:dyDescent="0.25">
      <c r="A74" s="16">
        <v>80.535714285714306</v>
      </c>
      <c r="B74" s="17" t="s">
        <v>40</v>
      </c>
      <c r="C74" s="17" t="s">
        <v>100</v>
      </c>
      <c r="D74" s="18" t="s">
        <v>115</v>
      </c>
      <c r="E74" s="17" t="s">
        <v>43</v>
      </c>
      <c r="F74" s="17">
        <v>1</v>
      </c>
      <c r="G74" s="19">
        <v>16150000.000000002</v>
      </c>
      <c r="H74" s="13"/>
      <c r="I74" s="13"/>
      <c r="J74" s="38">
        <v>6000000</v>
      </c>
      <c r="K74" s="38">
        <v>5000000</v>
      </c>
    </row>
    <row r="75" spans="1:11" s="9" customFormat="1" ht="22.5" x14ac:dyDescent="0.25">
      <c r="A75" s="16">
        <v>81.642857142857096</v>
      </c>
      <c r="B75" s="17" t="s">
        <v>40</v>
      </c>
      <c r="C75" s="17" t="s">
        <v>100</v>
      </c>
      <c r="D75" s="18" t="s">
        <v>116</v>
      </c>
      <c r="E75" s="17" t="s">
        <v>43</v>
      </c>
      <c r="F75" s="17">
        <v>1</v>
      </c>
      <c r="G75" s="19">
        <v>323000</v>
      </c>
      <c r="H75" s="13"/>
      <c r="I75" s="13"/>
      <c r="J75" s="38">
        <v>856000</v>
      </c>
      <c r="K75" s="38">
        <v>800000</v>
      </c>
    </row>
    <row r="76" spans="1:11" s="9" customFormat="1" ht="22.5" x14ac:dyDescent="0.25">
      <c r="A76" s="16">
        <v>82.75</v>
      </c>
      <c r="B76" s="17" t="s">
        <v>40</v>
      </c>
      <c r="C76" s="17" t="s">
        <v>100</v>
      </c>
      <c r="D76" s="18" t="s">
        <v>117</v>
      </c>
      <c r="E76" s="17" t="s">
        <v>43</v>
      </c>
      <c r="F76" s="17">
        <v>1</v>
      </c>
      <c r="G76" s="19">
        <v>476000</v>
      </c>
      <c r="H76" s="13"/>
      <c r="I76" s="13"/>
      <c r="J76" s="38">
        <v>678000</v>
      </c>
      <c r="K76" s="38">
        <v>600000</v>
      </c>
    </row>
    <row r="77" spans="1:11" s="9" customFormat="1" ht="22.5" x14ac:dyDescent="0.25">
      <c r="A77" s="16">
        <v>83.857142857142904</v>
      </c>
      <c r="B77" s="17" t="s">
        <v>40</v>
      </c>
      <c r="C77" s="17" t="s">
        <v>100</v>
      </c>
      <c r="D77" s="18" t="s">
        <v>118</v>
      </c>
      <c r="E77" s="17" t="s">
        <v>43</v>
      </c>
      <c r="F77" s="17">
        <v>1</v>
      </c>
      <c r="G77" s="19">
        <v>272000</v>
      </c>
      <c r="H77" s="13"/>
      <c r="I77" s="13"/>
      <c r="J77" s="38">
        <v>1062000</v>
      </c>
      <c r="K77" s="38">
        <v>900000</v>
      </c>
    </row>
    <row r="78" spans="1:11" s="9" customFormat="1" ht="22.5" x14ac:dyDescent="0.25">
      <c r="A78" s="16">
        <v>84.964285714285694</v>
      </c>
      <c r="B78" s="17" t="s">
        <v>40</v>
      </c>
      <c r="C78" s="17" t="s">
        <v>100</v>
      </c>
      <c r="D78" s="18" t="s">
        <v>119</v>
      </c>
      <c r="E78" s="17" t="s">
        <v>120</v>
      </c>
      <c r="F78" s="17">
        <v>1</v>
      </c>
      <c r="G78" s="19">
        <v>2040000</v>
      </c>
      <c r="H78" s="13"/>
      <c r="I78" s="13"/>
      <c r="J78" s="38">
        <v>2100000</v>
      </c>
      <c r="K78" s="38">
        <v>2000000</v>
      </c>
    </row>
    <row r="79" spans="1:11" s="9" customFormat="1" ht="22.5" x14ac:dyDescent="0.25">
      <c r="A79" s="16">
        <v>86.071428571428598</v>
      </c>
      <c r="B79" s="17" t="s">
        <v>40</v>
      </c>
      <c r="C79" s="17" t="s">
        <v>100</v>
      </c>
      <c r="D79" s="18" t="s">
        <v>121</v>
      </c>
      <c r="E79" s="17" t="s">
        <v>122</v>
      </c>
      <c r="F79" s="17">
        <v>1</v>
      </c>
      <c r="G79" s="19">
        <v>765000</v>
      </c>
      <c r="H79" s="14"/>
      <c r="I79" s="14"/>
      <c r="J79" s="38">
        <v>565000</v>
      </c>
      <c r="K79" s="38">
        <v>500000</v>
      </c>
    </row>
    <row r="80" spans="1:11" s="9" customFormat="1" ht="22.5" x14ac:dyDescent="0.25">
      <c r="A80" s="16">
        <v>87.178571428571402</v>
      </c>
      <c r="B80" s="17" t="s">
        <v>40</v>
      </c>
      <c r="C80" s="17" t="s">
        <v>100</v>
      </c>
      <c r="D80" s="18" t="s">
        <v>123</v>
      </c>
      <c r="E80" s="17" t="s">
        <v>124</v>
      </c>
      <c r="F80" s="17">
        <v>1</v>
      </c>
      <c r="G80" s="19">
        <v>595000.00000000012</v>
      </c>
      <c r="H80" s="13"/>
      <c r="I80" s="13"/>
      <c r="J80" s="38">
        <v>214000</v>
      </c>
      <c r="K80" s="38">
        <v>200000</v>
      </c>
    </row>
    <row r="81" spans="1:11" s="9" customFormat="1" ht="13.5" x14ac:dyDescent="0.25">
      <c r="A81" s="16">
        <v>88.285714285714306</v>
      </c>
      <c r="B81" s="17" t="s">
        <v>40</v>
      </c>
      <c r="C81" s="17" t="s">
        <v>100</v>
      </c>
      <c r="D81" s="18" t="s">
        <v>125</v>
      </c>
      <c r="E81" s="17" t="s">
        <v>124</v>
      </c>
      <c r="F81" s="17">
        <v>1</v>
      </c>
      <c r="G81" s="19">
        <v>323000</v>
      </c>
      <c r="H81" s="14"/>
      <c r="I81" s="14"/>
      <c r="J81" s="38">
        <v>336000</v>
      </c>
      <c r="K81" s="38">
        <v>300000</v>
      </c>
    </row>
    <row r="82" spans="1:11" s="9" customFormat="1" ht="22.5" x14ac:dyDescent="0.25">
      <c r="A82" s="16">
        <v>89.392857142857096</v>
      </c>
      <c r="B82" s="17" t="s">
        <v>40</v>
      </c>
      <c r="C82" s="17" t="s">
        <v>100</v>
      </c>
      <c r="D82" s="18" t="s">
        <v>126</v>
      </c>
      <c r="E82" s="17" t="s">
        <v>43</v>
      </c>
      <c r="F82" s="17">
        <v>1</v>
      </c>
      <c r="G82" s="19">
        <v>1275000.0000000002</v>
      </c>
      <c r="H82" s="14"/>
      <c r="I82" s="14"/>
      <c r="J82" s="38">
        <v>1210000</v>
      </c>
      <c r="K82" s="38">
        <v>1100000</v>
      </c>
    </row>
    <row r="83" spans="1:11" s="9" customFormat="1" ht="22.5" x14ac:dyDescent="0.25">
      <c r="A83" s="16">
        <v>90.5</v>
      </c>
      <c r="B83" s="17" t="s">
        <v>40</v>
      </c>
      <c r="C83" s="17" t="s">
        <v>100</v>
      </c>
      <c r="D83" s="18" t="s">
        <v>127</v>
      </c>
      <c r="E83" s="17" t="s">
        <v>43</v>
      </c>
      <c r="F83" s="17">
        <v>1</v>
      </c>
      <c r="G83" s="19">
        <v>1105000</v>
      </c>
      <c r="H83" s="14"/>
      <c r="I83" s="14"/>
      <c r="J83" s="38">
        <v>1044000</v>
      </c>
      <c r="K83" s="38">
        <v>900000</v>
      </c>
    </row>
    <row r="84" spans="1:11" s="9" customFormat="1" ht="13.5" x14ac:dyDescent="0.25">
      <c r="A84" s="16">
        <v>91.607142857142804</v>
      </c>
      <c r="B84" s="17" t="s">
        <v>40</v>
      </c>
      <c r="C84" s="17" t="s">
        <v>100</v>
      </c>
      <c r="D84" s="18" t="s">
        <v>128</v>
      </c>
      <c r="E84" s="17" t="s">
        <v>43</v>
      </c>
      <c r="F84" s="17">
        <v>1</v>
      </c>
      <c r="G84" s="19">
        <v>765000</v>
      </c>
      <c r="H84" s="14"/>
      <c r="I84" s="14"/>
      <c r="J84" s="38">
        <v>261600</v>
      </c>
      <c r="K84" s="38">
        <v>240000</v>
      </c>
    </row>
    <row r="85" spans="1:11" s="9" customFormat="1" ht="22.5" x14ac:dyDescent="0.25">
      <c r="A85" s="16">
        <v>92.714285714285694</v>
      </c>
      <c r="B85" s="17" t="s">
        <v>40</v>
      </c>
      <c r="C85" s="17" t="s">
        <v>100</v>
      </c>
      <c r="D85" s="18" t="s">
        <v>129</v>
      </c>
      <c r="E85" s="17" t="s">
        <v>43</v>
      </c>
      <c r="F85" s="17">
        <v>1</v>
      </c>
      <c r="G85" s="19">
        <v>595000.00000000012</v>
      </c>
      <c r="H85" s="14"/>
      <c r="I85" s="14"/>
      <c r="J85" s="38">
        <v>128400</v>
      </c>
      <c r="K85" s="38">
        <v>120000</v>
      </c>
    </row>
    <row r="86" spans="1:11" s="9" customFormat="1" ht="13.5" x14ac:dyDescent="0.25">
      <c r="A86" s="16">
        <v>93.821428571428598</v>
      </c>
      <c r="B86" s="17" t="s">
        <v>40</v>
      </c>
      <c r="C86" s="17" t="s">
        <v>100</v>
      </c>
      <c r="D86" s="18" t="s">
        <v>130</v>
      </c>
      <c r="E86" s="17" t="s">
        <v>43</v>
      </c>
      <c r="F86" s="17">
        <v>1</v>
      </c>
      <c r="G86" s="19">
        <v>153000</v>
      </c>
      <c r="H86" s="14"/>
      <c r="I86" s="14"/>
      <c r="J86" s="38">
        <v>330000</v>
      </c>
      <c r="K86" s="38">
        <v>300000</v>
      </c>
    </row>
    <row r="87" spans="1:11" s="9" customFormat="1" ht="22.5" x14ac:dyDescent="0.25">
      <c r="A87" s="16">
        <v>94.928571428571402</v>
      </c>
      <c r="B87" s="17" t="s">
        <v>40</v>
      </c>
      <c r="C87" s="17" t="s">
        <v>100</v>
      </c>
      <c r="D87" s="18" t="s">
        <v>131</v>
      </c>
      <c r="E87" s="17" t="s">
        <v>43</v>
      </c>
      <c r="F87" s="17">
        <v>1</v>
      </c>
      <c r="G87" s="19">
        <v>221000.00000000003</v>
      </c>
      <c r="H87" s="14"/>
      <c r="I87" s="14"/>
      <c r="J87" s="38">
        <v>70200</v>
      </c>
      <c r="K87" s="38">
        <v>60000</v>
      </c>
    </row>
    <row r="88" spans="1:11" s="9" customFormat="1" ht="13.5" x14ac:dyDescent="0.25">
      <c r="A88" s="16">
        <v>96.035714285714306</v>
      </c>
      <c r="B88" s="17" t="s">
        <v>40</v>
      </c>
      <c r="C88" s="17" t="s">
        <v>100</v>
      </c>
      <c r="D88" s="18" t="s">
        <v>132</v>
      </c>
      <c r="E88" s="17" t="s">
        <v>43</v>
      </c>
      <c r="F88" s="17">
        <v>1</v>
      </c>
      <c r="G88" s="19">
        <v>153000</v>
      </c>
      <c r="H88" s="14"/>
      <c r="I88" s="14"/>
      <c r="J88" s="38">
        <v>117000</v>
      </c>
      <c r="K88" s="38">
        <v>100000</v>
      </c>
    </row>
    <row r="89" spans="1:11" s="9" customFormat="1" ht="13.5" x14ac:dyDescent="0.25">
      <c r="A89" s="16">
        <v>97.142857142857096</v>
      </c>
      <c r="B89" s="17" t="s">
        <v>40</v>
      </c>
      <c r="C89" s="17" t="s">
        <v>100</v>
      </c>
      <c r="D89" s="18" t="s">
        <v>133</v>
      </c>
      <c r="E89" s="17" t="s">
        <v>43</v>
      </c>
      <c r="F89" s="17">
        <v>1</v>
      </c>
      <c r="G89" s="19">
        <v>153000</v>
      </c>
      <c r="H89" s="14"/>
      <c r="I89" s="14"/>
      <c r="J89" s="38">
        <v>155400</v>
      </c>
      <c r="K89" s="38">
        <v>140000</v>
      </c>
    </row>
    <row r="90" spans="1:11" s="9" customFormat="1" ht="13.5" x14ac:dyDescent="0.25">
      <c r="A90" s="16">
        <v>98.25</v>
      </c>
      <c r="B90" s="17" t="s">
        <v>40</v>
      </c>
      <c r="C90" s="17" t="s">
        <v>100</v>
      </c>
      <c r="D90" s="18" t="s">
        <v>134</v>
      </c>
      <c r="E90" s="17" t="s">
        <v>43</v>
      </c>
      <c r="F90" s="17">
        <v>1</v>
      </c>
      <c r="G90" s="19">
        <v>816000.00000000012</v>
      </c>
      <c r="H90" s="14"/>
      <c r="I90" s="14"/>
      <c r="J90" s="38">
        <v>212400</v>
      </c>
      <c r="K90" s="38">
        <v>180000</v>
      </c>
    </row>
    <row r="91" spans="1:11" s="9" customFormat="1" ht="13.5" x14ac:dyDescent="0.25">
      <c r="A91" s="16">
        <v>99.357142857142804</v>
      </c>
      <c r="B91" s="17" t="s">
        <v>40</v>
      </c>
      <c r="C91" s="17" t="s">
        <v>100</v>
      </c>
      <c r="D91" s="18" t="s">
        <v>135</v>
      </c>
      <c r="E91" s="17" t="s">
        <v>43</v>
      </c>
      <c r="F91" s="17">
        <v>1</v>
      </c>
      <c r="G91" s="19">
        <v>204000.00000000003</v>
      </c>
      <c r="H91" s="14"/>
      <c r="I91" s="14"/>
      <c r="J91" s="38">
        <v>220000</v>
      </c>
      <c r="K91" s="38">
        <v>200000</v>
      </c>
    </row>
    <row r="92" spans="1:11" s="9" customFormat="1" ht="13.5" x14ac:dyDescent="0.25">
      <c r="A92" s="16">
        <v>100.46428571428601</v>
      </c>
      <c r="B92" s="17" t="s">
        <v>40</v>
      </c>
      <c r="C92" s="17" t="s">
        <v>100</v>
      </c>
      <c r="D92" s="18" t="s">
        <v>136</v>
      </c>
      <c r="E92" s="17" t="s">
        <v>43</v>
      </c>
      <c r="F92" s="17">
        <v>1</v>
      </c>
      <c r="G92" s="19">
        <v>136000</v>
      </c>
      <c r="H92" s="14"/>
      <c r="I92" s="14"/>
      <c r="J92" s="38">
        <v>72000</v>
      </c>
      <c r="K92" s="38">
        <v>60000</v>
      </c>
    </row>
    <row r="93" spans="1:11" s="9" customFormat="1" ht="13.5" x14ac:dyDescent="0.25">
      <c r="A93" s="16">
        <v>101.571428571429</v>
      </c>
      <c r="B93" s="17" t="s">
        <v>40</v>
      </c>
      <c r="C93" s="17" t="s">
        <v>100</v>
      </c>
      <c r="D93" s="18" t="s">
        <v>137</v>
      </c>
      <c r="E93" s="17" t="s">
        <v>43</v>
      </c>
      <c r="F93" s="17">
        <v>1</v>
      </c>
      <c r="G93" s="19">
        <v>170000</v>
      </c>
      <c r="H93" s="14"/>
      <c r="I93" s="14"/>
      <c r="J93" s="38">
        <v>88800</v>
      </c>
      <c r="K93" s="38">
        <v>80000</v>
      </c>
    </row>
    <row r="94" spans="1:11" s="9" customFormat="1" ht="13.5" x14ac:dyDescent="0.25">
      <c r="A94" s="16">
        <v>102.678571428572</v>
      </c>
      <c r="B94" s="17" t="s">
        <v>40</v>
      </c>
      <c r="C94" s="17" t="s">
        <v>100</v>
      </c>
      <c r="D94" s="18" t="s">
        <v>138</v>
      </c>
      <c r="E94" s="17" t="s">
        <v>43</v>
      </c>
      <c r="F94" s="17">
        <v>1</v>
      </c>
      <c r="G94" s="19">
        <v>544000</v>
      </c>
      <c r="H94" s="14"/>
      <c r="I94" s="14"/>
      <c r="J94" s="38">
        <v>702000</v>
      </c>
      <c r="K94" s="38">
        <v>600000</v>
      </c>
    </row>
    <row r="95" spans="1:11" s="9" customFormat="1" ht="13.5" x14ac:dyDescent="0.25">
      <c r="A95" s="16">
        <v>103.785714285715</v>
      </c>
      <c r="B95" s="17" t="s">
        <v>40</v>
      </c>
      <c r="C95" s="17" t="s">
        <v>100</v>
      </c>
      <c r="D95" s="18" t="s">
        <v>139</v>
      </c>
      <c r="E95" s="17" t="s">
        <v>43</v>
      </c>
      <c r="F95" s="17">
        <v>1</v>
      </c>
      <c r="G95" s="19">
        <v>493000.00000000006</v>
      </c>
      <c r="H95" s="14"/>
      <c r="I95" s="14"/>
      <c r="J95" s="38">
        <v>904000</v>
      </c>
      <c r="K95" s="38">
        <v>800000</v>
      </c>
    </row>
    <row r="96" spans="1:11" s="9" customFormat="1" ht="13.5" x14ac:dyDescent="0.25">
      <c r="A96" s="16">
        <v>104.89285714285801</v>
      </c>
      <c r="B96" s="17" t="s">
        <v>40</v>
      </c>
      <c r="C96" s="17" t="s">
        <v>100</v>
      </c>
      <c r="D96" s="18" t="s">
        <v>140</v>
      </c>
      <c r="E96" s="17" t="s">
        <v>43</v>
      </c>
      <c r="F96" s="17">
        <v>1</v>
      </c>
      <c r="G96" s="19">
        <v>833000</v>
      </c>
      <c r="H96" s="14"/>
      <c r="I96" s="14"/>
      <c r="J96" s="38">
        <v>555000</v>
      </c>
      <c r="K96" s="38">
        <v>500000</v>
      </c>
    </row>
    <row r="97" spans="1:11" s="9" customFormat="1" ht="13.5" x14ac:dyDescent="0.25">
      <c r="A97" s="16">
        <v>106</v>
      </c>
      <c r="B97" s="17" t="s">
        <v>40</v>
      </c>
      <c r="C97" s="17" t="s">
        <v>100</v>
      </c>
      <c r="D97" s="18" t="s">
        <v>141</v>
      </c>
      <c r="E97" s="17" t="s">
        <v>43</v>
      </c>
      <c r="F97" s="17">
        <v>1</v>
      </c>
      <c r="G97" s="19">
        <v>255000</v>
      </c>
      <c r="H97" s="14"/>
      <c r="I97" s="14"/>
      <c r="J97" s="38">
        <v>271200</v>
      </c>
      <c r="K97" s="38">
        <v>240000</v>
      </c>
    </row>
    <row r="98" spans="1:11" s="9" customFormat="1" ht="13.5" x14ac:dyDescent="0.25">
      <c r="A98" s="16">
        <v>107.107142857143</v>
      </c>
      <c r="B98" s="17" t="s">
        <v>40</v>
      </c>
      <c r="C98" s="17" t="s">
        <v>100</v>
      </c>
      <c r="D98" s="18" t="s">
        <v>142</v>
      </c>
      <c r="E98" s="17" t="s">
        <v>43</v>
      </c>
      <c r="F98" s="17">
        <v>1</v>
      </c>
      <c r="G98" s="19">
        <v>102000.00000000001</v>
      </c>
      <c r="H98" s="14"/>
      <c r="I98" s="14"/>
      <c r="J98" s="38">
        <v>90400</v>
      </c>
      <c r="K98" s="38">
        <v>80000</v>
      </c>
    </row>
    <row r="99" spans="1:11" s="9" customFormat="1" ht="13.5" x14ac:dyDescent="0.25">
      <c r="A99" s="16">
        <v>108.21428571428601</v>
      </c>
      <c r="B99" s="17" t="s">
        <v>40</v>
      </c>
      <c r="C99" s="17" t="s">
        <v>100</v>
      </c>
      <c r="D99" s="18" t="s">
        <v>143</v>
      </c>
      <c r="E99" s="17" t="s">
        <v>43</v>
      </c>
      <c r="F99" s="17">
        <v>1</v>
      </c>
      <c r="G99" s="19">
        <v>2210000</v>
      </c>
      <c r="H99" s="14"/>
      <c r="I99" s="14"/>
      <c r="J99" s="38">
        <v>2124000</v>
      </c>
      <c r="K99" s="38">
        <v>1800000</v>
      </c>
    </row>
    <row r="100" spans="1:11" s="9" customFormat="1" ht="13.5" x14ac:dyDescent="0.25">
      <c r="A100" s="16">
        <v>109.321428571429</v>
      </c>
      <c r="B100" s="17" t="s">
        <v>40</v>
      </c>
      <c r="C100" s="17" t="s">
        <v>100</v>
      </c>
      <c r="D100" s="18" t="s">
        <v>144</v>
      </c>
      <c r="E100" s="17" t="s">
        <v>43</v>
      </c>
      <c r="F100" s="17">
        <v>1</v>
      </c>
      <c r="G100" s="19">
        <v>1870000.0000000002</v>
      </c>
      <c r="H100" s="14"/>
      <c r="I100" s="14"/>
      <c r="J100" s="38">
        <v>1666000</v>
      </c>
      <c r="K100" s="38">
        <v>1400000</v>
      </c>
    </row>
    <row r="101" spans="1:11" s="9" customFormat="1" ht="13.5" x14ac:dyDescent="0.25">
      <c r="A101" s="16">
        <v>110.428571428572</v>
      </c>
      <c r="B101" s="17" t="s">
        <v>40</v>
      </c>
      <c r="C101" s="17" t="s">
        <v>100</v>
      </c>
      <c r="D101" s="18" t="s">
        <v>145</v>
      </c>
      <c r="E101" s="17" t="s">
        <v>43</v>
      </c>
      <c r="F101" s="17">
        <v>1</v>
      </c>
      <c r="G101" s="19">
        <v>493000.00000000006</v>
      </c>
      <c r="H101" s="14"/>
      <c r="I101" s="14"/>
      <c r="J101" s="38">
        <v>192600</v>
      </c>
      <c r="K101" s="38">
        <v>180000</v>
      </c>
    </row>
    <row r="102" spans="1:11" s="9" customFormat="1" ht="13.5" x14ac:dyDescent="0.25">
      <c r="A102" s="16">
        <v>111.535714285715</v>
      </c>
      <c r="B102" s="17" t="s">
        <v>40</v>
      </c>
      <c r="C102" s="17" t="s">
        <v>100</v>
      </c>
      <c r="D102" s="18" t="s">
        <v>146</v>
      </c>
      <c r="E102" s="17" t="s">
        <v>43</v>
      </c>
      <c r="F102" s="17">
        <v>1</v>
      </c>
      <c r="G102" s="39">
        <v>323000</v>
      </c>
      <c r="H102" s="39"/>
      <c r="I102" s="39"/>
      <c r="J102" s="39">
        <v>1568000</v>
      </c>
      <c r="K102" s="39">
        <v>1400000</v>
      </c>
    </row>
    <row r="103" spans="1:11" s="9" customFormat="1" ht="13.5" x14ac:dyDescent="0.25">
      <c r="A103" s="16">
        <v>112.64285714285801</v>
      </c>
      <c r="B103" s="17" t="s">
        <v>40</v>
      </c>
      <c r="C103" s="17" t="s">
        <v>100</v>
      </c>
      <c r="D103" s="18" t="s">
        <v>147</v>
      </c>
      <c r="E103" s="17" t="s">
        <v>43</v>
      </c>
      <c r="F103" s="17">
        <v>1</v>
      </c>
      <c r="G103" s="39">
        <v>255000</v>
      </c>
      <c r="H103" s="39"/>
      <c r="I103" s="39"/>
      <c r="J103" s="39">
        <v>120000</v>
      </c>
      <c r="K103" s="39">
        <v>100000</v>
      </c>
    </row>
    <row r="104" spans="1:11" s="9" customFormat="1" ht="13.5" x14ac:dyDescent="0.25">
      <c r="A104" s="16">
        <v>113.75</v>
      </c>
      <c r="B104" s="17" t="s">
        <v>40</v>
      </c>
      <c r="C104" s="17" t="s">
        <v>100</v>
      </c>
      <c r="D104" s="18" t="s">
        <v>148</v>
      </c>
      <c r="E104" s="17" t="s">
        <v>43</v>
      </c>
      <c r="F104" s="17">
        <v>1</v>
      </c>
      <c r="G104" s="39">
        <v>323000</v>
      </c>
      <c r="H104" s="39"/>
      <c r="I104" s="39"/>
      <c r="J104" s="39">
        <v>184000</v>
      </c>
      <c r="K104" s="39">
        <v>160000</v>
      </c>
    </row>
    <row r="105" spans="1:11" s="9" customFormat="1" ht="13.5" x14ac:dyDescent="0.25">
      <c r="A105" s="16">
        <v>114.857142857143</v>
      </c>
      <c r="B105" s="17" t="s">
        <v>40</v>
      </c>
      <c r="C105" s="17" t="s">
        <v>100</v>
      </c>
      <c r="D105" s="18" t="s">
        <v>149</v>
      </c>
      <c r="E105" s="17" t="s">
        <v>43</v>
      </c>
      <c r="F105" s="17">
        <v>1</v>
      </c>
      <c r="G105" s="39">
        <v>153000</v>
      </c>
      <c r="H105" s="39"/>
      <c r="I105" s="39"/>
      <c r="J105" s="39">
        <v>216000</v>
      </c>
      <c r="K105" s="39">
        <v>180000</v>
      </c>
    </row>
    <row r="106" spans="1:11" s="9" customFormat="1" ht="13.5" x14ac:dyDescent="0.25">
      <c r="A106" s="16">
        <v>115.96428571428601</v>
      </c>
      <c r="B106" s="17" t="s">
        <v>40</v>
      </c>
      <c r="C106" s="17" t="s">
        <v>100</v>
      </c>
      <c r="D106" s="18" t="s">
        <v>141</v>
      </c>
      <c r="E106" s="17" t="s">
        <v>43</v>
      </c>
      <c r="F106" s="17">
        <v>1</v>
      </c>
      <c r="G106" s="39">
        <v>255000</v>
      </c>
      <c r="H106" s="39"/>
      <c r="I106" s="39"/>
      <c r="J106" s="39">
        <v>268800</v>
      </c>
      <c r="K106" s="39">
        <v>240000</v>
      </c>
    </row>
    <row r="107" spans="1:11" s="9" customFormat="1" ht="13.5" x14ac:dyDescent="0.25">
      <c r="A107" s="16">
        <v>117.071428571429</v>
      </c>
      <c r="B107" s="17" t="s">
        <v>150</v>
      </c>
      <c r="C107" s="17" t="s">
        <v>151</v>
      </c>
      <c r="D107" s="18" t="s">
        <v>152</v>
      </c>
      <c r="E107" s="17" t="s">
        <v>43</v>
      </c>
      <c r="F107" s="17">
        <v>1</v>
      </c>
      <c r="G107" s="39">
        <v>663000</v>
      </c>
      <c r="H107" s="39"/>
      <c r="I107" s="39"/>
      <c r="J107" s="39">
        <v>163800</v>
      </c>
      <c r="K107" s="39">
        <v>140000</v>
      </c>
    </row>
    <row r="108" spans="1:11" s="9" customFormat="1" ht="13.5" x14ac:dyDescent="0.25">
      <c r="A108" s="16">
        <v>118.178571428572</v>
      </c>
      <c r="B108" s="17" t="s">
        <v>150</v>
      </c>
      <c r="C108" s="17" t="s">
        <v>151</v>
      </c>
      <c r="D108" s="18" t="s">
        <v>153</v>
      </c>
      <c r="E108" s="17" t="s">
        <v>43</v>
      </c>
      <c r="F108" s="17">
        <v>1</v>
      </c>
      <c r="G108" s="39">
        <v>204000.00000000003</v>
      </c>
      <c r="H108" s="39"/>
      <c r="I108" s="39"/>
      <c r="J108" s="39">
        <v>392400</v>
      </c>
      <c r="K108" s="39">
        <v>360000</v>
      </c>
    </row>
    <row r="109" spans="1:11" s="9" customFormat="1" ht="13.5" x14ac:dyDescent="0.25">
      <c r="A109" s="16">
        <v>119.285714285715</v>
      </c>
      <c r="B109" s="17" t="s">
        <v>150</v>
      </c>
      <c r="C109" s="17" t="s">
        <v>151</v>
      </c>
      <c r="D109" s="18" t="s">
        <v>154</v>
      </c>
      <c r="E109" s="17" t="s">
        <v>43</v>
      </c>
      <c r="F109" s="17">
        <v>1</v>
      </c>
      <c r="G109" s="39">
        <v>153000</v>
      </c>
      <c r="H109" s="39"/>
      <c r="I109" s="39"/>
      <c r="J109" s="39">
        <v>236000</v>
      </c>
      <c r="K109" s="39">
        <v>200000</v>
      </c>
    </row>
    <row r="110" spans="1:11" s="9" customFormat="1" ht="13.5" x14ac:dyDescent="0.25">
      <c r="A110" s="16">
        <v>120.39285714285801</v>
      </c>
      <c r="B110" s="17" t="s">
        <v>150</v>
      </c>
      <c r="C110" s="17" t="s">
        <v>151</v>
      </c>
      <c r="D110" s="18" t="s">
        <v>155</v>
      </c>
      <c r="E110" s="17" t="s">
        <v>43</v>
      </c>
      <c r="F110" s="17">
        <v>1</v>
      </c>
      <c r="G110" s="39">
        <v>136000</v>
      </c>
      <c r="H110" s="39"/>
      <c r="I110" s="39"/>
      <c r="J110" s="39">
        <v>276000</v>
      </c>
      <c r="K110" s="39">
        <v>240000</v>
      </c>
    </row>
    <row r="111" spans="1:11" s="9" customFormat="1" ht="13.5" x14ac:dyDescent="0.25">
      <c r="A111" s="16">
        <v>121.5</v>
      </c>
      <c r="B111" s="17" t="s">
        <v>150</v>
      </c>
      <c r="C111" s="17" t="s">
        <v>151</v>
      </c>
      <c r="D111" s="18" t="s">
        <v>156</v>
      </c>
      <c r="E111" s="17" t="s">
        <v>43</v>
      </c>
      <c r="F111" s="17">
        <v>1</v>
      </c>
      <c r="G111" s="39">
        <v>221000.00000000003</v>
      </c>
      <c r="H111" s="39"/>
      <c r="I111" s="39"/>
      <c r="J111" s="39">
        <v>129600</v>
      </c>
      <c r="K111" s="39">
        <v>120000</v>
      </c>
    </row>
    <row r="112" spans="1:11" s="9" customFormat="1" ht="13.5" x14ac:dyDescent="0.25">
      <c r="A112" s="16">
        <v>122.607142857143</v>
      </c>
      <c r="B112" s="17" t="s">
        <v>150</v>
      </c>
      <c r="C112" s="17" t="s">
        <v>151</v>
      </c>
      <c r="D112" s="18" t="s">
        <v>157</v>
      </c>
      <c r="E112" s="17" t="s">
        <v>43</v>
      </c>
      <c r="F112" s="17">
        <v>1</v>
      </c>
      <c r="G112" s="39">
        <v>204000.00000000003</v>
      </c>
      <c r="H112" s="39"/>
      <c r="I112" s="39"/>
      <c r="J112" s="39">
        <v>110000</v>
      </c>
      <c r="K112" s="39">
        <v>100000</v>
      </c>
    </row>
    <row r="113" spans="1:11" s="9" customFormat="1" ht="13.5" x14ac:dyDescent="0.25">
      <c r="A113" s="16">
        <v>123.71428571428601</v>
      </c>
      <c r="B113" s="17" t="s">
        <v>150</v>
      </c>
      <c r="C113" s="17" t="s">
        <v>151</v>
      </c>
      <c r="D113" s="18" t="s">
        <v>158</v>
      </c>
      <c r="E113" s="17" t="s">
        <v>43</v>
      </c>
      <c r="F113" s="17">
        <v>1</v>
      </c>
      <c r="G113" s="39">
        <v>1105000</v>
      </c>
      <c r="H113" s="39"/>
      <c r="I113" s="39"/>
      <c r="J113" s="39">
        <v>714000</v>
      </c>
      <c r="K113" s="39">
        <v>600000</v>
      </c>
    </row>
    <row r="114" spans="1:11" s="9" customFormat="1" ht="13.5" x14ac:dyDescent="0.25">
      <c r="A114" s="16">
        <v>124.821428571429</v>
      </c>
      <c r="B114" s="17" t="s">
        <v>150</v>
      </c>
      <c r="C114" s="17" t="s">
        <v>151</v>
      </c>
      <c r="D114" s="18" t="s">
        <v>159</v>
      </c>
      <c r="E114" s="17" t="s">
        <v>43</v>
      </c>
      <c r="F114" s="17">
        <v>1</v>
      </c>
      <c r="G114" s="39">
        <v>1190000.0000000002</v>
      </c>
      <c r="H114" s="39"/>
      <c r="I114" s="39"/>
      <c r="J114" s="39">
        <v>981000</v>
      </c>
      <c r="K114" s="39">
        <v>900000</v>
      </c>
    </row>
    <row r="115" spans="1:11" s="9" customFormat="1" ht="13.5" x14ac:dyDescent="0.25">
      <c r="A115" s="16">
        <v>125.928571428572</v>
      </c>
      <c r="B115" s="17" t="s">
        <v>150</v>
      </c>
      <c r="C115" s="17" t="s">
        <v>151</v>
      </c>
      <c r="D115" s="18" t="s">
        <v>160</v>
      </c>
      <c r="E115" s="17" t="s">
        <v>43</v>
      </c>
      <c r="F115" s="17">
        <v>1</v>
      </c>
      <c r="G115" s="39">
        <v>765000</v>
      </c>
      <c r="H115" s="39"/>
      <c r="I115" s="39"/>
      <c r="J115" s="39">
        <v>152600</v>
      </c>
      <c r="K115" s="39">
        <v>140000</v>
      </c>
    </row>
    <row r="116" spans="1:11" s="9" customFormat="1" ht="13.5" x14ac:dyDescent="0.25">
      <c r="A116" s="16">
        <v>127.035714285715</v>
      </c>
      <c r="B116" s="17" t="s">
        <v>161</v>
      </c>
      <c r="C116" s="17" t="s">
        <v>162</v>
      </c>
      <c r="D116" s="18" t="s">
        <v>163</v>
      </c>
      <c r="E116" s="17" t="s">
        <v>43</v>
      </c>
      <c r="F116" s="17">
        <v>1</v>
      </c>
      <c r="G116" s="39">
        <v>119000</v>
      </c>
      <c r="H116" s="39"/>
      <c r="I116" s="39"/>
      <c r="J116" s="39">
        <v>208800</v>
      </c>
      <c r="K116" s="39">
        <v>180000</v>
      </c>
    </row>
    <row r="117" spans="1:11" s="9" customFormat="1" ht="13.5" x14ac:dyDescent="0.25">
      <c r="A117" s="16">
        <v>128.14285714285799</v>
      </c>
      <c r="B117" s="17" t="s">
        <v>161</v>
      </c>
      <c r="C117" s="17" t="s">
        <v>162</v>
      </c>
      <c r="D117" s="18" t="s">
        <v>164</v>
      </c>
      <c r="E117" s="17" t="s">
        <v>43</v>
      </c>
      <c r="F117" s="17">
        <v>1</v>
      </c>
      <c r="G117" s="39">
        <v>153000</v>
      </c>
      <c r="H117" s="39"/>
      <c r="I117" s="39"/>
      <c r="J117" s="39">
        <v>95200</v>
      </c>
      <c r="K117" s="39">
        <v>80000</v>
      </c>
    </row>
    <row r="118" spans="1:11" s="9" customFormat="1" ht="33.75" x14ac:dyDescent="0.25">
      <c r="A118" s="16">
        <v>129.25</v>
      </c>
      <c r="B118" s="17" t="s">
        <v>40</v>
      </c>
      <c r="C118" s="17" t="s">
        <v>165</v>
      </c>
      <c r="D118" s="18" t="s">
        <v>166</v>
      </c>
      <c r="E118" s="17" t="s">
        <v>43</v>
      </c>
      <c r="F118" s="17">
        <v>1</v>
      </c>
      <c r="G118" s="39">
        <v>595000.00000000012</v>
      </c>
      <c r="H118" s="39"/>
      <c r="I118" s="39"/>
      <c r="J118" s="39">
        <v>174400</v>
      </c>
      <c r="K118" s="39">
        <v>160000</v>
      </c>
    </row>
    <row r="119" spans="1:11" s="9" customFormat="1" ht="13.5" x14ac:dyDescent="0.25">
      <c r="A119" s="16">
        <v>130.357142857143</v>
      </c>
      <c r="B119" s="17" t="s">
        <v>40</v>
      </c>
      <c r="C119" s="17" t="s">
        <v>165</v>
      </c>
      <c r="D119" s="18" t="s">
        <v>167</v>
      </c>
      <c r="E119" s="17" t="s">
        <v>43</v>
      </c>
      <c r="F119" s="17">
        <v>1</v>
      </c>
      <c r="G119" s="39">
        <v>493000.00000000006</v>
      </c>
      <c r="H119" s="39"/>
      <c r="I119" s="39"/>
      <c r="J119" s="39">
        <v>208800</v>
      </c>
      <c r="K119" s="39">
        <v>180000</v>
      </c>
    </row>
    <row r="120" spans="1:11" s="9" customFormat="1" ht="13.5" x14ac:dyDescent="0.25">
      <c r="A120" s="16">
        <v>131.46428571428601</v>
      </c>
      <c r="B120" s="17" t="s">
        <v>40</v>
      </c>
      <c r="C120" s="17" t="s">
        <v>165</v>
      </c>
      <c r="D120" s="18" t="s">
        <v>168</v>
      </c>
      <c r="E120" s="17" t="s">
        <v>169</v>
      </c>
      <c r="F120" s="17">
        <v>1</v>
      </c>
      <c r="G120" s="39">
        <v>51000.000000000007</v>
      </c>
      <c r="H120" s="39"/>
      <c r="I120" s="39"/>
      <c r="J120" s="39">
        <v>84000</v>
      </c>
      <c r="K120" s="39">
        <v>80000</v>
      </c>
    </row>
    <row r="121" spans="1:11" s="9" customFormat="1" ht="13.5" x14ac:dyDescent="0.25">
      <c r="A121" s="16">
        <v>132.57142857142901</v>
      </c>
      <c r="B121" s="17" t="s">
        <v>40</v>
      </c>
      <c r="C121" s="17" t="s">
        <v>165</v>
      </c>
      <c r="D121" s="18" t="s">
        <v>170</v>
      </c>
      <c r="E121" s="17" t="s">
        <v>43</v>
      </c>
      <c r="F121" s="17">
        <v>1</v>
      </c>
      <c r="G121" s="39">
        <v>1139000</v>
      </c>
      <c r="H121" s="39"/>
      <c r="I121" s="39"/>
      <c r="J121" s="39">
        <v>315000</v>
      </c>
      <c r="K121" s="39">
        <v>300000</v>
      </c>
    </row>
    <row r="122" spans="1:11" s="9" customFormat="1" ht="22.5" x14ac:dyDescent="0.25">
      <c r="A122" s="16">
        <v>133.67857142857201</v>
      </c>
      <c r="B122" s="17" t="s">
        <v>40</v>
      </c>
      <c r="C122" s="17" t="s">
        <v>165</v>
      </c>
      <c r="D122" s="18" t="s">
        <v>171</v>
      </c>
      <c r="E122" s="17" t="s">
        <v>169</v>
      </c>
      <c r="F122" s="17">
        <v>1</v>
      </c>
      <c r="G122" s="39">
        <v>765000</v>
      </c>
      <c r="H122" s="39"/>
      <c r="I122" s="39"/>
      <c r="J122" s="39">
        <v>428000</v>
      </c>
      <c r="K122" s="39">
        <v>400000</v>
      </c>
    </row>
    <row r="123" spans="1:11" s="9" customFormat="1" ht="13.5" x14ac:dyDescent="0.25">
      <c r="A123" s="16">
        <v>134.78571428571499</v>
      </c>
      <c r="B123" s="17" t="s">
        <v>40</v>
      </c>
      <c r="C123" s="17" t="s">
        <v>165</v>
      </c>
      <c r="D123" s="18" t="s">
        <v>172</v>
      </c>
      <c r="E123" s="17" t="s">
        <v>43</v>
      </c>
      <c r="F123" s="17">
        <v>1</v>
      </c>
      <c r="G123" s="39">
        <v>153000</v>
      </c>
      <c r="H123" s="39"/>
      <c r="I123" s="39"/>
      <c r="J123" s="39">
        <v>135600</v>
      </c>
      <c r="K123" s="39">
        <v>120000</v>
      </c>
    </row>
    <row r="124" spans="1:11" s="9" customFormat="1" ht="13.5" x14ac:dyDescent="0.25">
      <c r="A124" s="16">
        <v>135.89285714285799</v>
      </c>
      <c r="B124" s="17" t="s">
        <v>40</v>
      </c>
      <c r="C124" s="17" t="s">
        <v>165</v>
      </c>
      <c r="D124" s="18" t="s">
        <v>173</v>
      </c>
      <c r="E124" s="17" t="s">
        <v>43</v>
      </c>
      <c r="F124" s="17">
        <v>1</v>
      </c>
      <c r="G124" s="39">
        <v>544000</v>
      </c>
      <c r="H124" s="39"/>
      <c r="I124" s="39"/>
      <c r="J124" s="39">
        <v>190400</v>
      </c>
      <c r="K124" s="39">
        <v>160000</v>
      </c>
    </row>
    <row r="125" spans="1:11" s="9" customFormat="1" ht="13.5" x14ac:dyDescent="0.25">
      <c r="A125" s="16">
        <v>137</v>
      </c>
      <c r="B125" s="17" t="s">
        <v>40</v>
      </c>
      <c r="C125" s="17" t="s">
        <v>165</v>
      </c>
      <c r="D125" s="18" t="s">
        <v>174</v>
      </c>
      <c r="E125" s="17" t="s">
        <v>43</v>
      </c>
      <c r="F125" s="17">
        <v>1</v>
      </c>
      <c r="G125" s="39">
        <v>1275000.0000000002</v>
      </c>
      <c r="H125" s="39"/>
      <c r="I125" s="39"/>
      <c r="J125" s="39">
        <v>174400</v>
      </c>
      <c r="K125" s="39">
        <v>160000</v>
      </c>
    </row>
    <row r="126" spans="1:11" s="9" customFormat="1" ht="13.5" x14ac:dyDescent="0.25">
      <c r="A126" s="16">
        <v>138.107142857143</v>
      </c>
      <c r="B126" s="17" t="s">
        <v>40</v>
      </c>
      <c r="C126" s="17" t="s">
        <v>165</v>
      </c>
      <c r="D126" s="18" t="s">
        <v>175</v>
      </c>
      <c r="E126" s="17" t="s">
        <v>43</v>
      </c>
      <c r="F126" s="17">
        <v>1</v>
      </c>
      <c r="G126" s="39">
        <v>255000</v>
      </c>
      <c r="H126" s="39"/>
      <c r="I126" s="39"/>
      <c r="J126" s="39">
        <v>105000</v>
      </c>
      <c r="K126" s="39">
        <v>100000</v>
      </c>
    </row>
    <row r="127" spans="1:11" s="9" customFormat="1" ht="13.5" x14ac:dyDescent="0.25">
      <c r="A127" s="16">
        <v>139.21428571428601</v>
      </c>
      <c r="B127" s="17" t="s">
        <v>40</v>
      </c>
      <c r="C127" s="17" t="s">
        <v>165</v>
      </c>
      <c r="D127" s="18" t="s">
        <v>176</v>
      </c>
      <c r="E127" s="17" t="s">
        <v>43</v>
      </c>
      <c r="F127" s="17">
        <v>1</v>
      </c>
      <c r="G127" s="39">
        <v>0</v>
      </c>
      <c r="H127" s="39"/>
      <c r="I127" s="39"/>
      <c r="J127" s="39">
        <v>440000</v>
      </c>
      <c r="K127" s="39">
        <v>400000</v>
      </c>
    </row>
    <row r="128" spans="1:11" s="9" customFormat="1" ht="13.5" x14ac:dyDescent="0.25">
      <c r="A128" s="16">
        <v>140.32142857142901</v>
      </c>
      <c r="B128" s="17" t="s">
        <v>40</v>
      </c>
      <c r="C128" s="17" t="s">
        <v>165</v>
      </c>
      <c r="D128" s="18" t="s">
        <v>177</v>
      </c>
      <c r="E128" s="17" t="s">
        <v>43</v>
      </c>
      <c r="F128" s="17">
        <v>1</v>
      </c>
      <c r="G128" s="39">
        <v>0</v>
      </c>
      <c r="H128" s="39"/>
      <c r="I128" s="39"/>
      <c r="J128" s="39">
        <v>6780000</v>
      </c>
      <c r="K128" s="39">
        <v>6000000</v>
      </c>
    </row>
    <row r="129" spans="1:11" s="9" customFormat="1" ht="13.5" x14ac:dyDescent="0.25">
      <c r="A129" s="16">
        <v>141.42857142857201</v>
      </c>
      <c r="B129" s="17" t="s">
        <v>40</v>
      </c>
      <c r="C129" s="17" t="s">
        <v>165</v>
      </c>
      <c r="D129" s="18" t="s">
        <v>178</v>
      </c>
      <c r="E129" s="17" t="s">
        <v>43</v>
      </c>
      <c r="F129" s="17">
        <v>1</v>
      </c>
      <c r="G129" s="39">
        <v>2550000.0000000005</v>
      </c>
      <c r="H129" s="39"/>
      <c r="I129" s="39"/>
      <c r="J129" s="39">
        <v>10500000</v>
      </c>
      <c r="K129" s="39">
        <v>10000000</v>
      </c>
    </row>
    <row r="130" spans="1:11" s="9" customFormat="1" ht="13.5" x14ac:dyDescent="0.25">
      <c r="A130" s="16">
        <v>142.53571428571499</v>
      </c>
      <c r="B130" s="17" t="s">
        <v>40</v>
      </c>
      <c r="C130" s="17" t="s">
        <v>165</v>
      </c>
      <c r="D130" s="18" t="s">
        <v>179</v>
      </c>
      <c r="E130" s="17" t="s">
        <v>43</v>
      </c>
      <c r="F130" s="17">
        <v>1</v>
      </c>
      <c r="G130" s="39">
        <v>0</v>
      </c>
      <c r="H130" s="39"/>
      <c r="I130" s="39"/>
      <c r="J130" s="39">
        <v>2200000</v>
      </c>
      <c r="K130" s="39">
        <v>2000000</v>
      </c>
    </row>
    <row r="131" spans="1:11" s="9" customFormat="1" ht="13.5" x14ac:dyDescent="0.25">
      <c r="A131" s="16">
        <v>143.64285714285799</v>
      </c>
      <c r="B131" s="17" t="s">
        <v>40</v>
      </c>
      <c r="C131" s="17" t="s">
        <v>165</v>
      </c>
      <c r="D131" s="18" t="s">
        <v>180</v>
      </c>
      <c r="E131" s="17" t="s">
        <v>43</v>
      </c>
      <c r="F131" s="17">
        <v>1</v>
      </c>
      <c r="G131" s="39">
        <v>1445000</v>
      </c>
      <c r="H131" s="39"/>
      <c r="I131" s="39"/>
      <c r="J131" s="39">
        <v>10800000</v>
      </c>
      <c r="K131" s="39">
        <v>10000000</v>
      </c>
    </row>
    <row r="132" spans="1:11" s="9" customFormat="1" ht="13.5" x14ac:dyDescent="0.25">
      <c r="A132" s="16">
        <v>144.75</v>
      </c>
      <c r="B132" s="17" t="s">
        <v>40</v>
      </c>
      <c r="C132" s="17" t="s">
        <v>165</v>
      </c>
      <c r="D132" s="18" t="s">
        <v>181</v>
      </c>
      <c r="E132" s="17" t="s">
        <v>43</v>
      </c>
      <c r="F132" s="17">
        <v>1</v>
      </c>
      <c r="G132" s="39">
        <v>306000</v>
      </c>
      <c r="H132" s="39"/>
      <c r="I132" s="39"/>
      <c r="J132" s="39">
        <v>1170000</v>
      </c>
      <c r="K132" s="39">
        <v>1000000</v>
      </c>
    </row>
    <row r="133" spans="1:11" s="9" customFormat="1" ht="13.5" x14ac:dyDescent="0.25">
      <c r="A133" s="16">
        <v>145.857142857143</v>
      </c>
      <c r="B133" s="17" t="s">
        <v>40</v>
      </c>
      <c r="C133" s="17" t="s">
        <v>165</v>
      </c>
      <c r="D133" s="18" t="s">
        <v>182</v>
      </c>
      <c r="E133" s="17" t="s">
        <v>43</v>
      </c>
      <c r="F133" s="17">
        <v>1</v>
      </c>
      <c r="G133" s="39">
        <v>204000.00000000003</v>
      </c>
      <c r="H133" s="39"/>
      <c r="I133" s="39"/>
      <c r="J133" s="39">
        <v>172800</v>
      </c>
      <c r="K133" s="39">
        <v>160000</v>
      </c>
    </row>
    <row r="134" spans="1:11" s="9" customFormat="1" ht="13.5" x14ac:dyDescent="0.25">
      <c r="A134" s="16">
        <v>146.96428571428601</v>
      </c>
      <c r="B134" s="17" t="s">
        <v>40</v>
      </c>
      <c r="C134" s="17" t="s">
        <v>165</v>
      </c>
      <c r="D134" s="18" t="s">
        <v>183</v>
      </c>
      <c r="E134" s="17" t="s">
        <v>43</v>
      </c>
      <c r="F134" s="17">
        <v>1</v>
      </c>
      <c r="G134" s="39">
        <v>0</v>
      </c>
      <c r="H134" s="39"/>
      <c r="I134" s="39"/>
      <c r="J134" s="39">
        <v>684000</v>
      </c>
      <c r="K134" s="39">
        <v>600000</v>
      </c>
    </row>
    <row r="135" spans="1:11" s="9" customFormat="1" ht="13.5" x14ac:dyDescent="0.25">
      <c r="A135" s="16">
        <v>148.07142857142901</v>
      </c>
      <c r="B135" s="17" t="s">
        <v>40</v>
      </c>
      <c r="C135" s="17" t="s">
        <v>184</v>
      </c>
      <c r="D135" s="18" t="s">
        <v>185</v>
      </c>
      <c r="E135" s="17" t="s">
        <v>186</v>
      </c>
      <c r="F135" s="17">
        <v>1</v>
      </c>
      <c r="G135" s="39">
        <v>153000</v>
      </c>
      <c r="H135" s="39"/>
      <c r="I135" s="39"/>
      <c r="J135" s="39">
        <v>148400</v>
      </c>
      <c r="K135" s="39">
        <v>140000</v>
      </c>
    </row>
    <row r="136" spans="1:11" s="9" customFormat="1" ht="13.5" x14ac:dyDescent="0.25">
      <c r="A136" s="16">
        <v>149.17857142857201</v>
      </c>
      <c r="B136" s="17" t="s">
        <v>40</v>
      </c>
      <c r="C136" s="17" t="s">
        <v>184</v>
      </c>
      <c r="D136" s="18" t="s">
        <v>187</v>
      </c>
      <c r="E136" s="17" t="s">
        <v>186</v>
      </c>
      <c r="F136" s="17">
        <v>1</v>
      </c>
      <c r="G136" s="39">
        <v>0</v>
      </c>
      <c r="H136" s="39"/>
      <c r="I136" s="39"/>
      <c r="J136" s="39">
        <v>127200</v>
      </c>
      <c r="K136" s="39">
        <v>120000</v>
      </c>
    </row>
    <row r="137" spans="1:11" s="9" customFormat="1" ht="13.5" x14ac:dyDescent="0.25">
      <c r="A137" s="16">
        <v>150.28571428571499</v>
      </c>
      <c r="B137" s="17" t="s">
        <v>40</v>
      </c>
      <c r="C137" s="17" t="s">
        <v>184</v>
      </c>
      <c r="D137" s="18" t="s">
        <v>188</v>
      </c>
      <c r="E137" s="17" t="s">
        <v>189</v>
      </c>
      <c r="F137" s="17">
        <v>1</v>
      </c>
      <c r="G137" s="39">
        <v>51000.000000000007</v>
      </c>
      <c r="H137" s="39"/>
      <c r="I137" s="39"/>
      <c r="J137" s="39">
        <v>108000</v>
      </c>
      <c r="K137" s="39">
        <v>100000</v>
      </c>
    </row>
    <row r="138" spans="1:11" s="9" customFormat="1" ht="13.5" x14ac:dyDescent="0.25">
      <c r="A138" s="16">
        <v>151.39285714285799</v>
      </c>
      <c r="B138" s="17" t="s">
        <v>40</v>
      </c>
      <c r="C138" s="17" t="s">
        <v>184</v>
      </c>
      <c r="D138" s="18" t="s">
        <v>190</v>
      </c>
      <c r="E138" s="17" t="s">
        <v>43</v>
      </c>
      <c r="F138" s="17">
        <v>1</v>
      </c>
      <c r="G138" s="39">
        <v>425000</v>
      </c>
      <c r="H138" s="39"/>
      <c r="I138" s="39"/>
      <c r="J138" s="39">
        <v>256800</v>
      </c>
      <c r="K138" s="39">
        <v>240000</v>
      </c>
    </row>
    <row r="139" spans="1:11" s="9" customFormat="1" ht="13.5" x14ac:dyDescent="0.25">
      <c r="A139" s="16">
        <v>152.5</v>
      </c>
      <c r="B139" s="17" t="s">
        <v>40</v>
      </c>
      <c r="C139" s="17" t="s">
        <v>184</v>
      </c>
      <c r="D139" s="18" t="s">
        <v>191</v>
      </c>
      <c r="E139" s="17" t="s">
        <v>43</v>
      </c>
      <c r="F139" s="17">
        <v>1</v>
      </c>
      <c r="G139" s="39">
        <v>136000</v>
      </c>
      <c r="H139" s="39"/>
      <c r="I139" s="39"/>
      <c r="J139" s="39">
        <v>176000</v>
      </c>
      <c r="K139" s="39">
        <v>160000</v>
      </c>
    </row>
    <row r="140" spans="1:11" s="9" customFormat="1" ht="13.5" x14ac:dyDescent="0.25">
      <c r="A140" s="16">
        <v>153.607142857143</v>
      </c>
      <c r="B140" s="17" t="s">
        <v>40</v>
      </c>
      <c r="C140" s="17" t="s">
        <v>184</v>
      </c>
      <c r="D140" s="18" t="s">
        <v>192</v>
      </c>
      <c r="E140" s="17" t="s">
        <v>43</v>
      </c>
      <c r="F140" s="17">
        <v>1</v>
      </c>
      <c r="G140" s="39">
        <v>221000.00000000003</v>
      </c>
      <c r="H140" s="39"/>
      <c r="I140" s="39"/>
      <c r="J140" s="39">
        <v>230000</v>
      </c>
      <c r="K140" s="39">
        <v>200000</v>
      </c>
    </row>
    <row r="141" spans="1:11" s="9" customFormat="1" ht="13.5" x14ac:dyDescent="0.25">
      <c r="A141" s="16">
        <v>154.71428571428601</v>
      </c>
      <c r="B141" s="17" t="s">
        <v>40</v>
      </c>
      <c r="C141" s="17" t="s">
        <v>184</v>
      </c>
      <c r="D141" s="18" t="s">
        <v>193</v>
      </c>
      <c r="E141" s="17" t="s">
        <v>43</v>
      </c>
      <c r="F141" s="17">
        <v>1</v>
      </c>
      <c r="G141" s="39">
        <v>153000</v>
      </c>
      <c r="H141" s="39"/>
      <c r="I141" s="39"/>
      <c r="J141" s="39">
        <v>112000</v>
      </c>
      <c r="K141" s="39">
        <v>100000</v>
      </c>
    </row>
    <row r="142" spans="1:11" s="9" customFormat="1" ht="13.5" x14ac:dyDescent="0.25">
      <c r="A142" s="16">
        <v>155.82142857142901</v>
      </c>
      <c r="B142" s="17" t="s">
        <v>40</v>
      </c>
      <c r="C142" s="17" t="s">
        <v>184</v>
      </c>
      <c r="D142" s="18" t="s">
        <v>194</v>
      </c>
      <c r="E142" s="17" t="s">
        <v>43</v>
      </c>
      <c r="F142" s="17">
        <v>1</v>
      </c>
      <c r="G142" s="39">
        <v>51000.000000000007</v>
      </c>
      <c r="H142" s="39"/>
      <c r="I142" s="39"/>
      <c r="J142" s="39">
        <v>23200</v>
      </c>
      <c r="K142" s="39">
        <v>20000</v>
      </c>
    </row>
    <row r="143" spans="1:11" s="9" customFormat="1" ht="13.5" x14ac:dyDescent="0.25">
      <c r="A143" s="16">
        <v>156.92857142857201</v>
      </c>
      <c r="B143" s="17" t="s">
        <v>40</v>
      </c>
      <c r="C143" s="17" t="s">
        <v>184</v>
      </c>
      <c r="D143" s="18" t="s">
        <v>195</v>
      </c>
      <c r="E143" s="17" t="s">
        <v>43</v>
      </c>
      <c r="F143" s="17">
        <v>1</v>
      </c>
      <c r="G143" s="39">
        <v>153000</v>
      </c>
      <c r="H143" s="39"/>
      <c r="I143" s="39"/>
      <c r="J143" s="39">
        <v>65400</v>
      </c>
      <c r="K143" s="39">
        <v>60000</v>
      </c>
    </row>
    <row r="144" spans="1:11" s="9" customFormat="1" ht="13.5" x14ac:dyDescent="0.25">
      <c r="A144" s="16">
        <v>158.03571428571499</v>
      </c>
      <c r="B144" s="17" t="s">
        <v>40</v>
      </c>
      <c r="C144" s="17" t="s">
        <v>184</v>
      </c>
      <c r="D144" s="18" t="s">
        <v>196</v>
      </c>
      <c r="E144" s="17" t="s">
        <v>43</v>
      </c>
      <c r="F144" s="17">
        <v>1</v>
      </c>
      <c r="G144" s="39">
        <v>136000</v>
      </c>
      <c r="H144" s="39"/>
      <c r="I144" s="39"/>
      <c r="J144" s="39">
        <v>120000</v>
      </c>
      <c r="K144" s="39">
        <v>100000</v>
      </c>
    </row>
    <row r="145" spans="1:11" s="9" customFormat="1" ht="13.5" x14ac:dyDescent="0.25">
      <c r="A145" s="16">
        <v>159.14285714285799</v>
      </c>
      <c r="B145" s="17" t="s">
        <v>40</v>
      </c>
      <c r="C145" s="17" t="s">
        <v>184</v>
      </c>
      <c r="D145" s="18" t="s">
        <v>197</v>
      </c>
      <c r="E145" s="17" t="s">
        <v>198</v>
      </c>
      <c r="F145" s="17">
        <v>1</v>
      </c>
      <c r="G145" s="39">
        <v>34000</v>
      </c>
      <c r="H145" s="39"/>
      <c r="I145" s="39"/>
      <c r="J145" s="39">
        <v>92000</v>
      </c>
      <c r="K145" s="39">
        <v>80000</v>
      </c>
    </row>
    <row r="146" spans="1:11" x14ac:dyDescent="0.25">
      <c r="A146" s="16">
        <v>160.25</v>
      </c>
      <c r="B146" s="17" t="s">
        <v>40</v>
      </c>
      <c r="C146" s="17" t="s">
        <v>184</v>
      </c>
      <c r="D146" s="18" t="s">
        <v>199</v>
      </c>
      <c r="E146" s="17" t="s">
        <v>43</v>
      </c>
      <c r="F146" s="17">
        <v>1</v>
      </c>
      <c r="G146" s="39">
        <v>714000</v>
      </c>
      <c r="H146" s="39"/>
      <c r="I146" s="39"/>
      <c r="J146" s="39">
        <v>155400</v>
      </c>
      <c r="K146" s="39">
        <v>140000</v>
      </c>
    </row>
    <row r="147" spans="1:11" ht="22.5" x14ac:dyDescent="0.25">
      <c r="A147" s="16">
        <v>161.357142857143</v>
      </c>
      <c r="B147" s="17" t="s">
        <v>40</v>
      </c>
      <c r="C147" s="17" t="s">
        <v>184</v>
      </c>
      <c r="D147" s="18" t="s">
        <v>200</v>
      </c>
      <c r="E147" s="17" t="s">
        <v>43</v>
      </c>
      <c r="F147" s="17">
        <v>1</v>
      </c>
      <c r="G147" s="39">
        <v>255000</v>
      </c>
      <c r="H147" s="39"/>
      <c r="I147" s="39"/>
      <c r="J147" s="39">
        <v>1540000</v>
      </c>
      <c r="K147" s="39">
        <v>1400000</v>
      </c>
    </row>
    <row r="148" spans="1:11" x14ac:dyDescent="0.25">
      <c r="A148" s="16">
        <v>162.46428571428601</v>
      </c>
      <c r="B148" s="17" t="s">
        <v>40</v>
      </c>
      <c r="C148" s="17" t="s">
        <v>184</v>
      </c>
      <c r="D148" s="18" t="s">
        <v>201</v>
      </c>
      <c r="E148" s="17" t="s">
        <v>43</v>
      </c>
      <c r="F148" s="17">
        <v>1</v>
      </c>
      <c r="G148" s="39">
        <v>0</v>
      </c>
      <c r="H148" s="39"/>
      <c r="I148" s="39"/>
      <c r="J148" s="39">
        <v>1840000</v>
      </c>
      <c r="K148" s="39">
        <v>1600000</v>
      </c>
    </row>
    <row r="149" spans="1:11" ht="22.5" x14ac:dyDescent="0.25">
      <c r="A149" s="16">
        <v>163.57142857142901</v>
      </c>
      <c r="B149" s="17" t="s">
        <v>40</v>
      </c>
      <c r="C149" s="17" t="s">
        <v>184</v>
      </c>
      <c r="D149" s="18" t="s">
        <v>202</v>
      </c>
      <c r="E149" s="17" t="s">
        <v>43</v>
      </c>
      <c r="F149" s="17">
        <v>1</v>
      </c>
      <c r="G149" s="39">
        <v>153000</v>
      </c>
      <c r="H149" s="39"/>
      <c r="I149" s="39"/>
      <c r="J149" s="39">
        <v>1710000</v>
      </c>
      <c r="K149" s="39">
        <v>1500000</v>
      </c>
    </row>
    <row r="150" spans="1:11" x14ac:dyDescent="0.25">
      <c r="A150" s="16">
        <v>164.67857142857201</v>
      </c>
      <c r="B150" s="17" t="s">
        <v>40</v>
      </c>
      <c r="C150" s="17" t="s">
        <v>184</v>
      </c>
      <c r="D150" s="18" t="s">
        <v>203</v>
      </c>
      <c r="E150" s="17" t="s">
        <v>43</v>
      </c>
      <c r="F150" s="17">
        <v>1</v>
      </c>
      <c r="G150" s="39">
        <v>136000</v>
      </c>
      <c r="H150" s="39"/>
      <c r="I150" s="39"/>
      <c r="J150" s="39">
        <v>111000</v>
      </c>
      <c r="K150" s="39">
        <v>100000</v>
      </c>
    </row>
    <row r="151" spans="1:11" ht="22.5" x14ac:dyDescent="0.25">
      <c r="A151" s="16">
        <v>165.78571428571499</v>
      </c>
      <c r="B151" s="17" t="s">
        <v>40</v>
      </c>
      <c r="C151" s="17" t="s">
        <v>184</v>
      </c>
      <c r="D151" s="18" t="s">
        <v>204</v>
      </c>
      <c r="E151" s="17" t="s">
        <v>43</v>
      </c>
      <c r="F151" s="17">
        <v>10</v>
      </c>
      <c r="G151" s="39">
        <v>221000.00000000003</v>
      </c>
      <c r="H151" s="39"/>
      <c r="I151" s="39"/>
      <c r="J151" s="39">
        <v>172800</v>
      </c>
      <c r="K151" s="39">
        <v>160000</v>
      </c>
    </row>
    <row r="152" spans="1:11" ht="22.5" x14ac:dyDescent="0.25">
      <c r="A152" s="16">
        <v>166.89285714285799</v>
      </c>
      <c r="B152" s="17" t="s">
        <v>40</v>
      </c>
      <c r="C152" s="17" t="s">
        <v>184</v>
      </c>
      <c r="D152" s="18" t="s">
        <v>205</v>
      </c>
      <c r="E152" s="17" t="s">
        <v>43</v>
      </c>
      <c r="F152" s="17">
        <v>10</v>
      </c>
      <c r="G152" s="39">
        <v>306000</v>
      </c>
      <c r="H152" s="39"/>
      <c r="I152" s="39"/>
      <c r="J152" s="39">
        <v>169600</v>
      </c>
      <c r="K152" s="39">
        <v>160000</v>
      </c>
    </row>
    <row r="153" spans="1:11" x14ac:dyDescent="0.25">
      <c r="A153" s="16">
        <v>168</v>
      </c>
      <c r="B153" s="17" t="s">
        <v>40</v>
      </c>
      <c r="C153" s="17" t="s">
        <v>184</v>
      </c>
      <c r="D153" s="18" t="s">
        <v>206</v>
      </c>
      <c r="E153" s="17" t="s">
        <v>43</v>
      </c>
      <c r="F153" s="17">
        <v>1</v>
      </c>
      <c r="G153" s="39">
        <v>493000.00000000006</v>
      </c>
      <c r="H153" s="39"/>
      <c r="I153" s="39"/>
      <c r="J153" s="39">
        <v>90400</v>
      </c>
      <c r="K153" s="39">
        <v>80000</v>
      </c>
    </row>
    <row r="154" spans="1:11" x14ac:dyDescent="0.25">
      <c r="A154" s="16">
        <v>169.107142857143</v>
      </c>
      <c r="B154" s="17" t="s">
        <v>40</v>
      </c>
      <c r="C154" s="17" t="s">
        <v>184</v>
      </c>
      <c r="D154" s="18" t="s">
        <v>207</v>
      </c>
      <c r="E154" s="17" t="s">
        <v>43</v>
      </c>
      <c r="F154" s="17">
        <v>1</v>
      </c>
      <c r="G154" s="39">
        <v>510000</v>
      </c>
      <c r="H154" s="39"/>
      <c r="I154" s="39"/>
      <c r="J154" s="39">
        <v>128400</v>
      </c>
      <c r="K154" s="39">
        <v>120000</v>
      </c>
    </row>
    <row r="155" spans="1:11" x14ac:dyDescent="0.25">
      <c r="A155" s="16">
        <v>170.21428571428601</v>
      </c>
      <c r="B155" s="17" t="s">
        <v>40</v>
      </c>
      <c r="C155" s="17" t="s">
        <v>184</v>
      </c>
      <c r="D155" s="18" t="s">
        <v>208</v>
      </c>
      <c r="E155" s="17" t="s">
        <v>43</v>
      </c>
      <c r="F155" s="17">
        <v>1</v>
      </c>
      <c r="G155" s="39">
        <v>1615000.0000000002</v>
      </c>
      <c r="H155" s="39"/>
      <c r="I155" s="39"/>
      <c r="J155" s="39">
        <v>735000</v>
      </c>
      <c r="K155" s="39">
        <v>700000</v>
      </c>
    </row>
    <row r="156" spans="1:11" x14ac:dyDescent="0.25">
      <c r="A156" s="16">
        <v>171.32142857142901</v>
      </c>
      <c r="B156" s="17" t="s">
        <v>40</v>
      </c>
      <c r="C156" s="17" t="s">
        <v>184</v>
      </c>
      <c r="D156" s="18" t="s">
        <v>209</v>
      </c>
      <c r="E156" s="17" t="s">
        <v>43</v>
      </c>
      <c r="F156" s="17">
        <v>1</v>
      </c>
      <c r="G156" s="39">
        <v>1666000</v>
      </c>
      <c r="H156" s="39"/>
      <c r="I156" s="39"/>
      <c r="J156" s="39">
        <v>1284000</v>
      </c>
      <c r="K156" s="39">
        <v>1200000</v>
      </c>
    </row>
    <row r="157" spans="1:11" x14ac:dyDescent="0.25">
      <c r="A157" s="16">
        <v>172.42857142857201</v>
      </c>
      <c r="B157" s="17" t="s">
        <v>40</v>
      </c>
      <c r="C157" s="17" t="s">
        <v>184</v>
      </c>
      <c r="D157" s="18" t="s">
        <v>210</v>
      </c>
      <c r="E157" s="17" t="s">
        <v>43</v>
      </c>
      <c r="F157" s="17">
        <v>1</v>
      </c>
      <c r="G157" s="39">
        <v>153000</v>
      </c>
      <c r="H157" s="39"/>
      <c r="I157" s="39"/>
      <c r="J157" s="39">
        <v>285600</v>
      </c>
      <c r="K157" s="39">
        <v>240000</v>
      </c>
    </row>
    <row r="158" spans="1:11" x14ac:dyDescent="0.25">
      <c r="A158" s="16">
        <v>173.53571428571499</v>
      </c>
      <c r="B158" s="17" t="s">
        <v>40</v>
      </c>
      <c r="C158" s="17" t="s">
        <v>184</v>
      </c>
      <c r="D158" s="18" t="s">
        <v>211</v>
      </c>
      <c r="E158" s="17" t="s">
        <v>43</v>
      </c>
      <c r="F158" s="17">
        <v>1</v>
      </c>
      <c r="G158" s="39">
        <v>1020000</v>
      </c>
      <c r="H158" s="39"/>
      <c r="I158" s="39"/>
      <c r="J158" s="39">
        <v>216000</v>
      </c>
      <c r="K158" s="39">
        <v>200000</v>
      </c>
    </row>
    <row r="159" spans="1:11" x14ac:dyDescent="0.25">
      <c r="A159" s="16">
        <v>174.642857142857</v>
      </c>
      <c r="B159" s="17" t="s">
        <v>40</v>
      </c>
      <c r="C159" s="17" t="s">
        <v>184</v>
      </c>
      <c r="D159" s="18" t="s">
        <v>212</v>
      </c>
      <c r="E159" s="17" t="s">
        <v>43</v>
      </c>
      <c r="F159" s="17" t="s">
        <v>213</v>
      </c>
      <c r="G159" s="39">
        <v>34000</v>
      </c>
      <c r="H159" s="39"/>
      <c r="I159" s="39"/>
      <c r="J159" s="39">
        <v>1416000</v>
      </c>
      <c r="K159" s="39">
        <v>1200000</v>
      </c>
    </row>
    <row r="160" spans="1:11" x14ac:dyDescent="0.25">
      <c r="A160" s="16">
        <v>175.75</v>
      </c>
      <c r="B160" s="17" t="s">
        <v>40</v>
      </c>
      <c r="C160" s="17" t="s">
        <v>184</v>
      </c>
      <c r="D160" s="18" t="s">
        <v>214</v>
      </c>
      <c r="E160" s="17" t="s">
        <v>43</v>
      </c>
      <c r="F160" s="17" t="s">
        <v>213</v>
      </c>
      <c r="G160" s="39">
        <v>306000</v>
      </c>
      <c r="H160" s="39"/>
      <c r="I160" s="39"/>
      <c r="J160" s="39">
        <v>273600</v>
      </c>
      <c r="K160" s="39">
        <v>240000</v>
      </c>
    </row>
    <row r="161" spans="1:11" x14ac:dyDescent="0.25">
      <c r="A161" s="16">
        <v>176.857142857143</v>
      </c>
      <c r="B161" s="17" t="s">
        <v>40</v>
      </c>
      <c r="C161" s="17" t="s">
        <v>184</v>
      </c>
      <c r="D161" s="18" t="s">
        <v>215</v>
      </c>
      <c r="E161" s="17" t="s">
        <v>43</v>
      </c>
      <c r="F161" s="17" t="s">
        <v>213</v>
      </c>
      <c r="G161" s="39">
        <v>153000</v>
      </c>
      <c r="H161" s="39"/>
      <c r="I161" s="39"/>
      <c r="J161" s="39">
        <v>464000</v>
      </c>
      <c r="K161" s="39">
        <v>400000</v>
      </c>
    </row>
    <row r="162" spans="1:11" x14ac:dyDescent="0.25">
      <c r="A162" s="16">
        <v>177.96428571428601</v>
      </c>
      <c r="B162" s="17" t="s">
        <v>40</v>
      </c>
      <c r="C162" s="17" t="s">
        <v>184</v>
      </c>
      <c r="D162" s="18" t="s">
        <v>216</v>
      </c>
      <c r="E162" s="17" t="s">
        <v>43</v>
      </c>
      <c r="F162" s="17">
        <v>1</v>
      </c>
      <c r="G162" s="39">
        <v>0</v>
      </c>
      <c r="H162" s="39"/>
      <c r="I162" s="39"/>
      <c r="J162" s="39">
        <v>71400</v>
      </c>
      <c r="K162" s="39">
        <v>60000</v>
      </c>
    </row>
    <row r="163" spans="1:11" x14ac:dyDescent="0.25">
      <c r="A163" s="16">
        <v>179.07142857142901</v>
      </c>
      <c r="B163" s="17" t="s">
        <v>40</v>
      </c>
      <c r="C163" s="17" t="s">
        <v>184</v>
      </c>
      <c r="D163" s="18" t="s">
        <v>217</v>
      </c>
      <c r="E163" s="17" t="s">
        <v>43</v>
      </c>
      <c r="F163" s="17">
        <v>1</v>
      </c>
      <c r="G163" s="39">
        <v>0</v>
      </c>
      <c r="H163" s="39"/>
      <c r="I163" s="39"/>
      <c r="J163" s="39">
        <v>46400</v>
      </c>
      <c r="K163" s="39">
        <v>40000</v>
      </c>
    </row>
    <row r="164" spans="1:11" ht="22.5" x14ac:dyDescent="0.25">
      <c r="A164" s="16">
        <v>180.17857142857201</v>
      </c>
      <c r="B164" s="17" t="s">
        <v>40</v>
      </c>
      <c r="C164" s="17" t="s">
        <v>184</v>
      </c>
      <c r="D164" s="18" t="s">
        <v>218</v>
      </c>
      <c r="E164" s="17" t="s">
        <v>43</v>
      </c>
      <c r="F164" s="17">
        <v>1</v>
      </c>
      <c r="G164" s="39">
        <v>0</v>
      </c>
      <c r="H164" s="15"/>
      <c r="I164" s="15"/>
      <c r="J164" s="39">
        <v>348000</v>
      </c>
      <c r="K164" s="39">
        <v>300000</v>
      </c>
    </row>
    <row r="165" spans="1:11" x14ac:dyDescent="0.25">
      <c r="A165" s="16">
        <v>181.28571428571499</v>
      </c>
      <c r="B165" s="17" t="s">
        <v>40</v>
      </c>
      <c r="C165" s="17" t="s">
        <v>184</v>
      </c>
      <c r="D165" s="18" t="s">
        <v>219</v>
      </c>
      <c r="E165" s="17" t="s">
        <v>43</v>
      </c>
      <c r="F165" s="17">
        <v>1</v>
      </c>
      <c r="G165" s="39">
        <v>0</v>
      </c>
      <c r="H165" s="15"/>
      <c r="I165" s="15"/>
      <c r="J165" s="39">
        <v>64800</v>
      </c>
      <c r="K165" s="39">
        <v>60000</v>
      </c>
    </row>
    <row r="166" spans="1:11" x14ac:dyDescent="0.25">
      <c r="A166" s="16">
        <v>182.392857142857</v>
      </c>
      <c r="B166" s="17" t="s">
        <v>40</v>
      </c>
      <c r="C166" s="17" t="s">
        <v>184</v>
      </c>
      <c r="D166" s="18" t="s">
        <v>220</v>
      </c>
      <c r="E166" s="17" t="s">
        <v>43</v>
      </c>
      <c r="F166" s="17">
        <v>1</v>
      </c>
      <c r="G166" s="39">
        <v>136000</v>
      </c>
      <c r="H166" s="15"/>
      <c r="I166" s="15"/>
      <c r="J166" s="39">
        <v>92800</v>
      </c>
      <c r="K166" s="39">
        <v>80000</v>
      </c>
    </row>
    <row r="167" spans="1:11" x14ac:dyDescent="0.25">
      <c r="A167" s="16">
        <v>183.5</v>
      </c>
      <c r="B167" s="17" t="s">
        <v>40</v>
      </c>
      <c r="C167" s="17" t="s">
        <v>184</v>
      </c>
      <c r="D167" s="18" t="s">
        <v>221</v>
      </c>
      <c r="E167" s="17" t="s">
        <v>43</v>
      </c>
      <c r="F167" s="17">
        <v>1</v>
      </c>
      <c r="G167" s="39">
        <v>153000</v>
      </c>
      <c r="H167" s="15"/>
      <c r="I167" s="15"/>
      <c r="J167" s="39">
        <v>120000</v>
      </c>
      <c r="K167" s="39">
        <v>100000</v>
      </c>
    </row>
    <row r="168" spans="1:11" x14ac:dyDescent="0.25">
      <c r="A168" s="16">
        <v>184.607142857143</v>
      </c>
      <c r="B168" s="17" t="s">
        <v>40</v>
      </c>
      <c r="C168" s="17" t="s">
        <v>184</v>
      </c>
      <c r="D168" s="18" t="s">
        <v>222</v>
      </c>
      <c r="E168" s="17" t="s">
        <v>43</v>
      </c>
      <c r="F168" s="17">
        <v>1</v>
      </c>
      <c r="G168" s="39">
        <v>153000</v>
      </c>
      <c r="H168" s="15"/>
      <c r="I168" s="15"/>
      <c r="J168" s="39">
        <v>127200</v>
      </c>
      <c r="K168" s="39">
        <v>120000</v>
      </c>
    </row>
    <row r="169" spans="1:11" x14ac:dyDescent="0.25">
      <c r="A169" s="16">
        <v>185.71428571428601</v>
      </c>
      <c r="B169" s="17" t="s">
        <v>40</v>
      </c>
      <c r="C169" s="17" t="s">
        <v>184</v>
      </c>
      <c r="D169" s="18" t="s">
        <v>223</v>
      </c>
      <c r="E169" s="17" t="s">
        <v>43</v>
      </c>
      <c r="F169" s="17">
        <v>1</v>
      </c>
      <c r="G169" s="39">
        <v>204000.00000000003</v>
      </c>
      <c r="H169" s="15"/>
      <c r="I169" s="15"/>
      <c r="J169" s="39">
        <v>65400</v>
      </c>
      <c r="K169" s="39">
        <v>60000</v>
      </c>
    </row>
    <row r="170" spans="1:11" x14ac:dyDescent="0.25">
      <c r="A170" s="16">
        <v>186.82142857142901</v>
      </c>
      <c r="B170" s="17" t="s">
        <v>40</v>
      </c>
      <c r="C170" s="17" t="s">
        <v>184</v>
      </c>
      <c r="D170" s="18" t="s">
        <v>224</v>
      </c>
      <c r="E170" s="17" t="s">
        <v>43</v>
      </c>
      <c r="F170" s="17">
        <v>1</v>
      </c>
      <c r="G170" s="39">
        <v>153000</v>
      </c>
      <c r="H170" s="15"/>
      <c r="I170" s="15"/>
      <c r="J170" s="39">
        <v>63600</v>
      </c>
      <c r="K170" s="39">
        <v>60000</v>
      </c>
    </row>
    <row r="171" spans="1:11" x14ac:dyDescent="0.25">
      <c r="A171" s="16">
        <v>187.92857142857201</v>
      </c>
      <c r="B171" s="17" t="s">
        <v>40</v>
      </c>
      <c r="C171" s="17" t="s">
        <v>184</v>
      </c>
      <c r="D171" s="18" t="s">
        <v>225</v>
      </c>
      <c r="E171" s="17" t="s">
        <v>43</v>
      </c>
      <c r="F171" s="17">
        <v>1</v>
      </c>
      <c r="G171" s="39">
        <v>102000.00000000001</v>
      </c>
      <c r="H171" s="15"/>
      <c r="I171" s="15"/>
      <c r="J171" s="39">
        <v>67200</v>
      </c>
      <c r="K171" s="39">
        <v>60000</v>
      </c>
    </row>
    <row r="172" spans="1:11" x14ac:dyDescent="0.25">
      <c r="A172" s="16">
        <v>189.03571428571499</v>
      </c>
      <c r="B172" s="17" t="s">
        <v>40</v>
      </c>
      <c r="C172" s="17" t="s">
        <v>184</v>
      </c>
      <c r="D172" s="18" t="s">
        <v>226</v>
      </c>
      <c r="E172" s="17" t="s">
        <v>43</v>
      </c>
      <c r="F172" s="17">
        <v>1</v>
      </c>
      <c r="G172" s="39">
        <v>204000.00000000003</v>
      </c>
      <c r="H172" s="15"/>
      <c r="I172" s="15"/>
      <c r="J172" s="39">
        <v>117000</v>
      </c>
      <c r="K172" s="39">
        <v>100000</v>
      </c>
    </row>
    <row r="173" spans="1:11" x14ac:dyDescent="0.25">
      <c r="A173" s="16">
        <v>190.142857142857</v>
      </c>
      <c r="B173" s="17" t="s">
        <v>40</v>
      </c>
      <c r="C173" s="17" t="s">
        <v>184</v>
      </c>
      <c r="D173" s="18" t="s">
        <v>227</v>
      </c>
      <c r="E173" s="17" t="s">
        <v>43</v>
      </c>
      <c r="F173" s="17">
        <v>1</v>
      </c>
      <c r="G173" s="39">
        <v>153000</v>
      </c>
      <c r="H173" s="15"/>
      <c r="I173" s="15"/>
      <c r="J173" s="39">
        <v>44800</v>
      </c>
      <c r="K173" s="39">
        <v>40000</v>
      </c>
    </row>
    <row r="174" spans="1:11" s="40" customFormat="1" x14ac:dyDescent="0.25">
      <c r="A174" s="16">
        <v>191.25</v>
      </c>
      <c r="B174" s="17" t="s">
        <v>40</v>
      </c>
      <c r="C174" s="17" t="s">
        <v>184</v>
      </c>
      <c r="D174" s="18" t="s">
        <v>228</v>
      </c>
      <c r="E174" s="17" t="s">
        <v>43</v>
      </c>
      <c r="F174" s="17">
        <v>1</v>
      </c>
      <c r="G174" s="39">
        <v>85000</v>
      </c>
      <c r="H174" s="15"/>
      <c r="I174" s="15"/>
      <c r="J174" s="39">
        <v>95200</v>
      </c>
      <c r="K174" s="39">
        <v>80000</v>
      </c>
    </row>
    <row r="175" spans="1:11" x14ac:dyDescent="0.25">
      <c r="A175" s="41">
        <v>192</v>
      </c>
      <c r="B175" s="42" t="s">
        <v>40</v>
      </c>
      <c r="C175" s="42" t="s">
        <v>229</v>
      </c>
      <c r="D175" s="18" t="s">
        <v>230</v>
      </c>
      <c r="E175" s="42" t="s">
        <v>231</v>
      </c>
      <c r="F175" s="42">
        <v>1</v>
      </c>
      <c r="G175" s="43"/>
      <c r="H175" s="44"/>
      <c r="I175" s="44"/>
      <c r="J175" s="43"/>
      <c r="K175" s="43"/>
    </row>
    <row r="176" spans="1:11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</sheetData>
  <autoFilter ref="A1:I284" xr:uid="{3DD50A37-154C-447D-8A8C-34B0F8B6FEC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 mantenimiento</vt:lpstr>
      <vt:lpstr>Cotización repuestos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Sistemas Kennedy</dc:creator>
  <cp:keywords/>
  <dc:description/>
  <cp:lastModifiedBy>Maria Natalia Marcillo Vela</cp:lastModifiedBy>
  <cp:revision/>
  <dcterms:created xsi:type="dcterms:W3CDTF">2024-11-12T16:26:54Z</dcterms:created>
  <dcterms:modified xsi:type="dcterms:W3CDTF">2025-07-07T20:00:27Z</dcterms:modified>
  <cp:category/>
  <cp:contentStatus/>
</cp:coreProperties>
</file>