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alia\Documents\PROCESO PAPELERIA\PROCESO MINIMA RCI\"/>
    </mc:Choice>
  </mc:AlternateContent>
  <xr:revisionPtr revIDLastSave="0" documentId="8_{12241D41-6D9C-489F-BE44-6F2DC350E27D}" xr6:coauthVersionLast="47" xr6:coauthVersionMax="47" xr10:uidLastSave="{00000000-0000-0000-0000-000000000000}"/>
  <bookViews>
    <workbookView xWindow="-120" yWindow="-120" windowWidth="20730" windowHeight="11040" tabRatio="900" firstSheet="1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TRATAMIENTO'!$B$2:$X$39</definedName>
    <definedName name="_xlnm.Print_Area" localSheetId="0">CONTEXTO!$B$2:$F$19</definedName>
    <definedName name="_xlnm.Print_Area" localSheetId="2">EVALUACION!$B$2:$L$55</definedName>
    <definedName name="_xlnm.Print_Area" localSheetId="3">'EVALUACION CON CONTROLES'!$B$2:$R$47</definedName>
    <definedName name="_xlnm.Print_Area" localSheetId="1">'IDENTIFICACION Y ANALISIS'!$B$2:$F$71</definedName>
    <definedName name="contratación">'IDENTIFICACION Y ANALISIS'!$B$39:$B$43</definedName>
    <definedName name="ejecución">'IDENTIFICACION Y ANALISIS'!$B$45:$B$71</definedName>
    <definedName name="OPCIONES">'ASIGNACION Y TRATAMIENTO'!$B$43:$B$45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5" l="1"/>
  <c r="T20" i="6" l="1"/>
  <c r="U20" i="6"/>
  <c r="V20" i="6"/>
  <c r="W20" i="6"/>
  <c r="X20" i="6"/>
  <c r="N20" i="6"/>
  <c r="P20" i="6"/>
  <c r="G20" i="6"/>
  <c r="H20" i="6"/>
  <c r="I20" i="6"/>
  <c r="I26" i="15"/>
  <c r="K26" i="15" s="1"/>
  <c r="C26" i="15"/>
  <c r="C20" i="6" s="1"/>
  <c r="B26" i="15"/>
  <c r="D20" i="6" s="1"/>
  <c r="K27" i="11"/>
  <c r="J20" i="6" s="1"/>
  <c r="I25" i="15"/>
  <c r="K26" i="11"/>
  <c r="C25" i="15"/>
  <c r="B25" i="15"/>
  <c r="L27" i="11" l="1"/>
  <c r="K20" i="6" s="1"/>
  <c r="L26" i="11"/>
  <c r="K25" i="15"/>
  <c r="F20" i="6"/>
  <c r="E20" i="6"/>
  <c r="Q20" i="6"/>
  <c r="L26" i="15"/>
  <c r="R20" i="6" s="1"/>
  <c r="O20" i="6"/>
  <c r="I16" i="15"/>
  <c r="O11" i="6" s="1"/>
  <c r="J16" i="15"/>
  <c r="P11" i="6" s="1"/>
  <c r="C16" i="15"/>
  <c r="C11" i="6" s="1"/>
  <c r="K17" i="11"/>
  <c r="J11" i="6" s="1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1" i="6"/>
  <c r="H21" i="6"/>
  <c r="I21" i="6"/>
  <c r="N21" i="6"/>
  <c r="S21" i="6"/>
  <c r="T21" i="6"/>
  <c r="U21" i="6"/>
  <c r="V21" i="6"/>
  <c r="W21" i="6"/>
  <c r="X21" i="6"/>
  <c r="B27" i="15"/>
  <c r="D21" i="6" s="1"/>
  <c r="C27" i="15"/>
  <c r="C21" i="6" s="1"/>
  <c r="I27" i="15"/>
  <c r="J27" i="15"/>
  <c r="P21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O15" i="6" s="1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19" i="6"/>
  <c r="I24" i="15"/>
  <c r="P19" i="6"/>
  <c r="B17" i="15"/>
  <c r="D12" i="6" s="1"/>
  <c r="C17" i="15"/>
  <c r="C12" i="6" s="1"/>
  <c r="I17" i="15"/>
  <c r="J17" i="15"/>
  <c r="P12" i="6" s="1"/>
  <c r="B6" i="15"/>
  <c r="K28" i="11"/>
  <c r="L28" i="11" s="1"/>
  <c r="K21" i="6" s="1"/>
  <c r="K25" i="11"/>
  <c r="L25" i="11" s="1"/>
  <c r="K19" i="6" s="1"/>
  <c r="K24" i="11"/>
  <c r="L24" i="11" s="1"/>
  <c r="K18" i="6" s="1"/>
  <c r="K23" i="11"/>
  <c r="J17" i="6" s="1"/>
  <c r="K22" i="11"/>
  <c r="J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L25" i="15" l="1"/>
  <c r="J19" i="6"/>
  <c r="K20" i="15"/>
  <c r="Q15" i="6" s="1"/>
  <c r="L22" i="11"/>
  <c r="K16" i="6" s="1"/>
  <c r="L19" i="11"/>
  <c r="K13" i="6" s="1"/>
  <c r="J15" i="6"/>
  <c r="J21" i="6"/>
  <c r="K21" i="15"/>
  <c r="L21" i="15" s="1"/>
  <c r="R16" i="6" s="1"/>
  <c r="L18" i="11"/>
  <c r="K12" i="6" s="1"/>
  <c r="J18" i="6"/>
  <c r="E15" i="6"/>
  <c r="F15" i="6"/>
  <c r="F18" i="6"/>
  <c r="E18" i="6"/>
  <c r="F16" i="6"/>
  <c r="E16" i="6"/>
  <c r="K22" i="15"/>
  <c r="K23" i="15"/>
  <c r="L23" i="11"/>
  <c r="K17" i="6" s="1"/>
  <c r="K17" i="15"/>
  <c r="L17" i="15" s="1"/>
  <c r="R12" i="6" s="1"/>
  <c r="K24" i="15"/>
  <c r="L24" i="15" s="1"/>
  <c r="R19" i="6" s="1"/>
  <c r="K19" i="15"/>
  <c r="Q14" i="6" s="1"/>
  <c r="K18" i="15"/>
  <c r="Q13" i="6" s="1"/>
  <c r="K27" i="15"/>
  <c r="L27" i="15" s="1"/>
  <c r="R21" i="6" s="1"/>
  <c r="O19" i="6"/>
  <c r="E12" i="6"/>
  <c r="F12" i="6"/>
  <c r="F14" i="6"/>
  <c r="E14" i="6"/>
  <c r="E13" i="6"/>
  <c r="F13" i="6"/>
  <c r="E21" i="6"/>
  <c r="F21" i="6"/>
  <c r="K16" i="15"/>
  <c r="L17" i="11"/>
  <c r="K11" i="6" s="1"/>
  <c r="O12" i="6"/>
  <c r="O21" i="6"/>
  <c r="O13" i="6"/>
  <c r="J14" i="6"/>
  <c r="Q16" i="6" l="1"/>
  <c r="L20" i="15"/>
  <c r="R15" i="6" s="1"/>
  <c r="Q21" i="6"/>
  <c r="L18" i="15"/>
  <c r="R13" i="6" s="1"/>
  <c r="Q12" i="6"/>
  <c r="L19" i="15"/>
  <c r="R14" i="6" s="1"/>
  <c r="Q19" i="6"/>
  <c r="L23" i="15"/>
  <c r="R18" i="6" s="1"/>
  <c r="Q18" i="6"/>
  <c r="Q17" i="6"/>
  <c r="L22" i="15"/>
  <c r="R17" i="6" s="1"/>
  <c r="Q11" i="6"/>
  <c r="L16" i="15"/>
  <c r="R11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Javier Asdrubal Nossa Rodriguez</author>
  </authors>
  <commentList>
    <comment ref="K10" authorId="0" shapeId="0" xr:uid="{00000000-0006-0000-0400-000001000000}">
      <text>
        <r>
          <rPr>
            <sz val="10"/>
            <rFont val="Arial"/>
            <family val="2"/>
          </rPr>
          <t xml:space="preserve">Javier Asdrubal Nossa Rodriguez:
importante revisar si las acciones de mitigación tienen algun impacto, porque todos los riesgos siguen con la misma prioridad
</t>
        </r>
      </text>
    </comment>
  </commentList>
</comments>
</file>

<file path=xl/sharedStrings.xml><?xml version="1.0" encoding="utf-8"?>
<sst xmlns="http://schemas.openxmlformats.org/spreadsheetml/2006/main" count="523" uniqueCount="220">
  <si>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</si>
  <si>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</si>
  <si>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</si>
  <si>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</si>
  <si>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 xml:space="preserve"> Objeto del Proceso de Contratación: PRESTACIÓN DE SERVICIOS ESPECIALIZADOS PARA EL MANTENIMIENTO PREVENTIVO, CORRECTIVO Y LA ATENCIÓN DE EMERGENCIAS DE LOS EQUIPOS DE PRESIÓN, EYECTOR Y CONTRAINCENDIO, EL LAVADO DEL TANQUE DE AGUA POTABLE Y LAS VÁLVULAS PARA CONTROL DE AGUAS LLUVIAS, INSTALADOS EN LA SEDE ADMINISTRATIVA DE LA ALCALDÍA LOCAL DE KENNEDY. 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</si>
  <si>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</si>
  <si>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</si>
  <si>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</si>
  <si>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</si>
  <si>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</si>
  <si>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</si>
  <si>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</si>
  <si>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</si>
  <si>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</si>
  <si>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</si>
  <si>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</si>
  <si>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</si>
  <si>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</si>
  <si>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</si>
  <si>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</si>
  <si>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</si>
  <si>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</si>
  <si>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</si>
  <si>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</si>
  <si>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</si>
  <si>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</si>
  <si>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</si>
  <si>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</si>
  <si>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</si>
  <si>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</si>
  <si>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</si>
  <si>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</si>
  <si>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</si>
  <si>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</si>
  <si>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>General</t>
  </si>
  <si>
    <t>Interno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</si>
  <si>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</si>
  <si>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</si>
  <si>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</si>
  <si>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</si>
  <si>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</si>
  <si>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</si>
  <si>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</si>
  <si>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Especifico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</si>
  <si>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</si>
  <si>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</si>
  <si>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</si>
  <si>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</si>
  <si>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</si>
  <si>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</si>
  <si>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</si>
  <si>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</si>
  <si>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</si>
  <si>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</si>
  <si>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</si>
  <si>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Externo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</si>
  <si>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</si>
  <si>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</si>
  <si>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</si>
  <si>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</si>
  <si>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</si>
  <si>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</si>
  <si>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</si>
  <si>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</si>
  <si>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</si>
  <si>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</si>
  <si>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</si>
  <si>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</si>
  <si>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</si>
  <si>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</si>
  <si>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</si>
  <si>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</si>
  <si>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</si>
  <si>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</si>
  <si>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</si>
  <si>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</si>
  <si>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</si>
  <si>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</si>
  <si>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</si>
  <si>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</si>
  <si>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</si>
  <si>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</si>
  <si>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</si>
  <si>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</si>
  <si>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</si>
  <si>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 xml:space="preserve">Falta de calidad en las presentaciones artísticas </t>
  </si>
  <si>
    <t xml:space="preserve">Sobrecostos o incrementos no previstos en el presupuesto </t>
  </si>
  <si>
    <t>Incumplimiento de los requisitos de pago</t>
  </si>
  <si>
    <t>Incumplimiento derivado del trámite de los permisos con autoridades, la obtención de los mismos, paz y salvos</t>
  </si>
  <si>
    <t>Ambientales</t>
  </si>
  <si>
    <t>Estatal</t>
  </si>
  <si>
    <t>Objeto Contractual:“Adquisición y Soporte de Licencias FORTINET FORTIGATE 600F serial FG6H0FTB23902856 por un año, Incluye (Adavanced Malware Protection, Fortiguard IPS Service, Fortiguard URL, DNS &amp; Video Filtering Service, Antispam, Enhanced Support Premium, Telephone Support Premium, HArdware Premium y Firmware &amp; General Updates)”.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</si>
  <si>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</si>
  <si>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</si>
  <si>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</si>
  <si>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</si>
  <si>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</si>
  <si>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</si>
  <si>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</si>
  <si>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</si>
  <si>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</si>
  <si>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</si>
  <si>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</si>
  <si>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</si>
  <si>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</si>
  <si>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</si>
  <si>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</si>
  <si>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Posible nulidad del contrato. Investigaciones administrativas, fiscales, disciplinarias y penales. Incapacidad de cumplir con el objeto del contrato.</t>
  </si>
  <si>
    <t xml:space="preserve">Definición de las condiciones contractuales tomando como base las metas proyectadas y demás condiciones que permitan dar alcance al objeto contractual 	</t>
  </si>
  <si>
    <t>Objeciones de los participantes dilatando el proceso de adjudicación y/o posible selección de un oferente inadecuado para la ejecución del contrato</t>
  </si>
  <si>
    <t xml:space="preserve">Objeciones de los participantes dilatando o afectando el proceso de adjudicación </t>
  </si>
  <si>
    <t xml:space="preserve">Asegurarse de que todos los términos y condiciones relacionados con la constitución de la garantía única estén claramente establecidos en el contrato, especificando el tipo de garantía requerida, los plazos y las condiciones para su entrega.	</t>
  </si>
  <si>
    <t xml:space="preserve">Retrasos en el perfeccionamiento del contrato </t>
  </si>
  <si>
    <t xml:space="preserve">Mayor inversión de dinero para compra de elementos; retrasos en la ejecución del contrato; imposibilidad del contratista para continuar con la ejecución del objeto contratado </t>
  </si>
  <si>
    <t xml:space="preserve">Aplicación de la polizas definidas para el cumplimiento de las obligaciones pactadas 	</t>
  </si>
  <si>
    <t>No obtenciónde los beneficios esperados al momento de implementar el bien adquirido</t>
  </si>
  <si>
    <t>Entrega de una licencia diferente a la requerida por la Entidad</t>
  </si>
  <si>
    <t xml:space="preserve">Afectación en la relación con los proveedores y posibles costos adicionales </t>
  </si>
  <si>
    <t xml:space="preserve">Imposibilidad de desarrollar los eventos retrasando el cronograma de la entidad y afectando el cumplimiento a la comunidad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</si>
  <si>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</si>
  <si>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</si>
  <si>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</si>
  <si>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</si>
  <si>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</si>
  <si>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</si>
  <si>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</si>
  <si>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</si>
  <si>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</si>
  <si>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</si>
  <si>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</si>
  <si>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</si>
  <si>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</si>
  <si>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</si>
  <si>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</si>
  <si>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</si>
  <si>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</si>
  <si>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</si>
  <si>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</si>
  <si>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</si>
  <si>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</si>
  <si>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</si>
  <si>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</si>
  <si>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</si>
  <si>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</si>
  <si>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</si>
  <si>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</si>
  <si>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</si>
  <si>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</si>
  <si>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</si>
  <si>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</si>
  <si>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</si>
  <si>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</si>
  <si>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</si>
  <si>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</si>
  <si>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</si>
  <si>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</si>
  <si>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</si>
  <si>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</si>
  <si>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</si>
  <si>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</si>
  <si>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</si>
  <si>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</si>
  <si>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</si>
  <si>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</si>
  <si>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</si>
  <si>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</si>
  <si>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Revisión detallada de los documentos del proceso por parte del Comité de Contratación y atención de todas las observaciones por parte del equipo formulador </t>
  </si>
  <si>
    <t>NO</t>
  </si>
  <si>
    <t>ENTIDAD</t>
  </si>
  <si>
    <t xml:space="preserve">Etapa de formulación </t>
  </si>
  <si>
    <t>Adjudicación</t>
  </si>
  <si>
    <t>Revisión de documentos precontractuales, análisis objetivo de las observaciones durante el proceso</t>
  </si>
  <si>
    <t>De acuerdo a la posibilidad de ocurrencia</t>
  </si>
  <si>
    <t>SI</t>
  </si>
  <si>
    <t xml:space="preserve">Establecer condiciones claras y detallas para el proceso de evaluación que cumpla con los tiempos establecidos y genere un reporte detallado del proceso </t>
  </si>
  <si>
    <t>Hacer seguimiento prmanente al cronograma del proceso de darle cumplimiento en los tiempos de Ley</t>
  </si>
  <si>
    <t>Presentación de la propuesta</t>
  </si>
  <si>
    <t xml:space="preserve">No dar inicio a la ejecución del contrato entre tanto se tiene constituida la garantia unica </t>
  </si>
  <si>
    <t>ENTIDAD/CONTRATISTA</t>
  </si>
  <si>
    <t>Suscripción del contrato</t>
  </si>
  <si>
    <t xml:space="preserve">Acta de Inicio </t>
  </si>
  <si>
    <t>Verificación de documentos  del expediente contractual, realización de requerimiento.</t>
  </si>
  <si>
    <t xml:space="preserve">Realizar revisión Exhaustiva del cumplimiento de los requisitos de cada uno de los oferentes </t>
  </si>
  <si>
    <t>Verificar la propuesta económica del oferente respecto a los valores del estudio de mercado; Implementar los ajustes requeridos según sea el caso particular del incremento de precios de los elementos, revisando los precios del mercado</t>
  </si>
  <si>
    <t>CONTRATISTA</t>
  </si>
  <si>
    <t xml:space="preserve">Durante la ejecución </t>
  </si>
  <si>
    <t>Verificación de la calidad de los elementos de acuerdo a las especificaciones técnicas establecidas en el contrato</t>
  </si>
  <si>
    <t>Permanente</t>
  </si>
  <si>
    <t xml:space="preserve">Hacer seguimiento al cronograma de ejecución permanente y solicitar las evidencias, muestras, y pruebas previas necesarias para el desarrollo de los eventos </t>
  </si>
  <si>
    <t>Desde el inicio de la ejecución</t>
  </si>
  <si>
    <t>1. Fecha de recibo final 2.Fecha de Liquidación</t>
  </si>
  <si>
    <t>Verificación del talento humano requerido y especificaciones establecidas en el estudio previo</t>
  </si>
  <si>
    <t>Estudio de mercado bien realizado que especifique claramente las características del bien que se desea contratar</t>
  </si>
  <si>
    <t>Acta de cumplimiento firmada sólo en el caso de que el producto recibido sea el solicitado</t>
  </si>
  <si>
    <t>Una vez en el momento de recibir el bien o producto adquirido</t>
  </si>
  <si>
    <t>a</t>
  </si>
  <si>
    <t xml:space="preserve">SI </t>
  </si>
  <si>
    <t xml:space="preserve">Cómite técnico de seguimiento </t>
  </si>
  <si>
    <t>Establecer un proceso de control interno para asegurarse de que se cumplan los requsitos definidos, evitando inconsistencias en el proceso</t>
  </si>
  <si>
    <t xml:space="preserve">Reprogramar las fechas de las actividades que no se realicen y actualizar el cronograma, de no poderse se debe hacer efectiva la poliza de cumplimiento. </t>
  </si>
  <si>
    <t>Impacto del Riesgo</t>
  </si>
  <si>
    <t>Objeto Contractual: "PRESTACIÓN DE SERVICIOS ESPECIALIZADOS PARA EL MANTENIMIENTO PREVENTIVO, CORRECTIVO Y LA ATENCIÓN DE EMERGENCIAS DE LOS EQUIPOS DE PRESIÓN, EYECTOR Y CONTRAINCENDIO, EL LAVADO DEL TANQUE DE AGUA POTABLE Y LAS VÁLVULAS PARA CONTROL DE AGUAS LLUVIAS, INSTALADOS EN LA SEDE ADMINISTRATIVA DE LA ALCALDÍA LOCAL DE KENNEDY".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</si>
  <si>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</si>
  <si>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</si>
  <si>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</si>
  <si>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</si>
  <si>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</si>
  <si>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</si>
  <si>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</si>
  <si>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</si>
  <si>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</si>
  <si>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general</t>
  </si>
  <si>
    <t>interno</t>
  </si>
  <si>
    <t>SDG</t>
  </si>
  <si>
    <t>CONTRATISTA Y SDG</t>
  </si>
  <si>
    <t>externo</t>
  </si>
  <si>
    <t xml:space="preserve">Categoria </t>
  </si>
  <si>
    <r>
      <t>Estructuración Documentos Precontractuales</t>
    </r>
    <r>
      <rPr>
        <sz val="10"/>
        <rFont val="Arial Nova"/>
        <charset val="1"/>
      </rPr>
      <t> </t>
    </r>
  </si>
  <si>
    <t> </t>
  </si>
  <si>
    <t>Transversal-Contratista FDLK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</si>
</sst>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1"/>
      <color rgb="FFFF0000"/>
      <name val="Garamond"/>
      <family val="1"/>
    </font>
    <font>
      <sz val="10"/>
      <color rgb="FFFF0000"/>
      <name val="Garamond"/>
      <family val="1"/>
    </font>
    <font>
      <b/>
      <sz val="10"/>
      <name val="Arial Nova"/>
      <charset val="1"/>
    </font>
    <font>
      <sz val="10"/>
      <name val="Arial Nova"/>
      <charset val="1"/>
    </font>
    <font>
      <sz val="12"/>
      <name val="Times New Roman"/>
      <charset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2" fillId="4" borderId="68" xfId="0" applyFont="1" applyFill="1" applyBorder="1" applyAlignment="1">
      <alignment horizontal="center" vertical="center" textRotation="90" wrapText="1"/>
    </xf>
    <xf numFmtId="0" fontId="18" fillId="0" borderId="69" xfId="0" applyFont="1" applyBorder="1" applyAlignment="1">
      <alignment vertical="center" wrapText="1"/>
    </xf>
    <xf numFmtId="0" fontId="21" fillId="2" borderId="70" xfId="0" applyFont="1" applyFill="1" applyBorder="1" applyAlignment="1">
      <alignment vertical="center" wrapText="1"/>
    </xf>
    <xf numFmtId="0" fontId="21" fillId="0" borderId="70" xfId="0" applyFont="1" applyBorder="1"/>
    <xf numFmtId="0" fontId="29" fillId="0" borderId="14" xfId="0" applyFont="1" applyBorder="1" applyAlignment="1">
      <alignment vertical="center"/>
    </xf>
    <xf numFmtId="0" fontId="30" fillId="2" borderId="23" xfId="0" applyFont="1" applyFill="1" applyBorder="1" applyAlignment="1">
      <alignment vertical="center" wrapText="1"/>
    </xf>
    <xf numFmtId="0" fontId="30" fillId="0" borderId="23" xfId="0" applyFont="1" applyBorder="1"/>
    <xf numFmtId="0" fontId="30" fillId="8" borderId="3" xfId="0" applyFont="1" applyFill="1" applyBorder="1" applyAlignment="1">
      <alignment horizontal="left" vertical="center" wrapText="1"/>
    </xf>
    <xf numFmtId="0" fontId="11" fillId="0" borderId="62" xfId="0" applyFont="1" applyBorder="1" applyAlignment="1">
      <alignment horizontal="right" vertical="center" textRotation="90"/>
    </xf>
    <xf numFmtId="0" fontId="32" fillId="0" borderId="47" xfId="0" applyFont="1" applyBorder="1" applyAlignment="1">
      <alignment wrapText="1"/>
    </xf>
    <xf numFmtId="0" fontId="32" fillId="0" borderId="28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6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9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21" fillId="6" borderId="19" xfId="0" applyFont="1" applyFill="1" applyBorder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4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44" xfId="0" applyFont="1" applyBorder="1" applyAlignment="1">
      <alignment horizontal="left" vertical="center" wrapText="1"/>
    </xf>
    <xf numFmtId="0" fontId="29" fillId="0" borderId="26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6" fillId="2" borderId="0" xfId="0" applyFont="1" applyFill="1" applyAlignment="1">
      <alignment horizontal="center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16" fillId="2" borderId="51" xfId="0" applyFont="1" applyFill="1" applyBorder="1" applyAlignment="1">
      <alignment horizontal="center"/>
    </xf>
    <xf numFmtId="0" fontId="17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31" fillId="0" borderId="71" xfId="0" applyFont="1" applyBorder="1" applyAlignment="1">
      <alignment horizontal="left" vertical="center" wrapText="1"/>
    </xf>
    <xf numFmtId="0" fontId="31" fillId="0" borderId="73" xfId="0" applyFont="1" applyBorder="1" applyAlignment="1">
      <alignment horizontal="left" vertical="center" wrapText="1"/>
    </xf>
    <xf numFmtId="0" fontId="33" fillId="0" borderId="72" xfId="0" applyFont="1" applyBorder="1" applyAlignment="1">
      <alignment horizontal="center"/>
    </xf>
    <xf numFmtId="0" fontId="33" fillId="0" borderId="74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3</xdr:col>
      <xdr:colOff>406854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2" zoomScale="85" zoomScaleNormal="85" zoomScalePageLayoutView="40" workbookViewId="0">
      <selection activeCell="B8" sqref="B8:F8"/>
    </sheetView>
  </sheetViews>
  <sheetFormatPr baseColWidth="10" defaultColWidth="11.42578125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53"/>
      <c r="C2" s="163" t="s">
        <v>0</v>
      </c>
      <c r="D2" s="164"/>
      <c r="E2" s="165"/>
      <c r="F2" s="172" t="s">
        <v>1</v>
      </c>
    </row>
    <row r="3" spans="2:6" ht="42.75" customHeight="1" x14ac:dyDescent="0.2">
      <c r="B3" s="153"/>
      <c r="C3" s="166"/>
      <c r="D3" s="167"/>
      <c r="E3" s="168"/>
      <c r="F3" s="173"/>
    </row>
    <row r="4" spans="2:6" ht="41.25" customHeight="1" x14ac:dyDescent="0.2">
      <c r="B4" s="153"/>
      <c r="C4" s="169"/>
      <c r="D4" s="170"/>
      <c r="E4" s="171"/>
      <c r="F4" s="161"/>
    </row>
    <row r="5" spans="2:6" ht="37.5" customHeight="1" thickBot="1" x14ac:dyDescent="0.25">
      <c r="B5" s="12"/>
      <c r="C5" s="13"/>
      <c r="D5" s="13"/>
      <c r="E5" s="13"/>
      <c r="F5" s="13"/>
    </row>
    <row r="6" spans="2:6" ht="21" customHeight="1" thickBot="1" x14ac:dyDescent="0.3">
      <c r="B6" s="154" t="s">
        <v>2</v>
      </c>
      <c r="C6" s="155"/>
      <c r="D6" s="155"/>
      <c r="E6" s="155"/>
      <c r="F6" s="156"/>
    </row>
    <row r="7" spans="2:6" ht="78.75" customHeight="1" x14ac:dyDescent="0.2">
      <c r="B7" s="160" t="s">
        <v>3</v>
      </c>
      <c r="C7" s="161"/>
      <c r="D7" s="161"/>
      <c r="E7" s="161"/>
      <c r="F7" s="162"/>
    </row>
    <row r="8" spans="2:6" ht="35.25" customHeight="1" x14ac:dyDescent="0.2">
      <c r="B8" s="157" t="s">
        <v>4</v>
      </c>
      <c r="C8" s="158"/>
      <c r="D8" s="158"/>
      <c r="E8" s="158"/>
      <c r="F8" s="159"/>
    </row>
    <row r="9" spans="2:6" ht="34.5" customHeight="1" x14ac:dyDescent="0.2">
      <c r="B9" s="147" t="s">
        <v>5</v>
      </c>
      <c r="C9" s="148"/>
      <c r="D9" s="148"/>
      <c r="E9" s="148"/>
      <c r="F9" s="149"/>
    </row>
    <row r="10" spans="2:6" ht="36" customHeight="1" x14ac:dyDescent="0.2">
      <c r="B10" s="147" t="s">
        <v>6</v>
      </c>
      <c r="C10" s="148"/>
      <c r="D10" s="148"/>
      <c r="E10" s="148"/>
      <c r="F10" s="149"/>
    </row>
    <row r="11" spans="2:6" ht="72" customHeight="1" x14ac:dyDescent="0.2">
      <c r="B11" s="147" t="s">
        <v>7</v>
      </c>
      <c r="C11" s="148"/>
      <c r="D11" s="148"/>
      <c r="E11" s="148"/>
      <c r="F11" s="149"/>
    </row>
    <row r="12" spans="2:6" ht="34.5" customHeight="1" x14ac:dyDescent="0.2">
      <c r="B12" s="147" t="s">
        <v>8</v>
      </c>
      <c r="C12" s="148"/>
      <c r="D12" s="148"/>
      <c r="E12" s="148"/>
      <c r="F12" s="149"/>
    </row>
    <row r="13" spans="2:6" ht="44.25" customHeight="1" x14ac:dyDescent="0.2">
      <c r="B13" s="147" t="s">
        <v>9</v>
      </c>
      <c r="C13" s="148"/>
      <c r="D13" s="148"/>
      <c r="E13" s="148"/>
      <c r="F13" s="149"/>
    </row>
    <row r="14" spans="2:6" ht="26.25" customHeight="1" x14ac:dyDescent="0.2">
      <c r="B14" s="147" t="s">
        <v>10</v>
      </c>
      <c r="C14" s="148"/>
      <c r="D14" s="148"/>
      <c r="E14" s="148"/>
      <c r="F14" s="149"/>
    </row>
    <row r="15" spans="2:6" ht="22.5" customHeight="1" x14ac:dyDescent="0.2">
      <c r="B15" s="147" t="s">
        <v>11</v>
      </c>
      <c r="C15" s="148"/>
      <c r="D15" s="148"/>
      <c r="E15" s="148"/>
      <c r="F15" s="149"/>
    </row>
    <row r="16" spans="2:6" ht="33" customHeight="1" x14ac:dyDescent="0.2">
      <c r="B16" s="147" t="s">
        <v>12</v>
      </c>
      <c r="C16" s="148"/>
      <c r="D16" s="148"/>
      <c r="E16" s="148"/>
      <c r="F16" s="149"/>
    </row>
    <row r="17" spans="2:6" ht="36.75" customHeight="1" x14ac:dyDescent="0.2">
      <c r="B17" s="147" t="s">
        <v>13</v>
      </c>
      <c r="C17" s="148"/>
      <c r="D17" s="148"/>
      <c r="E17" s="148"/>
      <c r="F17" s="149"/>
    </row>
    <row r="18" spans="2:6" ht="26.25" customHeight="1" x14ac:dyDescent="0.2">
      <c r="B18" s="147" t="s">
        <v>14</v>
      </c>
      <c r="C18" s="148"/>
      <c r="D18" s="148"/>
      <c r="E18" s="148"/>
      <c r="F18" s="149"/>
    </row>
    <row r="19" spans="2:6" ht="27" customHeight="1" thickBot="1" x14ac:dyDescent="0.25">
      <c r="B19" s="150" t="s">
        <v>15</v>
      </c>
      <c r="C19" s="151"/>
      <c r="D19" s="151"/>
      <c r="E19" s="151"/>
      <c r="F19" s="152"/>
    </row>
    <row r="20" spans="2:6" ht="14.25" customHeight="1" x14ac:dyDescent="0.2">
      <c r="B20" s="6"/>
    </row>
    <row r="21" spans="2:6" x14ac:dyDescent="0.2">
      <c r="B21" s="7"/>
    </row>
    <row r="22" spans="2:6" ht="17.25" customHeight="1" x14ac:dyDescent="0.2">
      <c r="B22" s="146"/>
      <c r="C22" s="146"/>
      <c r="D22" s="146"/>
      <c r="E22" s="146"/>
      <c r="F22" s="146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1"/>
  <sheetViews>
    <sheetView showGridLines="0" topLeftCell="A37" zoomScale="80" zoomScaleNormal="80" zoomScalePageLayoutView="85" workbookViewId="0">
      <selection activeCell="E62" sqref="E62"/>
    </sheetView>
  </sheetViews>
  <sheetFormatPr baseColWidth="10" defaultColWidth="11.42578125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53"/>
      <c r="C2" s="163" t="s">
        <v>16</v>
      </c>
      <c r="D2" s="164"/>
      <c r="E2" s="165"/>
      <c r="F2" s="172" t="s">
        <v>1</v>
      </c>
    </row>
    <row r="3" spans="2:6" ht="51" customHeight="1" x14ac:dyDescent="0.2">
      <c r="B3" s="153"/>
      <c r="C3" s="166"/>
      <c r="D3" s="167"/>
      <c r="E3" s="168"/>
      <c r="F3" s="173"/>
    </row>
    <row r="4" spans="2:6" ht="54" customHeight="1" x14ac:dyDescent="0.2">
      <c r="B4" s="153"/>
      <c r="C4" s="169"/>
      <c r="D4" s="170"/>
      <c r="E4" s="171"/>
      <c r="F4" s="161"/>
    </row>
    <row r="5" spans="2:6" ht="24.75" customHeight="1" thickBot="1" x14ac:dyDescent="0.25">
      <c r="B5" s="12"/>
      <c r="C5" s="13"/>
      <c r="D5" s="13"/>
      <c r="E5" s="13"/>
      <c r="F5" s="13"/>
    </row>
    <row r="6" spans="2:6" ht="18" customHeight="1" thickBot="1" x14ac:dyDescent="0.25">
      <c r="B6" s="178" t="s">
        <v>17</v>
      </c>
      <c r="C6" s="179"/>
      <c r="D6" s="179"/>
      <c r="E6" s="179"/>
      <c r="F6" s="180"/>
    </row>
    <row r="7" spans="2:6" ht="42.75" customHeight="1" x14ac:dyDescent="0.2">
      <c r="B7" s="181" t="s">
        <v>18</v>
      </c>
      <c r="C7" s="182"/>
      <c r="D7" s="182"/>
      <c r="E7" s="182"/>
      <c r="F7" s="182"/>
    </row>
    <row r="8" spans="2:6" ht="63" customHeight="1" x14ac:dyDescent="0.2">
      <c r="B8" s="183"/>
      <c r="C8" s="184"/>
      <c r="D8" s="184"/>
      <c r="E8" s="184"/>
      <c r="F8" s="184"/>
    </row>
    <row r="9" spans="2:6" ht="37.5" customHeight="1" x14ac:dyDescent="0.2">
      <c r="B9" s="183"/>
      <c r="C9" s="184"/>
      <c r="D9" s="184"/>
      <c r="E9" s="184"/>
      <c r="F9" s="184"/>
    </row>
    <row r="10" spans="2:6" ht="43.5" customHeight="1" x14ac:dyDescent="0.2">
      <c r="B10" s="183"/>
      <c r="C10" s="184"/>
      <c r="D10" s="184"/>
      <c r="E10" s="184"/>
      <c r="F10" s="184"/>
    </row>
    <row r="11" spans="2:6" ht="58.5" customHeight="1" x14ac:dyDescent="0.2">
      <c r="B11" s="183"/>
      <c r="C11" s="184"/>
      <c r="D11" s="184"/>
      <c r="E11" s="184"/>
      <c r="F11" s="184"/>
    </row>
    <row r="12" spans="2:6" ht="46.5" customHeight="1" x14ac:dyDescent="0.2">
      <c r="B12" s="183"/>
      <c r="C12" s="184"/>
      <c r="D12" s="184"/>
      <c r="E12" s="184"/>
      <c r="F12" s="184"/>
    </row>
    <row r="13" spans="2:6" ht="47.25" customHeight="1" x14ac:dyDescent="0.2">
      <c r="B13" s="183"/>
      <c r="C13" s="184"/>
      <c r="D13" s="184"/>
      <c r="E13" s="184"/>
      <c r="F13" s="184"/>
    </row>
    <row r="14" spans="2:6" ht="22.5" customHeight="1" thickBot="1" x14ac:dyDescent="0.25">
      <c r="B14" s="185"/>
      <c r="C14" s="186"/>
      <c r="D14" s="186"/>
      <c r="E14" s="186"/>
      <c r="F14" s="186"/>
    </row>
    <row r="15" spans="2:6" ht="16.5" customHeight="1" thickBot="1" x14ac:dyDescent="0.25">
      <c r="B15" s="194" t="s">
        <v>19</v>
      </c>
      <c r="C15" s="195"/>
      <c r="D15" s="195"/>
      <c r="E15" s="195"/>
      <c r="F15" s="196"/>
    </row>
    <row r="16" spans="2:6" ht="127.5" customHeight="1" x14ac:dyDescent="0.2">
      <c r="B16" s="187" t="s">
        <v>20</v>
      </c>
      <c r="C16" s="188"/>
      <c r="D16" s="188"/>
      <c r="E16" s="188"/>
      <c r="F16" s="189"/>
    </row>
    <row r="17" spans="2:6" ht="19.5" customHeight="1" x14ac:dyDescent="0.2">
      <c r="B17" s="49"/>
      <c r="C17" s="50" t="s">
        <v>21</v>
      </c>
      <c r="D17" s="192" t="s">
        <v>22</v>
      </c>
      <c r="E17" s="192" t="s">
        <v>23</v>
      </c>
      <c r="F17" s="190" t="s">
        <v>24</v>
      </c>
    </row>
    <row r="18" spans="2:6" ht="21" customHeight="1" x14ac:dyDescent="0.2">
      <c r="B18" s="49"/>
      <c r="C18" s="50" t="s">
        <v>25</v>
      </c>
      <c r="D18" s="193"/>
      <c r="E18" s="193"/>
      <c r="F18" s="191"/>
    </row>
    <row r="19" spans="2:6" ht="18.75" customHeight="1" x14ac:dyDescent="0.2">
      <c r="B19" s="51" t="s">
        <v>26</v>
      </c>
      <c r="C19" s="52"/>
      <c r="D19" s="53"/>
      <c r="E19" s="54"/>
      <c r="F19" s="55" t="s">
        <v>27</v>
      </c>
    </row>
    <row r="20" spans="2:6" ht="18.75" customHeight="1" x14ac:dyDescent="0.2">
      <c r="B20" s="56" t="s">
        <v>28</v>
      </c>
      <c r="C20" s="57"/>
      <c r="D20" s="58"/>
      <c r="E20" s="59"/>
      <c r="F20" s="60" t="s">
        <v>27</v>
      </c>
    </row>
    <row r="21" spans="2:6" ht="18.75" customHeight="1" x14ac:dyDescent="0.2">
      <c r="B21" s="56" t="s">
        <v>29</v>
      </c>
      <c r="C21" s="57"/>
      <c r="D21" s="58"/>
      <c r="E21" s="59"/>
      <c r="F21" s="60" t="s">
        <v>30</v>
      </c>
    </row>
    <row r="22" spans="2:6" ht="18.75" customHeight="1" x14ac:dyDescent="0.2">
      <c r="B22" s="56" t="s">
        <v>31</v>
      </c>
      <c r="C22" s="57"/>
      <c r="D22" s="58"/>
      <c r="E22" s="59"/>
      <c r="F22" s="60" t="s">
        <v>27</v>
      </c>
    </row>
    <row r="23" spans="2:6" ht="18.75" customHeight="1" x14ac:dyDescent="0.2">
      <c r="B23" s="56" t="s">
        <v>32</v>
      </c>
      <c r="C23" s="57"/>
      <c r="D23" s="58"/>
      <c r="E23" s="59"/>
      <c r="F23" s="60" t="s">
        <v>27</v>
      </c>
    </row>
    <row r="24" spans="2:6" ht="18.75" customHeight="1" x14ac:dyDescent="0.2">
      <c r="B24" s="56" t="s">
        <v>33</v>
      </c>
      <c r="C24" s="57"/>
      <c r="D24" s="58" t="s">
        <v>34</v>
      </c>
      <c r="E24" s="59" t="s">
        <v>35</v>
      </c>
      <c r="F24" s="60" t="s">
        <v>27</v>
      </c>
    </row>
    <row r="25" spans="2:6" ht="18.75" customHeight="1" x14ac:dyDescent="0.2">
      <c r="B25" s="56" t="s">
        <v>36</v>
      </c>
      <c r="C25" s="57"/>
      <c r="D25" s="58"/>
      <c r="E25" s="59"/>
      <c r="F25" s="61" t="s">
        <v>30</v>
      </c>
    </row>
    <row r="26" spans="2:6" ht="18.75" customHeight="1" x14ac:dyDescent="0.2">
      <c r="B26" s="56" t="s">
        <v>37</v>
      </c>
      <c r="C26" s="57"/>
      <c r="D26" s="58"/>
      <c r="E26" s="59"/>
      <c r="F26" s="60" t="s">
        <v>27</v>
      </c>
    </row>
    <row r="27" spans="2:6" ht="18.75" customHeight="1" x14ac:dyDescent="0.2">
      <c r="B27" s="56" t="s">
        <v>38</v>
      </c>
      <c r="C27" s="57"/>
      <c r="D27" s="58" t="s">
        <v>34</v>
      </c>
      <c r="E27" s="59" t="s">
        <v>35</v>
      </c>
      <c r="F27" s="60" t="s">
        <v>27</v>
      </c>
    </row>
    <row r="28" spans="2:6" ht="18.75" customHeight="1" x14ac:dyDescent="0.2">
      <c r="B28" s="56" t="s">
        <v>39</v>
      </c>
      <c r="C28" s="57"/>
      <c r="D28" s="58"/>
      <c r="E28" s="59"/>
      <c r="F28" s="60" t="s">
        <v>27</v>
      </c>
    </row>
    <row r="29" spans="2:6" ht="18.75" customHeight="1" x14ac:dyDescent="0.2">
      <c r="B29" s="62" t="s">
        <v>40</v>
      </c>
      <c r="C29" s="63"/>
      <c r="D29" s="58"/>
      <c r="E29" s="64"/>
      <c r="F29" s="65" t="s">
        <v>27</v>
      </c>
    </row>
    <row r="30" spans="2:6" ht="24" customHeight="1" x14ac:dyDescent="0.2">
      <c r="B30" s="49"/>
      <c r="C30" s="50" t="s">
        <v>41</v>
      </c>
      <c r="D30" s="66"/>
      <c r="E30" s="66"/>
      <c r="F30" s="67"/>
    </row>
    <row r="31" spans="2:6" ht="19.5" customHeight="1" x14ac:dyDescent="0.2">
      <c r="B31" s="51" t="s">
        <v>42</v>
      </c>
      <c r="C31" s="68"/>
      <c r="D31" s="53" t="s">
        <v>43</v>
      </c>
      <c r="E31" s="54" t="s">
        <v>35</v>
      </c>
      <c r="F31" s="55" t="s">
        <v>27</v>
      </c>
    </row>
    <row r="32" spans="2:6" ht="19.5" customHeight="1" x14ac:dyDescent="0.2">
      <c r="B32" s="174" t="s">
        <v>44</v>
      </c>
      <c r="C32" s="175"/>
      <c r="D32" s="58"/>
      <c r="E32" s="59"/>
      <c r="F32" s="60" t="s">
        <v>27</v>
      </c>
    </row>
    <row r="33" spans="2:6" ht="19.5" customHeight="1" x14ac:dyDescent="0.2">
      <c r="B33" s="174" t="s">
        <v>45</v>
      </c>
      <c r="C33" s="175"/>
      <c r="D33" s="58"/>
      <c r="E33" s="59"/>
      <c r="F33" s="60" t="s">
        <v>27</v>
      </c>
    </row>
    <row r="34" spans="2:6" ht="19.5" customHeight="1" x14ac:dyDescent="0.2">
      <c r="B34" s="56" t="s">
        <v>46</v>
      </c>
      <c r="C34" s="69"/>
      <c r="D34" s="58" t="s">
        <v>43</v>
      </c>
      <c r="E34" s="59" t="s">
        <v>35</v>
      </c>
      <c r="F34" s="60" t="s">
        <v>27</v>
      </c>
    </row>
    <row r="35" spans="2:6" ht="19.5" customHeight="1" x14ac:dyDescent="0.2">
      <c r="B35" s="56" t="s">
        <v>47</v>
      </c>
      <c r="C35" s="69"/>
      <c r="D35" s="58"/>
      <c r="E35" s="59"/>
      <c r="F35" s="60" t="s">
        <v>27</v>
      </c>
    </row>
    <row r="36" spans="2:6" ht="19.5" customHeight="1" x14ac:dyDescent="0.2">
      <c r="B36" s="176" t="s">
        <v>48</v>
      </c>
      <c r="C36" s="177"/>
      <c r="D36" s="58"/>
      <c r="E36" s="59"/>
      <c r="F36" s="60" t="s">
        <v>27</v>
      </c>
    </row>
    <row r="37" spans="2:6" ht="19.5" customHeight="1" x14ac:dyDescent="0.2">
      <c r="B37" s="199" t="s">
        <v>49</v>
      </c>
      <c r="C37" s="200"/>
      <c r="D37" s="71"/>
      <c r="E37" s="64"/>
      <c r="F37" s="65" t="s">
        <v>27</v>
      </c>
    </row>
    <row r="38" spans="2:6" ht="23.25" customHeight="1" x14ac:dyDescent="0.2">
      <c r="B38" s="49"/>
      <c r="C38" s="50" t="s">
        <v>50</v>
      </c>
      <c r="D38" s="72"/>
      <c r="E38" s="72"/>
      <c r="F38" s="73"/>
    </row>
    <row r="39" spans="2:6" ht="19.5" customHeight="1" x14ac:dyDescent="0.2">
      <c r="B39" s="197" t="s">
        <v>51</v>
      </c>
      <c r="C39" s="198"/>
      <c r="D39" s="53"/>
      <c r="E39" s="54"/>
      <c r="F39" s="55" t="s">
        <v>27</v>
      </c>
    </row>
    <row r="40" spans="2:6" ht="19.5" customHeight="1" x14ac:dyDescent="0.2">
      <c r="B40" s="74" t="s">
        <v>52</v>
      </c>
      <c r="C40" s="69"/>
      <c r="D40" s="58" t="s">
        <v>43</v>
      </c>
      <c r="E40" s="59" t="s">
        <v>35</v>
      </c>
      <c r="F40" s="60" t="s">
        <v>27</v>
      </c>
    </row>
    <row r="41" spans="2:6" ht="19.5" customHeight="1" x14ac:dyDescent="0.2">
      <c r="B41" s="174" t="s">
        <v>53</v>
      </c>
      <c r="C41" s="175"/>
      <c r="D41" s="58"/>
      <c r="E41" s="59"/>
      <c r="F41" s="60" t="s">
        <v>27</v>
      </c>
    </row>
    <row r="42" spans="2:6" ht="19.5" customHeight="1" x14ac:dyDescent="0.2">
      <c r="B42" s="56" t="s">
        <v>47</v>
      </c>
      <c r="C42" s="69"/>
      <c r="D42" s="58"/>
      <c r="E42" s="59"/>
      <c r="F42" s="60" t="s">
        <v>27</v>
      </c>
    </row>
    <row r="43" spans="2:6" ht="19.5" customHeight="1" x14ac:dyDescent="0.2">
      <c r="B43" s="62" t="s">
        <v>54</v>
      </c>
      <c r="C43" s="70"/>
      <c r="D43" s="71" t="s">
        <v>34</v>
      </c>
      <c r="E43" s="64" t="s">
        <v>55</v>
      </c>
      <c r="F43" s="65" t="s">
        <v>27</v>
      </c>
    </row>
    <row r="44" spans="2:6" ht="23.25" customHeight="1" x14ac:dyDescent="0.2">
      <c r="B44" s="49"/>
      <c r="C44" s="50" t="s">
        <v>56</v>
      </c>
      <c r="D44" s="75"/>
      <c r="E44" s="75"/>
      <c r="F44" s="76"/>
    </row>
    <row r="45" spans="2:6" ht="19.5" customHeight="1" x14ac:dyDescent="0.2">
      <c r="B45" s="197" t="s">
        <v>57</v>
      </c>
      <c r="C45" s="198"/>
      <c r="D45" s="58"/>
      <c r="E45" s="54"/>
      <c r="F45" s="77" t="s">
        <v>30</v>
      </c>
    </row>
    <row r="46" spans="2:6" ht="19.5" customHeight="1" x14ac:dyDescent="0.2">
      <c r="B46" s="174" t="s">
        <v>58</v>
      </c>
      <c r="C46" s="175"/>
      <c r="D46" s="58"/>
      <c r="E46" s="59"/>
      <c r="F46" s="78" t="s">
        <v>30</v>
      </c>
    </row>
    <row r="47" spans="2:6" ht="19.5" customHeight="1" x14ac:dyDescent="0.2">
      <c r="B47" s="174" t="s">
        <v>59</v>
      </c>
      <c r="C47" s="175"/>
      <c r="D47" s="58"/>
      <c r="E47" s="59"/>
      <c r="F47" s="78" t="s">
        <v>30</v>
      </c>
    </row>
    <row r="48" spans="2:6" ht="19.5" customHeight="1" x14ac:dyDescent="0.2">
      <c r="B48" s="174" t="s">
        <v>60</v>
      </c>
      <c r="C48" s="175"/>
      <c r="D48" s="58"/>
      <c r="E48" s="59"/>
      <c r="F48" s="78" t="s">
        <v>61</v>
      </c>
    </row>
    <row r="49" spans="2:6" ht="19.5" customHeight="1" x14ac:dyDescent="0.2">
      <c r="B49" s="174" t="s">
        <v>62</v>
      </c>
      <c r="C49" s="175"/>
      <c r="D49" s="58"/>
      <c r="E49" s="59"/>
      <c r="F49" s="78" t="s">
        <v>30</v>
      </c>
    </row>
    <row r="50" spans="2:6" ht="19.5" customHeight="1" x14ac:dyDescent="0.2">
      <c r="B50" s="56" t="s">
        <v>63</v>
      </c>
      <c r="C50" s="69"/>
      <c r="D50" s="58" t="s">
        <v>34</v>
      </c>
      <c r="E50" s="59" t="s">
        <v>55</v>
      </c>
      <c r="F50" s="78" t="s">
        <v>30</v>
      </c>
    </row>
    <row r="51" spans="2:6" ht="21" customHeight="1" x14ac:dyDescent="0.2">
      <c r="B51" s="56" t="s">
        <v>64</v>
      </c>
      <c r="C51" s="69"/>
      <c r="D51" s="58" t="s">
        <v>43</v>
      </c>
      <c r="E51" s="59" t="s">
        <v>55</v>
      </c>
      <c r="F51" s="78" t="s">
        <v>30</v>
      </c>
    </row>
    <row r="52" spans="2:6" ht="19.5" customHeight="1" x14ac:dyDescent="0.2">
      <c r="B52" s="174" t="s">
        <v>65</v>
      </c>
      <c r="C52" s="175"/>
      <c r="D52" s="58"/>
      <c r="E52" s="59"/>
      <c r="F52" s="78" t="s">
        <v>30</v>
      </c>
    </row>
    <row r="53" spans="2:6" ht="19.5" customHeight="1" x14ac:dyDescent="0.2">
      <c r="B53" s="176" t="s">
        <v>66</v>
      </c>
      <c r="C53" s="177"/>
      <c r="D53" s="58"/>
      <c r="E53" s="59"/>
      <c r="F53" s="78" t="s">
        <v>27</v>
      </c>
    </row>
    <row r="54" spans="2:6" ht="19.5" customHeight="1" x14ac:dyDescent="0.2">
      <c r="B54" s="174" t="s">
        <v>67</v>
      </c>
      <c r="C54" s="175"/>
      <c r="D54" s="58" t="s">
        <v>43</v>
      </c>
      <c r="E54" s="59" t="s">
        <v>55</v>
      </c>
      <c r="F54" s="78" t="s">
        <v>27</v>
      </c>
    </row>
    <row r="55" spans="2:6" ht="19.5" customHeight="1" x14ac:dyDescent="0.2">
      <c r="B55" s="174" t="s">
        <v>68</v>
      </c>
      <c r="C55" s="175"/>
      <c r="D55" s="58" t="s">
        <v>34</v>
      </c>
      <c r="E55" s="59" t="s">
        <v>55</v>
      </c>
      <c r="F55" s="78" t="s">
        <v>27</v>
      </c>
    </row>
    <row r="56" spans="2:6" ht="19.5" customHeight="1" x14ac:dyDescent="0.2">
      <c r="B56" s="174" t="s">
        <v>69</v>
      </c>
      <c r="C56" s="175"/>
      <c r="D56" s="58"/>
      <c r="E56" s="59"/>
      <c r="F56" s="78" t="s">
        <v>70</v>
      </c>
    </row>
    <row r="57" spans="2:6" ht="19.5" customHeight="1" x14ac:dyDescent="0.2">
      <c r="B57" s="174" t="s">
        <v>71</v>
      </c>
      <c r="C57" s="175"/>
      <c r="D57" s="58"/>
      <c r="E57" s="59"/>
      <c r="F57" s="78" t="s">
        <v>70</v>
      </c>
    </row>
    <row r="58" spans="2:6" ht="19.5" customHeight="1" x14ac:dyDescent="0.2">
      <c r="B58" s="56" t="s">
        <v>72</v>
      </c>
      <c r="C58" s="69"/>
      <c r="D58" s="58"/>
      <c r="E58" s="59"/>
      <c r="F58" s="78" t="s">
        <v>70</v>
      </c>
    </row>
    <row r="59" spans="2:6" ht="19.5" customHeight="1" x14ac:dyDescent="0.2">
      <c r="B59" s="174" t="s">
        <v>73</v>
      </c>
      <c r="C59" s="175"/>
      <c r="D59" s="58"/>
      <c r="E59" s="59"/>
      <c r="F59" s="78" t="s">
        <v>74</v>
      </c>
    </row>
    <row r="60" spans="2:6" ht="19.5" customHeight="1" x14ac:dyDescent="0.2">
      <c r="B60" s="174" t="s">
        <v>75</v>
      </c>
      <c r="C60" s="175"/>
      <c r="D60" s="58" t="s">
        <v>34</v>
      </c>
      <c r="E60" s="59" t="s">
        <v>55</v>
      </c>
      <c r="F60" s="60" t="s">
        <v>27</v>
      </c>
    </row>
    <row r="61" spans="2:6" ht="19.5" customHeight="1" x14ac:dyDescent="0.2">
      <c r="B61" s="174" t="s">
        <v>76</v>
      </c>
      <c r="C61" s="175"/>
      <c r="D61" s="58"/>
      <c r="E61" s="59"/>
      <c r="F61" s="60" t="s">
        <v>27</v>
      </c>
    </row>
    <row r="62" spans="2:6" ht="19.5" customHeight="1" x14ac:dyDescent="0.2">
      <c r="B62" s="174" t="s">
        <v>77</v>
      </c>
      <c r="C62" s="175"/>
      <c r="D62" s="58" t="s">
        <v>34</v>
      </c>
      <c r="E62" s="59" t="s">
        <v>55</v>
      </c>
      <c r="F62" s="60" t="s">
        <v>27</v>
      </c>
    </row>
    <row r="63" spans="2:6" ht="19.5" customHeight="1" x14ac:dyDescent="0.2">
      <c r="B63" s="174" t="s">
        <v>78</v>
      </c>
      <c r="C63" s="175"/>
      <c r="D63" s="58" t="s">
        <v>34</v>
      </c>
      <c r="E63" s="59" t="s">
        <v>55</v>
      </c>
      <c r="F63" s="60" t="s">
        <v>27</v>
      </c>
    </row>
    <row r="64" spans="2:6" ht="19.5" customHeight="1" x14ac:dyDescent="0.2">
      <c r="B64" s="56" t="s">
        <v>79</v>
      </c>
      <c r="C64" s="69"/>
      <c r="D64" s="58"/>
      <c r="E64" s="59"/>
      <c r="F64" s="60" t="s">
        <v>80</v>
      </c>
    </row>
    <row r="65" spans="2:6" ht="19.5" customHeight="1" x14ac:dyDescent="0.2">
      <c r="B65" s="174" t="s">
        <v>81</v>
      </c>
      <c r="C65" s="175"/>
      <c r="D65" s="140"/>
      <c r="E65" s="141"/>
      <c r="F65" s="60" t="s">
        <v>80</v>
      </c>
    </row>
    <row r="66" spans="2:6" ht="19.5" customHeight="1" x14ac:dyDescent="0.2">
      <c r="B66" s="56" t="s">
        <v>82</v>
      </c>
      <c r="C66" s="57"/>
      <c r="D66" s="58"/>
      <c r="E66" s="59"/>
      <c r="F66" s="78" t="s">
        <v>83</v>
      </c>
    </row>
    <row r="67" spans="2:6" ht="19.5" customHeight="1" x14ac:dyDescent="0.2">
      <c r="B67" s="139" t="s">
        <v>84</v>
      </c>
      <c r="C67" s="69"/>
      <c r="D67" s="58" t="s">
        <v>34</v>
      </c>
      <c r="E67" s="59" t="s">
        <v>35</v>
      </c>
      <c r="F67" s="78" t="s">
        <v>83</v>
      </c>
    </row>
    <row r="68" spans="2:6" ht="19.5" customHeight="1" x14ac:dyDescent="0.2">
      <c r="B68" s="176" t="s">
        <v>85</v>
      </c>
      <c r="C68" s="177"/>
      <c r="D68" s="58"/>
      <c r="E68" s="59"/>
      <c r="F68" s="136" t="s">
        <v>27</v>
      </c>
    </row>
    <row r="69" spans="2:6" ht="19.5" customHeight="1" x14ac:dyDescent="0.2">
      <c r="B69" s="174" t="s">
        <v>86</v>
      </c>
      <c r="C69" s="175"/>
      <c r="D69" s="137" t="s">
        <v>43</v>
      </c>
      <c r="E69" s="138" t="s">
        <v>55</v>
      </c>
      <c r="F69" s="136" t="s">
        <v>27</v>
      </c>
    </row>
    <row r="70" spans="2:6" ht="19.5" customHeight="1" x14ac:dyDescent="0.2">
      <c r="B70" s="174" t="s">
        <v>87</v>
      </c>
      <c r="C70" s="175"/>
      <c r="D70" s="137" t="s">
        <v>43</v>
      </c>
      <c r="E70" s="138" t="s">
        <v>55</v>
      </c>
      <c r="F70" s="136" t="s">
        <v>27</v>
      </c>
    </row>
    <row r="71" spans="2:6" ht="19.5" customHeight="1" x14ac:dyDescent="0.2">
      <c r="B71" s="79" t="s">
        <v>88</v>
      </c>
      <c r="C71" s="80"/>
      <c r="D71" s="81" t="s">
        <v>43</v>
      </c>
      <c r="E71" s="82" t="s">
        <v>55</v>
      </c>
      <c r="F71" s="83" t="s">
        <v>89</v>
      </c>
    </row>
    <row r="76" spans="2:6" hidden="1" x14ac:dyDescent="0.2">
      <c r="B76" s="6" t="s">
        <v>34</v>
      </c>
    </row>
    <row r="77" spans="2:6" hidden="1" x14ac:dyDescent="0.2">
      <c r="B77" s="7" t="s">
        <v>90</v>
      </c>
    </row>
    <row r="78" spans="2:6" hidden="1" x14ac:dyDescent="0.2">
      <c r="B78" s="7" t="s">
        <v>43</v>
      </c>
    </row>
    <row r="79" spans="2:6" hidden="1" x14ac:dyDescent="0.2"/>
    <row r="80" spans="2:6" hidden="1" x14ac:dyDescent="0.2">
      <c r="B80" t="s">
        <v>35</v>
      </c>
    </row>
    <row r="81" spans="2:2" hidden="1" x14ac:dyDescent="0.2">
      <c r="B81" t="s">
        <v>55</v>
      </c>
    </row>
  </sheetData>
  <mergeCells count="36">
    <mergeCell ref="B70:C70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6:F6"/>
    <mergeCell ref="B7:F14"/>
    <mergeCell ref="B16:F16"/>
    <mergeCell ref="C2:E4"/>
    <mergeCell ref="F2:F4"/>
    <mergeCell ref="B2:B4"/>
    <mergeCell ref="B52:C52"/>
    <mergeCell ref="B53:C53"/>
    <mergeCell ref="B54:C54"/>
    <mergeCell ref="B55:C55"/>
    <mergeCell ref="B69:C69"/>
    <mergeCell ref="B56:C56"/>
    <mergeCell ref="B57:C57"/>
    <mergeCell ref="B65:C65"/>
    <mergeCell ref="B59:C59"/>
    <mergeCell ref="B60:C60"/>
    <mergeCell ref="B61:C61"/>
    <mergeCell ref="B62:C62"/>
    <mergeCell ref="B63:C63"/>
    <mergeCell ref="B68:C68"/>
  </mergeCells>
  <phoneticPr fontId="1" type="noConversion"/>
  <dataValidations count="2">
    <dataValidation type="list" allowBlank="1" showInputMessage="1" showErrorMessage="1" sqref="D19:D29 D31:D37 D39:D43 D45:D71" xr:uid="{00000000-0002-0000-0100-000000000000}">
      <formula1>$B$76:$B$78</formula1>
    </dataValidation>
    <dataValidation type="list" allowBlank="1" showInputMessage="1" showErrorMessage="1" sqref="E19:E29 E31:E37 E39:E43 E45:E71" xr:uid="{00000000-0002-0000-0100-000001000000}">
      <formula1>$B$80:$B$81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0"/>
  <sheetViews>
    <sheetView showGridLines="0" topLeftCell="A24" zoomScale="90" zoomScaleNormal="90" zoomScalePageLayoutView="70" workbookViewId="0">
      <selection activeCell="B84" sqref="B84"/>
    </sheetView>
  </sheetViews>
  <sheetFormatPr baseColWidth="10" defaultColWidth="11.42578125" defaultRowHeight="12.75" x14ac:dyDescent="0.2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 x14ac:dyDescent="0.2">
      <c r="H1"/>
      <c r="L1"/>
    </row>
    <row r="2" spans="2:17" ht="48.75" customHeight="1" x14ac:dyDescent="0.2">
      <c r="B2" s="153"/>
      <c r="C2" s="163" t="s">
        <v>16</v>
      </c>
      <c r="D2" s="164"/>
      <c r="E2" s="164"/>
      <c r="F2" s="164"/>
      <c r="G2" s="164"/>
      <c r="H2" s="164"/>
      <c r="I2" s="164"/>
      <c r="J2" s="165"/>
      <c r="K2" s="243" t="s">
        <v>1</v>
      </c>
      <c r="L2" s="244"/>
    </row>
    <row r="3" spans="2:17" ht="42" customHeight="1" x14ac:dyDescent="0.2">
      <c r="B3" s="153"/>
      <c r="C3" s="166"/>
      <c r="D3" s="167"/>
      <c r="E3" s="167"/>
      <c r="F3" s="167"/>
      <c r="G3" s="167"/>
      <c r="H3" s="167"/>
      <c r="I3" s="167"/>
      <c r="J3" s="168"/>
      <c r="K3" s="245"/>
      <c r="L3" s="246"/>
    </row>
    <row r="4" spans="2:17" ht="36.75" customHeight="1" x14ac:dyDescent="0.2">
      <c r="B4" s="153"/>
      <c r="C4" s="169"/>
      <c r="D4" s="170"/>
      <c r="E4" s="170"/>
      <c r="F4" s="170"/>
      <c r="G4" s="170"/>
      <c r="H4" s="170"/>
      <c r="I4" s="170"/>
      <c r="J4" s="171"/>
      <c r="K4" s="247"/>
      <c r="L4" s="248"/>
    </row>
    <row r="5" spans="2:17" ht="24.75" customHeight="1" thickBot="1" x14ac:dyDescent="0.25">
      <c r="C5" s="12"/>
      <c r="D5" s="13"/>
      <c r="E5" s="13"/>
      <c r="F5" s="13"/>
      <c r="G5" s="13"/>
      <c r="H5"/>
      <c r="L5"/>
    </row>
    <row r="6" spans="2:17" ht="103.5" customHeight="1" thickBot="1" x14ac:dyDescent="0.25">
      <c r="B6" s="234" t="s">
        <v>91</v>
      </c>
      <c r="C6" s="235"/>
      <c r="D6" s="235"/>
      <c r="E6" s="235"/>
      <c r="F6" s="235"/>
      <c r="G6" s="235"/>
      <c r="H6" s="235"/>
      <c r="I6" s="235"/>
      <c r="J6" s="235"/>
      <c r="K6" s="235"/>
      <c r="L6" s="236"/>
      <c r="M6" s="1"/>
      <c r="N6" s="1"/>
      <c r="O6" s="1"/>
      <c r="P6" s="1"/>
      <c r="Q6" s="1"/>
    </row>
    <row r="7" spans="2:17" ht="24.75" customHeight="1" x14ac:dyDescent="0.2">
      <c r="B7" s="240" t="s">
        <v>19</v>
      </c>
      <c r="C7" s="241"/>
      <c r="D7" s="241"/>
      <c r="E7" s="241"/>
      <c r="F7" s="241"/>
      <c r="G7" s="241"/>
      <c r="H7" s="241"/>
      <c r="I7" s="241"/>
      <c r="J7" s="241"/>
      <c r="K7" s="241"/>
      <c r="L7" s="242"/>
    </row>
    <row r="8" spans="2:17" ht="18" customHeight="1" x14ac:dyDescent="0.25">
      <c r="B8" s="129" t="s">
        <v>92</v>
      </c>
      <c r="C8" s="130"/>
      <c r="D8" s="130"/>
      <c r="E8" s="130"/>
      <c r="F8" s="130"/>
      <c r="G8" s="130"/>
      <c r="H8" s="130"/>
      <c r="I8" s="130"/>
      <c r="J8" s="130"/>
      <c r="K8" s="130"/>
      <c r="L8" s="131"/>
    </row>
    <row r="9" spans="2:17" ht="15.75" x14ac:dyDescent="0.25">
      <c r="B9" s="129" t="s">
        <v>93</v>
      </c>
      <c r="C9" s="132"/>
      <c r="D9" s="132"/>
      <c r="E9" s="132"/>
      <c r="F9" s="132"/>
      <c r="G9" s="132"/>
      <c r="H9" s="132"/>
      <c r="I9" s="133"/>
      <c r="J9" s="132"/>
      <c r="K9" s="132"/>
      <c r="L9" s="134"/>
    </row>
    <row r="10" spans="2:17" ht="15.75" x14ac:dyDescent="0.25">
      <c r="B10" s="129" t="s">
        <v>94</v>
      </c>
      <c r="C10" s="132"/>
      <c r="D10" s="132"/>
      <c r="E10" s="132"/>
      <c r="F10" s="132"/>
      <c r="G10" s="132"/>
      <c r="H10" s="132"/>
      <c r="I10" s="132"/>
      <c r="J10" s="132"/>
      <c r="K10" s="132"/>
      <c r="L10" s="134"/>
    </row>
    <row r="11" spans="2:17" ht="15.75" x14ac:dyDescent="0.25">
      <c r="B11" s="129" t="s">
        <v>95</v>
      </c>
      <c r="C11" s="132"/>
      <c r="D11" s="132"/>
      <c r="E11" s="132"/>
      <c r="F11" s="132"/>
      <c r="G11" s="132"/>
      <c r="H11" s="132"/>
      <c r="I11" s="132"/>
      <c r="J11" s="132"/>
      <c r="K11" s="132"/>
      <c r="L11" s="134"/>
    </row>
    <row r="12" spans="2:17" ht="18" customHeight="1" x14ac:dyDescent="0.2">
      <c r="B12" s="237" t="s">
        <v>96</v>
      </c>
      <c r="C12" s="238"/>
      <c r="D12" s="238"/>
      <c r="E12" s="238"/>
      <c r="F12" s="238"/>
      <c r="G12" s="238"/>
      <c r="H12" s="238"/>
      <c r="I12" s="238"/>
      <c r="J12" s="238"/>
      <c r="K12" s="238"/>
      <c r="L12" s="239"/>
    </row>
    <row r="13" spans="2:17" ht="15.75" x14ac:dyDescent="0.25">
      <c r="B13" s="129" t="s">
        <v>97</v>
      </c>
      <c r="C13" s="132"/>
      <c r="D13" s="132"/>
      <c r="E13" s="132"/>
      <c r="F13" s="132"/>
      <c r="G13" s="132"/>
      <c r="H13" s="132"/>
      <c r="I13" s="132"/>
      <c r="J13" s="132"/>
      <c r="K13" s="132"/>
      <c r="L13" s="134"/>
    </row>
    <row r="14" spans="2:17" ht="7.5" customHeight="1" thickBot="1" x14ac:dyDescent="0.25">
      <c r="B14" s="87"/>
      <c r="C14" s="88"/>
      <c r="D14" s="88"/>
      <c r="E14" s="88"/>
      <c r="F14" s="88"/>
      <c r="G14" s="88"/>
      <c r="H14" s="88"/>
      <c r="I14" s="88"/>
      <c r="J14" s="88"/>
      <c r="K14" s="88"/>
      <c r="L14" s="89"/>
    </row>
    <row r="15" spans="2:17" ht="33.75" customHeight="1" thickBot="1" x14ac:dyDescent="0.25">
      <c r="B15" s="231" t="s">
        <v>98</v>
      </c>
      <c r="C15" s="232"/>
      <c r="D15" s="232"/>
      <c r="E15" s="232"/>
      <c r="F15" s="232"/>
      <c r="G15" s="233"/>
      <c r="H15" s="228" t="s">
        <v>99</v>
      </c>
      <c r="I15" s="229"/>
      <c r="J15" s="229"/>
      <c r="K15" s="229"/>
      <c r="L15" s="230"/>
    </row>
    <row r="16" spans="2:17" ht="40.5" customHeight="1" thickBot="1" x14ac:dyDescent="0.25">
      <c r="B16" s="90" t="s">
        <v>100</v>
      </c>
      <c r="C16" s="249" t="s">
        <v>101</v>
      </c>
      <c r="D16" s="249"/>
      <c r="E16" s="249"/>
      <c r="F16" s="249"/>
      <c r="G16" s="249"/>
      <c r="H16" s="91" t="s">
        <v>102</v>
      </c>
      <c r="I16" s="91" t="s">
        <v>103</v>
      </c>
      <c r="J16" s="91" t="s">
        <v>104</v>
      </c>
      <c r="K16" s="91" t="s">
        <v>105</v>
      </c>
      <c r="L16" s="92" t="s">
        <v>106</v>
      </c>
    </row>
    <row r="17" spans="2:12" ht="53.25" customHeight="1" x14ac:dyDescent="0.2">
      <c r="B17" s="93" t="s">
        <v>25</v>
      </c>
      <c r="C17" s="218" t="s">
        <v>28</v>
      </c>
      <c r="D17" s="218"/>
      <c r="E17" s="218"/>
      <c r="F17" s="218"/>
      <c r="G17" s="218"/>
      <c r="H17" s="94" t="s">
        <v>107</v>
      </c>
      <c r="I17" s="95">
        <v>2</v>
      </c>
      <c r="J17" s="96">
        <v>3</v>
      </c>
      <c r="K17" s="96">
        <f>I17+J17</f>
        <v>5</v>
      </c>
      <c r="L17" s="97" t="str">
        <f t="shared" ref="L17:L28" si="0">IF(K17&lt;=4,"BAJO",IF(K17=5,"MEDIO",IF(K17=6,"ALTO",IF(K17=7,"ALTO","EXTREMO"))))</f>
        <v>MEDIO</v>
      </c>
    </row>
    <row r="18" spans="2:12" ht="53.25" customHeight="1" x14ac:dyDescent="0.2">
      <c r="B18" s="98" t="s">
        <v>25</v>
      </c>
      <c r="C18" s="226" t="s">
        <v>38</v>
      </c>
      <c r="D18" s="226"/>
      <c r="E18" s="226"/>
      <c r="F18" s="226"/>
      <c r="G18" s="226"/>
      <c r="H18" s="99" t="s">
        <v>108</v>
      </c>
      <c r="I18" s="95">
        <v>1</v>
      </c>
      <c r="J18" s="96">
        <v>3</v>
      </c>
      <c r="K18" s="96">
        <f t="shared" ref="K18:K28" si="1">+I18+J18</f>
        <v>4</v>
      </c>
      <c r="L18" s="100" t="str">
        <f t="shared" si="0"/>
        <v>BAJO</v>
      </c>
    </row>
    <row r="19" spans="2:12" ht="53.25" customHeight="1" x14ac:dyDescent="0.2">
      <c r="B19" s="98" t="s">
        <v>41</v>
      </c>
      <c r="C19" s="226" t="s">
        <v>42</v>
      </c>
      <c r="D19" s="226"/>
      <c r="E19" s="226"/>
      <c r="F19" s="226"/>
      <c r="G19" s="226"/>
      <c r="H19" s="99" t="s">
        <v>109</v>
      </c>
      <c r="I19" s="95">
        <v>1</v>
      </c>
      <c r="J19" s="96">
        <v>4</v>
      </c>
      <c r="K19" s="96">
        <f t="shared" si="1"/>
        <v>5</v>
      </c>
      <c r="L19" s="100" t="str">
        <f t="shared" si="0"/>
        <v>MEDIO</v>
      </c>
    </row>
    <row r="20" spans="2:12" ht="53.25" customHeight="1" x14ac:dyDescent="0.2">
      <c r="B20" s="98" t="s">
        <v>41</v>
      </c>
      <c r="C20" s="226" t="s">
        <v>46</v>
      </c>
      <c r="D20" s="226"/>
      <c r="E20" s="226"/>
      <c r="F20" s="226"/>
      <c r="G20" s="226"/>
      <c r="H20" s="99" t="s">
        <v>110</v>
      </c>
      <c r="I20" s="95">
        <v>2</v>
      </c>
      <c r="J20" s="96">
        <v>3</v>
      </c>
      <c r="K20" s="96">
        <f t="shared" si="1"/>
        <v>5</v>
      </c>
      <c r="L20" s="100" t="str">
        <f t="shared" si="0"/>
        <v>MEDIO</v>
      </c>
    </row>
    <row r="21" spans="2:12" ht="53.25" customHeight="1" x14ac:dyDescent="0.2">
      <c r="B21" s="98" t="s">
        <v>50</v>
      </c>
      <c r="C21" s="226" t="s">
        <v>52</v>
      </c>
      <c r="D21" s="226"/>
      <c r="E21" s="226"/>
      <c r="F21" s="226"/>
      <c r="G21" s="226"/>
      <c r="H21" s="99" t="s">
        <v>111</v>
      </c>
      <c r="I21" s="95">
        <v>1</v>
      </c>
      <c r="J21" s="96">
        <v>3</v>
      </c>
      <c r="K21" s="96">
        <f t="shared" si="1"/>
        <v>4</v>
      </c>
      <c r="L21" s="100" t="str">
        <f t="shared" si="0"/>
        <v>BAJO</v>
      </c>
    </row>
    <row r="22" spans="2:12" ht="53.25" customHeight="1" x14ac:dyDescent="0.2">
      <c r="B22" s="98" t="s">
        <v>50</v>
      </c>
      <c r="C22" s="220" t="s">
        <v>54</v>
      </c>
      <c r="D22" s="221"/>
      <c r="E22" s="221"/>
      <c r="F22" s="221"/>
      <c r="G22" s="222"/>
      <c r="H22" s="99" t="s">
        <v>112</v>
      </c>
      <c r="I22" s="95">
        <v>2</v>
      </c>
      <c r="J22" s="96">
        <v>3</v>
      </c>
      <c r="K22" s="96">
        <f t="shared" si="1"/>
        <v>5</v>
      </c>
      <c r="L22" s="100" t="str">
        <f t="shared" si="0"/>
        <v>MEDIO</v>
      </c>
    </row>
    <row r="23" spans="2:12" ht="53.25" customHeight="1" x14ac:dyDescent="0.2">
      <c r="B23" s="98" t="s">
        <v>56</v>
      </c>
      <c r="C23" s="220" t="s">
        <v>59</v>
      </c>
      <c r="D23" s="221"/>
      <c r="E23" s="221"/>
      <c r="F23" s="221"/>
      <c r="G23" s="222"/>
      <c r="H23" s="99" t="s">
        <v>113</v>
      </c>
      <c r="I23" s="95">
        <v>2</v>
      </c>
      <c r="J23" s="96">
        <v>3</v>
      </c>
      <c r="K23" s="96">
        <f t="shared" si="1"/>
        <v>5</v>
      </c>
      <c r="L23" s="100" t="str">
        <f t="shared" si="0"/>
        <v>MEDIO</v>
      </c>
    </row>
    <row r="24" spans="2:12" ht="53.25" customHeight="1" x14ac:dyDescent="0.2">
      <c r="B24" s="98" t="s">
        <v>56</v>
      </c>
      <c r="C24" s="220" t="s">
        <v>64</v>
      </c>
      <c r="D24" s="221"/>
      <c r="E24" s="221"/>
      <c r="F24" s="221"/>
      <c r="G24" s="222"/>
      <c r="H24" s="99" t="s">
        <v>114</v>
      </c>
      <c r="I24" s="95">
        <v>2</v>
      </c>
      <c r="J24" s="96">
        <v>4</v>
      </c>
      <c r="K24" s="96">
        <f t="shared" si="1"/>
        <v>6</v>
      </c>
      <c r="L24" s="100" t="str">
        <f t="shared" si="0"/>
        <v>ALTO</v>
      </c>
    </row>
    <row r="25" spans="2:12" ht="53.25" customHeight="1" x14ac:dyDescent="0.2">
      <c r="B25" s="98" t="s">
        <v>56</v>
      </c>
      <c r="C25" s="223" t="s">
        <v>81</v>
      </c>
      <c r="D25" s="224"/>
      <c r="E25" s="224"/>
      <c r="F25" s="224"/>
      <c r="G25" s="225"/>
      <c r="H25" s="142" t="s">
        <v>115</v>
      </c>
      <c r="I25" s="95">
        <v>2</v>
      </c>
      <c r="J25" s="96">
        <v>3</v>
      </c>
      <c r="K25" s="96">
        <f t="shared" si="1"/>
        <v>5</v>
      </c>
      <c r="L25" s="100" t="str">
        <f t="shared" si="0"/>
        <v>MEDIO</v>
      </c>
    </row>
    <row r="26" spans="2:12" ht="53.25" customHeight="1" x14ac:dyDescent="0.2">
      <c r="B26" s="98" t="s">
        <v>56</v>
      </c>
      <c r="C26" s="220" t="s">
        <v>81</v>
      </c>
      <c r="D26" s="221"/>
      <c r="E26" s="221"/>
      <c r="F26" s="221"/>
      <c r="G26" s="222"/>
      <c r="H26" s="99" t="s">
        <v>116</v>
      </c>
      <c r="I26" s="95">
        <v>2</v>
      </c>
      <c r="J26" s="96">
        <v>3</v>
      </c>
      <c r="K26" s="96">
        <f t="shared" ref="K26" si="2">+I26+J26</f>
        <v>5</v>
      </c>
      <c r="L26" s="100" t="str">
        <f>IF(K26&lt;=4,"BAJO",IF(K26=5,"MEDIO",IF(K26=6,"ALTO",IF(K26=7,"ALTO","EXTREMO"))))</f>
        <v>MEDIO</v>
      </c>
    </row>
    <row r="27" spans="2:12" ht="53.25" customHeight="1" x14ac:dyDescent="0.2">
      <c r="B27" s="98" t="s">
        <v>56</v>
      </c>
      <c r="C27" s="220" t="s">
        <v>87</v>
      </c>
      <c r="D27" s="221"/>
      <c r="E27" s="221"/>
      <c r="F27" s="221"/>
      <c r="G27" s="222"/>
      <c r="H27" s="99" t="s">
        <v>117</v>
      </c>
      <c r="I27" s="95">
        <v>2</v>
      </c>
      <c r="J27" s="96">
        <v>3</v>
      </c>
      <c r="K27" s="96">
        <f t="shared" ref="K27" si="3">+I27+J27</f>
        <v>5</v>
      </c>
      <c r="L27" s="100" t="str">
        <f>IF(K27&lt;=4,"BAJO",IF(K27=5,"MEDIO",IF(K27=6,"ALTO",IF(K27=7,"ALTO","EXTREMO"))))</f>
        <v>MEDIO</v>
      </c>
    </row>
    <row r="28" spans="2:12" ht="53.25" customHeight="1" x14ac:dyDescent="0.2">
      <c r="B28" s="98" t="s">
        <v>56</v>
      </c>
      <c r="C28" s="226" t="s">
        <v>88</v>
      </c>
      <c r="D28" s="226"/>
      <c r="E28" s="226"/>
      <c r="F28" s="226"/>
      <c r="G28" s="226"/>
      <c r="H28" s="99" t="s">
        <v>118</v>
      </c>
      <c r="I28" s="95">
        <v>2</v>
      </c>
      <c r="J28" s="96">
        <v>3</v>
      </c>
      <c r="K28" s="96">
        <f t="shared" si="1"/>
        <v>5</v>
      </c>
      <c r="L28" s="100" t="str">
        <f t="shared" si="0"/>
        <v>MEDIO</v>
      </c>
    </row>
    <row r="29" spans="2:12" ht="12.75" customHeight="1" x14ac:dyDescent="0.2">
      <c r="B29" s="101"/>
      <c r="C29" s="102"/>
      <c r="D29" s="102"/>
      <c r="E29" s="102"/>
      <c r="F29" s="102"/>
      <c r="G29" s="102"/>
      <c r="H29" s="102"/>
      <c r="I29" s="102"/>
      <c r="J29" s="102"/>
      <c r="K29" s="102"/>
      <c r="L29" s="103"/>
    </row>
    <row r="30" spans="2:12" x14ac:dyDescent="0.2">
      <c r="B30" s="84"/>
      <c r="C30" s="227"/>
      <c r="D30" s="227"/>
      <c r="E30" s="227"/>
      <c r="F30" s="85"/>
      <c r="G30" s="85"/>
      <c r="H30" s="203"/>
      <c r="I30" s="203"/>
      <c r="J30" s="85"/>
      <c r="K30" s="85"/>
      <c r="L30" s="86"/>
    </row>
    <row r="31" spans="2:12" ht="19.5" customHeight="1" x14ac:dyDescent="0.2">
      <c r="B31" s="217" t="s">
        <v>119</v>
      </c>
      <c r="C31" s="202" t="s">
        <v>120</v>
      </c>
      <c r="D31" s="202"/>
      <c r="E31" s="104" t="s">
        <v>121</v>
      </c>
      <c r="F31" s="85"/>
      <c r="G31" s="219" t="s">
        <v>104</v>
      </c>
      <c r="H31" s="105" t="s">
        <v>122</v>
      </c>
      <c r="I31" s="105" t="s">
        <v>121</v>
      </c>
      <c r="J31" s="85"/>
      <c r="K31" s="85"/>
      <c r="L31" s="86"/>
    </row>
    <row r="32" spans="2:12" ht="21" customHeight="1" x14ac:dyDescent="0.2">
      <c r="B32" s="217"/>
      <c r="C32" s="208" t="s">
        <v>123</v>
      </c>
      <c r="D32" s="208"/>
      <c r="E32" s="106">
        <v>1</v>
      </c>
      <c r="F32" s="85"/>
      <c r="G32" s="219"/>
      <c r="H32" s="106" t="s">
        <v>124</v>
      </c>
      <c r="I32" s="107">
        <v>1</v>
      </c>
      <c r="J32" s="85"/>
      <c r="K32" s="85"/>
      <c r="L32" s="86"/>
    </row>
    <row r="33" spans="2:14" ht="15.75" customHeight="1" x14ac:dyDescent="0.2">
      <c r="B33" s="217"/>
      <c r="C33" s="208" t="s">
        <v>125</v>
      </c>
      <c r="D33" s="208"/>
      <c r="E33" s="106">
        <v>2</v>
      </c>
      <c r="F33" s="85"/>
      <c r="G33" s="219"/>
      <c r="H33" s="106" t="s">
        <v>126</v>
      </c>
      <c r="I33" s="107">
        <v>2</v>
      </c>
      <c r="J33" s="85"/>
      <c r="K33" s="85"/>
      <c r="L33" s="86"/>
      <c r="N33" s="5"/>
    </row>
    <row r="34" spans="2:14" ht="24.75" customHeight="1" x14ac:dyDescent="0.2">
      <c r="B34" s="217"/>
      <c r="C34" s="208" t="s">
        <v>127</v>
      </c>
      <c r="D34" s="208"/>
      <c r="E34" s="106">
        <v>3</v>
      </c>
      <c r="F34" s="85"/>
      <c r="G34" s="219"/>
      <c r="H34" s="106" t="s">
        <v>128</v>
      </c>
      <c r="I34" s="107">
        <v>3</v>
      </c>
      <c r="J34" s="85"/>
      <c r="K34" s="85"/>
      <c r="L34" s="86"/>
    </row>
    <row r="35" spans="2:14" ht="18" customHeight="1" x14ac:dyDescent="0.2">
      <c r="B35" s="217"/>
      <c r="C35" s="208" t="s">
        <v>129</v>
      </c>
      <c r="D35" s="208"/>
      <c r="E35" s="106">
        <v>4</v>
      </c>
      <c r="F35" s="85"/>
      <c r="G35" s="219"/>
      <c r="H35" s="106" t="s">
        <v>130</v>
      </c>
      <c r="I35" s="107">
        <v>4</v>
      </c>
      <c r="J35" s="85"/>
      <c r="K35" s="85"/>
      <c r="L35" s="86"/>
    </row>
    <row r="36" spans="2:14" ht="29.25" customHeight="1" x14ac:dyDescent="0.2">
      <c r="B36" s="217"/>
      <c r="C36" s="208" t="s">
        <v>131</v>
      </c>
      <c r="D36" s="208"/>
      <c r="E36" s="106">
        <v>5</v>
      </c>
      <c r="F36" s="85"/>
      <c r="G36" s="219"/>
      <c r="H36" s="106" t="s">
        <v>132</v>
      </c>
      <c r="I36" s="107">
        <v>5</v>
      </c>
      <c r="J36" s="85"/>
      <c r="K36" s="85"/>
      <c r="L36" s="86"/>
    </row>
    <row r="37" spans="2:14" ht="16.5" customHeight="1" x14ac:dyDescent="0.2">
      <c r="B37" s="108"/>
      <c r="C37" s="109"/>
      <c r="D37" s="109"/>
      <c r="E37" s="109"/>
      <c r="F37" s="85"/>
      <c r="G37" s="109"/>
      <c r="H37" s="109"/>
      <c r="I37" s="109"/>
      <c r="J37" s="109"/>
      <c r="K37" s="109"/>
      <c r="L37" s="86"/>
    </row>
    <row r="38" spans="2:14" ht="16.5" customHeight="1" x14ac:dyDescent="0.2">
      <c r="B38" s="108"/>
      <c r="C38" s="203" t="s">
        <v>133</v>
      </c>
      <c r="D38" s="203"/>
      <c r="E38" s="203"/>
      <c r="F38" s="203"/>
      <c r="G38" s="203"/>
      <c r="H38" s="204"/>
      <c r="I38" s="204"/>
      <c r="J38" s="204"/>
      <c r="K38" s="204"/>
      <c r="L38" s="86"/>
    </row>
    <row r="39" spans="2:14" ht="69.75" customHeight="1" x14ac:dyDescent="0.2">
      <c r="B39" s="108"/>
      <c r="C39" s="208" t="s">
        <v>134</v>
      </c>
      <c r="D39" s="208"/>
      <c r="E39" s="208"/>
      <c r="F39" s="106" t="s">
        <v>135</v>
      </c>
      <c r="G39" s="106" t="s">
        <v>136</v>
      </c>
      <c r="H39" s="106" t="s">
        <v>137</v>
      </c>
      <c r="I39" s="208" t="s">
        <v>138</v>
      </c>
      <c r="J39" s="208"/>
      <c r="K39" s="208" t="s">
        <v>139</v>
      </c>
      <c r="L39" s="209"/>
    </row>
    <row r="40" spans="2:14" ht="69.75" customHeight="1" x14ac:dyDescent="0.2">
      <c r="B40" s="108"/>
      <c r="C40" s="208" t="s">
        <v>140</v>
      </c>
      <c r="D40" s="208"/>
      <c r="E40" s="208"/>
      <c r="F40" s="106" t="s">
        <v>141</v>
      </c>
      <c r="G40" s="106" t="s">
        <v>142</v>
      </c>
      <c r="H40" s="106" t="s">
        <v>143</v>
      </c>
      <c r="I40" s="208" t="s">
        <v>144</v>
      </c>
      <c r="J40" s="208"/>
      <c r="K40" s="208" t="s">
        <v>145</v>
      </c>
      <c r="L40" s="209"/>
    </row>
    <row r="41" spans="2:14" x14ac:dyDescent="0.2">
      <c r="B41" s="84"/>
      <c r="C41" s="202" t="s">
        <v>146</v>
      </c>
      <c r="D41" s="202"/>
      <c r="E41" s="202" t="s">
        <v>121</v>
      </c>
      <c r="F41" s="110" t="s">
        <v>124</v>
      </c>
      <c r="G41" s="110" t="s">
        <v>126</v>
      </c>
      <c r="H41" s="111" t="s">
        <v>128</v>
      </c>
      <c r="I41" s="212" t="s">
        <v>130</v>
      </c>
      <c r="J41" s="212"/>
      <c r="K41" s="202" t="s">
        <v>132</v>
      </c>
      <c r="L41" s="205"/>
    </row>
    <row r="42" spans="2:14" x14ac:dyDescent="0.2">
      <c r="B42" s="84"/>
      <c r="C42" s="202"/>
      <c r="D42" s="202"/>
      <c r="E42" s="202"/>
      <c r="F42" s="112">
        <v>1</v>
      </c>
      <c r="G42" s="112">
        <v>2</v>
      </c>
      <c r="H42" s="112">
        <v>3</v>
      </c>
      <c r="I42" s="206">
        <v>4</v>
      </c>
      <c r="J42" s="206"/>
      <c r="K42" s="206">
        <v>5</v>
      </c>
      <c r="L42" s="207"/>
    </row>
    <row r="43" spans="2:14" ht="19.5" customHeight="1" x14ac:dyDescent="0.2">
      <c r="B43" s="84"/>
      <c r="C43" s="208" t="s">
        <v>123</v>
      </c>
      <c r="D43" s="208"/>
      <c r="E43" s="113">
        <v>1</v>
      </c>
      <c r="F43" s="114">
        <v>2</v>
      </c>
      <c r="G43" s="114">
        <v>3</v>
      </c>
      <c r="H43" s="114">
        <v>4</v>
      </c>
      <c r="I43" s="210">
        <v>5</v>
      </c>
      <c r="J43" s="210"/>
      <c r="K43" s="201">
        <v>6</v>
      </c>
      <c r="L43" s="213"/>
    </row>
    <row r="44" spans="2:14" ht="21.75" customHeight="1" x14ac:dyDescent="0.2">
      <c r="B44" s="84"/>
      <c r="C44" s="208" t="s">
        <v>125</v>
      </c>
      <c r="D44" s="208"/>
      <c r="E44" s="113">
        <v>2</v>
      </c>
      <c r="F44" s="114">
        <v>3</v>
      </c>
      <c r="G44" s="114">
        <v>4</v>
      </c>
      <c r="H44" s="115">
        <v>5</v>
      </c>
      <c r="I44" s="201">
        <v>6</v>
      </c>
      <c r="J44" s="201"/>
      <c r="K44" s="214">
        <v>7</v>
      </c>
      <c r="L44" s="215"/>
    </row>
    <row r="45" spans="2:14" ht="26.25" customHeight="1" x14ac:dyDescent="0.2">
      <c r="B45" s="84"/>
      <c r="C45" s="208" t="s">
        <v>127</v>
      </c>
      <c r="D45" s="208"/>
      <c r="E45" s="113">
        <v>3</v>
      </c>
      <c r="F45" s="114">
        <v>4</v>
      </c>
      <c r="G45" s="115">
        <v>5</v>
      </c>
      <c r="H45" s="116">
        <v>6</v>
      </c>
      <c r="I45" s="201">
        <v>7</v>
      </c>
      <c r="J45" s="201"/>
      <c r="K45" s="211">
        <v>8</v>
      </c>
      <c r="L45" s="216"/>
    </row>
    <row r="46" spans="2:14" ht="21" customHeight="1" x14ac:dyDescent="0.2">
      <c r="B46" s="84"/>
      <c r="C46" s="208" t="s">
        <v>129</v>
      </c>
      <c r="D46" s="208"/>
      <c r="E46" s="113">
        <v>4</v>
      </c>
      <c r="F46" s="115">
        <v>5</v>
      </c>
      <c r="G46" s="116">
        <v>6</v>
      </c>
      <c r="H46" s="116">
        <v>7</v>
      </c>
      <c r="I46" s="211">
        <v>8</v>
      </c>
      <c r="J46" s="211"/>
      <c r="K46" s="211">
        <v>9</v>
      </c>
      <c r="L46" s="216"/>
    </row>
    <row r="47" spans="2:14" ht="27" customHeight="1" x14ac:dyDescent="0.2">
      <c r="B47" s="84"/>
      <c r="C47" s="208" t="s">
        <v>131</v>
      </c>
      <c r="D47" s="208"/>
      <c r="E47" s="113">
        <v>5</v>
      </c>
      <c r="F47" s="116">
        <v>6</v>
      </c>
      <c r="G47" s="116">
        <v>7</v>
      </c>
      <c r="H47" s="117">
        <v>8</v>
      </c>
      <c r="I47" s="211">
        <v>9</v>
      </c>
      <c r="J47" s="211"/>
      <c r="K47" s="211">
        <v>10</v>
      </c>
      <c r="L47" s="216"/>
    </row>
    <row r="48" spans="2:14" x14ac:dyDescent="0.2">
      <c r="B48" s="84"/>
      <c r="C48" s="85"/>
      <c r="D48" s="85"/>
      <c r="E48" s="85"/>
      <c r="F48" s="85"/>
      <c r="G48" s="85"/>
      <c r="H48" s="85"/>
      <c r="I48" s="85"/>
      <c r="J48" s="85"/>
      <c r="K48" s="85"/>
      <c r="L48" s="86"/>
    </row>
    <row r="49" spans="2:12" ht="19.5" customHeight="1" x14ac:dyDescent="0.2">
      <c r="B49" s="84"/>
      <c r="C49" s="85"/>
      <c r="D49" s="85"/>
      <c r="E49" s="85"/>
      <c r="F49" s="85"/>
      <c r="G49" s="203" t="s">
        <v>147</v>
      </c>
      <c r="H49" s="203"/>
      <c r="I49" s="85"/>
      <c r="J49" s="85"/>
      <c r="K49" s="85"/>
      <c r="L49" s="86"/>
    </row>
    <row r="50" spans="2:12" ht="18" customHeight="1" x14ac:dyDescent="0.2">
      <c r="B50" s="84"/>
      <c r="C50" s="85"/>
      <c r="D50" s="85"/>
      <c r="E50" s="85"/>
      <c r="F50" s="85"/>
      <c r="G50" s="110" t="s">
        <v>133</v>
      </c>
      <c r="H50" s="118" t="s">
        <v>146</v>
      </c>
      <c r="I50" s="85"/>
      <c r="J50" s="85"/>
      <c r="K50" s="85"/>
      <c r="L50" s="86"/>
    </row>
    <row r="51" spans="2:12" ht="18" customHeight="1" x14ac:dyDescent="0.2">
      <c r="B51" s="84"/>
      <c r="C51" s="85"/>
      <c r="D51" s="85"/>
      <c r="E51" s="85"/>
      <c r="F51" s="85"/>
      <c r="G51" s="117" t="s">
        <v>148</v>
      </c>
      <c r="H51" s="119" t="s">
        <v>149</v>
      </c>
      <c r="I51" s="85"/>
      <c r="J51" s="85"/>
      <c r="K51" s="85"/>
      <c r="L51" s="86"/>
    </row>
    <row r="52" spans="2:12" ht="18" customHeight="1" x14ac:dyDescent="0.2">
      <c r="B52" s="84"/>
      <c r="C52" s="85"/>
      <c r="D52" s="85"/>
      <c r="E52" s="85"/>
      <c r="F52" s="85"/>
      <c r="G52" s="116" t="s">
        <v>150</v>
      </c>
      <c r="H52" s="119" t="s">
        <v>151</v>
      </c>
      <c r="I52" s="85"/>
      <c r="J52" s="85"/>
      <c r="K52" s="85"/>
      <c r="L52" s="86"/>
    </row>
    <row r="53" spans="2:12" ht="18" customHeight="1" x14ac:dyDescent="0.2">
      <c r="B53" s="84"/>
      <c r="C53" s="85"/>
      <c r="D53" s="85"/>
      <c r="E53" s="85"/>
      <c r="F53" s="85"/>
      <c r="G53" s="115">
        <v>5</v>
      </c>
      <c r="H53" s="119" t="s">
        <v>152</v>
      </c>
      <c r="I53" s="85"/>
      <c r="J53" s="85"/>
      <c r="K53" s="85"/>
      <c r="L53" s="86"/>
    </row>
    <row r="54" spans="2:12" ht="18" customHeight="1" x14ac:dyDescent="0.2">
      <c r="B54" s="84"/>
      <c r="C54" s="85"/>
      <c r="D54" s="85"/>
      <c r="E54" s="85"/>
      <c r="F54" s="85"/>
      <c r="G54" s="114" t="s">
        <v>153</v>
      </c>
      <c r="H54" s="119" t="s">
        <v>154</v>
      </c>
      <c r="I54" s="85"/>
      <c r="J54" s="85"/>
      <c r="K54" s="85"/>
      <c r="L54" s="86"/>
    </row>
    <row r="55" spans="2:12" ht="13.5" thickBot="1" x14ac:dyDescent="0.25">
      <c r="B55" s="87"/>
      <c r="C55" s="88"/>
      <c r="D55" s="88"/>
      <c r="E55" s="88"/>
      <c r="F55" s="88"/>
      <c r="G55" s="88"/>
      <c r="H55" s="88"/>
      <c r="I55" s="88"/>
      <c r="J55" s="88"/>
      <c r="K55" s="88"/>
      <c r="L55" s="89"/>
    </row>
    <row r="59" spans="2:12" hidden="1" x14ac:dyDescent="0.2">
      <c r="B59" s="7" t="s">
        <v>99</v>
      </c>
    </row>
    <row r="60" spans="2:12" hidden="1" x14ac:dyDescent="0.2">
      <c r="B60" s="7" t="s">
        <v>155</v>
      </c>
    </row>
  </sheetData>
  <mergeCells count="60">
    <mergeCell ref="C16:G16"/>
    <mergeCell ref="C18:G18"/>
    <mergeCell ref="C19:G19"/>
    <mergeCell ref="C20:G20"/>
    <mergeCell ref="C27:G27"/>
    <mergeCell ref="C26:G26"/>
    <mergeCell ref="H15:L15"/>
    <mergeCell ref="B15:G15"/>
    <mergeCell ref="B6:L6"/>
    <mergeCell ref="B2:B4"/>
    <mergeCell ref="B12:L12"/>
    <mergeCell ref="B7:L7"/>
    <mergeCell ref="C2:J4"/>
    <mergeCell ref="K2:L4"/>
    <mergeCell ref="I45:J45"/>
    <mergeCell ref="B31:B36"/>
    <mergeCell ref="C31:D31"/>
    <mergeCell ref="C32:D32"/>
    <mergeCell ref="C17:G17"/>
    <mergeCell ref="C33:D33"/>
    <mergeCell ref="C34:D34"/>
    <mergeCell ref="C35:D35"/>
    <mergeCell ref="G31:G36"/>
    <mergeCell ref="C24:G24"/>
    <mergeCell ref="C25:G25"/>
    <mergeCell ref="C21:G21"/>
    <mergeCell ref="C22:G22"/>
    <mergeCell ref="C23:G23"/>
    <mergeCell ref="C28:G28"/>
    <mergeCell ref="C30:E30"/>
    <mergeCell ref="G49:H49"/>
    <mergeCell ref="C44:D44"/>
    <mergeCell ref="K39:L39"/>
    <mergeCell ref="C47:D47"/>
    <mergeCell ref="C46:D46"/>
    <mergeCell ref="I47:J47"/>
    <mergeCell ref="I41:J41"/>
    <mergeCell ref="I39:J39"/>
    <mergeCell ref="I40:J40"/>
    <mergeCell ref="K43:L43"/>
    <mergeCell ref="K44:L44"/>
    <mergeCell ref="K45:L45"/>
    <mergeCell ref="K46:L46"/>
    <mergeCell ref="K47:L47"/>
    <mergeCell ref="I46:J46"/>
    <mergeCell ref="C45:D45"/>
    <mergeCell ref="H30:I30"/>
    <mergeCell ref="C40:E40"/>
    <mergeCell ref="C43:D43"/>
    <mergeCell ref="I43:J43"/>
    <mergeCell ref="C36:D36"/>
    <mergeCell ref="C39:E39"/>
    <mergeCell ref="I44:J44"/>
    <mergeCell ref="E41:E42"/>
    <mergeCell ref="C38:K38"/>
    <mergeCell ref="K41:L41"/>
    <mergeCell ref="K42:L42"/>
    <mergeCell ref="K40:L40"/>
    <mergeCell ref="C41:D42"/>
    <mergeCell ref="I42:J42"/>
  </mergeCells>
  <phoneticPr fontId="1" type="noConversion"/>
  <conditionalFormatting sqref="J17:K28">
    <cfRule type="expression" dxfId="17" priority="1" stopIfTrue="1">
      <formula>"""bajo"""</formula>
    </cfRule>
  </conditionalFormatting>
  <conditionalFormatting sqref="L17:L28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4">
    <dataValidation type="list" allowBlank="1" showInputMessage="1" showErrorMessage="1" sqref="H15" xr:uid="{00000000-0002-0000-0200-000000000000}">
      <formula1>$B$59:$B$60</formula1>
    </dataValidation>
    <dataValidation type="list" allowBlank="1" showInputMessage="1" showErrorMessage="1" sqref="C17:G17" xr:uid="{00000000-0002-0000-0200-000001000000}">
      <formula1>INDIRECT($B$17)</formula1>
    </dataValidation>
    <dataValidation type="list" allowBlank="1" showInputMessage="1" showErrorMessage="1" sqref="C18:G18" xr:uid="{00000000-0002-0000-0200-000002000000}">
      <formula1>INDIRECT($B$18)</formula1>
    </dataValidation>
    <dataValidation type="list" allowBlank="1" showInputMessage="1" showErrorMessage="1" sqref="C19:G19" xr:uid="{00000000-0002-0000-0200-000003000000}">
      <formula1>INDIRECT($B$19)</formula1>
    </dataValidation>
    <dataValidation type="list" allowBlank="1" showInputMessage="1" showErrorMessage="1" sqref="C20:G20" xr:uid="{00000000-0002-0000-0200-000004000000}">
      <formula1>INDIRECT($B$20)</formula1>
    </dataValidation>
    <dataValidation type="list" allowBlank="1" showInputMessage="1" showErrorMessage="1" sqref="C21:G21" xr:uid="{00000000-0002-0000-0200-000007000000}">
      <formula1>INDIRECT($B$21)</formula1>
    </dataValidation>
    <dataValidation type="list" allowBlank="1" showInputMessage="1" showErrorMessage="1" sqref="C22:G22" xr:uid="{00000000-0002-0000-0200-000008000000}">
      <formula1>INDIRECT($B$22)</formula1>
    </dataValidation>
    <dataValidation type="list" allowBlank="1" showInputMessage="1" showErrorMessage="1" sqref="C23:G23" xr:uid="{00000000-0002-0000-0200-000009000000}">
      <formula1>INDIRECT($B$23)</formula1>
    </dataValidation>
    <dataValidation type="list" allowBlank="1" showInputMessage="1" showErrorMessage="1" sqref="C24:G24" xr:uid="{00000000-0002-0000-0200-00000A000000}">
      <formula1>INDIRECT($B$24)</formula1>
    </dataValidation>
    <dataValidation type="list" allowBlank="1" showInputMessage="1" showErrorMessage="1" sqref="D25:G25 C25:C27" xr:uid="{00000000-0002-0000-0200-00000C000000}">
      <formula1>INDIRECT($B$25)</formula1>
    </dataValidation>
    <dataValidation type="list" allowBlank="1" showInputMessage="1" showErrorMessage="1" sqref="C28:G28" xr:uid="{00000000-0002-0000-0200-00000D000000}">
      <formula1>INDIRECT($B$28)</formula1>
    </dataValidation>
    <dataValidation type="list" allowBlank="1" showInputMessage="1" showErrorMessage="1" sqref="I17:I28" xr:uid="{00000000-0002-0000-0200-00000E000000}">
      <formula1>$E$32:$E$36</formula1>
    </dataValidation>
    <dataValidation type="list" allowBlank="1" showInputMessage="1" showErrorMessage="1" sqref="J17:J28" xr:uid="{00000000-0002-0000-0200-00000F000000}">
      <formula1>$I$32:$I$36</formula1>
    </dataValidation>
    <dataValidation type="list" allowBlank="1" showInputMessage="1" showErrorMessage="1" sqref="B17:B28" xr:uid="{00000000-0002-0000-0200-000010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47"/>
  <sheetViews>
    <sheetView showGridLines="0" topLeftCell="H9" zoomScale="90" zoomScaleNormal="90" zoomScalePageLayoutView="70" workbookViewId="0">
      <selection activeCell="N24" sqref="N24"/>
    </sheetView>
  </sheetViews>
  <sheetFormatPr baseColWidth="10" defaultColWidth="11.42578125" defaultRowHeight="12.75" x14ac:dyDescent="0.2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 x14ac:dyDescent="0.2">
      <c r="B2" s="153"/>
      <c r="C2" s="163" t="s">
        <v>16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5"/>
      <c r="Q2" s="243" t="s">
        <v>1</v>
      </c>
      <c r="R2" s="244"/>
    </row>
    <row r="3" spans="2:26" ht="30" customHeight="1" x14ac:dyDescent="0.2">
      <c r="B3" s="153"/>
      <c r="C3" s="166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8"/>
      <c r="Q3" s="245"/>
      <c r="R3" s="246"/>
    </row>
    <row r="4" spans="2:26" ht="39.75" customHeight="1" x14ac:dyDescent="0.2">
      <c r="B4" s="153"/>
      <c r="C4" s="169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1"/>
      <c r="Q4" s="247"/>
      <c r="R4" s="248"/>
    </row>
    <row r="5" spans="2:26" ht="13.5" thickBot="1" x14ac:dyDescent="0.25"/>
    <row r="6" spans="2:26" ht="78.75" customHeight="1" thickBot="1" x14ac:dyDescent="0.25">
      <c r="B6" s="291" t="str">
        <f>+EVALUACION!B6</f>
        <v>Objeto Contractual:“Adquisición y Soporte de Licencias FORTINET FORTIGATE 600F serial FG6H0FTB23902856 por un año, Incluye (Adavanced Malware Protection, Fortiguard IPS Service, Fortiguard URL, DNS &amp; Video Filtering Service, Antispam, Enhanced Support Premium, Telephone Support Premium, HArdware Premium y Firmware &amp; General Updates)”.</v>
      </c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3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">
      <c r="B7" s="294" t="s">
        <v>19</v>
      </c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6"/>
    </row>
    <row r="8" spans="2:26" ht="15.75" x14ac:dyDescent="0.25">
      <c r="B8" s="289" t="s">
        <v>156</v>
      </c>
      <c r="C8" s="290"/>
      <c r="D8" s="290"/>
      <c r="E8" s="290"/>
      <c r="F8" s="290"/>
      <c r="G8" s="290"/>
      <c r="H8" s="290"/>
      <c r="I8" s="290"/>
      <c r="J8" s="290"/>
      <c r="K8" s="290"/>
      <c r="L8" s="290"/>
      <c r="M8" s="290"/>
      <c r="N8" s="290"/>
      <c r="O8" s="290"/>
      <c r="P8" s="290"/>
      <c r="Q8" s="290"/>
      <c r="R8" s="290"/>
    </row>
    <row r="9" spans="2:26" ht="34.5" customHeight="1" x14ac:dyDescent="0.2">
      <c r="B9" s="287" t="s">
        <v>157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</row>
    <row r="10" spans="2:26" ht="15.75" x14ac:dyDescent="0.25">
      <c r="B10" s="289" t="s">
        <v>158</v>
      </c>
      <c r="C10" s="290"/>
      <c r="D10" s="290"/>
      <c r="E10" s="290"/>
      <c r="F10" s="290"/>
      <c r="G10" s="290"/>
      <c r="H10" s="290"/>
      <c r="I10" s="290"/>
      <c r="J10" s="290"/>
      <c r="K10" s="290"/>
      <c r="L10" s="290"/>
      <c r="M10" s="290"/>
      <c r="N10" s="290"/>
      <c r="O10" s="290"/>
      <c r="P10" s="290"/>
      <c r="Q10" s="290"/>
      <c r="R10" s="290"/>
    </row>
    <row r="11" spans="2:26" x14ac:dyDescent="0.2">
      <c r="B11" s="84"/>
      <c r="R11" s="3"/>
    </row>
    <row r="12" spans="2:26" x14ac:dyDescent="0.2">
      <c r="B12" s="8"/>
      <c r="R12" s="3"/>
    </row>
    <row r="13" spans="2:26" x14ac:dyDescent="0.2">
      <c r="B13" s="8"/>
      <c r="R13" s="3"/>
    </row>
    <row r="14" spans="2:26" ht="7.5" customHeight="1" thickBot="1" x14ac:dyDescent="0.25">
      <c r="B14" s="2"/>
      <c r="R14" s="3"/>
    </row>
    <row r="15" spans="2:26" ht="93.75" customHeight="1" thickBot="1" x14ac:dyDescent="0.25">
      <c r="B15" s="120" t="s">
        <v>100</v>
      </c>
      <c r="C15" s="286" t="s">
        <v>101</v>
      </c>
      <c r="D15" s="286"/>
      <c r="E15" s="286"/>
      <c r="F15" s="286"/>
      <c r="G15" s="249" t="s">
        <v>159</v>
      </c>
      <c r="H15" s="249"/>
      <c r="I15" s="91" t="s">
        <v>103</v>
      </c>
      <c r="J15" s="91" t="s">
        <v>104</v>
      </c>
      <c r="K15" s="91" t="s">
        <v>105</v>
      </c>
      <c r="L15" s="91" t="s">
        <v>106</v>
      </c>
      <c r="M15" s="91" t="s">
        <v>160</v>
      </c>
      <c r="N15" s="91" t="s">
        <v>161</v>
      </c>
      <c r="O15" s="91" t="s">
        <v>162</v>
      </c>
      <c r="P15" s="91" t="s">
        <v>163</v>
      </c>
      <c r="Q15" s="91" t="s">
        <v>164</v>
      </c>
      <c r="R15" s="11" t="s">
        <v>165</v>
      </c>
    </row>
    <row r="16" spans="2:26" s="27" customFormat="1" ht="66.75" customHeight="1" thickBot="1" x14ac:dyDescent="0.25">
      <c r="B16" s="121" t="str">
        <f>+EVALUACION!B17</f>
        <v>PLANEACIÓN</v>
      </c>
      <c r="C16" s="284" t="str">
        <f>+EVALUACION!C17</f>
        <v xml:space="preserve">Requisitos habilitantes inapropiados para el proceso de selección </v>
      </c>
      <c r="D16" s="284"/>
      <c r="E16" s="284"/>
      <c r="F16" s="284"/>
      <c r="G16" s="285" t="s">
        <v>166</v>
      </c>
      <c r="H16" s="285"/>
      <c r="I16" s="122">
        <f>+EVALUACION!I17</f>
        <v>2</v>
      </c>
      <c r="J16" s="122">
        <f>+EVALUACION!J17</f>
        <v>3</v>
      </c>
      <c r="K16" s="122">
        <f>+I16+J16</f>
        <v>5</v>
      </c>
      <c r="L16" s="122" t="str">
        <f>IF(K16&lt;=4,"BAJO",IF(K16=5,"MEDIO",IF(K16=6,"ALTO",IF(K16=7,"ALTO","EXTREMO"))))</f>
        <v>MEDIO</v>
      </c>
      <c r="M16" s="122" t="s">
        <v>167</v>
      </c>
      <c r="N16" s="123" t="s">
        <v>168</v>
      </c>
      <c r="O16" s="123" t="s">
        <v>169</v>
      </c>
      <c r="P16" s="123" t="s">
        <v>170</v>
      </c>
      <c r="Q16" s="123" t="s">
        <v>171</v>
      </c>
      <c r="R16" s="36" t="s">
        <v>172</v>
      </c>
    </row>
    <row r="17" spans="1:23" s="27" customFormat="1" ht="72.75" customHeight="1" x14ac:dyDescent="0.2">
      <c r="B17" s="124" t="str">
        <f>+EVALUACION!B18</f>
        <v>PLANEACIÓN</v>
      </c>
      <c r="C17" s="250" t="str">
        <f>+EVALUACION!C18</f>
        <v>Inadecuada identificación de las condiciones contractuales</v>
      </c>
      <c r="D17" s="250"/>
      <c r="E17" s="250"/>
      <c r="F17" s="250"/>
      <c r="G17" s="285" t="s">
        <v>166</v>
      </c>
      <c r="H17" s="285"/>
      <c r="I17" s="128">
        <f>+EVALUACION!I18</f>
        <v>1</v>
      </c>
      <c r="J17" s="95">
        <f>+EVALUACION!J18</f>
        <v>3</v>
      </c>
      <c r="K17" s="95">
        <f>+I17+J17</f>
        <v>4</v>
      </c>
      <c r="L17" s="95" t="str">
        <f>IF(K17&lt;=4,"BAJO",IF(K17=5,"MEDIO",IF(K17=6,"ALTO",IF(K17=7,"ALTO","EXTREMO"))))</f>
        <v>BAJO</v>
      </c>
      <c r="M17" s="95" t="s">
        <v>173</v>
      </c>
      <c r="N17" s="125" t="s">
        <v>168</v>
      </c>
      <c r="O17" s="125" t="s">
        <v>169</v>
      </c>
      <c r="P17" s="125" t="s">
        <v>170</v>
      </c>
      <c r="Q17" s="125" t="s">
        <v>171</v>
      </c>
      <c r="R17" s="37" t="s">
        <v>172</v>
      </c>
    </row>
    <row r="18" spans="1:23" s="27" customFormat="1" ht="57.75" customHeight="1" x14ac:dyDescent="0.2">
      <c r="B18" s="124" t="str">
        <f>+EVALUACION!B19</f>
        <v>SELECCIÓN</v>
      </c>
      <c r="C18" s="250" t="str">
        <f>+EVALUACION!C19</f>
        <v>Inadecuada evaluación de las ofertas y/o verificación de requisitos habilitantes</v>
      </c>
      <c r="D18" s="250"/>
      <c r="E18" s="250"/>
      <c r="F18" s="250"/>
      <c r="G18" s="208" t="s">
        <v>174</v>
      </c>
      <c r="H18" s="208"/>
      <c r="I18" s="95">
        <f>+EVALUACION!I19</f>
        <v>1</v>
      </c>
      <c r="J18" s="95">
        <f>+EVALUACION!J19</f>
        <v>4</v>
      </c>
      <c r="K18" s="95">
        <f t="shared" ref="K18:K24" si="0">+I18+J18</f>
        <v>5</v>
      </c>
      <c r="L18" s="95" t="str">
        <f t="shared" ref="L18:L27" si="1">IF(K18&lt;=4,"BAJO",IF(K18=5,"MEDIO",IF(K18=6,"ALTO",IF(K18=7,"ALTO","EXTREMO"))))</f>
        <v>MEDIO</v>
      </c>
      <c r="M18" s="95" t="s">
        <v>167</v>
      </c>
      <c r="N18" s="125" t="s">
        <v>168</v>
      </c>
      <c r="O18" s="125" t="s">
        <v>169</v>
      </c>
      <c r="P18" s="125" t="s">
        <v>170</v>
      </c>
      <c r="Q18" s="125" t="s">
        <v>171</v>
      </c>
      <c r="R18" s="37" t="s">
        <v>172</v>
      </c>
    </row>
    <row r="19" spans="1:23" s="27" customFormat="1" ht="81" customHeight="1" x14ac:dyDescent="0.2">
      <c r="B19" s="124" t="str">
        <f>+EVALUACION!B20</f>
        <v>SELECCIÓN</v>
      </c>
      <c r="C19" s="250" t="str">
        <f>+EVALUACION!C20</f>
        <v>Contestación inoportuna a todas las observaciones formuladas a los documentos de la contratación</v>
      </c>
      <c r="D19" s="250"/>
      <c r="E19" s="250"/>
      <c r="F19" s="250"/>
      <c r="G19" s="208" t="s">
        <v>175</v>
      </c>
      <c r="H19" s="208"/>
      <c r="I19" s="95">
        <f>+EVALUACION!I20</f>
        <v>2</v>
      </c>
      <c r="J19" s="95">
        <f>+EVALUACION!J20</f>
        <v>3</v>
      </c>
      <c r="K19" s="95">
        <f t="shared" si="0"/>
        <v>5</v>
      </c>
      <c r="L19" s="95" t="str">
        <f t="shared" si="1"/>
        <v>MEDIO</v>
      </c>
      <c r="M19" s="95" t="s">
        <v>167</v>
      </c>
      <c r="N19" s="125" t="s">
        <v>168</v>
      </c>
      <c r="O19" s="125" t="s">
        <v>176</v>
      </c>
      <c r="P19" s="125" t="s">
        <v>170</v>
      </c>
      <c r="Q19" s="125" t="s">
        <v>171</v>
      </c>
      <c r="R19" s="37" t="s">
        <v>172</v>
      </c>
    </row>
    <row r="20" spans="1:23" s="27" customFormat="1" ht="57.75" customHeight="1" x14ac:dyDescent="0.2">
      <c r="B20" s="124" t="str">
        <f>+EVALUACION!B21</f>
        <v>CONTRATACIÓN</v>
      </c>
      <c r="C20" s="250" t="str">
        <f>+EVALUACION!C21</f>
        <v>Falta de constitución o constitución tardía de la garantía única. Aceptación de garantías que no se ajustan a lo contemplado en el contrato</v>
      </c>
      <c r="D20" s="250"/>
      <c r="E20" s="250"/>
      <c r="F20" s="250"/>
      <c r="G20" s="208" t="s">
        <v>177</v>
      </c>
      <c r="H20" s="208"/>
      <c r="I20" s="95">
        <f>+EVALUACION!I21</f>
        <v>1</v>
      </c>
      <c r="J20" s="95">
        <f>+EVALUACION!J21</f>
        <v>3</v>
      </c>
      <c r="K20" s="95">
        <f t="shared" si="0"/>
        <v>4</v>
      </c>
      <c r="L20" s="95" t="str">
        <f t="shared" si="1"/>
        <v>BAJO</v>
      </c>
      <c r="M20" s="95" t="s">
        <v>167</v>
      </c>
      <c r="N20" s="125" t="s">
        <v>178</v>
      </c>
      <c r="O20" s="125" t="s">
        <v>179</v>
      </c>
      <c r="P20" s="125" t="s">
        <v>180</v>
      </c>
      <c r="Q20" s="125" t="s">
        <v>181</v>
      </c>
      <c r="R20" s="37" t="s">
        <v>172</v>
      </c>
    </row>
    <row r="21" spans="1:23" s="27" customFormat="1" ht="57.75" customHeight="1" x14ac:dyDescent="0.2">
      <c r="B21" s="124" t="str">
        <f>+EVALUACION!B22</f>
        <v>CONTRATACIÓN</v>
      </c>
      <c r="C21" s="250" t="str">
        <f>+EVALUACION!C22</f>
        <v>Presentación de reclamos de terceros sobre la selección del oferente que retrasen el perfeccionamiento del contrato.</v>
      </c>
      <c r="D21" s="250"/>
      <c r="E21" s="250"/>
      <c r="F21" s="250"/>
      <c r="G21" s="208" t="s">
        <v>182</v>
      </c>
      <c r="H21" s="208"/>
      <c r="I21" s="95">
        <f>+EVALUACION!I22</f>
        <v>2</v>
      </c>
      <c r="J21" s="95">
        <f>+EVALUACION!J22</f>
        <v>3</v>
      </c>
      <c r="K21" s="95">
        <f t="shared" si="0"/>
        <v>5</v>
      </c>
      <c r="L21" s="95" t="str">
        <f t="shared" si="1"/>
        <v>MEDIO</v>
      </c>
      <c r="M21" s="95" t="s">
        <v>167</v>
      </c>
      <c r="N21" s="125" t="s">
        <v>168</v>
      </c>
      <c r="O21" s="125" t="s">
        <v>179</v>
      </c>
      <c r="P21" s="125" t="s">
        <v>180</v>
      </c>
      <c r="Q21" s="125" t="s">
        <v>171</v>
      </c>
      <c r="R21" s="37" t="s">
        <v>172</v>
      </c>
    </row>
    <row r="22" spans="1:23" s="27" customFormat="1" ht="83.25" customHeight="1" x14ac:dyDescent="0.2">
      <c r="B22" s="124" t="str">
        <f>+EVALUACION!B23</f>
        <v>EJECUCIÓN</v>
      </c>
      <c r="C22" s="250" t="str">
        <f>+EVALUACION!C23</f>
        <v>Variación de los precios del mercado</v>
      </c>
      <c r="D22" s="250"/>
      <c r="E22" s="250"/>
      <c r="F22" s="250"/>
      <c r="G22" s="208" t="s">
        <v>183</v>
      </c>
      <c r="H22" s="208"/>
      <c r="I22" s="95">
        <f>+EVALUACION!I23</f>
        <v>2</v>
      </c>
      <c r="J22" s="95">
        <f>+EVALUACION!J23</f>
        <v>3</v>
      </c>
      <c r="K22" s="95">
        <f t="shared" si="0"/>
        <v>5</v>
      </c>
      <c r="L22" s="95" t="str">
        <f t="shared" si="1"/>
        <v>MEDIO</v>
      </c>
      <c r="M22" s="95" t="s">
        <v>173</v>
      </c>
      <c r="N22" s="125" t="s">
        <v>184</v>
      </c>
      <c r="O22" s="125" t="s">
        <v>185</v>
      </c>
      <c r="P22" s="125" t="s">
        <v>185</v>
      </c>
      <c r="Q22" s="125" t="s">
        <v>186</v>
      </c>
      <c r="R22" s="37" t="s">
        <v>187</v>
      </c>
    </row>
    <row r="23" spans="1:23" s="27" customFormat="1" ht="57.75" customHeight="1" x14ac:dyDescent="0.2">
      <c r="B23" s="124" t="str">
        <f>+EVALUACION!B24</f>
        <v>EJECUCIÓN</v>
      </c>
      <c r="C23" s="250" t="str">
        <f>+EVALUACION!C24</f>
        <v>Incumplimiento de compromisos adquiridos por el contratista seleccionado con sus subcontratistas, suministradores de bienes y servicios.</v>
      </c>
      <c r="D23" s="250"/>
      <c r="E23" s="250"/>
      <c r="F23" s="250"/>
      <c r="G23" s="208" t="s">
        <v>188</v>
      </c>
      <c r="H23" s="208"/>
      <c r="I23" s="95">
        <f>+EVALUACION!I24</f>
        <v>2</v>
      </c>
      <c r="J23" s="95">
        <f>+EVALUACION!J24</f>
        <v>4</v>
      </c>
      <c r="K23" s="95">
        <f t="shared" si="0"/>
        <v>6</v>
      </c>
      <c r="L23" s="95" t="str">
        <f t="shared" si="1"/>
        <v>ALTO</v>
      </c>
      <c r="M23" s="95" t="s">
        <v>173</v>
      </c>
      <c r="N23" s="125" t="s">
        <v>184</v>
      </c>
      <c r="O23" s="125" t="s">
        <v>189</v>
      </c>
      <c r="P23" s="125" t="s">
        <v>190</v>
      </c>
      <c r="Q23" s="125" t="s">
        <v>191</v>
      </c>
      <c r="R23" s="37" t="s">
        <v>187</v>
      </c>
    </row>
    <row r="24" spans="1:23" s="27" customFormat="1" ht="57.75" customHeight="1" x14ac:dyDescent="0.2">
      <c r="B24" s="124" t="str">
        <f>+EVALUACION!B25</f>
        <v>EJECUCIÓN</v>
      </c>
      <c r="C24" s="250" t="str">
        <f>+EVALUACION!C25</f>
        <v>Obsolecencia técnologica</v>
      </c>
      <c r="D24" s="250"/>
      <c r="E24" s="250"/>
      <c r="F24" s="250"/>
      <c r="G24" s="208" t="s">
        <v>192</v>
      </c>
      <c r="H24" s="208"/>
      <c r="I24" s="95">
        <f>+EVALUACION!I25</f>
        <v>2</v>
      </c>
      <c r="J24" s="95">
        <v>2</v>
      </c>
      <c r="K24" s="95">
        <f t="shared" si="0"/>
        <v>4</v>
      </c>
      <c r="L24" s="95" t="str">
        <f t="shared" si="1"/>
        <v>BAJO</v>
      </c>
      <c r="M24" s="95" t="s">
        <v>173</v>
      </c>
      <c r="N24" s="125" t="s">
        <v>178</v>
      </c>
      <c r="O24" s="125" t="s">
        <v>189</v>
      </c>
      <c r="P24" s="125" t="s">
        <v>190</v>
      </c>
      <c r="Q24" s="125" t="s">
        <v>193</v>
      </c>
      <c r="R24" s="37" t="s">
        <v>194</v>
      </c>
    </row>
    <row r="25" spans="1:23" s="27" customFormat="1" ht="57.75" customHeight="1" x14ac:dyDescent="0.2">
      <c r="A25" s="27" t="s">
        <v>195</v>
      </c>
      <c r="B25" s="124" t="str">
        <f>+EVALUACION!B26</f>
        <v>EJECUCIÓN</v>
      </c>
      <c r="C25" s="250" t="str">
        <f>+EVALUACION!C26</f>
        <v>Obsolecencia técnologica</v>
      </c>
      <c r="D25" s="250"/>
      <c r="E25" s="250"/>
      <c r="F25" s="250"/>
      <c r="G25" s="251" t="s">
        <v>192</v>
      </c>
      <c r="H25" s="252"/>
      <c r="I25" s="95">
        <f>+EVALUACION!I26</f>
        <v>2</v>
      </c>
      <c r="J25" s="95">
        <v>3</v>
      </c>
      <c r="K25" s="95">
        <f t="shared" ref="K25" si="2">+I25+J25</f>
        <v>5</v>
      </c>
      <c r="L25" s="95" t="str">
        <f t="shared" ref="L25" si="3">IF(K25&lt;=4,"BAJO",IF(K25=5,"MEDIO",IF(K25=6,"ALTO",IF(K25=7,"ALTO","EXTREMO"))))</f>
        <v>MEDIO</v>
      </c>
      <c r="M25" s="95" t="s">
        <v>196</v>
      </c>
      <c r="N25" s="125" t="s">
        <v>178</v>
      </c>
      <c r="O25" s="125" t="s">
        <v>189</v>
      </c>
      <c r="P25" s="125" t="s">
        <v>185</v>
      </c>
      <c r="Q25" s="125" t="s">
        <v>197</v>
      </c>
      <c r="R25" s="37" t="s">
        <v>187</v>
      </c>
    </row>
    <row r="26" spans="1:23" s="27" customFormat="1" ht="57.75" customHeight="1" x14ac:dyDescent="0.2">
      <c r="B26" s="124" t="str">
        <f>+EVALUACION!B27</f>
        <v>EJECUCIÓN</v>
      </c>
      <c r="C26" s="250" t="str">
        <f>+EVALUACION!C27</f>
        <v>Incumplimiento de los requisitos de pago</v>
      </c>
      <c r="D26" s="250"/>
      <c r="E26" s="250"/>
      <c r="F26" s="250"/>
      <c r="G26" s="251" t="s">
        <v>198</v>
      </c>
      <c r="H26" s="252"/>
      <c r="I26" s="95">
        <f>+EVALUACION!I27</f>
        <v>2</v>
      </c>
      <c r="J26" s="95">
        <v>3</v>
      </c>
      <c r="K26" s="95">
        <f t="shared" ref="K26" si="4">+I26+J26</f>
        <v>5</v>
      </c>
      <c r="L26" s="95" t="str">
        <f t="shared" ref="L26" si="5">IF(K26&lt;=4,"BAJO",IF(K26=5,"MEDIO",IF(K26=6,"ALTO",IF(K26=7,"ALTO","EXTREMO"))))</f>
        <v>MEDIO</v>
      </c>
      <c r="M26" s="95" t="s">
        <v>196</v>
      </c>
      <c r="N26" s="125" t="s">
        <v>178</v>
      </c>
      <c r="O26" s="125" t="s">
        <v>189</v>
      </c>
      <c r="P26" s="125" t="s">
        <v>185</v>
      </c>
      <c r="Q26" s="125" t="s">
        <v>197</v>
      </c>
      <c r="R26" s="37" t="s">
        <v>187</v>
      </c>
    </row>
    <row r="27" spans="1:23" s="27" customFormat="1" ht="57.75" customHeight="1" x14ac:dyDescent="0.2">
      <c r="B27" s="124" t="str">
        <f>+EVALUACION!B28</f>
        <v>EJECUCIÓN</v>
      </c>
      <c r="C27" s="250" t="str">
        <f>+EVALUACION!C28</f>
        <v>Incumplimiento derivado del trámite de los permisos con autoridades, la obtención de los mismos, paz y salvos</v>
      </c>
      <c r="D27" s="250"/>
      <c r="E27" s="250"/>
      <c r="F27" s="250"/>
      <c r="G27" s="208" t="s">
        <v>199</v>
      </c>
      <c r="H27" s="208"/>
      <c r="I27" s="95">
        <f>+EVALUACION!I28</f>
        <v>2</v>
      </c>
      <c r="J27" s="95">
        <f>+EVALUACION!J28</f>
        <v>3</v>
      </c>
      <c r="K27" s="95">
        <f t="shared" ref="K27" si="6">+I27+J27</f>
        <v>5</v>
      </c>
      <c r="L27" s="95" t="str">
        <f t="shared" si="1"/>
        <v>MEDIO</v>
      </c>
      <c r="M27" s="95" t="s">
        <v>173</v>
      </c>
      <c r="N27" s="125" t="s">
        <v>178</v>
      </c>
      <c r="O27" s="125" t="s">
        <v>189</v>
      </c>
      <c r="P27" s="125" t="s">
        <v>190</v>
      </c>
      <c r="Q27" s="125" t="s">
        <v>191</v>
      </c>
      <c r="R27" s="37" t="s">
        <v>187</v>
      </c>
    </row>
    <row r="28" spans="1:23" ht="12.75" customHeight="1" x14ac:dyDescent="0.2">
      <c r="B28" s="84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3"/>
    </row>
    <row r="29" spans="1:23" x14ac:dyDescent="0.2">
      <c r="B29" s="84"/>
      <c r="C29" s="283" t="s">
        <v>147</v>
      </c>
      <c r="D29" s="283"/>
      <c r="E29" s="283"/>
      <c r="F29" s="283"/>
      <c r="G29" s="85"/>
      <c r="H29" s="203" t="s">
        <v>200</v>
      </c>
      <c r="I29" s="203"/>
      <c r="J29" s="203"/>
      <c r="K29" s="203"/>
      <c r="L29" s="126"/>
      <c r="M29" s="126"/>
      <c r="N29" s="126"/>
      <c r="O29" s="126"/>
      <c r="P29" s="126"/>
      <c r="Q29" s="126"/>
      <c r="R29" s="3"/>
    </row>
    <row r="30" spans="1:23" ht="19.5" customHeight="1" x14ac:dyDescent="0.2">
      <c r="B30" s="217" t="s">
        <v>119</v>
      </c>
      <c r="C30" s="270" t="s">
        <v>120</v>
      </c>
      <c r="D30" s="271"/>
      <c r="E30" s="272"/>
      <c r="F30" s="104" t="s">
        <v>121</v>
      </c>
      <c r="G30" s="85"/>
      <c r="H30" s="270" t="s">
        <v>122</v>
      </c>
      <c r="I30" s="272"/>
      <c r="J30" s="270" t="s">
        <v>121</v>
      </c>
      <c r="K30" s="272"/>
      <c r="L30" s="109"/>
      <c r="M30" s="109"/>
      <c r="N30" s="203" t="s">
        <v>147</v>
      </c>
      <c r="O30" s="203"/>
      <c r="P30" s="203"/>
      <c r="Q30" s="109"/>
      <c r="R30" s="3"/>
    </row>
    <row r="31" spans="1:23" ht="21" customHeight="1" x14ac:dyDescent="0.2">
      <c r="B31" s="217"/>
      <c r="C31" s="251" t="s">
        <v>123</v>
      </c>
      <c r="D31" s="273"/>
      <c r="E31" s="252"/>
      <c r="F31" s="106">
        <v>1</v>
      </c>
      <c r="G31" s="85"/>
      <c r="H31" s="251" t="s">
        <v>124</v>
      </c>
      <c r="I31" s="252"/>
      <c r="J31" s="251">
        <v>1</v>
      </c>
      <c r="K31" s="252"/>
      <c r="L31" s="109"/>
      <c r="M31" s="109"/>
      <c r="N31" s="255" t="s">
        <v>133</v>
      </c>
      <c r="O31" s="256"/>
      <c r="P31" s="118" t="s">
        <v>146</v>
      </c>
      <c r="Q31" s="109"/>
      <c r="R31" s="3"/>
    </row>
    <row r="32" spans="1:23" ht="15.75" customHeight="1" x14ac:dyDescent="0.2">
      <c r="B32" s="217"/>
      <c r="C32" s="251" t="s">
        <v>125</v>
      </c>
      <c r="D32" s="273"/>
      <c r="E32" s="252"/>
      <c r="F32" s="106">
        <v>2</v>
      </c>
      <c r="G32" s="85"/>
      <c r="H32" s="251" t="s">
        <v>126</v>
      </c>
      <c r="I32" s="252"/>
      <c r="J32" s="251">
        <v>2</v>
      </c>
      <c r="K32" s="252"/>
      <c r="L32" s="109"/>
      <c r="M32" s="109"/>
      <c r="N32" s="262" t="s">
        <v>148</v>
      </c>
      <c r="O32" s="263"/>
      <c r="P32" s="119" t="s">
        <v>149</v>
      </c>
      <c r="Q32" s="109"/>
      <c r="R32" s="3"/>
      <c r="T32" s="5"/>
      <c r="U32" s="5"/>
      <c r="V32" s="5"/>
      <c r="W32" s="5"/>
    </row>
    <row r="33" spans="2:18" ht="24.75" customHeight="1" x14ac:dyDescent="0.2">
      <c r="B33" s="217"/>
      <c r="C33" s="251" t="s">
        <v>127</v>
      </c>
      <c r="D33" s="273"/>
      <c r="E33" s="252"/>
      <c r="F33" s="106">
        <v>3</v>
      </c>
      <c r="G33" s="85"/>
      <c r="H33" s="251" t="s">
        <v>128</v>
      </c>
      <c r="I33" s="252"/>
      <c r="J33" s="251">
        <v>3</v>
      </c>
      <c r="K33" s="252"/>
      <c r="L33" s="109"/>
      <c r="M33" s="109"/>
      <c r="N33" s="214" t="s">
        <v>150</v>
      </c>
      <c r="O33" s="254"/>
      <c r="P33" s="119" t="s">
        <v>151</v>
      </c>
      <c r="Q33" s="109"/>
      <c r="R33" s="3"/>
    </row>
    <row r="34" spans="2:18" ht="18" customHeight="1" x14ac:dyDescent="0.2">
      <c r="B34" s="217"/>
      <c r="C34" s="251" t="s">
        <v>129</v>
      </c>
      <c r="D34" s="273"/>
      <c r="E34" s="252"/>
      <c r="F34" s="106">
        <v>4</v>
      </c>
      <c r="G34" s="85"/>
      <c r="H34" s="251" t="s">
        <v>130</v>
      </c>
      <c r="I34" s="252"/>
      <c r="J34" s="251">
        <v>4</v>
      </c>
      <c r="K34" s="252"/>
      <c r="L34" s="109"/>
      <c r="M34" s="109"/>
      <c r="N34" s="264">
        <v>5</v>
      </c>
      <c r="O34" s="265"/>
      <c r="P34" s="119" t="s">
        <v>152</v>
      </c>
      <c r="Q34" s="109"/>
      <c r="R34" s="3"/>
    </row>
    <row r="35" spans="2:18" ht="21" customHeight="1" thickBot="1" x14ac:dyDescent="0.25">
      <c r="B35" s="217"/>
      <c r="C35" s="251" t="s">
        <v>131</v>
      </c>
      <c r="D35" s="273"/>
      <c r="E35" s="252"/>
      <c r="F35" s="106">
        <v>5</v>
      </c>
      <c r="G35" s="85"/>
      <c r="H35" s="251" t="s">
        <v>132</v>
      </c>
      <c r="I35" s="252"/>
      <c r="J35" s="251">
        <v>5</v>
      </c>
      <c r="K35" s="252"/>
      <c r="L35" s="109"/>
      <c r="M35" s="109"/>
      <c r="N35" s="266" t="s">
        <v>153</v>
      </c>
      <c r="O35" s="267"/>
      <c r="P35" s="127" t="s">
        <v>154</v>
      </c>
      <c r="Q35" s="109"/>
      <c r="R35" s="3"/>
    </row>
    <row r="36" spans="2:18" x14ac:dyDescent="0.2">
      <c r="B36" s="84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3"/>
    </row>
    <row r="37" spans="2:18" ht="18" customHeight="1" x14ac:dyDescent="0.2">
      <c r="B37" s="84"/>
      <c r="C37" s="203" t="s">
        <v>133</v>
      </c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3"/>
    </row>
    <row r="38" spans="2:18" ht="68.25" customHeight="1" x14ac:dyDescent="0.2">
      <c r="B38" s="84"/>
      <c r="C38" s="251" t="s">
        <v>134</v>
      </c>
      <c r="D38" s="273"/>
      <c r="E38" s="273"/>
      <c r="F38" s="252"/>
      <c r="G38" s="251" t="s">
        <v>135</v>
      </c>
      <c r="H38" s="252"/>
      <c r="I38" s="251" t="s">
        <v>136</v>
      </c>
      <c r="J38" s="273"/>
      <c r="K38" s="252"/>
      <c r="L38" s="251" t="s">
        <v>137</v>
      </c>
      <c r="M38" s="252"/>
      <c r="N38" s="251" t="s">
        <v>138</v>
      </c>
      <c r="O38" s="252"/>
      <c r="P38" s="251" t="s">
        <v>139</v>
      </c>
      <c r="Q38" s="252"/>
      <c r="R38" s="3"/>
    </row>
    <row r="39" spans="2:18" ht="60" customHeight="1" x14ac:dyDescent="0.2">
      <c r="B39" s="84"/>
      <c r="C39" s="251" t="s">
        <v>140</v>
      </c>
      <c r="D39" s="273"/>
      <c r="E39" s="273"/>
      <c r="F39" s="252"/>
      <c r="G39" s="251" t="s">
        <v>141</v>
      </c>
      <c r="H39" s="252"/>
      <c r="I39" s="251" t="s">
        <v>142</v>
      </c>
      <c r="J39" s="273"/>
      <c r="K39" s="252"/>
      <c r="L39" s="251" t="s">
        <v>143</v>
      </c>
      <c r="M39" s="252"/>
      <c r="N39" s="251" t="s">
        <v>144</v>
      </c>
      <c r="O39" s="252"/>
      <c r="P39" s="251" t="s">
        <v>145</v>
      </c>
      <c r="Q39" s="252"/>
      <c r="R39" s="3"/>
    </row>
    <row r="40" spans="2:18" x14ac:dyDescent="0.2">
      <c r="B40" s="84"/>
      <c r="C40" s="275" t="s">
        <v>120</v>
      </c>
      <c r="D40" s="276"/>
      <c r="E40" s="277"/>
      <c r="F40" s="281" t="s">
        <v>121</v>
      </c>
      <c r="G40" s="255" t="s">
        <v>124</v>
      </c>
      <c r="H40" s="256"/>
      <c r="I40" s="255" t="s">
        <v>126</v>
      </c>
      <c r="J40" s="261"/>
      <c r="K40" s="256"/>
      <c r="L40" s="255" t="s">
        <v>128</v>
      </c>
      <c r="M40" s="256"/>
      <c r="N40" s="255" t="s">
        <v>130</v>
      </c>
      <c r="O40" s="256"/>
      <c r="P40" s="270" t="s">
        <v>132</v>
      </c>
      <c r="Q40" s="272"/>
      <c r="R40" s="3"/>
    </row>
    <row r="41" spans="2:18" x14ac:dyDescent="0.2">
      <c r="B41" s="84"/>
      <c r="C41" s="278"/>
      <c r="D41" s="279"/>
      <c r="E41" s="280"/>
      <c r="F41" s="282"/>
      <c r="G41" s="257">
        <v>1</v>
      </c>
      <c r="H41" s="258"/>
      <c r="I41" s="257">
        <v>2</v>
      </c>
      <c r="J41" s="269"/>
      <c r="K41" s="258"/>
      <c r="L41" s="257">
        <v>3</v>
      </c>
      <c r="M41" s="258"/>
      <c r="N41" s="257">
        <v>4</v>
      </c>
      <c r="O41" s="258"/>
      <c r="P41" s="257">
        <v>5</v>
      </c>
      <c r="Q41" s="258"/>
      <c r="R41" s="3"/>
    </row>
    <row r="42" spans="2:18" ht="19.5" customHeight="1" x14ac:dyDescent="0.2">
      <c r="B42" s="84"/>
      <c r="C42" s="251" t="s">
        <v>123</v>
      </c>
      <c r="D42" s="273"/>
      <c r="E42" s="252"/>
      <c r="F42" s="113">
        <v>1</v>
      </c>
      <c r="G42" s="259">
        <v>2</v>
      </c>
      <c r="H42" s="260"/>
      <c r="I42" s="259">
        <v>3</v>
      </c>
      <c r="J42" s="268"/>
      <c r="K42" s="260"/>
      <c r="L42" s="259">
        <v>4</v>
      </c>
      <c r="M42" s="260"/>
      <c r="N42" s="264">
        <v>5</v>
      </c>
      <c r="O42" s="265"/>
      <c r="P42" s="214">
        <v>6</v>
      </c>
      <c r="Q42" s="254"/>
      <c r="R42" s="3"/>
    </row>
    <row r="43" spans="2:18" ht="21.75" customHeight="1" x14ac:dyDescent="0.2">
      <c r="B43" s="84"/>
      <c r="C43" s="251" t="s">
        <v>125</v>
      </c>
      <c r="D43" s="273"/>
      <c r="E43" s="252"/>
      <c r="F43" s="113">
        <v>2</v>
      </c>
      <c r="G43" s="259">
        <v>3</v>
      </c>
      <c r="H43" s="260"/>
      <c r="I43" s="259">
        <v>4</v>
      </c>
      <c r="J43" s="268"/>
      <c r="K43" s="260"/>
      <c r="L43" s="264">
        <v>5</v>
      </c>
      <c r="M43" s="265"/>
      <c r="N43" s="214">
        <v>6</v>
      </c>
      <c r="O43" s="254"/>
      <c r="P43" s="214">
        <v>7</v>
      </c>
      <c r="Q43" s="254"/>
      <c r="R43" s="3"/>
    </row>
    <row r="44" spans="2:18" ht="21" customHeight="1" x14ac:dyDescent="0.2">
      <c r="B44" s="84"/>
      <c r="C44" s="251" t="s">
        <v>127</v>
      </c>
      <c r="D44" s="273"/>
      <c r="E44" s="252"/>
      <c r="F44" s="113">
        <v>3</v>
      </c>
      <c r="G44" s="259">
        <v>4</v>
      </c>
      <c r="H44" s="260"/>
      <c r="I44" s="264">
        <v>5</v>
      </c>
      <c r="J44" s="274"/>
      <c r="K44" s="265"/>
      <c r="L44" s="214">
        <v>6</v>
      </c>
      <c r="M44" s="254"/>
      <c r="N44" s="214">
        <v>7</v>
      </c>
      <c r="O44" s="254"/>
      <c r="P44" s="262">
        <v>8</v>
      </c>
      <c r="Q44" s="263"/>
      <c r="R44" s="3"/>
    </row>
    <row r="45" spans="2:18" ht="21" customHeight="1" x14ac:dyDescent="0.2">
      <c r="B45" s="84"/>
      <c r="C45" s="251" t="s">
        <v>129</v>
      </c>
      <c r="D45" s="273"/>
      <c r="E45" s="252"/>
      <c r="F45" s="113">
        <v>4</v>
      </c>
      <c r="G45" s="264">
        <v>5</v>
      </c>
      <c r="H45" s="265"/>
      <c r="I45" s="214">
        <v>6</v>
      </c>
      <c r="J45" s="253"/>
      <c r="K45" s="254"/>
      <c r="L45" s="214">
        <v>7</v>
      </c>
      <c r="M45" s="254"/>
      <c r="N45" s="262">
        <v>8</v>
      </c>
      <c r="O45" s="263"/>
      <c r="P45" s="262">
        <v>9</v>
      </c>
      <c r="Q45" s="263"/>
      <c r="R45" s="3"/>
    </row>
    <row r="46" spans="2:18" ht="21" customHeight="1" x14ac:dyDescent="0.2">
      <c r="B46" s="84"/>
      <c r="C46" s="251" t="s">
        <v>131</v>
      </c>
      <c r="D46" s="273"/>
      <c r="E46" s="252"/>
      <c r="F46" s="113">
        <v>5</v>
      </c>
      <c r="G46" s="214">
        <v>6</v>
      </c>
      <c r="H46" s="254"/>
      <c r="I46" s="214">
        <v>7</v>
      </c>
      <c r="J46" s="253"/>
      <c r="K46" s="254"/>
      <c r="L46" s="262">
        <v>8</v>
      </c>
      <c r="M46" s="263"/>
      <c r="N46" s="262">
        <v>9</v>
      </c>
      <c r="O46" s="263"/>
      <c r="P46" s="262">
        <v>10</v>
      </c>
      <c r="Q46" s="263"/>
      <c r="R46" s="3"/>
    </row>
    <row r="47" spans="2:18" ht="13.5" thickBot="1" x14ac:dyDescent="0.25">
      <c r="B47" s="87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9"/>
    </row>
  </sheetData>
  <mergeCells count="116">
    <mergeCell ref="C20:F20"/>
    <mergeCell ref="G20:H20"/>
    <mergeCell ref="C18:F18"/>
    <mergeCell ref="G18:H18"/>
    <mergeCell ref="C19:F19"/>
    <mergeCell ref="G19:H19"/>
    <mergeCell ref="G21:H21"/>
    <mergeCell ref="C21:F21"/>
    <mergeCell ref="B6:R6"/>
    <mergeCell ref="B7:R7"/>
    <mergeCell ref="G16:H16"/>
    <mergeCell ref="G15:H15"/>
    <mergeCell ref="B2:B4"/>
    <mergeCell ref="C16:F16"/>
    <mergeCell ref="C17:F17"/>
    <mergeCell ref="G17:H17"/>
    <mergeCell ref="C15:F15"/>
    <mergeCell ref="C2:P4"/>
    <mergeCell ref="Q2:R4"/>
    <mergeCell ref="B9:R9"/>
    <mergeCell ref="B8:R8"/>
    <mergeCell ref="B10:R10"/>
    <mergeCell ref="P46:Q46"/>
    <mergeCell ref="N46:O46"/>
    <mergeCell ref="G43:H43"/>
    <mergeCell ref="C22:F22"/>
    <mergeCell ref="G22:H22"/>
    <mergeCell ref="C45:E45"/>
    <mergeCell ref="G44:H44"/>
    <mergeCell ref="G45:H45"/>
    <mergeCell ref="G27:H27"/>
    <mergeCell ref="H31:I31"/>
    <mergeCell ref="C29:F29"/>
    <mergeCell ref="H29:K29"/>
    <mergeCell ref="C27:F27"/>
    <mergeCell ref="C24:F24"/>
    <mergeCell ref="G24:H24"/>
    <mergeCell ref="C23:F23"/>
    <mergeCell ref="G23:H23"/>
    <mergeCell ref="I39:K39"/>
    <mergeCell ref="J31:K31"/>
    <mergeCell ref="C32:E32"/>
    <mergeCell ref="H32:I32"/>
    <mergeCell ref="C26:F26"/>
    <mergeCell ref="C46:E46"/>
    <mergeCell ref="N30:P30"/>
    <mergeCell ref="P40:Q40"/>
    <mergeCell ref="N31:O31"/>
    <mergeCell ref="N32:O32"/>
    <mergeCell ref="C33:E33"/>
    <mergeCell ref="H33:I33"/>
    <mergeCell ref="J33:K33"/>
    <mergeCell ref="J30:K30"/>
    <mergeCell ref="C31:E31"/>
    <mergeCell ref="J32:K32"/>
    <mergeCell ref="N33:O33"/>
    <mergeCell ref="B30:B35"/>
    <mergeCell ref="C30:E30"/>
    <mergeCell ref="H30:I30"/>
    <mergeCell ref="C42:E42"/>
    <mergeCell ref="C43:E43"/>
    <mergeCell ref="C44:E44"/>
    <mergeCell ref="C38:F38"/>
    <mergeCell ref="C39:F39"/>
    <mergeCell ref="I44:K44"/>
    <mergeCell ref="C34:E34"/>
    <mergeCell ref="C35:E35"/>
    <mergeCell ref="H35:I35"/>
    <mergeCell ref="J35:K35"/>
    <mergeCell ref="C40:E41"/>
    <mergeCell ref="J34:K34"/>
    <mergeCell ref="F40:F41"/>
    <mergeCell ref="H34:I34"/>
    <mergeCell ref="G38:H38"/>
    <mergeCell ref="G39:H39"/>
    <mergeCell ref="I38:K38"/>
    <mergeCell ref="L46:M46"/>
    <mergeCell ref="L44:M44"/>
    <mergeCell ref="L41:M41"/>
    <mergeCell ref="G46:H46"/>
    <mergeCell ref="I43:K43"/>
    <mergeCell ref="N41:O41"/>
    <mergeCell ref="N42:O42"/>
    <mergeCell ref="N43:O43"/>
    <mergeCell ref="N44:O44"/>
    <mergeCell ref="N45:O45"/>
    <mergeCell ref="L45:M45"/>
    <mergeCell ref="L42:M42"/>
    <mergeCell ref="L43:M43"/>
    <mergeCell ref="I41:K41"/>
    <mergeCell ref="I42:K42"/>
    <mergeCell ref="I46:K46"/>
    <mergeCell ref="C25:F25"/>
    <mergeCell ref="G25:H25"/>
    <mergeCell ref="I45:K45"/>
    <mergeCell ref="C37:Q37"/>
    <mergeCell ref="G40:H40"/>
    <mergeCell ref="G41:H41"/>
    <mergeCell ref="G42:H42"/>
    <mergeCell ref="P42:Q42"/>
    <mergeCell ref="P43:Q43"/>
    <mergeCell ref="I40:K40"/>
    <mergeCell ref="P41:Q41"/>
    <mergeCell ref="G26:H26"/>
    <mergeCell ref="P44:Q44"/>
    <mergeCell ref="P45:Q45"/>
    <mergeCell ref="N38:O38"/>
    <mergeCell ref="N39:O39"/>
    <mergeCell ref="L38:M38"/>
    <mergeCell ref="L39:M39"/>
    <mergeCell ref="N34:O34"/>
    <mergeCell ref="N35:O35"/>
    <mergeCell ref="P38:Q38"/>
    <mergeCell ref="P39:Q39"/>
    <mergeCell ref="L40:M40"/>
    <mergeCell ref="N40:O40"/>
  </mergeCells>
  <conditionalFormatting sqref="J16:K27 M16:Q27">
    <cfRule type="expression" dxfId="12" priority="29" stopIfTrue="1">
      <formula>"""bajo"""</formula>
    </cfRule>
  </conditionalFormatting>
  <conditionalFormatting sqref="L16:L27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0"/>
  <sheetViews>
    <sheetView showGridLines="0" tabSelected="1" zoomScale="64" zoomScaleNormal="70" zoomScaleSheetLayoutView="25" zoomScalePageLayoutView="70" workbookViewId="0">
      <selection activeCell="B6" sqref="B6:X6"/>
    </sheetView>
  </sheetViews>
  <sheetFormatPr baseColWidth="10" defaultColWidth="11.42578125" defaultRowHeight="14.25" x14ac:dyDescent="0.2"/>
  <cols>
    <col min="1" max="1" width="4.28515625" style="16" customWidth="1"/>
    <col min="2" max="2" width="10.7109375" style="16" customWidth="1"/>
    <col min="3" max="3" width="30.42578125" style="16" customWidth="1"/>
    <col min="4" max="4" width="27.42578125" style="16" customWidth="1"/>
    <col min="5" max="5" width="22.5703125" style="16" customWidth="1"/>
    <col min="6" max="6" width="15.140625" style="16" customWidth="1"/>
    <col min="7" max="7" width="47.710937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41.28515625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4.28515625" style="16" customWidth="1"/>
    <col min="22" max="22" width="10.85546875" style="16" customWidth="1"/>
    <col min="23" max="23" width="26.7109375" style="16" customWidth="1"/>
    <col min="24" max="24" width="36.140625" style="16" customWidth="1"/>
    <col min="25" max="16384" width="11.42578125" style="16"/>
  </cols>
  <sheetData>
    <row r="1" spans="2:24" s="14" customFormat="1" x14ac:dyDescent="0.2">
      <c r="S1" s="15"/>
    </row>
    <row r="2" spans="2:24" s="14" customFormat="1" ht="54" customHeight="1" x14ac:dyDescent="0.2">
      <c r="B2" s="166"/>
      <c r="C2" s="168"/>
      <c r="D2" s="163" t="s">
        <v>16</v>
      </c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5"/>
      <c r="W2" s="243" t="s">
        <v>1</v>
      </c>
      <c r="X2" s="297"/>
    </row>
    <row r="3" spans="2:24" s="14" customFormat="1" ht="31.5" customHeight="1" x14ac:dyDescent="0.2">
      <c r="B3" s="166"/>
      <c r="C3" s="168"/>
      <c r="D3" s="166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8"/>
      <c r="W3" s="298"/>
      <c r="X3" s="299"/>
    </row>
    <row r="4" spans="2:24" s="14" customFormat="1" ht="47.25" customHeight="1" x14ac:dyDescent="0.2">
      <c r="B4" s="169"/>
      <c r="C4" s="171"/>
      <c r="D4" s="169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1"/>
      <c r="W4" s="300"/>
      <c r="X4" s="301"/>
    </row>
    <row r="5" spans="2:24" s="14" customFormat="1" ht="32.25" customHeight="1" thickBot="1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9"/>
      <c r="T5" s="38"/>
      <c r="U5" s="38"/>
      <c r="V5" s="38"/>
      <c r="W5" s="38"/>
      <c r="X5" s="38"/>
    </row>
    <row r="6" spans="2:24" ht="90" customHeight="1" x14ac:dyDescent="0.2">
      <c r="B6" s="333" t="s">
        <v>201</v>
      </c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34"/>
      <c r="Q6" s="334"/>
      <c r="R6" s="334"/>
      <c r="S6" s="334"/>
      <c r="T6" s="334"/>
      <c r="U6" s="334"/>
      <c r="V6" s="334"/>
      <c r="W6" s="334"/>
      <c r="X6" s="335"/>
    </row>
    <row r="7" spans="2:24" ht="26.25" customHeight="1" x14ac:dyDescent="0.2">
      <c r="B7" s="302" t="s">
        <v>202</v>
      </c>
      <c r="C7" s="303"/>
      <c r="D7" s="303"/>
      <c r="E7" s="303"/>
      <c r="F7" s="303"/>
      <c r="G7" s="303"/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04"/>
    </row>
    <row r="8" spans="2:24" ht="20.25" customHeight="1" x14ac:dyDescent="0.2">
      <c r="B8" s="302"/>
      <c r="C8" s="303"/>
      <c r="D8" s="303"/>
      <c r="E8" s="303"/>
      <c r="F8" s="303"/>
      <c r="G8" s="303"/>
      <c r="H8" s="303"/>
      <c r="I8" s="303"/>
      <c r="J8" s="303"/>
      <c r="K8" s="303"/>
      <c r="L8" s="303"/>
      <c r="M8" s="303"/>
      <c r="N8" s="303"/>
      <c r="O8" s="303"/>
      <c r="P8" s="303"/>
      <c r="Q8" s="303"/>
      <c r="R8" s="303"/>
      <c r="S8" s="303"/>
      <c r="T8" s="303"/>
      <c r="U8" s="303"/>
      <c r="V8" s="303"/>
      <c r="W8" s="303"/>
      <c r="X8" s="304"/>
    </row>
    <row r="9" spans="2:24" ht="24.75" customHeight="1" thickBot="1" x14ac:dyDescent="0.25">
      <c r="B9" s="331"/>
      <c r="C9" s="332"/>
      <c r="D9" s="332"/>
      <c r="E9" s="332"/>
      <c r="F9" s="332"/>
      <c r="G9" s="332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X9" s="48"/>
    </row>
    <row r="10" spans="2:24" ht="106.5" customHeight="1" x14ac:dyDescent="0.2">
      <c r="B10" s="28" t="s">
        <v>203</v>
      </c>
      <c r="C10" s="29" t="s">
        <v>101</v>
      </c>
      <c r="D10" s="30" t="s">
        <v>204</v>
      </c>
      <c r="E10" s="30" t="s">
        <v>205</v>
      </c>
      <c r="F10" s="30" t="s">
        <v>206</v>
      </c>
      <c r="G10" s="29" t="s">
        <v>102</v>
      </c>
      <c r="H10" s="30" t="s">
        <v>119</v>
      </c>
      <c r="I10" s="30" t="s">
        <v>104</v>
      </c>
      <c r="J10" s="30" t="s">
        <v>207</v>
      </c>
      <c r="K10" s="30" t="s">
        <v>106</v>
      </c>
      <c r="L10" s="135" t="s">
        <v>208</v>
      </c>
      <c r="M10" s="29" t="s">
        <v>209</v>
      </c>
      <c r="N10" s="29" t="s">
        <v>159</v>
      </c>
      <c r="O10" s="30" t="s">
        <v>119</v>
      </c>
      <c r="P10" s="30" t="s">
        <v>104</v>
      </c>
      <c r="Q10" s="30" t="s">
        <v>207</v>
      </c>
      <c r="R10" s="30" t="s">
        <v>106</v>
      </c>
      <c r="S10" s="29" t="s">
        <v>160</v>
      </c>
      <c r="T10" s="29" t="s">
        <v>161</v>
      </c>
      <c r="U10" s="29" t="s">
        <v>162</v>
      </c>
      <c r="V10" s="29" t="s">
        <v>163</v>
      </c>
      <c r="W10" s="29" t="s">
        <v>210</v>
      </c>
      <c r="X10" s="31" t="s">
        <v>165</v>
      </c>
    </row>
    <row r="11" spans="2:24" ht="106.5" customHeight="1" x14ac:dyDescent="0.2">
      <c r="B11" s="32">
        <v>1</v>
      </c>
      <c r="C11" s="33" t="str">
        <f>+'EVALUACION CON CONTROLES'!C16:F16</f>
        <v xml:space="preserve">Requisitos habilitantes inapropiados para el proceso de selección </v>
      </c>
      <c r="D11" s="34" t="str">
        <f>+'EVALUACION CON CONTROLES'!B16</f>
        <v>PLANEACIÓN</v>
      </c>
      <c r="E11" s="34" t="s">
        <v>211</v>
      </c>
      <c r="F11" s="34" t="s">
        <v>212</v>
      </c>
      <c r="G11" s="33" t="str">
        <f>+EVALUACION!H17</f>
        <v>Posible nulidad del contrato. Investigaciones administrativas, fiscales, disciplinarias y penales. Incapacidad de cumplir con el objeto del contrato.</v>
      </c>
      <c r="H11" s="33">
        <f>+EVALUACION!I17</f>
        <v>2</v>
      </c>
      <c r="I11" s="33">
        <f>+EVALUACION!J17</f>
        <v>3</v>
      </c>
      <c r="J11" s="33">
        <f>+EVALUACION!K17</f>
        <v>5</v>
      </c>
      <c r="K11" s="34" t="str">
        <f>+EVALUACION!L17</f>
        <v>MEDIO</v>
      </c>
      <c r="L11" s="19" t="s">
        <v>213</v>
      </c>
      <c r="M11" s="18">
        <v>100</v>
      </c>
      <c r="N11" s="33" t="str">
        <f>+'EVALUACION CON CONTROLES'!G16</f>
        <v xml:space="preserve">Revisión detallada de los documentos del proceso por parte del Comité de Contratación y atención de todas las observaciones por parte del equipo formulador </v>
      </c>
      <c r="O11" s="33">
        <f>+'EVALUACION CON CONTROLES'!I16</f>
        <v>2</v>
      </c>
      <c r="P11" s="33">
        <f>+'EVALUACION CON CONTROLES'!J16</f>
        <v>3</v>
      </c>
      <c r="Q11" s="33">
        <f>+'EVALUACION CON CONTROLES'!K16</f>
        <v>5</v>
      </c>
      <c r="R11" s="34" t="str">
        <f>+'EVALUACION CON CONTROLES'!L16</f>
        <v>MEDIO</v>
      </c>
      <c r="S11" s="33" t="str">
        <f>+'EVALUACION CON CONTROLES'!M16</f>
        <v>NO</v>
      </c>
      <c r="T11" s="33" t="str">
        <f>+'EVALUACION CON CONTROLES'!N16</f>
        <v>ENTIDAD</v>
      </c>
      <c r="U11" s="33" t="str">
        <f>+'EVALUACION CON CONTROLES'!O16</f>
        <v xml:space="preserve">Etapa de formulación </v>
      </c>
      <c r="V11" s="33" t="str">
        <f>+'EVALUACION CON CONTROLES'!P16</f>
        <v>Adjudicación</v>
      </c>
      <c r="W11" s="33" t="str">
        <f>+'EVALUACION CON CONTROLES'!Q16</f>
        <v>Revisión de documentos precontractuales, análisis objetivo de las observaciones durante el proceso</v>
      </c>
      <c r="X11" s="35" t="str">
        <f>+'EVALUACION CON CONTROLES'!R16</f>
        <v>De acuerdo a la posibilidad de ocurrencia</v>
      </c>
    </row>
    <row r="12" spans="2:24" ht="106.5" customHeight="1" x14ac:dyDescent="0.2">
      <c r="B12" s="17">
        <v>2</v>
      </c>
      <c r="C12" s="19" t="str">
        <f>+'EVALUACION CON CONTROLES'!C17:F17</f>
        <v>Inadecuada identificación de las condiciones contractuales</v>
      </c>
      <c r="D12" s="18" t="str">
        <f>+'EVALUACION CON CONTROLES'!B17</f>
        <v>PLANEACIÓN</v>
      </c>
      <c r="E12" s="18" t="str">
        <f>VLOOKUP(C12,'IDENTIFICACION Y ANALISIS'!$B$19:$F$71,3,FALSE)</f>
        <v>General</v>
      </c>
      <c r="F12" s="18" t="str">
        <f>VLOOKUP(C12,'IDENTIFICACION Y ANALISIS'!$B$19:$F$71,4,FALSE)</f>
        <v>Interno</v>
      </c>
      <c r="G12" s="19" t="str">
        <f>+EVALUACION!H18</f>
        <v xml:space="preserve">Definición de las condiciones contractuales tomando como base las metas proyectadas y demás condiciones que permitan dar alcance al objeto contractual 	</v>
      </c>
      <c r="H12" s="19">
        <f>+EVALUACION!I18</f>
        <v>1</v>
      </c>
      <c r="I12" s="19">
        <f>+EVALUACION!J18</f>
        <v>3</v>
      </c>
      <c r="J12" s="19">
        <f>+EVALUACION!K18</f>
        <v>4</v>
      </c>
      <c r="K12" s="18" t="str">
        <f>+EVALUACION!L18</f>
        <v>BAJO</v>
      </c>
      <c r="L12" s="19" t="s">
        <v>213</v>
      </c>
      <c r="M12" s="18">
        <v>100</v>
      </c>
      <c r="N12" s="19" t="str">
        <f>+'EVALUACION CON CONTROLES'!G17</f>
        <v xml:space="preserve">Revisión detallada de los documentos del proceso por parte del Comité de Contratación y atención de todas las observaciones por parte del equipo formulador </v>
      </c>
      <c r="O12" s="19">
        <f>+'EVALUACION CON CONTROLES'!I17</f>
        <v>1</v>
      </c>
      <c r="P12" s="19">
        <f>+'EVALUACION CON CONTROLES'!J17</f>
        <v>3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SI</v>
      </c>
      <c r="T12" s="19" t="str">
        <f>+'EVALUACION CON CONTROLES'!N17</f>
        <v>ENTIDAD</v>
      </c>
      <c r="U12" s="19" t="str">
        <f>+'EVALUACION CON CONTROLES'!O17</f>
        <v xml:space="preserve">Etapa de formulación </v>
      </c>
      <c r="V12" s="19" t="str">
        <f>+'EVALUACION CON CONTROLES'!P17</f>
        <v>Adjudicación</v>
      </c>
      <c r="W12" s="19" t="str">
        <f>+'EVALUACION CON CONTROLES'!Q17</f>
        <v>Revisión de documentos precontractuales, análisis objetivo de las observaciones durante el proceso</v>
      </c>
      <c r="X12" s="20" t="str">
        <f>+'EVALUACION CON CONTROLES'!R17</f>
        <v>De acuerdo a la posibilidad de ocurrencia</v>
      </c>
    </row>
    <row r="13" spans="2:24" ht="106.5" customHeight="1" x14ac:dyDescent="0.2">
      <c r="B13" s="17">
        <v>3</v>
      </c>
      <c r="C13" s="19" t="str">
        <f>+'EVALUACION CON CONTROLES'!C18:F18</f>
        <v>Inadecuada evaluación de las ofertas y/o verificación de requisitos habilitantes</v>
      </c>
      <c r="D13" s="18" t="str">
        <f>+'EVALUACION CON CONTROLES'!B18</f>
        <v>SELECCIÓN</v>
      </c>
      <c r="E13" s="18" t="str">
        <f>VLOOKUP(C13,'IDENTIFICACION Y ANALISIS'!$B$19:$F$71,3,FALSE)</f>
        <v>Especifico</v>
      </c>
      <c r="F13" s="18" t="str">
        <f>VLOOKUP(C13,'IDENTIFICACION Y ANALISIS'!$B$19:$F$71,4,FALSE)</f>
        <v>Interno</v>
      </c>
      <c r="G13" s="19" t="str">
        <f>+EVALUACION!H19</f>
        <v>Objeciones de los participantes dilatando el proceso de adjudicación y/o posible selección de un oferente inadecuado para la ejecución del contrato</v>
      </c>
      <c r="H13" s="19">
        <f>+EVALUACION!I19</f>
        <v>1</v>
      </c>
      <c r="I13" s="19">
        <f>+EVALUACION!J19</f>
        <v>4</v>
      </c>
      <c r="J13" s="19">
        <f>+EVALUACION!K19</f>
        <v>5</v>
      </c>
      <c r="K13" s="18" t="str">
        <f>+EVALUACION!L19</f>
        <v>MEDIO</v>
      </c>
      <c r="L13" s="19" t="s">
        <v>213</v>
      </c>
      <c r="M13" s="18">
        <v>100</v>
      </c>
      <c r="N13" s="19" t="str">
        <f>+'EVALUACION CON CONTROLES'!G18</f>
        <v xml:space="preserve">Establecer condiciones claras y detallas para el proceso de evaluación que cumpla con los tiempos establecidos y genere un reporte detallado del proceso </v>
      </c>
      <c r="O13" s="19">
        <f>+'EVALUACION CON CONTROLES'!I18</f>
        <v>1</v>
      </c>
      <c r="P13" s="19">
        <f>+'EVALUACION CON CONTROLES'!J18</f>
        <v>4</v>
      </c>
      <c r="Q13" s="19">
        <f>+'EVALUACION CON CONTROLES'!K18</f>
        <v>5</v>
      </c>
      <c r="R13" s="18" t="str">
        <f>+'EVALUACION CON CONTROLES'!L18</f>
        <v>MEDIO</v>
      </c>
      <c r="S13" s="19" t="str">
        <f>+'EVALUACION CON CONTROLES'!M18</f>
        <v>NO</v>
      </c>
      <c r="T13" s="19" t="str">
        <f>+'EVALUACION CON CONTROLES'!N18</f>
        <v>ENTIDAD</v>
      </c>
      <c r="U13" s="19" t="str">
        <f>+'EVALUACION CON CONTROLES'!O18</f>
        <v xml:space="preserve">Etapa de formulación </v>
      </c>
      <c r="V13" s="19" t="str">
        <f>+'EVALUACION CON CONTROLES'!P18</f>
        <v>Adjudicación</v>
      </c>
      <c r="W13" s="19" t="str">
        <f>+'EVALUACION CON CONTROLES'!Q18</f>
        <v>Revisión de documentos precontractuales, análisis objetivo de las observaciones durante el proceso</v>
      </c>
      <c r="X13" s="20" t="str">
        <f>+'EVALUACION CON CONTROLES'!R18</f>
        <v>De acuerdo a la posibilidad de ocurrencia</v>
      </c>
    </row>
    <row r="14" spans="2:24" ht="106.5" customHeight="1" x14ac:dyDescent="0.2">
      <c r="B14" s="17">
        <v>4</v>
      </c>
      <c r="C14" s="19" t="str">
        <f>+'EVALUACION CON CONTROLES'!C19:F19</f>
        <v>Contestación inoportuna a todas las observaciones formuladas a los documentos de la contratación</v>
      </c>
      <c r="D14" s="18" t="str">
        <f>+'EVALUACION CON CONTROLES'!B19</f>
        <v>SELECCIÓN</v>
      </c>
      <c r="E14" s="18" t="str">
        <f>VLOOKUP(C14,'IDENTIFICACION Y ANALISIS'!$B$19:$F$71,3,FALSE)</f>
        <v>Especifico</v>
      </c>
      <c r="F14" s="18" t="str">
        <f>VLOOKUP(C14,'IDENTIFICACION Y ANALISIS'!$B$19:$F$71,4,FALSE)</f>
        <v>Interno</v>
      </c>
      <c r="G14" s="19" t="str">
        <f>+EVALUACION!H20</f>
        <v xml:space="preserve">Objeciones de los participantes dilatando o afectando el proceso de adjudicación </v>
      </c>
      <c r="H14" s="19">
        <f>+EVALUACION!I20</f>
        <v>2</v>
      </c>
      <c r="I14" s="19">
        <f>+EVALUACION!J20</f>
        <v>3</v>
      </c>
      <c r="J14" s="19">
        <f>+EVALUACION!K20</f>
        <v>5</v>
      </c>
      <c r="K14" s="18" t="str">
        <f>+EVALUACION!L20</f>
        <v>MEDIO</v>
      </c>
      <c r="L14" s="19" t="s">
        <v>213</v>
      </c>
      <c r="M14" s="18">
        <v>100</v>
      </c>
      <c r="N14" s="19" t="str">
        <f>+'EVALUACION CON CONTROLES'!G19</f>
        <v>Hacer seguimiento prmanente al cronograma del proceso de darle cumplimiento en los tiempos de Ley</v>
      </c>
      <c r="O14" s="19">
        <f>+'EVALUACION CON CONTROLES'!I19</f>
        <v>2</v>
      </c>
      <c r="P14" s="19">
        <f>+'EVALUACION CON CONTROLES'!J19</f>
        <v>3</v>
      </c>
      <c r="Q14" s="19">
        <f>+'EVALUACION CON CONTROLES'!K19</f>
        <v>5</v>
      </c>
      <c r="R14" s="18" t="str">
        <f>+'EVALUACION CON CONTROLES'!L19</f>
        <v>MEDIO</v>
      </c>
      <c r="S14" s="19" t="str">
        <f>+'EVALUACION CON CONTROLES'!M19</f>
        <v>NO</v>
      </c>
      <c r="T14" s="19" t="str">
        <f>+'EVALUACION CON CONTROLES'!N19</f>
        <v>ENTIDAD</v>
      </c>
      <c r="U14" s="19" t="str">
        <f>+'EVALUACION CON CONTROLES'!O19</f>
        <v>Presentación de la propuesta</v>
      </c>
      <c r="V14" s="19" t="str">
        <f>+'EVALUACION CON CONTROLES'!P19</f>
        <v>Adjudicación</v>
      </c>
      <c r="W14" s="19" t="str">
        <f>+'EVALUACION CON CONTROLES'!Q19</f>
        <v>Revisión de documentos precontractuales, análisis objetivo de las observaciones durante el proceso</v>
      </c>
      <c r="X14" s="20" t="str">
        <f>+'EVALUACION CON CONTROLES'!R19</f>
        <v>De acuerdo a la posibilidad de ocurrencia</v>
      </c>
    </row>
    <row r="15" spans="2:24" ht="106.5" customHeight="1" x14ac:dyDescent="0.2">
      <c r="B15" s="17">
        <v>5</v>
      </c>
      <c r="C15" s="19" t="str">
        <f>+'EVALUACION CON CONTROLES'!C20:F20</f>
        <v>Falta de constitución o constitución tardía de la garantía única. Aceptación de garantías que no se ajustan a lo contemplado en el contrato</v>
      </c>
      <c r="D15" s="18" t="str">
        <f>+'EVALUACION CON CONTROLES'!B20</f>
        <v>CONTRATACIÓN</v>
      </c>
      <c r="E15" s="18" t="str">
        <f>VLOOKUP(C15,'IDENTIFICACION Y ANALISIS'!$B$19:$F$71,3,FALSE)</f>
        <v>Especifico</v>
      </c>
      <c r="F15" s="18" t="str">
        <f>VLOOKUP(C15,'IDENTIFICACION Y ANALISIS'!$B$19:$F$71,4,FALSE)</f>
        <v>Interno</v>
      </c>
      <c r="G15" s="19" t="str">
        <f>+EVALUACION!H21</f>
        <v xml:space="preserve">Asegurarse de que todos los términos y condiciones relacionados con la constitución de la garantía única estén claramente establecidos en el contrato, especificando el tipo de garantía requerida, los plazos y las condiciones para su entrega.	</v>
      </c>
      <c r="H15" s="19">
        <f>+EVALUACION!I21</f>
        <v>1</v>
      </c>
      <c r="I15" s="19">
        <f>+EVALUACION!J21</f>
        <v>3</v>
      </c>
      <c r="J15" s="19">
        <f>+EVALUACION!K21</f>
        <v>4</v>
      </c>
      <c r="K15" s="18" t="str">
        <f>+EVALUACION!L21</f>
        <v>BAJO</v>
      </c>
      <c r="L15" s="19" t="s">
        <v>214</v>
      </c>
      <c r="M15" s="18">
        <v>50</v>
      </c>
      <c r="N15" s="19" t="str">
        <f>+'EVALUACION CON CONTROLES'!G20</f>
        <v xml:space="preserve">No dar inicio a la ejecución del contrato entre tanto se tiene constituida la garantia unica </v>
      </c>
      <c r="O15" s="19">
        <f>+'EVALUACION CON CONTROLES'!I20</f>
        <v>1</v>
      </c>
      <c r="P15" s="19">
        <f>+'EVALUACION CON CONTROLES'!J20</f>
        <v>3</v>
      </c>
      <c r="Q15" s="19">
        <f>+'EVALUACION CON CONTROLES'!K20</f>
        <v>4</v>
      </c>
      <c r="R15" s="18" t="str">
        <f>+'EVALUACION CON CONTROLES'!L20</f>
        <v>BAJO</v>
      </c>
      <c r="S15" s="19" t="str">
        <f>+'EVALUACION CON CONTROLES'!M20</f>
        <v>NO</v>
      </c>
      <c r="T15" s="19" t="str">
        <f>+'EVALUACION CON CONTROLES'!N20</f>
        <v>ENTIDAD/CONTRATISTA</v>
      </c>
      <c r="U15" s="19" t="str">
        <f>+'EVALUACION CON CONTROLES'!O20</f>
        <v>Suscripción del contrato</v>
      </c>
      <c r="V15" s="19" t="str">
        <f>+'EVALUACION CON CONTROLES'!P20</f>
        <v xml:space="preserve">Acta de Inicio </v>
      </c>
      <c r="W15" s="19" t="str">
        <f>+'EVALUACION CON CONTROLES'!Q20</f>
        <v>Verificación de documentos  del expediente contractual, realización de requerimiento.</v>
      </c>
      <c r="X15" s="20" t="str">
        <f>+'EVALUACION CON CONTROLES'!R20</f>
        <v>De acuerdo a la posibilidad de ocurrencia</v>
      </c>
    </row>
    <row r="16" spans="2:24" ht="106.5" customHeight="1" x14ac:dyDescent="0.2">
      <c r="B16" s="17">
        <v>6</v>
      </c>
      <c r="C16" s="19" t="str">
        <f>+'EVALUACION CON CONTROLES'!C21:F21</f>
        <v>Presentación de reclamos de terceros sobre la selección del oferente que retrasen el perfeccionamiento del contrato.</v>
      </c>
      <c r="D16" s="18" t="str">
        <f>+'EVALUACION CON CONTROLES'!B21</f>
        <v>CONTRATACIÓN</v>
      </c>
      <c r="E16" s="18" t="str">
        <f>VLOOKUP(C16,'IDENTIFICACION Y ANALISIS'!$B$19:$F$71,3,FALSE)</f>
        <v>General</v>
      </c>
      <c r="F16" s="18" t="str">
        <f>VLOOKUP(C16,'IDENTIFICACION Y ANALISIS'!$B$19:$F$71,4,FALSE)</f>
        <v>Externo</v>
      </c>
      <c r="G16" s="19" t="str">
        <f>+EVALUACION!H22</f>
        <v xml:space="preserve">Retrasos en el perfeccionamiento del contrato </v>
      </c>
      <c r="H16" s="19">
        <f>+EVALUACION!I22</f>
        <v>2</v>
      </c>
      <c r="I16" s="19">
        <f>+EVALUACION!J22</f>
        <v>3</v>
      </c>
      <c r="J16" s="19">
        <f>+EVALUACION!K22</f>
        <v>5</v>
      </c>
      <c r="K16" s="18" t="str">
        <f>+EVALUACION!L22</f>
        <v>MEDIO</v>
      </c>
      <c r="L16" s="19" t="s">
        <v>184</v>
      </c>
      <c r="M16" s="18">
        <v>100</v>
      </c>
      <c r="N16" s="19" t="str">
        <f>+'EVALUACION CON CONTROLES'!G21</f>
        <v xml:space="preserve">Realizar revisión Exhaustiva del cumplimiento de los requisitos de cada uno de los oferentes </v>
      </c>
      <c r="O16" s="19">
        <f>+'EVALUACION CON CONTROLES'!I21</f>
        <v>2</v>
      </c>
      <c r="P16" s="19">
        <f>+'EVALUACION CON CONTROLES'!J21</f>
        <v>3</v>
      </c>
      <c r="Q16" s="19">
        <f>+'EVALUACION CON CONTROLES'!K21</f>
        <v>5</v>
      </c>
      <c r="R16" s="18" t="str">
        <f>+'EVALUACION CON CONTROLES'!L21</f>
        <v>MEDIO</v>
      </c>
      <c r="S16" s="19" t="str">
        <f>+'EVALUACION CON CONTROLES'!M21</f>
        <v>NO</v>
      </c>
      <c r="T16" s="19" t="str">
        <f>+'EVALUACION CON CONTROLES'!N21</f>
        <v>ENTIDAD</v>
      </c>
      <c r="U16" s="19" t="str">
        <f>+'EVALUACION CON CONTROLES'!O21</f>
        <v>Suscripción del contrato</v>
      </c>
      <c r="V16" s="19" t="str">
        <f>+'EVALUACION CON CONTROLES'!P21</f>
        <v xml:space="preserve">Acta de Inicio </v>
      </c>
      <c r="W16" s="19" t="str">
        <f>+'EVALUACION CON CONTROLES'!Q21</f>
        <v>Revisión de documentos precontractuales, análisis objetivo de las observaciones durante el proceso</v>
      </c>
      <c r="X16" s="20" t="str">
        <f>+'EVALUACION CON CONTROLES'!R21</f>
        <v>De acuerdo a la posibilidad de ocurrencia</v>
      </c>
    </row>
    <row r="17" spans="2:24" ht="106.5" customHeight="1" x14ac:dyDescent="0.2">
      <c r="B17" s="17">
        <v>7</v>
      </c>
      <c r="C17" s="19" t="str">
        <f>+'EVALUACION CON CONTROLES'!C22:F22</f>
        <v>Variación de los precios del mercado</v>
      </c>
      <c r="D17" s="18" t="str">
        <f>+'EVALUACION CON CONTROLES'!B22</f>
        <v>EJECUCIÓN</v>
      </c>
      <c r="E17" s="18" t="s">
        <v>34</v>
      </c>
      <c r="F17" s="18" t="s">
        <v>212</v>
      </c>
      <c r="G17" s="19" t="str">
        <f>+EVALUACION!H23</f>
        <v xml:space="preserve">Mayor inversión de dinero para compra de elementos; retrasos en la ejecución del contrato; imposibilidad del contratista para continuar con la ejecución del objeto contratado </v>
      </c>
      <c r="H17" s="19">
        <f>+EVALUACION!I23</f>
        <v>2</v>
      </c>
      <c r="I17" s="19">
        <f>+EVALUACION!J23</f>
        <v>3</v>
      </c>
      <c r="J17" s="19">
        <f>+EVALUACION!K23</f>
        <v>5</v>
      </c>
      <c r="K17" s="18" t="str">
        <f>+EVALUACION!L23</f>
        <v>MEDIO</v>
      </c>
      <c r="L17" s="19" t="s">
        <v>184</v>
      </c>
      <c r="M17" s="18">
        <v>100</v>
      </c>
      <c r="N17" s="19" t="str">
        <f>+'EVALUACION CON CONTROLES'!G22</f>
        <v>Verificar la propuesta económica del oferente respecto a los valores del estudio de mercado; Implementar los ajustes requeridos según sea el caso particular del incremento de precios de los elementos, revisando los precios del mercado</v>
      </c>
      <c r="O17" s="19">
        <f>+'EVALUACION CON CONTROLES'!I22</f>
        <v>2</v>
      </c>
      <c r="P17" s="19">
        <f>+'EVALUACION CON CONTROLES'!J22</f>
        <v>3</v>
      </c>
      <c r="Q17" s="19">
        <f>+'EVALUACION CON CONTROLES'!K22</f>
        <v>5</v>
      </c>
      <c r="R17" s="18" t="str">
        <f>+'EVALUACION CON CONTROLES'!L22</f>
        <v>MEDIO</v>
      </c>
      <c r="S17" s="19" t="str">
        <f>+'EVALUACION CON CONTROLES'!M22</f>
        <v>SI</v>
      </c>
      <c r="T17" s="19" t="str">
        <f>+'EVALUACION CON CONTROLES'!N22</f>
        <v>CONTRATISTA</v>
      </c>
      <c r="U17" s="19" t="str">
        <f>+'EVALUACION CON CONTROLES'!O22</f>
        <v xml:space="preserve">Durante la ejecución </v>
      </c>
      <c r="V17" s="19" t="str">
        <f>+'EVALUACION CON CONTROLES'!P22</f>
        <v xml:space="preserve">Durante la ejecución </v>
      </c>
      <c r="W17" s="19" t="str">
        <f>+'EVALUACION CON CONTROLES'!Q22</f>
        <v>Verificación de la calidad de los elementos de acuerdo a las especificaciones técnicas establecidas en el contrato</v>
      </c>
      <c r="X17" s="20" t="str">
        <f>+'EVALUACION CON CONTROLES'!R22</f>
        <v>Permanente</v>
      </c>
    </row>
    <row r="18" spans="2:24" ht="106.5" customHeight="1" x14ac:dyDescent="0.2">
      <c r="B18" s="17">
        <v>8</v>
      </c>
      <c r="C18" s="19" t="str">
        <f>+'EVALUACION CON CONTROLES'!C23:F23</f>
        <v>Incumplimiento de compromisos adquiridos por el contratista seleccionado con sus subcontratistas, suministradores de bienes y servicios.</v>
      </c>
      <c r="D18" s="18" t="str">
        <f>+'EVALUACION CON CONTROLES'!B23</f>
        <v>EJECUCIÓN</v>
      </c>
      <c r="E18" s="18" t="str">
        <f>VLOOKUP(C18,'IDENTIFICACION Y ANALISIS'!$B$19:$F$71,3,FALSE)</f>
        <v>Especifico</v>
      </c>
      <c r="F18" s="18" t="str">
        <f>VLOOKUP(C18,'IDENTIFICACION Y ANALISIS'!$B$19:$F$71,4,FALSE)</f>
        <v>Externo</v>
      </c>
      <c r="G18" s="19" t="str">
        <f>+EVALUACION!H24</f>
        <v xml:space="preserve">Aplicación de la polizas definidas para el cumplimiento de las obligaciones pactadas 	</v>
      </c>
      <c r="H18" s="19">
        <f>+EVALUACION!I24</f>
        <v>2</v>
      </c>
      <c r="I18" s="19">
        <f>+EVALUACION!J24</f>
        <v>4</v>
      </c>
      <c r="J18" s="19">
        <f>+EVALUACION!K24</f>
        <v>6</v>
      </c>
      <c r="K18" s="18" t="str">
        <f>+EVALUACION!L24</f>
        <v>ALTO</v>
      </c>
      <c r="L18" s="19" t="s">
        <v>184</v>
      </c>
      <c r="M18" s="18">
        <v>100</v>
      </c>
      <c r="N18" s="19" t="str">
        <f>+'EVALUACION CON CONTROLES'!G23</f>
        <v xml:space="preserve">Hacer seguimiento al cronograma de ejecución permanente y solicitar las evidencias, muestras, y pruebas previas necesarias para el desarrollo de los eventos </v>
      </c>
      <c r="O18" s="19">
        <f>+'EVALUACION CON CONTROLES'!I23</f>
        <v>2</v>
      </c>
      <c r="P18" s="19">
        <f>+'EVALUACION CON CONTROLES'!J23</f>
        <v>4</v>
      </c>
      <c r="Q18" s="19">
        <f>+'EVALUACION CON CONTROLES'!K23</f>
        <v>6</v>
      </c>
      <c r="R18" s="18" t="str">
        <f>+'EVALUACION CON CONTROLES'!L23</f>
        <v>ALTO</v>
      </c>
      <c r="S18" s="19" t="str">
        <f>+'EVALUACION CON CONTROLES'!M23</f>
        <v>SI</v>
      </c>
      <c r="T18" s="19" t="str">
        <f>+'EVALUACION CON CONTROLES'!N23</f>
        <v>CONTRATISTA</v>
      </c>
      <c r="U18" s="19" t="str">
        <f>+'EVALUACION CON CONTROLES'!O23</f>
        <v>Desde el inicio de la ejecución</v>
      </c>
      <c r="V18" s="19" t="str">
        <f>+'EVALUACION CON CONTROLES'!P23</f>
        <v>1. Fecha de recibo final 2.Fecha de Liquidación</v>
      </c>
      <c r="W18" s="19" t="str">
        <f>+'EVALUACION CON CONTROLES'!Q23</f>
        <v>Verificación del talento humano requerido y especificaciones establecidas en el estudio previo</v>
      </c>
      <c r="X18" s="20" t="str">
        <f>+'EVALUACION CON CONTROLES'!R23</f>
        <v>Permanente</v>
      </c>
    </row>
    <row r="19" spans="2:24" ht="106.5" customHeight="1" x14ac:dyDescent="0.2">
      <c r="B19" s="17">
        <v>9</v>
      </c>
      <c r="C19" s="19" t="str">
        <f>+'EVALUACION CON CONTROLES'!C24:F24</f>
        <v>Obsolecencia técnologica</v>
      </c>
      <c r="D19" s="18" t="str">
        <f>+'EVALUACION CON CONTROLES'!B24</f>
        <v>EJECUCIÓN</v>
      </c>
      <c r="E19" s="18" t="s">
        <v>43</v>
      </c>
      <c r="F19" s="18" t="s">
        <v>215</v>
      </c>
      <c r="G19" s="19" t="str">
        <f>+EVALUACION!H25</f>
        <v>No obtenciónde los beneficios esperados al momento de implementar el bien adquirido</v>
      </c>
      <c r="H19" s="19">
        <f>+EVALUACION!I25</f>
        <v>2</v>
      </c>
      <c r="I19" s="19">
        <f>+EVALUACION!J25</f>
        <v>3</v>
      </c>
      <c r="J19" s="19">
        <f>+EVALUACION!K25</f>
        <v>5</v>
      </c>
      <c r="K19" s="18" t="str">
        <f>+EVALUACION!L25</f>
        <v>MEDIO</v>
      </c>
      <c r="L19" s="19" t="s">
        <v>214</v>
      </c>
      <c r="M19" s="18">
        <v>50</v>
      </c>
      <c r="N19" s="19" t="str">
        <f>+'EVALUACION CON CONTROLES'!G24</f>
        <v>Estudio de mercado bien realizado que especifique claramente las características del bien que se desea contratar</v>
      </c>
      <c r="O19" s="19">
        <f>+'EVALUACION CON CONTROLES'!I24</f>
        <v>2</v>
      </c>
      <c r="P19" s="19">
        <f>+'EVALUACION CON CONTROLES'!J24</f>
        <v>2</v>
      </c>
      <c r="Q19" s="19">
        <f>+'EVALUACION CON CONTROLES'!K24</f>
        <v>4</v>
      </c>
      <c r="R19" s="18" t="str">
        <f>+'EVALUACION CON CONTROLES'!L24</f>
        <v>BAJO</v>
      </c>
      <c r="S19" s="19" t="str">
        <f>+'EVALUACION CON CONTROLES'!M24</f>
        <v>SI</v>
      </c>
      <c r="T19" s="19" t="str">
        <f>+'EVALUACION CON CONTROLES'!N24</f>
        <v>ENTIDAD/CONTRATISTA</v>
      </c>
      <c r="U19" s="19" t="str">
        <f>+'EVALUACION CON CONTROLES'!O24</f>
        <v>Desde el inicio de la ejecución</v>
      </c>
      <c r="V19" s="19" t="str">
        <f>+'EVALUACION CON CONTROLES'!P24</f>
        <v>1. Fecha de recibo final 2.Fecha de Liquidación</v>
      </c>
      <c r="W19" s="19" t="str">
        <f>+'EVALUACION CON CONTROLES'!Q24</f>
        <v>Acta de cumplimiento firmada sólo en el caso de que el producto recibido sea el solicitado</v>
      </c>
      <c r="X19" s="20" t="str">
        <f>+'EVALUACION CON CONTROLES'!R24</f>
        <v>Una vez en el momento de recibir el bien o producto adquirido</v>
      </c>
    </row>
    <row r="20" spans="2:24" ht="106.5" customHeight="1" x14ac:dyDescent="0.2">
      <c r="B20" s="17">
        <v>11</v>
      </c>
      <c r="C20" s="19" t="str">
        <f>+'EVALUACION CON CONTROLES'!C26:F26</f>
        <v>Incumplimiento de los requisitos de pago</v>
      </c>
      <c r="D20" s="18" t="str">
        <f>+'EVALUACION CON CONTROLES'!B26</f>
        <v>EJECUCIÓN</v>
      </c>
      <c r="E20" s="18" t="str">
        <f>VLOOKUP(C20,'IDENTIFICACION Y ANALISIS'!$B$19:$F$71,3,FALSE)</f>
        <v>Especifico</v>
      </c>
      <c r="F20" s="18" t="str">
        <f>VLOOKUP(C20,'IDENTIFICACION Y ANALISIS'!$B$19:$F$71,4,FALSE)</f>
        <v>Externo</v>
      </c>
      <c r="G20" s="19" t="str">
        <f>+EVALUACION!H27</f>
        <v xml:space="preserve">Afectación en la relación con los proveedores y posibles costos adicionales </v>
      </c>
      <c r="H20" s="19">
        <f>+EVALUACION!I27</f>
        <v>2</v>
      </c>
      <c r="I20" s="19">
        <f>+EVALUACION!J27</f>
        <v>3</v>
      </c>
      <c r="J20" s="19">
        <f>+EVALUACION!K27</f>
        <v>5</v>
      </c>
      <c r="K20" s="18" t="str">
        <f>+EVALUACION!L27</f>
        <v>MEDIO</v>
      </c>
      <c r="L20" s="19" t="s">
        <v>214</v>
      </c>
      <c r="M20" s="18">
        <v>50</v>
      </c>
      <c r="N20" s="19" t="str">
        <f>+'EVALUACION CON CONTROLES'!G26</f>
        <v>Establecer un proceso de control interno para asegurarse de que se cumplan los requsitos definidos, evitando inconsistencias en el proceso</v>
      </c>
      <c r="O20" s="19">
        <f>+'EVALUACION CON CONTROLES'!I26</f>
        <v>2</v>
      </c>
      <c r="P20" s="19">
        <f>+'EVALUACION CON CONTROLES'!J26</f>
        <v>3</v>
      </c>
      <c r="Q20" s="19">
        <f>+'EVALUACION CON CONTROLES'!K26</f>
        <v>5</v>
      </c>
      <c r="R20" s="18" t="str">
        <f>+'EVALUACION CON CONTROLES'!L26</f>
        <v>MEDIO</v>
      </c>
      <c r="S20" s="19" t="s">
        <v>173</v>
      </c>
      <c r="T20" s="19" t="str">
        <f>+'EVALUACION CON CONTROLES'!N26</f>
        <v>ENTIDAD/CONTRATISTA</v>
      </c>
      <c r="U20" s="19" t="str">
        <f>+'EVALUACION CON CONTROLES'!O26</f>
        <v>Desde el inicio de la ejecución</v>
      </c>
      <c r="V20" s="19" t="str">
        <f>+'EVALUACION CON CONTROLES'!P26</f>
        <v xml:space="preserve">Durante la ejecución </v>
      </c>
      <c r="W20" s="19" t="str">
        <f>+'EVALUACION CON CONTROLES'!Q26</f>
        <v xml:space="preserve">Cómite técnico de seguimiento </v>
      </c>
      <c r="X20" s="20" t="str">
        <f>+'EVALUACION CON CONTROLES'!R26</f>
        <v>Permanente</v>
      </c>
    </row>
    <row r="21" spans="2:24" ht="106.5" customHeight="1" x14ac:dyDescent="0.2">
      <c r="B21" s="17">
        <v>12</v>
      </c>
      <c r="C21" s="19" t="str">
        <f>+'EVALUACION CON CONTROLES'!C27:F27</f>
        <v>Incumplimiento derivado del trámite de los permisos con autoridades, la obtención de los mismos, paz y salvos</v>
      </c>
      <c r="D21" s="18" t="str">
        <f>+'EVALUACION CON CONTROLES'!B27</f>
        <v>EJECUCIÓN</v>
      </c>
      <c r="E21" s="18" t="str">
        <f>VLOOKUP(C21,'IDENTIFICACION Y ANALISIS'!$B$19:$F$71,3,FALSE)</f>
        <v>Especifico</v>
      </c>
      <c r="F21" s="18" t="str">
        <f>VLOOKUP(C21,'IDENTIFICACION Y ANALISIS'!$B$19:$F$71,4,FALSE)</f>
        <v>Externo</v>
      </c>
      <c r="G21" s="19" t="str">
        <f>+EVALUACION!H28</f>
        <v xml:space="preserve">Imposibilidad de desarrollar los eventos retrasando el cronograma de la entidad y afectando el cumplimiento a la comunidad </v>
      </c>
      <c r="H21" s="19">
        <f>+EVALUACION!I28</f>
        <v>2</v>
      </c>
      <c r="I21" s="19">
        <f>+EVALUACION!J28</f>
        <v>3</v>
      </c>
      <c r="J21" s="19">
        <f>+EVALUACION!K28</f>
        <v>5</v>
      </c>
      <c r="K21" s="18" t="str">
        <f>+EVALUACION!L28</f>
        <v>MEDIO</v>
      </c>
      <c r="L21" s="19" t="s">
        <v>184</v>
      </c>
      <c r="M21" s="18">
        <v>100</v>
      </c>
      <c r="N21" s="19" t="str">
        <f>+'EVALUACION CON CONTROLES'!G27</f>
        <v xml:space="preserve">Reprogramar las fechas de las actividades que no se realicen y actualizar el cronograma, de no poderse se debe hacer efectiva la poliza de cumplimiento. </v>
      </c>
      <c r="O21" s="19">
        <f>+'EVALUACION CON CONTROLES'!I27</f>
        <v>2</v>
      </c>
      <c r="P21" s="19">
        <f>+'EVALUACION CON CONTROLES'!J27</f>
        <v>3</v>
      </c>
      <c r="Q21" s="19">
        <f>+'EVALUACION CON CONTROLES'!K27</f>
        <v>5</v>
      </c>
      <c r="R21" s="18" t="str">
        <f>+'EVALUACION CON CONTROLES'!L27</f>
        <v>MEDIO</v>
      </c>
      <c r="S21" s="19" t="str">
        <f>+'EVALUACION CON CONTROLES'!M27</f>
        <v>SI</v>
      </c>
      <c r="T21" s="19" t="str">
        <f>+'EVALUACION CON CONTROLES'!N27</f>
        <v>ENTIDAD/CONTRATISTA</v>
      </c>
      <c r="U21" s="19" t="str">
        <f>+'EVALUACION CON CONTROLES'!O27</f>
        <v>Desde el inicio de la ejecución</v>
      </c>
      <c r="V21" s="19" t="str">
        <f>+'EVALUACION CON CONTROLES'!P27</f>
        <v>1. Fecha de recibo final 2.Fecha de Liquidación</v>
      </c>
      <c r="W21" s="19" t="str">
        <f>+'EVALUACION CON CONTROLES'!Q27</f>
        <v>Verificación del talento humano requerido y especificaciones establecidas en el estudio previo</v>
      </c>
      <c r="X21" s="20" t="str">
        <f>+'EVALUACION CON CONTROLES'!R27</f>
        <v>Permanente</v>
      </c>
    </row>
    <row r="22" spans="2:24" ht="13.5" customHeight="1" x14ac:dyDescent="0.2">
      <c r="B22" s="47"/>
      <c r="X22" s="48"/>
    </row>
    <row r="23" spans="2:24" ht="13.5" customHeight="1" x14ac:dyDescent="0.25">
      <c r="B23" s="47"/>
      <c r="E23" s="14"/>
      <c r="F23" s="336" t="s">
        <v>216</v>
      </c>
      <c r="G23" s="336"/>
      <c r="H23" s="14"/>
      <c r="I23" s="14"/>
      <c r="J23" s="319" t="s">
        <v>200</v>
      </c>
      <c r="K23" s="319"/>
      <c r="L23" s="319"/>
      <c r="M23" s="319"/>
      <c r="X23" s="48"/>
    </row>
    <row r="24" spans="2:24" ht="13.5" customHeight="1" x14ac:dyDescent="0.2">
      <c r="B24" s="47"/>
      <c r="E24" s="143"/>
      <c r="F24" s="43" t="s">
        <v>120</v>
      </c>
      <c r="G24" s="43" t="s">
        <v>121</v>
      </c>
      <c r="H24" s="14"/>
      <c r="I24" s="14"/>
      <c r="J24" s="313" t="s">
        <v>122</v>
      </c>
      <c r="K24" s="314"/>
      <c r="L24" s="313" t="s">
        <v>121</v>
      </c>
      <c r="M24" s="314"/>
      <c r="X24" s="48"/>
    </row>
    <row r="25" spans="2:24" ht="13.5" customHeight="1" x14ac:dyDescent="0.2">
      <c r="B25" s="47"/>
      <c r="C25" s="323" t="s">
        <v>217</v>
      </c>
      <c r="D25" s="144"/>
      <c r="E25" s="325" t="s">
        <v>218</v>
      </c>
      <c r="F25" s="19" t="s">
        <v>123</v>
      </c>
      <c r="G25" s="19">
        <v>1</v>
      </c>
      <c r="H25" s="14"/>
      <c r="I25" s="14"/>
      <c r="J25" s="315" t="s">
        <v>124</v>
      </c>
      <c r="K25" s="316"/>
      <c r="L25" s="322">
        <v>1</v>
      </c>
      <c r="M25" s="322"/>
      <c r="X25" s="48"/>
    </row>
    <row r="26" spans="2:24" ht="13.5" customHeight="1" x14ac:dyDescent="0.2">
      <c r="B26" s="47"/>
      <c r="C26" s="324"/>
      <c r="D26" s="145" t="s">
        <v>219</v>
      </c>
      <c r="E26" s="326"/>
      <c r="F26" s="19" t="s">
        <v>125</v>
      </c>
      <c r="G26" s="19">
        <v>2</v>
      </c>
      <c r="H26" s="14"/>
      <c r="I26" s="14"/>
      <c r="J26" s="315" t="s">
        <v>126</v>
      </c>
      <c r="K26" s="316"/>
      <c r="L26" s="322">
        <v>2</v>
      </c>
      <c r="M26" s="322"/>
      <c r="X26" s="48"/>
    </row>
    <row r="27" spans="2:24" ht="13.5" customHeight="1" x14ac:dyDescent="0.2">
      <c r="B27" s="47"/>
      <c r="E27" s="143"/>
      <c r="F27" s="19" t="s">
        <v>127</v>
      </c>
      <c r="G27" s="19">
        <v>3</v>
      </c>
      <c r="H27" s="14"/>
      <c r="I27" s="14"/>
      <c r="J27" s="315" t="s">
        <v>128</v>
      </c>
      <c r="K27" s="316"/>
      <c r="L27" s="322">
        <v>3</v>
      </c>
      <c r="M27" s="322"/>
      <c r="X27" s="48"/>
    </row>
    <row r="28" spans="2:24" ht="13.5" customHeight="1" x14ac:dyDescent="0.2">
      <c r="B28" s="47"/>
      <c r="E28" s="143"/>
      <c r="F28" s="19" t="s">
        <v>129</v>
      </c>
      <c r="G28" s="19">
        <v>4</v>
      </c>
      <c r="H28" s="14"/>
      <c r="I28" s="14"/>
      <c r="J28" s="315" t="s">
        <v>130</v>
      </c>
      <c r="K28" s="316"/>
      <c r="L28" s="322">
        <v>4</v>
      </c>
      <c r="M28" s="322"/>
      <c r="X28" s="48"/>
    </row>
    <row r="29" spans="2:24" ht="13.5" customHeight="1" x14ac:dyDescent="0.2">
      <c r="B29" s="47"/>
      <c r="E29" s="143"/>
      <c r="F29" s="19" t="s">
        <v>131</v>
      </c>
      <c r="G29" s="19">
        <v>5</v>
      </c>
      <c r="H29" s="14"/>
      <c r="I29" s="14"/>
      <c r="J29" s="315" t="s">
        <v>132</v>
      </c>
      <c r="K29" s="316"/>
      <c r="L29" s="322">
        <v>5</v>
      </c>
      <c r="M29" s="322"/>
      <c r="X29" s="48"/>
    </row>
    <row r="30" spans="2:24" ht="13.5" customHeight="1" x14ac:dyDescent="0.2">
      <c r="B30" s="47"/>
      <c r="D30" s="14"/>
      <c r="E30" s="14"/>
      <c r="F30" s="14"/>
      <c r="G30" s="14"/>
      <c r="H30" s="14"/>
      <c r="I30" s="14"/>
      <c r="J30" s="14"/>
      <c r="K30" s="14"/>
      <c r="L30" s="14"/>
      <c r="M30" s="14"/>
      <c r="X30" s="48"/>
    </row>
    <row r="31" spans="2:24" ht="13.5" customHeight="1" x14ac:dyDescent="0.25">
      <c r="B31" s="47"/>
      <c r="D31" s="319" t="s">
        <v>133</v>
      </c>
      <c r="E31" s="319"/>
      <c r="F31" s="319"/>
      <c r="G31" s="319"/>
      <c r="H31" s="319"/>
      <c r="I31" s="319"/>
      <c r="J31" s="319"/>
      <c r="K31" s="319"/>
      <c r="X31" s="48"/>
    </row>
    <row r="32" spans="2:24" ht="13.5" customHeight="1" x14ac:dyDescent="0.25">
      <c r="B32" s="47"/>
      <c r="D32" s="317" t="s">
        <v>120</v>
      </c>
      <c r="E32" s="317" t="s">
        <v>121</v>
      </c>
      <c r="F32" s="308" t="s">
        <v>124</v>
      </c>
      <c r="G32" s="308"/>
      <c r="H32" s="337" t="s">
        <v>126</v>
      </c>
      <c r="I32" s="338"/>
      <c r="J32" s="44" t="s">
        <v>128</v>
      </c>
      <c r="K32" s="44" t="s">
        <v>130</v>
      </c>
      <c r="L32" s="43" t="s">
        <v>132</v>
      </c>
      <c r="P32" s="319" t="s">
        <v>147</v>
      </c>
      <c r="Q32" s="319"/>
      <c r="R32" s="319"/>
      <c r="S32" s="319"/>
      <c r="T32" s="319"/>
      <c r="X32" s="48"/>
    </row>
    <row r="33" spans="2:24" ht="13.5" customHeight="1" x14ac:dyDescent="0.2">
      <c r="B33" s="47"/>
      <c r="D33" s="317"/>
      <c r="E33" s="317"/>
      <c r="F33" s="318">
        <v>1</v>
      </c>
      <c r="G33" s="318"/>
      <c r="H33" s="320">
        <v>2</v>
      </c>
      <c r="I33" s="321"/>
      <c r="J33" s="45">
        <v>3</v>
      </c>
      <c r="K33" s="45">
        <v>4</v>
      </c>
      <c r="L33" s="45">
        <v>5</v>
      </c>
      <c r="P33" s="308" t="s">
        <v>133</v>
      </c>
      <c r="Q33" s="308"/>
      <c r="R33" s="308"/>
      <c r="S33" s="308" t="s">
        <v>146</v>
      </c>
      <c r="T33" s="308"/>
      <c r="X33" s="48"/>
    </row>
    <row r="34" spans="2:24" ht="13.5" customHeight="1" x14ac:dyDescent="0.2">
      <c r="B34" s="47"/>
      <c r="D34" s="19" t="s">
        <v>123</v>
      </c>
      <c r="E34" s="21">
        <v>1</v>
      </c>
      <c r="F34" s="311">
        <v>2</v>
      </c>
      <c r="G34" s="311"/>
      <c r="H34" s="309">
        <v>3</v>
      </c>
      <c r="I34" s="310"/>
      <c r="J34" s="41">
        <v>4</v>
      </c>
      <c r="K34" s="46">
        <v>5</v>
      </c>
      <c r="L34" s="40">
        <v>6</v>
      </c>
      <c r="P34" s="330" t="s">
        <v>148</v>
      </c>
      <c r="Q34" s="330"/>
      <c r="R34" s="330"/>
      <c r="S34" s="327" t="s">
        <v>149</v>
      </c>
      <c r="T34" s="327"/>
      <c r="X34" s="48"/>
    </row>
    <row r="35" spans="2:24" ht="13.5" customHeight="1" x14ac:dyDescent="0.2">
      <c r="B35" s="47"/>
      <c r="D35" s="19" t="s">
        <v>125</v>
      </c>
      <c r="E35" s="21">
        <v>2</v>
      </c>
      <c r="F35" s="311">
        <v>3</v>
      </c>
      <c r="G35" s="311"/>
      <c r="H35" s="309">
        <v>4</v>
      </c>
      <c r="I35" s="310"/>
      <c r="J35" s="46">
        <v>5</v>
      </c>
      <c r="K35" s="40">
        <v>6</v>
      </c>
      <c r="L35" s="40">
        <v>7</v>
      </c>
      <c r="P35" s="305" t="s">
        <v>150</v>
      </c>
      <c r="Q35" s="305"/>
      <c r="R35" s="305"/>
      <c r="S35" s="327" t="s">
        <v>151</v>
      </c>
      <c r="T35" s="327"/>
      <c r="X35" s="48"/>
    </row>
    <row r="36" spans="2:24" ht="13.5" customHeight="1" x14ac:dyDescent="0.2">
      <c r="B36" s="47"/>
      <c r="D36" s="19" t="s">
        <v>127</v>
      </c>
      <c r="E36" s="21">
        <v>3</v>
      </c>
      <c r="F36" s="311">
        <v>4</v>
      </c>
      <c r="G36" s="311"/>
      <c r="H36" s="328">
        <v>5</v>
      </c>
      <c r="I36" s="329"/>
      <c r="J36" s="40">
        <v>6</v>
      </c>
      <c r="K36" s="40">
        <v>7</v>
      </c>
      <c r="L36" s="42">
        <v>8</v>
      </c>
      <c r="P36" s="312">
        <v>5</v>
      </c>
      <c r="Q36" s="312"/>
      <c r="R36" s="312"/>
      <c r="S36" s="327" t="s">
        <v>152</v>
      </c>
      <c r="T36" s="327"/>
      <c r="X36" s="48"/>
    </row>
    <row r="37" spans="2:24" ht="13.5" customHeight="1" x14ac:dyDescent="0.2">
      <c r="B37" s="47"/>
      <c r="D37" s="19" t="s">
        <v>129</v>
      </c>
      <c r="E37" s="21">
        <v>4</v>
      </c>
      <c r="F37" s="312">
        <v>5</v>
      </c>
      <c r="G37" s="312"/>
      <c r="H37" s="306">
        <v>6</v>
      </c>
      <c r="I37" s="307"/>
      <c r="J37" s="40">
        <v>7</v>
      </c>
      <c r="K37" s="42">
        <v>8</v>
      </c>
      <c r="L37" s="42">
        <v>9</v>
      </c>
      <c r="P37" s="311" t="s">
        <v>153</v>
      </c>
      <c r="Q37" s="311"/>
      <c r="R37" s="311"/>
      <c r="S37" s="327" t="s">
        <v>154</v>
      </c>
      <c r="T37" s="327"/>
      <c r="X37" s="48"/>
    </row>
    <row r="38" spans="2:24" ht="13.5" customHeight="1" x14ac:dyDescent="0.2">
      <c r="B38" s="47"/>
      <c r="D38" s="19" t="s">
        <v>131</v>
      </c>
      <c r="E38" s="21">
        <v>5</v>
      </c>
      <c r="F38" s="305">
        <v>6</v>
      </c>
      <c r="G38" s="305"/>
      <c r="H38" s="306">
        <v>7</v>
      </c>
      <c r="I38" s="307"/>
      <c r="J38" s="42">
        <v>8</v>
      </c>
      <c r="K38" s="42">
        <v>9</v>
      </c>
      <c r="L38" s="42">
        <v>10</v>
      </c>
      <c r="X38" s="48"/>
    </row>
    <row r="39" spans="2:24" ht="13.5" customHeight="1" thickBot="1" x14ac:dyDescent="0.25">
      <c r="B39" s="22"/>
      <c r="C39" s="23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5"/>
    </row>
    <row r="40" spans="2:24" ht="16.5" customHeight="1" x14ac:dyDescent="0.2">
      <c r="D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2:24" ht="16.5" customHeight="1" x14ac:dyDescent="0.2">
      <c r="D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2:24" ht="12.75" customHeight="1" x14ac:dyDescent="0.2">
      <c r="D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2:24" ht="28.5" hidden="1" x14ac:dyDescent="0.2">
      <c r="B43" s="16" t="s">
        <v>184</v>
      </c>
      <c r="D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2:24" ht="15" hidden="1" x14ac:dyDescent="0.25">
      <c r="B44" s="16" t="s">
        <v>213</v>
      </c>
      <c r="D44" s="26"/>
      <c r="F44" s="14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2:24" ht="42.75" hidden="1" x14ac:dyDescent="0.2">
      <c r="B45" s="16" t="s">
        <v>214</v>
      </c>
      <c r="D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2:24" x14ac:dyDescent="0.2">
      <c r="D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2:24" x14ac:dyDescent="0.2">
      <c r="D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2:24" x14ac:dyDescent="0.2">
      <c r="D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4:4" ht="12.75" customHeight="1" x14ac:dyDescent="0.2">
      <c r="D49" s="14"/>
    </row>
    <row r="50" spans="4:4" x14ac:dyDescent="0.2">
      <c r="D50" s="14"/>
    </row>
  </sheetData>
  <mergeCells count="50">
    <mergeCell ref="S37:T37"/>
    <mergeCell ref="P37:R37"/>
    <mergeCell ref="P34:R34"/>
    <mergeCell ref="B9:R9"/>
    <mergeCell ref="B6:X6"/>
    <mergeCell ref="F23:G23"/>
    <mergeCell ref="J23:M23"/>
    <mergeCell ref="H32:I32"/>
    <mergeCell ref="J25:K25"/>
    <mergeCell ref="J26:K26"/>
    <mergeCell ref="L27:M27"/>
    <mergeCell ref="L28:M28"/>
    <mergeCell ref="D31:K31"/>
    <mergeCell ref="F32:G32"/>
    <mergeCell ref="L25:M25"/>
    <mergeCell ref="L26:M26"/>
    <mergeCell ref="S34:T34"/>
    <mergeCell ref="F34:G34"/>
    <mergeCell ref="S35:T35"/>
    <mergeCell ref="S36:T36"/>
    <mergeCell ref="H36:I36"/>
    <mergeCell ref="F35:G35"/>
    <mergeCell ref="D32:D33"/>
    <mergeCell ref="F33:G33"/>
    <mergeCell ref="B2:C4"/>
    <mergeCell ref="D2:V4"/>
    <mergeCell ref="J28:K28"/>
    <mergeCell ref="P32:T32"/>
    <mergeCell ref="E32:E33"/>
    <mergeCell ref="H33:I33"/>
    <mergeCell ref="J29:K29"/>
    <mergeCell ref="L29:M29"/>
    <mergeCell ref="C25:C26"/>
    <mergeCell ref="E25:E26"/>
    <mergeCell ref="W2:X4"/>
    <mergeCell ref="B7:X8"/>
    <mergeCell ref="F38:G38"/>
    <mergeCell ref="H38:I38"/>
    <mergeCell ref="P33:R33"/>
    <mergeCell ref="H35:I35"/>
    <mergeCell ref="H34:I34"/>
    <mergeCell ref="F36:G36"/>
    <mergeCell ref="F37:G37"/>
    <mergeCell ref="P36:R36"/>
    <mergeCell ref="H37:I37"/>
    <mergeCell ref="P35:R35"/>
    <mergeCell ref="L24:M24"/>
    <mergeCell ref="J24:K24"/>
    <mergeCell ref="J27:K27"/>
    <mergeCell ref="S33:T33"/>
  </mergeCells>
  <phoneticPr fontId="1" type="noConversion"/>
  <conditionalFormatting sqref="K11:K21">
    <cfRule type="cellIs" dxfId="7" priority="42" stopIfTrue="1" operator="equal">
      <formula>"EXTREMO"</formula>
    </cfRule>
    <cfRule type="cellIs" dxfId="6" priority="43" stopIfTrue="1" operator="equal">
      <formula>"ALTO"</formula>
    </cfRule>
    <cfRule type="cellIs" dxfId="5" priority="44" stopIfTrue="1" operator="equal">
      <formula>"MEDIO"</formula>
    </cfRule>
    <cfRule type="cellIs" dxfId="4" priority="45" stopIfTrue="1" operator="equal">
      <formula>"BAJO"</formula>
    </cfRule>
  </conditionalFormatting>
  <conditionalFormatting sqref="R11:R21">
    <cfRule type="cellIs" dxfId="3" priority="82" stopIfTrue="1" operator="equal">
      <formula>"EXTREMO"</formula>
    </cfRule>
    <cfRule type="cellIs" dxfId="2" priority="83" stopIfTrue="1" operator="equal">
      <formula>"ALTO"</formula>
    </cfRule>
    <cfRule type="cellIs" dxfId="1" priority="84" stopIfTrue="1" operator="equal">
      <formula>"MEDIO"</formula>
    </cfRule>
    <cfRule type="cellIs" dxfId="0" priority="85" stopIfTrue="1" operator="equal">
      <formula>"BAJO"</formula>
    </cfRule>
  </conditionalFormatting>
  <dataValidations count="1">
    <dataValidation type="list" allowBlank="1" showInputMessage="1" showErrorMessage="1" sqref="L11:L21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4" orientation="landscape" verticalDpi="4294967295" r:id="rId1"/>
  <headerFooter alignWithMargins="0"/>
  <rowBreaks count="1" manualBreakCount="1">
    <brk id="14" min="1" max="2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Maria Natalia Marcillo Vela</cp:lastModifiedBy>
  <cp:revision/>
  <dcterms:created xsi:type="dcterms:W3CDTF">2007-06-14T01:55:06Z</dcterms:created>
  <dcterms:modified xsi:type="dcterms:W3CDTF">2025-07-07T20:03:44Z</dcterms:modified>
  <cp:category/>
  <cp:contentStatus/>
</cp:coreProperties>
</file>