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202300"/>
  <mc:AlternateContent xmlns:mc="http://schemas.openxmlformats.org/markup-compatibility/2006">
    <mc:Choice Requires="x15">
      <x15ac:absPath xmlns:x15ac="http://schemas.microsoft.com/office/spreadsheetml/2010/11/ac" url="https://juspemil-my.sharepoint.com/personal/marie_aragon_justiciamilitar_gov_co/Documents/mararag/Desktop/PROCESOS/PROCESOS 2025/ADECUACION IPIAY/OBSERVACION EXTEMPORANEA TECNICA/"/>
    </mc:Choice>
  </mc:AlternateContent>
  <xr:revisionPtr revIDLastSave="0" documentId="8_{D36FEE96-D2D4-425E-A82E-6A69F7435E04}" xr6:coauthVersionLast="47" xr6:coauthVersionMax="47" xr10:uidLastSave="{00000000-0000-0000-0000-000000000000}"/>
  <bookViews>
    <workbookView xWindow="-120" yWindow="-120" windowWidth="29040" windowHeight="15840" xr2:uid="{C884C612-281B-4A29-AEE2-DC33B32E198D}"/>
  </bookViews>
  <sheets>
    <sheet name="Presupuesto Apiay" sheetId="3" r:id="rId1"/>
    <sheet name="Hoja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4" i="3" l="1"/>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D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D20" i="3"/>
  <c r="F19" i="3"/>
  <c r="F18" i="3"/>
  <c r="F17" i="3"/>
  <c r="F16" i="3"/>
  <c r="F15" i="3"/>
  <c r="F14" i="3"/>
  <c r="F13" i="3"/>
  <c r="F12" i="3"/>
  <c r="F11" i="3"/>
  <c r="F10" i="3"/>
  <c r="F9" i="3"/>
  <c r="F8" i="3"/>
  <c r="F7" i="3"/>
  <c r="F6" i="3"/>
  <c r="F5" i="3"/>
  <c r="A5" i="3"/>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F20" i="3" l="1"/>
  <c r="F75" i="3"/>
  <c r="F115" i="3"/>
  <c r="F117" i="3" s="1"/>
  <c r="F118" i="3" l="1"/>
  <c r="F120" i="3"/>
  <c r="F121" i="3" s="1"/>
  <c r="F119" i="3"/>
  <c r="F122" i="3" l="1"/>
</calcChain>
</file>

<file path=xl/sharedStrings.xml><?xml version="1.0" encoding="utf-8"?>
<sst xmlns="http://schemas.openxmlformats.org/spreadsheetml/2006/main" count="236" uniqueCount="129">
  <si>
    <t>CANTIDADES ADECUACIONES 2025</t>
  </si>
  <si>
    <t>Apiay</t>
  </si>
  <si>
    <t>NO.</t>
  </si>
  <si>
    <t>ÍTEM</t>
  </si>
  <si>
    <t>UNIDAD</t>
  </si>
  <si>
    <t xml:space="preserve">CANTIDAD </t>
  </si>
  <si>
    <t xml:space="preserve">VALOR UNITARIO </t>
  </si>
  <si>
    <t>VALOR TOTAL</t>
  </si>
  <si>
    <t xml:space="preserve">Demolición y desmonte de cielorraso en lamina de yeso-cartón con su estructura, templetes, y todo lo implementado para su soporte. Incluye empaque, cargue,  transporte, disposición final  certificada. </t>
  </si>
  <si>
    <t>m²</t>
  </si>
  <si>
    <t xml:space="preserve">Demolición y desmonte de muro en lamina de yeso-cartón con su estructura, templetes, perfiles y todo lo implementado para su soporte. Incluye empaque, cargue,  transporte, disposición final  certificada. </t>
  </si>
  <si>
    <t xml:space="preserve">Desmonte de luminarias, parlantes, apliques, accesorios, etc., existentes en cielorraso incluye empaque, cargue,  transporte, disposición final  certificada. </t>
  </si>
  <si>
    <t>Un.</t>
  </si>
  <si>
    <t xml:space="preserve">Desmonte Cable UTP, normal y regulado. Equivalente a m de tubería o canaleta. +  Incluye empaque, cargue,  transporte, disposición final  certificada. </t>
  </si>
  <si>
    <t>m</t>
  </si>
  <si>
    <t xml:space="preserve">Desmonte de puntos eléctricos y datos Incluye empaque, cargue,  transporte, disposición final  certificada. </t>
  </si>
  <si>
    <t xml:space="preserve">Desmonte de puertas, marcos, ventanas, fijos en vidrio  Incluye empaque, cargue,  transporte, disposición final+C46  certificada. </t>
  </si>
  <si>
    <t xml:space="preserve">Desmonte de puerta en madera / vidrio / metal  + marcos, cerraduras herrajes, accesorios, disposición final Incluye empaque, cargue,  transporte, disposición final  certificada. </t>
  </si>
  <si>
    <t xml:space="preserve">Desmonte de ventanería metálica.  vidrios, marcos, herrajes, accesorios, Incluye empaque, cargue,  transporte, disposición final  certificada. </t>
  </si>
  <si>
    <t xml:space="preserve">Desmonte de espejos incluye empaque, cargue,  transporte, disposición final  certificada. </t>
  </si>
  <si>
    <t xml:space="preserve">Demolición de enchapes  y retiro de material cementante en piso / muro, incluye empaque, cargue, transporte, disposición final certificada. </t>
  </si>
  <si>
    <t xml:space="preserve">desmonte de guardaescoba existente, incluye empaque, cargue,  transporte y disposición final certificada. </t>
  </si>
  <si>
    <t>Demolición lineal de elementos estructurales VIGA Y/O COLUMNA en concreto armado de 3500 Psi, incluye acero de refuerzo + empaque, cargue, transporte, disposición final certificada.</t>
  </si>
  <si>
    <t>Realización de regatas en concreto Y/O  mampostería para instalación de tubería @3 x 1½" desde punto 0 de datos y eléctricos hasta ubicación final, incluye tubería PVC Conduit 1½", accesorios Conduit tipo pesado  1½", limpiador pegante + mortero de relleno  empaque y disposición final certificada de los escombros.</t>
  </si>
  <si>
    <t xml:space="preserve">Demolición muros en mampostería e=15cm. incluye empaque, cargue,  transporte, disposición final  certificada. </t>
  </si>
  <si>
    <t xml:space="preserve">Demolición muro mampostería ladrillo e=25cm. incluye empaque, cargue,  transporte, disposición final  certificada. </t>
  </si>
  <si>
    <t xml:space="preserve">Demolición muro mampostería ladrillo e=40cm. incluye empaque, cargue,  transporte, disposición final  certificada. </t>
  </si>
  <si>
    <t xml:space="preserve">Mantenimiento de cubierta en teja termoacústica, incluye fijaciones  limpieza, personal capacitado para impermeabilización en alturas + todo lo necesario para su correcta instalación y funcionamiento.  </t>
  </si>
  <si>
    <t>Impermeabilización en manto asfáltico con foil de aluminio, + emulsión asfáltica impermeabilizante Texsalum Pintura Bituminosa De Aluminio Protección UV Cubiertas Y Asfalto O SIMILAR, incluye aplicación (CILINDRO DE GAS, QUEMADOR, RODILLOS ETC), manto, emulsión,  y personal capacitado para impermeabilización en alturas + todo lo necesario para su correcta instalación y funcionamiento.</t>
  </si>
  <si>
    <t>suministro e instalación de Cinta Multiseal Bituminosa Autoadhesiva Impermeabilizante Aluminio mínimo 30cm, incluye instalación y personal capacitado para impermeabilización en alturas + todo lo necesario para su correcta instalación y funcionamiento.</t>
  </si>
  <si>
    <t>Suministro e instalación teja Fibra de vidrio traslucida, con protección UV alta resistencia a la intemperie, incluye anclajes, fijaciones cortes,  instalación y personal capacitado para instalación en alturas + todo lo necesario para su correcta instalación y funcionamiento.</t>
  </si>
  <si>
    <t xml:space="preserve">Muro en Mampostería de e:15 cm en Bloque #5, afirmado y pañetado por ambas caras con mortero  1:3 incluye grapas de fijación a muros existentes, corte de acabado e instalado sobre placa estructural. </t>
  </si>
  <si>
    <t xml:space="preserve">Columneta de confinamiento en concreto 3000psi 0,25 x 0,12, con refuerzo principal 4#4, anclado a elementos estructurales, superior e inferior + flejes #3 cada 0,15cm. Incluye formaleta y todo lo necesario para su ejecución. </t>
  </si>
  <si>
    <t>Vigueta de confinamiento en concreto 3000psi 0,25 x 0,12m + refuerzo principal 4#4, anclado a elementos estructurales horizontales + flejes #3@15cm, Incluye formaleta y todo lo necesario para su ejecución.</t>
  </si>
  <si>
    <t xml:space="preserve">Pañete lineal de hasta 20cm de muros en mampostería 1:3, incluye filos y dilataciones lineales </t>
  </si>
  <si>
    <t>Suministro e instalación de estuco plástico sobre pañete de mortero en muros de mampostería, se debe garantizar el acabado fino, dejar listo para pintura, incluye lijado, y el remasillado necesario.</t>
  </si>
  <si>
    <t>Raspado de pintura, y material cementante ( incluye pintura, estuco mortero)</t>
  </si>
  <si>
    <t>Suministro e instalación de Pintura para Interior/Exterior Bloqueo de Humedad Sellamur Blanco  garantia 5 año O SIMILAR que bloquee humedades severas que sea Anti-hongos y Anti-moho,  incluye aplicación, accesorios y todo lo cerrecto para su correcta ejecución.</t>
  </si>
  <si>
    <t>Suministro e instalación de Muro en lámina de yeso-cartón  de e:12 cm. Dos caras de yeso-cartón de 1/2"  + estructura en perfil canal en lámina galvanizada base 9 + perfil paral en lámina galvanizada base 9, instalados cada 61 Cm. con fijaciones al piso,  + cinta malla fibra de vidrio + aislamiento termoacústico en lana de roca. incluye  tratamiento de juntas, filos, y vanos con estucado general.</t>
  </si>
  <si>
    <t>Remate de vanos y filos incluye  en muro de mampostería, se debe dejar el afinado listo para la instalación del marco de puertas y ventanas incluye Cinta Filo Metálica Acero Multiobras o similar en 2 filos.</t>
  </si>
  <si>
    <t>Suministro e instalación de cielorraso en lamina de yeso-cartón, con estructura cada 61 cm, perfilería rolada calibre 24 viguetas y omegas, lámina de panel yeso RH de 3/8"; + cinta malla fibra de vidrio, cuelgas, y todo lo necesario para su correcto funcionamiento incluye tratamiento de juntas, filos, y vanos con estucado general. incluye vanos para tapas de inspección y luminarias.</t>
  </si>
  <si>
    <t xml:space="preserve">Suministro e instalación de estructura metálica color blanco  de cielorraso modular 60 x 60cm incluye  Perfil autoensamble principal + Perfil auto ensamble secundario + Perfil ángulo, cuelgas templetes, fijaciones, tornillería cortes y remates y todo lo necesario para su correcta instalación y funcionamiento.  </t>
  </si>
  <si>
    <t xml:space="preserve">suministro e instalación Lamina difusora de acrílico - policarbonato translucido para cielorraso modular de 60x60cm </t>
  </si>
  <si>
    <t xml:space="preserve">Conformado de muros para ducto de cielorraso a cubierta, en placa de fibrocemento 6mm. Acabado estucado y pintado de blanco con estructura en perfilería galvanizada. Incluye perfil paral base 6, perfil canal base 6, cuelgas templetes y todo lo necesario para su instalación y funcionamiento </t>
  </si>
  <si>
    <t>Refuerzo y conformado de vanos de cielorraso con MARCO EMPOTRABLE PARA PANEL LED 60X60, fijado a estructura metálica o cuelgas a elemento estructural, incluye cortes de placa de yeso, cortes y refuerzo de estructura metálica, fijaciones, empastado y todo lo correcto para su instalación, y funcionamiento</t>
  </si>
  <si>
    <t xml:space="preserve">Suministro e instalación de refuerzo en lámina de tríplex 15mm x 20cm de ancho, TIPO ARAUCOPLY O SIMILAR fijada a estructura galvanizada de cielorraso mediante ángulo y tornillería cabeza plana, que permita la instalación de la lamina de yeso, sin afectaciones de nivel, para fijación y anclaje de divisiones de aluminio </t>
  </si>
  <si>
    <t xml:space="preserve">suministro e instalación de ventanas de inspección para cielorraso+ Tapa Regular Invisible 60X60 Drywall o similar incluye corte de lamina Drywall corte y refuerzo estructura metálica + todo lo correcto para su instalación y funcionamiento </t>
  </si>
  <si>
    <t>Refuerzo y conformado de vanos en estructura metálica coldrolled tubo rectangular 90x40mm cal.16 fijado a piso y estructura superior, incluye fijaciones, soldadura, dos manos de pintura anticorrosiva por todas sus caras, previo al conformado del muro, y todo lo necesario para su correcta instalación.</t>
  </si>
  <si>
    <t>Suministro e instalación de espejo, bordes biselados, flotado sobre marco de aluminio oculto, incluye cinta doble faz silicona, chazos, y todo lo necesario para su correcta instalación.</t>
  </si>
  <si>
    <t>Pintura interior sobre muros, incluye resanes, filos y dilataciones. Vinilo tipo 1, dos (2) manos</t>
  </si>
  <si>
    <t>lineal pintura interior sobre muros, incluye resanes, filos y dilataciones. Vinilo tipo 1, dos (2) manos</t>
  </si>
  <si>
    <t>Pintura interior en cielorraso, incluye resanes, filos y dilataciones. Vinilo tipo 1, dos (2) manos</t>
  </si>
  <si>
    <t>Pintura exterior para fachadas con Acabado mate, Alta resistencia a la intemperie, Excelente nivelación, Alta resistencia a la alcalinidad aplicada sobre muros, incluye resanes, filos y dilataciones. Vinilo tipo 1, dos (2) manos</t>
  </si>
  <si>
    <t>lineal pintura exterior para fachadas con Acabado mate, Alta resistencia a la intemperie, Excelente nivelación, Alta resistencia a la alcalinidad aplicada sobre muros, incluye resanes, filos y dilataciones. Vinilo tipo 1, dos (2) manos</t>
  </si>
  <si>
    <t>Pintura  exterior para fachadas con Acabado mate, Alta resistencia a la intemperie, Excelente nivelación, Alta resistencia a la alcalinidad aplicada en cielorraso, incluye resanes, filos y dilataciones. Vinilo tipo 1, dos (2) manos</t>
  </si>
  <si>
    <t>Suministro e instalación enchape de pared en baldosa cerámica blanca formato 30x60cm, incluye pegante para cerámica, dilatadores plásticos, y emboquillado general.</t>
  </si>
  <si>
    <t xml:space="preserve">suministro e instalación de wing curvo en aluminio crudo, para filos de muros en enchape. Incluye pegante, boquilla y todo lo necesario para su correcta instalación </t>
  </si>
  <si>
    <t>Suministro e instalación enchape de piso en porcelanato formato 60x60cm, incluye pegante para porcelanato, dilatadores plásticos, y emboquillado general.</t>
  </si>
  <si>
    <t xml:space="preserve">Suministro e instalación de guarda escoba en porcelanato negro liso sin textura con altura de 10cm. Incluye pegante para porcelanato, o pegante epóxico tipo sica Flex o similar, incluye emboquillado en juntas con boquilla de látex negra  y superior con remate de pintura color negro.  + todo lo necesario para su correcta instalación </t>
  </si>
  <si>
    <t>Suministro e instalación de inodoro de porcelana sanitaria con garantía de por vida color blanco, con tanque bajo, una pieza, con asiento y tapa lacados, ahorrador de agua, tipo Sanitario corona Montecarlo Alongado Blanco Corona O SIMILAR. Con todos sus accesorios, instalación y llave registro  de entrada metálica en acero inoxidable TIPO Válvula para Lavadora de 1/2pg Cromada O SIMILAR,  + sello de silicona, emboquillado, y todo lo necesario para su correcto funcionamiento.</t>
  </si>
  <si>
    <t>Suministro e instalación lavamanos mono control de porcelana sanitaria con garantía de por vida color blanco,  para colgar, tipo Lavamanos Cuadrado Portante Pared 46.5x46.5x13.5cm O SIMILAR incluye grifería mono control tipo Grifería corona Lavamanos Temporizador Diagonal Push O SIMILAR, sinfón con rejilla metálica, llave registro metálica de entrada  TIPO Válvula para Lavadora de 1/2pg Cromada O SIMILAR,, sello en silicona, flanche y todo lo necesario para su correcto funcionamiento.</t>
  </si>
  <si>
    <t>Suministro e instalación urinal línea institucional, de porcelana sanitaria con garantía de por vida color blanco tipo Orinal Arrecife Para Fluxómetro O SIMILAR. entrada superior, incluye grifería Grival orinal Push antivandálica O SIMILAR, sifón con rejilla metálica sello de silicona, flanche, fijaciones en acero inoxidable 304, y todo lo correcto para su instalación y funcionamiento.</t>
  </si>
  <si>
    <t>Suministro e instalación de dispensador de papel higiénico en acero inoxidable (incluye accesorios de instalación y todo lo correcto para su funcionamiento)</t>
  </si>
  <si>
    <t>Suministro e instalación de dispensador de jabón de empotrar en acero inoxidable (incluye accesorios de instalación y todo lo correcto para su funcionamiento)</t>
  </si>
  <si>
    <t xml:space="preserve">suministro e instalación de división en acero inoxidable 304 acabado cepillado o similar, incluye puerta con pestillo, fijaciones y anclajes a piso, pared y todos los necesarios en acero inoxidable 304  </t>
  </si>
  <si>
    <t xml:space="preserve">Poceta en granito prefabricada dimensiones 50 x 50 x 40 cm, grifería metálica tipo llave jardín PCP O SIMILAR, incluye transporte, instalación, accesorios de drenaje y todo lo correcto para su impermeabilización y correcto funcionamiento  </t>
  </si>
  <si>
    <t xml:space="preserve">Regatas en mampostería y/o concreto, (Piso, Muro, Techo) incluye herramienta menor, trasiego de escombros, incluye empaque, cargue,  transporte, disposición final  certificada. </t>
  </si>
  <si>
    <t>excavación manual,  regatas en mampostería y/o concreto + derivación de punto hidráulico, PVC presión¾  incluye accesorios (uniones, codos 90° codos 45° universales ETC) pegante, limpiador y todo lo correcto para su funcionamiento</t>
  </si>
  <si>
    <t>excavación manual, regatas en mampostería y/o concreto + derivación a punto sanitario en 4", incluye sifón, uniones y accesorios, pegante, limpiador y todo lo correcto para su funcionamiento</t>
  </si>
  <si>
    <t>Suministro e instalación poyo, en mampostería maciza tipo tolete, ancho de 15cm, y altura de 25cm, fijado al piso de concreto, incluye cortes en acabado cerámico, mortero de pega y pañete 1:3, afinado estucado y pintado + Cinta Filo Metálica Acero Multiobras O SIMILAR en 2 filos.</t>
  </si>
  <si>
    <t>Suministro e instalación de divisiones en vidrio laminado 4+4, con perfilería en aluminio anodizado negro (marco en perfil tipo VP 3831 o equivalente)  proyectante de 1 1/2" * 1 1/2",  incluye película autoadhesiva (Sand blasting) tipo frost</t>
  </si>
  <si>
    <t xml:space="preserve">Suministro e instalación de puertas en vidrio laminado 4+4, con perfilería en aluminio anodizado negro, proyectante de 1 1/2" * 1 1/2", incluye película autoadhesiva  Sand blasting tipo frost, Bisagra Balinera Inoxidable X4 TIPO Bisagra Pta Acero Inox 3-1/2 X 2-1/4pulg 1.5mm O SIMILAR, cerradura de manija accent cromado mate llave exterior y manija interior, Tope Puerta Resorte Piso Pared Goma Parachoque Negro y todo lo necesario para su correcto funcionamiento. </t>
  </si>
  <si>
    <t>Suministro e instalación de ventanas en aluminio 744, Anodizado, negro, vidrio laminado crudo 4+4 incoloro con perfilería en aluminio anodizado negro, corredera de 1 1/2" * 1 1/2", incluye película autoadhesiva  Sand blasting tipo frost, rodachina española y cerradura de impacto, + alfajía en aluminio negro perfil 449,fijaciones sello en silicona protección UV, sello al muro y todo lo necesario para su correcta instalación y funcionamiento.</t>
  </si>
  <si>
    <t>Gabinete de 60cm de fondo, en lámina de aglomerado  18mm tipo RH con acabado fenólico color Formica Okumen 1535, cantos en PVC rígido incluye puertas herrajes, entrepaños, patas metálicas niveladoras, fijaciones, y todo lo necesario para su correcta instalación y funcionamiento</t>
  </si>
  <si>
    <t>Suministro e instalación de puerta interior sencilla, en acabado fenólico tipo melamina o similar Formica color wengue 1807 por sus dos caras y 4 cantos con cerradura pomo en acero satín o similar. Marco completo acabado en Formica color wengue 1807, Bisagra Balinera Inoxidable X4 TIPO Bisagra Pta Acero Inox 3-1/2 X 2-1/4pulg 1.5mm O SIMILAR, cerradura de manija accent cromado mate llave exterior y manija interior, Tope Puerta Resorte Piso Pared Goma Parachoque Negro y todo lo necesario para su correcta instalación y funcionamiento</t>
  </si>
  <si>
    <t>Puerta en celosía de aluminio anodizado color negro perfil VP-315, incluye marco fijaciones, Bisagra Balinera Inoxidable X4 TIPO Bisagra Pta Acero Inox 3-1/2 X 2-1/4pulg 1.5mm O SIMILAR,  cerradura de seguridad  SEGUREX Kit Cerradura Entrada Principal Monticello 580 O SIMILAR, Tope Puerta Resorte Piso Pared Goma Parachoque Negro y todo lo necesario para su correcta instalación y funcionamiento</t>
  </si>
  <si>
    <t>Suministro e instalación de puertas en vidrio templado de 10mm, porta hoja o Zócalo de Puerta Vidrio 90mm S369 en aluminio anodizado negro superior e inferior  incluye película autoadhesiva  Sand blasting tipo frost, + porta cerradura para vidrio, cerrojo llave-llave tipo yale o similar + quicios de vaivén fijados a piso + manijas de 0,60cm en acero inoxidable, y todo  lo necesario para su correcto funcionamiento. dos hojas de 0,8 x 2,10</t>
  </si>
  <si>
    <t>Suministro e instalación de  puerta en lámina  en calibre 14, con bastidor de acero cal.14 y refuerzos interiores, lamina en ambas caras de la hoja, Bisagras de Seguridad Anti palanca O SIMILAR mínimo 4,  acabado en pintura electroestática. Incluye marco metálico empotrado a concreto + cerradura de seguridad tipo Cerrojo Seguridad 4 Pasadores 15mm Tipo Acero Ezcurra O SIMILAR + SEGUREX Kit Cerradura Entrada Principal Monticello 580 O SIMILAR, Cierrapuertas Hidráulico Ajustable hasta 80kg y todo lo necesario para su correcta instalación y funcionamiento</t>
  </si>
  <si>
    <t>Suministro de diseños unifilares, cuadro de cargas, y distribución eléctrica, firmado por un profesional avalado por el consejo profesional Nacional de Ingenierías Eléctrica, Mecánica y Profesiones Afines con mínimo 5 años de experiencia en área de construcción</t>
  </si>
  <si>
    <t>Glb.</t>
  </si>
  <si>
    <t>Estudio de calidad de la energía en trasformador circundante.</t>
  </si>
  <si>
    <t>suministro e instalación de luminaria tipo panel led cuadrada de 60x60 cm. de 45va/120v ip 22 con flujo luminoso de 3200 lm, incluye cable eléctrico libre de halógenos, cable encauchetado libre de halógenos 2 x 12 certificado 3 metros, Clavija industrial blindada polarizada NYLON AMARILLO, toma aérea industrial blindada polarizada NYLON AMARILLO,  y todo lo necesario para su correcto funcionamiento e instalación.</t>
  </si>
  <si>
    <t xml:space="preserve">suministro e instalalación Alambre de Continuidad No. 12. certificado con código de color, totalmente libre de alógenos </t>
  </si>
  <si>
    <t xml:space="preserve">suministro e instalalación Alambre de Continuidad No. 10. certificado con código de color, totalmente libre de alógenos </t>
  </si>
  <si>
    <t xml:space="preserve">suministro e insta lalación Cable eléctrico encauchetado 3x12. certificado, totalmente libre de alógenos </t>
  </si>
  <si>
    <t>Tablero trifásico 3F - 5H - 208/120V - 18 circuitos. (Suministro e instalación. Con puerta, chapa, espacio para totalizador)</t>
  </si>
  <si>
    <t>Tablero trifásico 3F - 5H - 208/120V - 24 circuitos. (Suministro e instalación. Con puerta, chapa, espacio para totalizador)</t>
  </si>
  <si>
    <t>Tablero eléctrico Tipo Pesado 42 Circuitos 3F. 5H. 225A. (Suministro e instalación. Con puerta, chapa, espacio para totalizador)</t>
  </si>
  <si>
    <t>Tubería  EMT 1/2". (Suministro e instalación. Incluye accesorios de conexión, soporte, anclaje necesarios)</t>
  </si>
  <si>
    <t>Tubería  EMT 3/4". (Suministro e instalación. Incluye accesorios de conexión, soporte, anclaje necesarios)</t>
  </si>
  <si>
    <t>Tubería EMT 3". (Suministro e instalación. Incluye accesorios de conexión, soporte, anclaje necesarios)</t>
  </si>
  <si>
    <t>Suministro e instalación de acometida eléctrica en cables Cu. 3#1/0F+ 1#2/0N</t>
  </si>
  <si>
    <t>Suministro e instalación de cajas de inspección en cumplimiento normativo concreto prefabricado con tapa y manija</t>
  </si>
  <si>
    <t>Suministro e instalación de tablero tipo cofre de dimensiones mínimas 80cm x 70cm x 40cm con barrajes de cobre de 250A</t>
  </si>
  <si>
    <t>Suministro e instalación de totalizador 3x150A graduable</t>
  </si>
  <si>
    <t>Suministro e instalación de totalizador 3x75A graduable</t>
  </si>
  <si>
    <t>Suministro e instalación de totalizador 3x50A fijo</t>
  </si>
  <si>
    <t>Suministro e instalación de totalizador 3x40A fijo</t>
  </si>
  <si>
    <t xml:space="preserve">Suministro e instalación de Interruptor enchufable 1x15A hasta 50A, 10 KA a 240V. </t>
  </si>
  <si>
    <t xml:space="preserve">Suministro e instalación de Breaker enchufable de  20A. </t>
  </si>
  <si>
    <t xml:space="preserve">Suministro e instalación de Breaker 1 polo 40A 15 Kva. </t>
  </si>
  <si>
    <t xml:space="preserve">Suministro e instalación de Breaker 1 polo 20A </t>
  </si>
  <si>
    <t xml:space="preserve">Suministro e instalación de Interruptor enchufable 2x15 hasta 60A, 10 KA a 240V. </t>
  </si>
  <si>
    <t xml:space="preserve">Suministro e instalación de Breaker enchufable de 3x30A /20A. </t>
  </si>
  <si>
    <t xml:space="preserve">Suministro e instalación de Breaker enchufable de 3x40A. </t>
  </si>
  <si>
    <t xml:space="preserve">Suministro e instalación de  Breaker enchufable de 3x80A. </t>
  </si>
  <si>
    <t xml:space="preserve">Suministro e instalación de Breaker enchufable de 3x100A. </t>
  </si>
  <si>
    <t xml:space="preserve">Suministro e instalación de Caja de paso metálica galvanizada 10x10 cm. </t>
  </si>
  <si>
    <t>Suministro e instalación de Caja de paso metálica  15x15 cm. Acabado de pintura electrostática blanca texturizada, knock outs para diferentes diámetros y chapa plástica en polipropileno resortada. Certificado RETIE.</t>
  </si>
  <si>
    <t xml:space="preserve">Salida interruptor sencillo. Incluye caja, tubería, cable 3 metros, aparato, accesorios </t>
  </si>
  <si>
    <t xml:space="preserve">Salida interruptor doble tipo Luminex. Incluye caja, tubería, cable 3 metros, aparato, accesorios </t>
  </si>
  <si>
    <t>Salidas interruptor con sensor de movimiento. Incluye caja, tubería, cable 3 metros, aparato, accesorios</t>
  </si>
  <si>
    <t>Salida interruptor conmutable sencillo. Incluye caja, tubería, cable 3 metros, aparato, accesorios</t>
  </si>
  <si>
    <t>Bandeja Portacable tipo Malla Alto: 65 mm Ancho: 300 mm cm. Electrozincada ZINCADA Incluye anclajes, soportes, accesorios necesarios y todo lo necesario para su correcta instalación y funcionamiento.</t>
  </si>
  <si>
    <t>Suministro e instalación de salida eléctrica bifásica L5-20 208V/220V para equipo de aire acondicionado</t>
  </si>
  <si>
    <t xml:space="preserve">Suministro e instalación Extractor centrífugo techo24.2x24.2x13 cm incluye  cable eléctrico libre de halógenos, cable encauchetado 2 x 12 certificado, Clavija industrial blindada polarizada NYLON AMARILLO, toma aérea industrial blindada polarizada NYLON AMARILLO, instalado al interruptor de encendido  y todo lo necesario para su correcto funcionamiento e instalación. </t>
  </si>
  <si>
    <t xml:space="preserve"> </t>
  </si>
  <si>
    <t>Cable desnudo de Cu No.2, Interconexión equipotencial en terreno. (Suministro e instalación. Incluye excavación, relleno, accesorios necesarios)</t>
  </si>
  <si>
    <t xml:space="preserve">Sistema de puesta a tierra compuesto por tres (3) varillas 5/8 de cobre de 2,4m cooperwell Cu/Fe, cable de cobre #2AWG y conectores en soldadura exotérmica aplicada en molde  en cumplimiento RETIE. Incluye alistamiento del terreno con gel y bentonita, cajas de inspección prefabricadas en concreto, con tapa en concreto y marco de acero u manija, debidamente identificado con símbolo de puesta a tierra </t>
  </si>
  <si>
    <t xml:space="preserve">Pedestal para banderas dimensiones 0,8 x 1,6 h 0,40 en mampostería maciza tipo tolete, afirmado y pañetado con mortero de pega 1:3, incluye dados en concreto pañetados, 0,40 x 0,40 h 0,20 X 2 + 0,40 x 0,40 h 0,40 X 1, con acabado estuco plástico para exteriores, y pintura premium para exteriores. + Tubos agua negra 2 ½ pulgadas, 2 x 3,50m y 1 x 4,50m, pintado con anticorrosivo, 2 manos, y como acabado pintura tipo esmalte color negro, las astas incluyen la polea superior, y argolla soldadadas y pintadas, la punta del asta incluye remate tipo bola de bronce o similar. INCLUYE EXCAVACIÓN Y SOBRECIMIENTO </t>
  </si>
  <si>
    <t xml:space="preserve">Suministro e instalación de señalización en acrílico de 4mm y señal en vinilo según diseño de la Entidad en dimensiones de 15 x 30 cm </t>
  </si>
  <si>
    <t>suministro e instalación de señalización en en vinilo autoadesivo en plotter de corte + impresión full color, según diseño suministrado, instalado sobre puertas de vidrio, incluye instalación por personal que garantice la ejecución.</t>
  </si>
  <si>
    <t xml:space="preserve">Aseo fino de obra - 300m² retoque de áreas que han sido construidas dejando listas y en calidad las zonas para entrega. (incluye herramienta, mano de obra, equipos y materiales para su correcta ejecución) </t>
  </si>
  <si>
    <t xml:space="preserve">SUBTOTAL </t>
  </si>
  <si>
    <t>A</t>
  </si>
  <si>
    <t>I</t>
  </si>
  <si>
    <t>U</t>
  </si>
  <si>
    <t>IVA/UTILIDAD</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</si>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</sst>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00_);_(&quot;$&quot;\ * \(#,##0.00\);_(&quot;$&quot;\ * &quot;-&quot;??_);_(@_)"/>
    <numFmt numFmtId="165" formatCode="_(&quot;$&quot;\ * #,##0_);_(&quot;$&quot;\ * \(#,##0\);_(&quot;$&quot;\ * &quot;-&quot;??_);_(@_)"/>
  </numFmts>
  <fonts count="15" x14ac:knownFonts="1">
    <font>
      <sz val="11"/>
      <color theme="1"/>
      <name val="Aptos Narrow"/>
      <family val="2"/>
      <scheme val="minor"/>
    </font>
    <font>
      <sz val="11"/>
      <color theme="1"/>
      <name val="Aptos Narrow"/>
      <family val="2"/>
      <scheme val="minor"/>
    </font>
    <font>
      <b/>
      <sz val="11"/>
      <color theme="1"/>
      <name val="Aptos Narrow"/>
      <family val="2"/>
      <scheme val="minor"/>
    </font>
    <font>
      <b/>
      <sz val="12"/>
      <name val="Verdana"/>
      <family val="2"/>
    </font>
    <font>
      <b/>
      <sz val="11"/>
      <color theme="0"/>
      <name val="Verdana"/>
      <family val="2"/>
    </font>
    <font>
      <b/>
      <sz val="11"/>
      <name val="Verdana"/>
      <family val="2"/>
    </font>
    <font>
      <sz val="11"/>
      <color theme="1"/>
      <name val="Verdana"/>
      <family val="2"/>
    </font>
    <font>
      <b/>
      <sz val="11"/>
      <color theme="1"/>
      <name val="Verdana"/>
      <family val="2"/>
    </font>
    <font>
      <sz val="12"/>
      <name val="Verdana"/>
      <family val="2"/>
    </font>
    <font>
      <sz val="12"/>
      <color theme="1"/>
      <name val="Verdana"/>
      <family val="2"/>
    </font>
    <font>
      <b/>
      <sz val="11"/>
      <name val="Arial"/>
      <family val="2"/>
    </font>
    <font>
      <b/>
      <sz val="11"/>
      <color theme="1"/>
      <name val="Arial"/>
      <family val="2"/>
    </font>
    <font>
      <sz val="12"/>
      <color rgb="FF000000"/>
      <name val="Verdana"/>
      <family val="2"/>
    </font>
    <font>
      <sz val="10"/>
      <name val="Arial"/>
      <family val="2"/>
    </font>
    <font>
      <b/>
      <sz val="12"/>
      <color theme="1"/>
      <name val="Aptos Narrow"/>
      <family val="2"/>
      <scheme val="minor"/>
    </font>
  </fonts>
  <fills count="3">
    <fill>
      <patternFill patternType="none"/>
    </fill>
    <fill>
      <patternFill patternType="gray125"/>
    </fill>
    <fill>
      <patternFill patternType="solid">
        <fgColor rgb="FF0070C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right/>
      <top style="medium">
        <color indexed="64"/>
      </top>
      <bottom style="medium">
        <color indexed="64"/>
      </bottom>
      <diagonal/>
    </border>
  </borders>
  <cellStyleXfs count="5">
    <xf numFmtId="0" fontId="0" fillId="0" borderId="0"/>
    <xf numFmtId="164" fontId="1" fillId="0" borderId="0" applyFont="0" applyFill="0" applyBorder="0" applyAlignment="0" applyProtection="0"/>
    <xf numFmtId="9" fontId="1" fillId="0" borderId="0" applyFont="0" applyFill="0" applyBorder="0" applyAlignment="0" applyProtection="0"/>
    <xf numFmtId="0" fontId="13" fillId="0" borderId="0"/>
    <xf numFmtId="164" fontId="1" fillId="0" borderId="0" applyFont="0" applyFill="0" applyBorder="0" applyAlignment="0" applyProtection="0"/>
  </cellStyleXfs>
  <cellXfs count="54">
    <xf numFmtId="0" fontId="0" fillId="0" borderId="0" xfId="0"/>
    <xf numFmtId="0" fontId="0" fillId="0" borderId="1" xfId="0" applyBorder="1" applyAlignment="1">
      <alignment vertical="center"/>
    </xf>
    <xf numFmtId="0" fontId="0" fillId="0" borderId="0" xfId="0" applyAlignment="1">
      <alignment vertical="center"/>
    </xf>
    <xf numFmtId="0" fontId="9" fillId="0" borderId="1" xfId="0" applyFont="1" applyBorder="1" applyAlignment="1">
      <alignment horizontal="left" vertical="center" wrapText="1"/>
    </xf>
    <xf numFmtId="4" fontId="8" fillId="0" borderId="1" xfId="0" applyNumberFormat="1" applyFont="1" applyBorder="1" applyAlignment="1">
      <alignment horizontal="center" vertical="center" wrapText="1"/>
    </xf>
    <xf numFmtId="0" fontId="9" fillId="0" borderId="1" xfId="0" applyFont="1" applyBorder="1" applyAlignment="1" applyProtection="1">
      <alignment horizontal="center" vertical="center" wrapText="1"/>
      <protection locked="0"/>
    </xf>
    <xf numFmtId="165" fontId="10" fillId="0" borderId="1" xfId="1" applyNumberFormat="1" applyFont="1" applyBorder="1" applyAlignment="1">
      <alignment horizontal="center" vertical="center"/>
    </xf>
    <xf numFmtId="165" fontId="11" fillId="0" borderId="6" xfId="0" applyNumberFormat="1" applyFont="1" applyBorder="1" applyAlignment="1">
      <alignment horizontal="center" vertical="center"/>
    </xf>
    <xf numFmtId="2" fontId="0" fillId="0" borderId="0" xfId="0" applyNumberFormat="1" applyAlignment="1">
      <alignment vertical="center"/>
    </xf>
    <xf numFmtId="0" fontId="12" fillId="0" borderId="1" xfId="0" applyFont="1" applyBorder="1" applyAlignment="1">
      <alignment horizontal="left" vertical="center" wrapText="1"/>
    </xf>
    <xf numFmtId="0" fontId="9" fillId="0" borderId="1" xfId="0" applyFont="1" applyBorder="1" applyAlignment="1">
      <alignment horizontal="center" vertical="center" wrapText="1"/>
    </xf>
    <xf numFmtId="3" fontId="8" fillId="0" borderId="1" xfId="3" applyNumberFormat="1" applyFont="1" applyBorder="1" applyAlignment="1" applyProtection="1">
      <alignment horizontal="left" vertical="center" wrapText="1"/>
      <protection hidden="1"/>
    </xf>
    <xf numFmtId="0" fontId="8" fillId="0" borderId="1" xfId="0" applyFont="1" applyBorder="1" applyAlignment="1">
      <alignment horizontal="center" vertical="center" wrapText="1"/>
    </xf>
    <xf numFmtId="0" fontId="8" fillId="0" borderId="1" xfId="0" applyFont="1" applyBorder="1" applyAlignment="1" applyProtection="1">
      <alignment horizontal="center" vertical="center" wrapText="1"/>
      <protection locked="0"/>
    </xf>
    <xf numFmtId="0" fontId="8" fillId="0" borderId="1" xfId="4" applyNumberFormat="1" applyFont="1" applyFill="1" applyBorder="1" applyAlignment="1" applyProtection="1">
      <alignment horizontal="center" vertical="center" wrapText="1"/>
      <protection locked="0"/>
    </xf>
    <xf numFmtId="1" fontId="8" fillId="0" borderId="1" xfId="0" applyNumberFormat="1" applyFont="1" applyBorder="1" applyAlignment="1" applyProtection="1">
      <alignment horizontal="center" vertical="center" wrapText="1"/>
      <protection locked="0"/>
    </xf>
    <xf numFmtId="4" fontId="9" fillId="0" borderId="1" xfId="0" applyNumberFormat="1" applyFont="1" applyBorder="1" applyAlignment="1" applyProtection="1">
      <alignment horizontal="center" vertical="center" wrapText="1"/>
      <protection locked="0"/>
    </xf>
    <xf numFmtId="0" fontId="6" fillId="0" borderId="0" xfId="0" applyFont="1" applyAlignment="1">
      <alignment vertical="center"/>
    </xf>
    <xf numFmtId="44" fontId="0" fillId="0" borderId="0" xfId="0" applyNumberFormat="1" applyAlignment="1">
      <alignment vertical="center"/>
    </xf>
    <xf numFmtId="164" fontId="0" fillId="0" borderId="0" xfId="1" applyFont="1" applyBorder="1" applyAlignment="1">
      <alignment vertical="center"/>
    </xf>
    <xf numFmtId="164" fontId="2" fillId="0" borderId="0" xfId="0" applyNumberFormat="1" applyFont="1" applyAlignment="1">
      <alignment horizontal="right"/>
    </xf>
    <xf numFmtId="165" fontId="2" fillId="0" borderId="5" xfId="0" applyNumberFormat="1" applyFont="1" applyBorder="1"/>
    <xf numFmtId="0" fontId="2" fillId="0" borderId="1" xfId="0" applyFont="1" applyBorder="1" applyAlignment="1">
      <alignment horizontal="right" vertical="center"/>
    </xf>
    <xf numFmtId="10" fontId="2" fillId="0" borderId="1" xfId="2" applyNumberFormat="1" applyFont="1" applyBorder="1" applyAlignment="1">
      <alignment horizontal="right"/>
    </xf>
    <xf numFmtId="165" fontId="2" fillId="0" borderId="6" xfId="0" applyNumberFormat="1" applyFont="1" applyBorder="1"/>
    <xf numFmtId="0" fontId="2" fillId="0" borderId="1" xfId="0" applyFont="1" applyBorder="1" applyAlignment="1">
      <alignment vertical="center"/>
    </xf>
    <xf numFmtId="9" fontId="2" fillId="0" borderId="1" xfId="2" applyFont="1" applyBorder="1" applyAlignment="1"/>
    <xf numFmtId="44" fontId="14" fillId="0" borderId="0" xfId="0" applyNumberFormat="1" applyFont="1"/>
    <xf numFmtId="165" fontId="14" fillId="0" borderId="7" xfId="0" applyNumberFormat="1" applyFont="1" applyBorder="1"/>
    <xf numFmtId="0" fontId="14" fillId="0" borderId="1" xfId="0" applyFont="1" applyBorder="1" applyAlignment="1">
      <alignment horizontal="right" vertical="center"/>
    </xf>
    <xf numFmtId="0" fontId="6" fillId="0" borderId="8" xfId="0" applyFont="1" applyBorder="1" applyAlignment="1">
      <alignment horizontal="center" vertical="center"/>
    </xf>
    <xf numFmtId="0" fontId="6" fillId="0" borderId="9" xfId="0" applyFont="1" applyBorder="1" applyAlignment="1">
      <alignment vertical="center"/>
    </xf>
    <xf numFmtId="2" fontId="8" fillId="0" borderId="10" xfId="0" applyNumberFormat="1" applyFont="1" applyBorder="1" applyAlignment="1">
      <alignment horizontal="center" vertical="center" wrapText="1"/>
    </xf>
    <xf numFmtId="0" fontId="9" fillId="0" borderId="4" xfId="0" applyFont="1" applyBorder="1" applyAlignment="1">
      <alignment horizontal="left" vertical="center" wrapText="1"/>
    </xf>
    <xf numFmtId="4" fontId="8" fillId="0" borderId="4" xfId="0" applyNumberFormat="1" applyFont="1" applyBorder="1" applyAlignment="1">
      <alignment horizontal="center" vertical="center" wrapText="1"/>
    </xf>
    <xf numFmtId="0" fontId="9" fillId="0" borderId="4" xfId="0" applyFont="1" applyBorder="1" applyAlignment="1" applyProtection="1">
      <alignment horizontal="center" vertical="center" wrapText="1"/>
      <protection locked="0"/>
    </xf>
    <xf numFmtId="165" fontId="10" fillId="0" borderId="4" xfId="1" applyNumberFormat="1" applyFont="1" applyBorder="1" applyAlignment="1">
      <alignment horizontal="center" vertical="center"/>
    </xf>
    <xf numFmtId="165" fontId="11" fillId="0" borderId="5" xfId="0" applyNumberFormat="1" applyFont="1" applyBorder="1" applyAlignment="1">
      <alignment horizontal="center" vertical="center"/>
    </xf>
    <xf numFmtId="2" fontId="8" fillId="0" borderId="11" xfId="0" applyNumberFormat="1" applyFont="1" applyBorder="1" applyAlignment="1">
      <alignment horizontal="center" vertical="center" wrapText="1"/>
    </xf>
    <xf numFmtId="2" fontId="8" fillId="0" borderId="12" xfId="0" applyNumberFormat="1" applyFont="1" applyBorder="1" applyAlignment="1">
      <alignment horizontal="center" vertical="center" wrapText="1"/>
    </xf>
    <xf numFmtId="0" fontId="12" fillId="0" borderId="13" xfId="0" applyFont="1" applyBorder="1" applyAlignment="1">
      <alignment horizontal="left" vertical="center" wrapText="1"/>
    </xf>
    <xf numFmtId="4" fontId="8" fillId="0" borderId="13" xfId="0" applyNumberFormat="1" applyFont="1" applyBorder="1" applyAlignment="1">
      <alignment horizontal="center" vertical="center" wrapText="1"/>
    </xf>
    <xf numFmtId="0" fontId="9" fillId="0" borderId="13" xfId="0" applyFont="1" applyBorder="1" applyAlignment="1" applyProtection="1">
      <alignment horizontal="center" vertical="center" wrapText="1"/>
      <protection locked="0"/>
    </xf>
    <xf numFmtId="165" fontId="10" fillId="0" borderId="13" xfId="1" applyNumberFormat="1" applyFont="1" applyBorder="1" applyAlignment="1">
      <alignment horizontal="center" vertical="center"/>
    </xf>
    <xf numFmtId="165" fontId="11" fillId="0" borderId="7" xfId="0" applyNumberFormat="1" applyFont="1" applyBorder="1" applyAlignment="1">
      <alignment horizontal="center" vertical="center"/>
    </xf>
    <xf numFmtId="0" fontId="4" fillId="2" borderId="14" xfId="0" applyFont="1" applyFill="1" applyBorder="1" applyAlignment="1">
      <alignment horizontal="center" vertical="center"/>
    </xf>
    <xf numFmtId="0" fontId="7" fillId="0" borderId="15"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5" fillId="0" borderId="2" xfId="0" applyFont="1" applyBorder="1" applyAlignment="1">
      <alignment horizontal="center" vertical="center"/>
    </xf>
    <xf numFmtId="0" fontId="5" fillId="0" borderId="17" xfId="0" applyFont="1" applyBorder="1" applyAlignment="1">
      <alignment horizontal="center" vertical="center"/>
    </xf>
    <xf numFmtId="0" fontId="5" fillId="0" borderId="3" xfId="0" applyFont="1" applyBorder="1" applyAlignment="1">
      <alignment horizontal="center" vertical="center"/>
    </xf>
    <xf numFmtId="0" fontId="3" fillId="0" borderId="1" xfId="0" applyFont="1" applyBorder="1" applyAlignment="1">
      <alignment horizontal="center" vertical="center"/>
    </xf>
    <xf numFmtId="0" fontId="3" fillId="0" borderId="8" xfId="0" applyFont="1" applyBorder="1" applyAlignment="1">
      <alignment horizontal="center" vertical="center"/>
    </xf>
  </cellXfs>
  <cellStyles count="5">
    <cellStyle name="Moneda" xfId="1" builtinId="4"/>
    <cellStyle name="Moneda 2" xfId="4" xr:uid="{285798AC-9A4E-4819-918F-879537F4D7C3}"/>
    <cellStyle name="Normal" xfId="0" builtinId="0"/>
    <cellStyle name="Normal 2" xfId="3" xr:uid="{0F0521C3-EB17-4541-8AB3-5C92ED22ED9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80B54-5FB4-4EA1-93A8-B2C5859955E2}">
  <sheetPr>
    <pageSetUpPr fitToPage="1"/>
  </sheetPr>
  <dimension ref="A1:G122"/>
  <sheetViews>
    <sheetView tabSelected="1" topLeftCell="A103" zoomScale="70" zoomScaleNormal="70" workbookViewId="0">
      <selection activeCell="I12" sqref="I12"/>
    </sheetView>
  </sheetViews>
  <sheetFormatPr baseColWidth="10" defaultColWidth="11.42578125" defaultRowHeight="15" x14ac:dyDescent="0.25"/>
  <cols>
    <col min="1" max="1" width="7.140625" style="2" customWidth="1"/>
    <col min="2" max="2" width="66.28515625" style="2" customWidth="1"/>
    <col min="3" max="3" width="14.42578125" style="2" customWidth="1"/>
    <col min="4" max="4" width="25" style="2" customWidth="1"/>
    <col min="5" max="5" width="24.85546875" style="2" customWidth="1"/>
    <col min="6" max="6" width="19.5703125" style="2" customWidth="1"/>
    <col min="7" max="7" width="19.7109375" style="2" customWidth="1"/>
    <col min="8" max="16384" width="11.42578125" style="2"/>
  </cols>
  <sheetData>
    <row r="1" spans="1:7" x14ac:dyDescent="0.25">
      <c r="A1" s="1"/>
      <c r="B1" s="1"/>
      <c r="C1" s="1"/>
      <c r="D1" s="1"/>
    </row>
    <row r="2" spans="1:7" ht="15.75" thickBot="1" x14ac:dyDescent="0.3">
      <c r="A2" s="52" t="s">
        <v>0</v>
      </c>
      <c r="B2" s="53"/>
      <c r="C2" s="53"/>
      <c r="D2" s="53"/>
    </row>
    <row r="3" spans="1:7" ht="15.75" thickBot="1" x14ac:dyDescent="0.3">
      <c r="A3" s="45">
        <v>1</v>
      </c>
      <c r="B3" s="49" t="s">
        <v>1</v>
      </c>
      <c r="C3" s="50"/>
      <c r="D3" s="50"/>
      <c r="E3" s="50"/>
      <c r="F3" s="51"/>
    </row>
    <row r="4" spans="1:7" ht="15.75" thickBot="1" x14ac:dyDescent="0.3">
      <c r="A4" s="30" t="s">
        <v>2</v>
      </c>
      <c r="B4" s="46" t="s">
        <v>3</v>
      </c>
      <c r="C4" s="46" t="s">
        <v>4</v>
      </c>
      <c r="D4" s="46" t="s">
        <v>5</v>
      </c>
      <c r="E4" s="47" t="s">
        <v>6</v>
      </c>
      <c r="F4" s="48" t="s">
        <v>7</v>
      </c>
    </row>
    <row r="5" spans="1:7" ht="60" x14ac:dyDescent="0.25">
      <c r="A5" s="32">
        <f>+A3+0.01</f>
        <v>1.01</v>
      </c>
      <c r="B5" s="33" t="s">
        <v>8</v>
      </c>
      <c r="C5" s="34" t="s">
        <v>9</v>
      </c>
      <c r="D5" s="35">
        <v>290</v>
      </c>
      <c r="E5" s="36">
        <v>36990</v>
      </c>
      <c r="F5" s="37">
        <f t="shared" ref="F5:F36" si="0">E5*D5</f>
        <v>10727100</v>
      </c>
      <c r="G5" s="8"/>
    </row>
    <row r="6" spans="1:7" ht="60" x14ac:dyDescent="0.25">
      <c r="A6" s="38">
        <f t="shared" ref="A6:A21" si="1">+A5+0.01</f>
        <v>1.02</v>
      </c>
      <c r="B6" s="3" t="s">
        <v>10</v>
      </c>
      <c r="C6" s="4" t="s">
        <v>9</v>
      </c>
      <c r="D6" s="5">
        <v>8</v>
      </c>
      <c r="E6" s="6">
        <v>31625</v>
      </c>
      <c r="F6" s="7">
        <f t="shared" si="0"/>
        <v>253000</v>
      </c>
      <c r="G6" s="8"/>
    </row>
    <row r="7" spans="1:7" ht="60" x14ac:dyDescent="0.25">
      <c r="A7" s="38">
        <f t="shared" si="1"/>
        <v>1.03</v>
      </c>
      <c r="B7" s="9" t="s">
        <v>11</v>
      </c>
      <c r="C7" s="4" t="s">
        <v>12</v>
      </c>
      <c r="D7" s="5">
        <v>50</v>
      </c>
      <c r="E7" s="6">
        <v>26200</v>
      </c>
      <c r="F7" s="7">
        <f t="shared" si="0"/>
        <v>1310000</v>
      </c>
      <c r="G7" s="8"/>
    </row>
    <row r="8" spans="1:7" ht="45" x14ac:dyDescent="0.25">
      <c r="A8" s="38">
        <f t="shared" si="1"/>
        <v>1.04</v>
      </c>
      <c r="B8" s="9" t="s">
        <v>13</v>
      </c>
      <c r="C8" s="4" t="s">
        <v>14</v>
      </c>
      <c r="D8" s="5">
        <v>50</v>
      </c>
      <c r="E8" s="6">
        <v>12925</v>
      </c>
      <c r="F8" s="7">
        <f t="shared" si="0"/>
        <v>646250</v>
      </c>
      <c r="G8" s="8"/>
    </row>
    <row r="9" spans="1:7" ht="45" x14ac:dyDescent="0.25">
      <c r="A9" s="38">
        <f>+A8+0.01</f>
        <v>1.05</v>
      </c>
      <c r="B9" s="9" t="s">
        <v>15</v>
      </c>
      <c r="C9" s="4" t="s">
        <v>12</v>
      </c>
      <c r="D9" s="5">
        <v>15</v>
      </c>
      <c r="E9" s="6">
        <v>23945</v>
      </c>
      <c r="F9" s="7">
        <f t="shared" si="0"/>
        <v>359175</v>
      </c>
      <c r="G9" s="8"/>
    </row>
    <row r="10" spans="1:7" ht="45" x14ac:dyDescent="0.25">
      <c r="A10" s="38">
        <f t="shared" si="1"/>
        <v>1.06</v>
      </c>
      <c r="B10" s="9" t="s">
        <v>16</v>
      </c>
      <c r="C10" s="4" t="s">
        <v>9</v>
      </c>
      <c r="D10" s="5">
        <v>30</v>
      </c>
      <c r="E10" s="6">
        <v>18750</v>
      </c>
      <c r="F10" s="7">
        <f t="shared" si="0"/>
        <v>562500</v>
      </c>
      <c r="G10" s="8"/>
    </row>
    <row r="11" spans="1:7" ht="60" x14ac:dyDescent="0.25">
      <c r="A11" s="38">
        <f t="shared" si="1"/>
        <v>1.07</v>
      </c>
      <c r="B11" s="9" t="s">
        <v>17</v>
      </c>
      <c r="C11" s="4" t="s">
        <v>12</v>
      </c>
      <c r="D11" s="5">
        <v>10</v>
      </c>
      <c r="E11" s="6">
        <v>20250</v>
      </c>
      <c r="F11" s="7">
        <f t="shared" si="0"/>
        <v>202500</v>
      </c>
      <c r="G11" s="8"/>
    </row>
    <row r="12" spans="1:7" ht="45" x14ac:dyDescent="0.25">
      <c r="A12" s="38">
        <f t="shared" si="1"/>
        <v>1.08</v>
      </c>
      <c r="B12" s="9" t="s">
        <v>18</v>
      </c>
      <c r="C12" s="4" t="s">
        <v>9</v>
      </c>
      <c r="D12" s="5">
        <v>26</v>
      </c>
      <c r="E12" s="6">
        <v>18250</v>
      </c>
      <c r="F12" s="7">
        <f t="shared" si="0"/>
        <v>474500</v>
      </c>
      <c r="G12" s="8"/>
    </row>
    <row r="13" spans="1:7" ht="30" x14ac:dyDescent="0.25">
      <c r="A13" s="38">
        <f t="shared" si="1"/>
        <v>1.0900000000000001</v>
      </c>
      <c r="B13" s="9" t="s">
        <v>19</v>
      </c>
      <c r="C13" s="4" t="s">
        <v>12</v>
      </c>
      <c r="D13" s="5">
        <v>2</v>
      </c>
      <c r="E13" s="6">
        <v>26400</v>
      </c>
      <c r="F13" s="7">
        <f t="shared" si="0"/>
        <v>52800</v>
      </c>
      <c r="G13" s="8"/>
    </row>
    <row r="14" spans="1:7" ht="45" x14ac:dyDescent="0.25">
      <c r="A14" s="38">
        <f t="shared" si="1"/>
        <v>1.1000000000000001</v>
      </c>
      <c r="B14" s="9" t="s">
        <v>20</v>
      </c>
      <c r="C14" s="4" t="s">
        <v>9</v>
      </c>
      <c r="D14" s="5">
        <v>30</v>
      </c>
      <c r="E14" s="6">
        <v>37725</v>
      </c>
      <c r="F14" s="7">
        <f t="shared" si="0"/>
        <v>1131750</v>
      </c>
      <c r="G14" s="8"/>
    </row>
    <row r="15" spans="1:7" ht="45" x14ac:dyDescent="0.25">
      <c r="A15" s="38">
        <f t="shared" si="1"/>
        <v>1.1100000000000001</v>
      </c>
      <c r="B15" s="9" t="s">
        <v>21</v>
      </c>
      <c r="C15" s="4" t="s">
        <v>14</v>
      </c>
      <c r="D15" s="5">
        <v>220</v>
      </c>
      <c r="E15" s="6">
        <v>28230</v>
      </c>
      <c r="F15" s="7">
        <f t="shared" si="0"/>
        <v>6210600</v>
      </c>
      <c r="G15" s="8"/>
    </row>
    <row r="16" spans="1:7" ht="60" x14ac:dyDescent="0.25">
      <c r="A16" s="38">
        <f t="shared" si="1"/>
        <v>1.1200000000000001</v>
      </c>
      <c r="B16" s="9" t="s">
        <v>22</v>
      </c>
      <c r="C16" s="4" t="s">
        <v>14</v>
      </c>
      <c r="D16" s="10">
        <v>10</v>
      </c>
      <c r="E16" s="6">
        <v>40600</v>
      </c>
      <c r="F16" s="7">
        <f t="shared" si="0"/>
        <v>406000</v>
      </c>
      <c r="G16" s="8"/>
    </row>
    <row r="17" spans="1:7" ht="105" x14ac:dyDescent="0.25">
      <c r="A17" s="38">
        <f t="shared" si="1"/>
        <v>1.1300000000000001</v>
      </c>
      <c r="B17" s="9" t="s">
        <v>23</v>
      </c>
      <c r="C17" s="4" t="s">
        <v>14</v>
      </c>
      <c r="D17" s="5">
        <v>6</v>
      </c>
      <c r="E17" s="6">
        <v>17800</v>
      </c>
      <c r="F17" s="7">
        <f t="shared" si="0"/>
        <v>106800</v>
      </c>
      <c r="G17" s="8"/>
    </row>
    <row r="18" spans="1:7" ht="45" x14ac:dyDescent="0.25">
      <c r="A18" s="38">
        <f>+A17+0.01</f>
        <v>1.1400000000000001</v>
      </c>
      <c r="B18" s="11" t="s">
        <v>24</v>
      </c>
      <c r="C18" s="4" t="s">
        <v>9</v>
      </c>
      <c r="D18" s="5">
        <v>7</v>
      </c>
      <c r="E18" s="6">
        <v>44400</v>
      </c>
      <c r="F18" s="7">
        <f t="shared" si="0"/>
        <v>310800</v>
      </c>
      <c r="G18" s="8"/>
    </row>
    <row r="19" spans="1:7" ht="45" x14ac:dyDescent="0.25">
      <c r="A19" s="38">
        <f t="shared" si="1"/>
        <v>1.1500000000000001</v>
      </c>
      <c r="B19" s="11" t="s">
        <v>25</v>
      </c>
      <c r="C19" s="4" t="s">
        <v>9</v>
      </c>
      <c r="D19" s="5">
        <v>10</v>
      </c>
      <c r="E19" s="6">
        <v>53050</v>
      </c>
      <c r="F19" s="7">
        <f t="shared" si="0"/>
        <v>530500</v>
      </c>
      <c r="G19" s="8"/>
    </row>
    <row r="20" spans="1:7" ht="45" x14ac:dyDescent="0.25">
      <c r="A20" s="38">
        <f t="shared" si="1"/>
        <v>1.1600000000000001</v>
      </c>
      <c r="B20" s="11" t="s">
        <v>26</v>
      </c>
      <c r="C20" s="4" t="s">
        <v>9</v>
      </c>
      <c r="D20" s="5">
        <f>6*2.5</f>
        <v>15</v>
      </c>
      <c r="E20" s="6">
        <v>57350</v>
      </c>
      <c r="F20" s="7">
        <f t="shared" si="0"/>
        <v>860250</v>
      </c>
      <c r="G20" s="8"/>
    </row>
    <row r="21" spans="1:7" ht="60" x14ac:dyDescent="0.25">
      <c r="A21" s="38">
        <f t="shared" si="1"/>
        <v>1.1700000000000002</v>
      </c>
      <c r="B21" s="3" t="s">
        <v>27</v>
      </c>
      <c r="C21" s="4" t="s">
        <v>9</v>
      </c>
      <c r="D21" s="10">
        <v>90</v>
      </c>
      <c r="E21" s="6">
        <v>41475</v>
      </c>
      <c r="F21" s="7">
        <f t="shared" si="0"/>
        <v>3732750</v>
      </c>
      <c r="G21" s="8"/>
    </row>
    <row r="22" spans="1:7" ht="120" x14ac:dyDescent="0.25">
      <c r="A22" s="38">
        <f>A21+0.01</f>
        <v>1.1800000000000002</v>
      </c>
      <c r="B22" s="3" t="s">
        <v>28</v>
      </c>
      <c r="C22" s="4" t="s">
        <v>9</v>
      </c>
      <c r="D22" s="10">
        <v>15</v>
      </c>
      <c r="E22" s="6">
        <v>81250</v>
      </c>
      <c r="F22" s="7">
        <f t="shared" si="0"/>
        <v>1218750</v>
      </c>
      <c r="G22" s="8"/>
    </row>
    <row r="23" spans="1:7" ht="90" x14ac:dyDescent="0.25">
      <c r="A23" s="38">
        <f t="shared" ref="A23:A64" si="2">A22+0.01</f>
        <v>1.1900000000000002</v>
      </c>
      <c r="B23" s="3" t="s">
        <v>29</v>
      </c>
      <c r="C23" s="4" t="s">
        <v>14</v>
      </c>
      <c r="D23" s="10">
        <v>30</v>
      </c>
      <c r="E23" s="6">
        <v>39250</v>
      </c>
      <c r="F23" s="7">
        <f t="shared" si="0"/>
        <v>1177500</v>
      </c>
      <c r="G23" s="8"/>
    </row>
    <row r="24" spans="1:7" ht="90" x14ac:dyDescent="0.25">
      <c r="A24" s="38">
        <f t="shared" si="2"/>
        <v>1.2000000000000002</v>
      </c>
      <c r="B24" s="9" t="s">
        <v>30</v>
      </c>
      <c r="C24" s="4" t="s">
        <v>9</v>
      </c>
      <c r="D24" s="10">
        <v>25</v>
      </c>
      <c r="E24" s="6">
        <v>96140</v>
      </c>
      <c r="F24" s="7">
        <f t="shared" si="0"/>
        <v>2403500</v>
      </c>
      <c r="G24" s="8"/>
    </row>
    <row r="25" spans="1:7" ht="60" x14ac:dyDescent="0.25">
      <c r="A25" s="38">
        <f t="shared" si="2"/>
        <v>1.2100000000000002</v>
      </c>
      <c r="B25" s="9" t="s">
        <v>31</v>
      </c>
      <c r="C25" s="4" t="s">
        <v>9</v>
      </c>
      <c r="D25" s="10">
        <v>20</v>
      </c>
      <c r="E25" s="6">
        <v>69115</v>
      </c>
      <c r="F25" s="7">
        <f t="shared" si="0"/>
        <v>1382300</v>
      </c>
      <c r="G25" s="8"/>
    </row>
    <row r="26" spans="1:7" ht="75" x14ac:dyDescent="0.25">
      <c r="A26" s="38">
        <f t="shared" si="2"/>
        <v>1.2200000000000002</v>
      </c>
      <c r="B26" s="9" t="s">
        <v>32</v>
      </c>
      <c r="C26" s="4" t="s">
        <v>14</v>
      </c>
      <c r="D26" s="10">
        <v>15</v>
      </c>
      <c r="E26" s="6">
        <v>92670</v>
      </c>
      <c r="F26" s="7">
        <f t="shared" si="0"/>
        <v>1390050</v>
      </c>
      <c r="G26" s="8"/>
    </row>
    <row r="27" spans="1:7" ht="60" x14ac:dyDescent="0.25">
      <c r="A27" s="38">
        <f t="shared" si="2"/>
        <v>1.2300000000000002</v>
      </c>
      <c r="B27" s="9" t="s">
        <v>33</v>
      </c>
      <c r="C27" s="4" t="s">
        <v>14</v>
      </c>
      <c r="D27" s="10">
        <v>15</v>
      </c>
      <c r="E27" s="6">
        <v>109435</v>
      </c>
      <c r="F27" s="7">
        <f t="shared" si="0"/>
        <v>1641525</v>
      </c>
      <c r="G27" s="8"/>
    </row>
    <row r="28" spans="1:7" ht="30" x14ac:dyDescent="0.25">
      <c r="A28" s="38">
        <f t="shared" si="2"/>
        <v>1.2400000000000002</v>
      </c>
      <c r="B28" s="9" t="s">
        <v>34</v>
      </c>
      <c r="C28" s="4" t="s">
        <v>14</v>
      </c>
      <c r="D28" s="10">
        <v>10</v>
      </c>
      <c r="E28" s="6">
        <v>36645</v>
      </c>
      <c r="F28" s="7">
        <f t="shared" si="0"/>
        <v>366450</v>
      </c>
      <c r="G28" s="8"/>
    </row>
    <row r="29" spans="1:7" ht="60" x14ac:dyDescent="0.25">
      <c r="A29" s="38">
        <f t="shared" si="2"/>
        <v>1.2500000000000002</v>
      </c>
      <c r="B29" s="9" t="s">
        <v>35</v>
      </c>
      <c r="C29" s="4" t="s">
        <v>9</v>
      </c>
      <c r="D29" s="10">
        <v>30</v>
      </c>
      <c r="E29" s="6">
        <v>29740</v>
      </c>
      <c r="F29" s="7">
        <f t="shared" si="0"/>
        <v>892200</v>
      </c>
      <c r="G29" s="8"/>
    </row>
    <row r="30" spans="1:7" ht="30" x14ac:dyDescent="0.25">
      <c r="A30" s="38">
        <f t="shared" si="2"/>
        <v>1.2600000000000002</v>
      </c>
      <c r="B30" s="9" t="s">
        <v>36</v>
      </c>
      <c r="C30" s="4" t="s">
        <v>9</v>
      </c>
      <c r="D30" s="10">
        <v>20</v>
      </c>
      <c r="E30" s="6">
        <v>20978</v>
      </c>
      <c r="F30" s="7">
        <f t="shared" si="0"/>
        <v>419560</v>
      </c>
      <c r="G30" s="8"/>
    </row>
    <row r="31" spans="1:7" ht="90" x14ac:dyDescent="0.25">
      <c r="A31" s="38">
        <f t="shared" si="2"/>
        <v>1.2700000000000002</v>
      </c>
      <c r="B31" s="9" t="s">
        <v>37</v>
      </c>
      <c r="C31" s="4" t="s">
        <v>9</v>
      </c>
      <c r="D31" s="10">
        <v>20</v>
      </c>
      <c r="E31" s="6">
        <v>25975</v>
      </c>
      <c r="F31" s="7">
        <f t="shared" si="0"/>
        <v>519500</v>
      </c>
      <c r="G31" s="8"/>
    </row>
    <row r="32" spans="1:7" ht="120" x14ac:dyDescent="0.25">
      <c r="A32" s="38">
        <f t="shared" si="2"/>
        <v>1.2800000000000002</v>
      </c>
      <c r="B32" s="9" t="s">
        <v>38</v>
      </c>
      <c r="C32" s="4" t="s">
        <v>9</v>
      </c>
      <c r="D32" s="10">
        <v>95</v>
      </c>
      <c r="E32" s="6">
        <v>122150</v>
      </c>
      <c r="F32" s="7">
        <f t="shared" si="0"/>
        <v>11604250</v>
      </c>
      <c r="G32" s="8"/>
    </row>
    <row r="33" spans="1:7" ht="75" x14ac:dyDescent="0.25">
      <c r="A33" s="38">
        <f t="shared" si="2"/>
        <v>1.2900000000000003</v>
      </c>
      <c r="B33" s="9" t="s">
        <v>39</v>
      </c>
      <c r="C33" s="4" t="s">
        <v>14</v>
      </c>
      <c r="D33" s="10">
        <v>20</v>
      </c>
      <c r="E33" s="6">
        <v>14250</v>
      </c>
      <c r="F33" s="7">
        <f t="shared" si="0"/>
        <v>285000</v>
      </c>
      <c r="G33" s="8"/>
    </row>
    <row r="34" spans="1:7" ht="120" x14ac:dyDescent="0.25">
      <c r="A34" s="38">
        <f t="shared" si="2"/>
        <v>1.3000000000000003</v>
      </c>
      <c r="B34" s="9" t="s">
        <v>40</v>
      </c>
      <c r="C34" s="4" t="s">
        <v>9</v>
      </c>
      <c r="D34" s="10">
        <v>290</v>
      </c>
      <c r="E34" s="6">
        <v>94000</v>
      </c>
      <c r="F34" s="7">
        <f t="shared" si="0"/>
        <v>27260000</v>
      </c>
      <c r="G34" s="8"/>
    </row>
    <row r="35" spans="1:7" ht="105" x14ac:dyDescent="0.25">
      <c r="A35" s="38">
        <f t="shared" si="2"/>
        <v>1.3100000000000003</v>
      </c>
      <c r="B35" s="9" t="s">
        <v>41</v>
      </c>
      <c r="C35" s="4" t="s">
        <v>9</v>
      </c>
      <c r="D35" s="10">
        <v>10</v>
      </c>
      <c r="E35" s="6">
        <v>123925</v>
      </c>
      <c r="F35" s="7">
        <f t="shared" si="0"/>
        <v>1239250</v>
      </c>
      <c r="G35" s="8"/>
    </row>
    <row r="36" spans="1:7" ht="45" x14ac:dyDescent="0.25">
      <c r="A36" s="38">
        <f t="shared" si="2"/>
        <v>1.3200000000000003</v>
      </c>
      <c r="B36" s="9" t="s">
        <v>42</v>
      </c>
      <c r="C36" s="4" t="s">
        <v>9</v>
      </c>
      <c r="D36" s="10">
        <v>12</v>
      </c>
      <c r="E36" s="6">
        <v>70950</v>
      </c>
      <c r="F36" s="7">
        <f t="shared" si="0"/>
        <v>851400</v>
      </c>
      <c r="G36" s="8"/>
    </row>
    <row r="37" spans="1:7" ht="90" x14ac:dyDescent="0.25">
      <c r="A37" s="38">
        <f t="shared" si="2"/>
        <v>1.3300000000000003</v>
      </c>
      <c r="B37" s="9" t="s">
        <v>43</v>
      </c>
      <c r="C37" s="4" t="s">
        <v>9</v>
      </c>
      <c r="D37" s="10">
        <v>35</v>
      </c>
      <c r="E37" s="6">
        <v>132395</v>
      </c>
      <c r="F37" s="7">
        <f t="shared" ref="F37:F68" si="3">E37*D37</f>
        <v>4633825</v>
      </c>
      <c r="G37" s="8"/>
    </row>
    <row r="38" spans="1:7" ht="105" x14ac:dyDescent="0.25">
      <c r="A38" s="38">
        <f t="shared" si="2"/>
        <v>1.3400000000000003</v>
      </c>
      <c r="B38" s="9" t="s">
        <v>44</v>
      </c>
      <c r="C38" s="4" t="s">
        <v>12</v>
      </c>
      <c r="D38" s="10">
        <v>70</v>
      </c>
      <c r="E38" s="6">
        <v>71850</v>
      </c>
      <c r="F38" s="7">
        <f t="shared" si="3"/>
        <v>5029500</v>
      </c>
      <c r="G38" s="8"/>
    </row>
    <row r="39" spans="1:7" ht="105" x14ac:dyDescent="0.25">
      <c r="A39" s="38">
        <f t="shared" si="2"/>
        <v>1.3500000000000003</v>
      </c>
      <c r="B39" s="9" t="s">
        <v>45</v>
      </c>
      <c r="C39" s="4" t="s">
        <v>14</v>
      </c>
      <c r="D39" s="10">
        <v>30</v>
      </c>
      <c r="E39" s="6">
        <v>32800</v>
      </c>
      <c r="F39" s="7">
        <f t="shared" si="3"/>
        <v>984000</v>
      </c>
      <c r="G39" s="8"/>
    </row>
    <row r="40" spans="1:7" ht="75" x14ac:dyDescent="0.25">
      <c r="A40" s="38">
        <f t="shared" si="2"/>
        <v>1.3600000000000003</v>
      </c>
      <c r="B40" s="9" t="s">
        <v>46</v>
      </c>
      <c r="C40" s="4" t="s">
        <v>12</v>
      </c>
      <c r="D40" s="10">
        <v>5</v>
      </c>
      <c r="E40" s="6">
        <v>225990</v>
      </c>
      <c r="F40" s="7">
        <f t="shared" si="3"/>
        <v>1129950</v>
      </c>
      <c r="G40" s="8"/>
    </row>
    <row r="41" spans="1:7" ht="90" x14ac:dyDescent="0.25">
      <c r="A41" s="38">
        <f t="shared" si="2"/>
        <v>1.3700000000000003</v>
      </c>
      <c r="B41" s="9" t="s">
        <v>47</v>
      </c>
      <c r="C41" s="4" t="s">
        <v>14</v>
      </c>
      <c r="D41" s="10">
        <v>40</v>
      </c>
      <c r="E41" s="6">
        <v>56950</v>
      </c>
      <c r="F41" s="7">
        <f t="shared" si="3"/>
        <v>2278000</v>
      </c>
      <c r="G41" s="8"/>
    </row>
    <row r="42" spans="1:7" ht="60" x14ac:dyDescent="0.25">
      <c r="A42" s="38">
        <f t="shared" si="2"/>
        <v>1.3800000000000003</v>
      </c>
      <c r="B42" s="9" t="s">
        <v>48</v>
      </c>
      <c r="C42" s="4" t="s">
        <v>9</v>
      </c>
      <c r="D42" s="10">
        <v>2</v>
      </c>
      <c r="E42" s="6">
        <v>185300</v>
      </c>
      <c r="F42" s="7">
        <f t="shared" si="3"/>
        <v>370600</v>
      </c>
      <c r="G42" s="8"/>
    </row>
    <row r="43" spans="1:7" ht="30" x14ac:dyDescent="0.25">
      <c r="A43" s="38">
        <f t="shared" si="2"/>
        <v>1.3900000000000003</v>
      </c>
      <c r="B43" s="9" t="s">
        <v>49</v>
      </c>
      <c r="C43" s="4" t="s">
        <v>9</v>
      </c>
      <c r="D43" s="10">
        <v>420</v>
      </c>
      <c r="E43" s="6">
        <v>21900</v>
      </c>
      <c r="F43" s="7">
        <f t="shared" si="3"/>
        <v>9198000</v>
      </c>
      <c r="G43" s="8"/>
    </row>
    <row r="44" spans="1:7" ht="30" x14ac:dyDescent="0.25">
      <c r="A44" s="38">
        <f t="shared" si="2"/>
        <v>1.4000000000000004</v>
      </c>
      <c r="B44" s="9" t="s">
        <v>50</v>
      </c>
      <c r="C44" s="4" t="s">
        <v>14</v>
      </c>
      <c r="D44" s="10">
        <v>20</v>
      </c>
      <c r="E44" s="6">
        <v>15150</v>
      </c>
      <c r="F44" s="7">
        <f t="shared" si="3"/>
        <v>303000</v>
      </c>
      <c r="G44" s="8"/>
    </row>
    <row r="45" spans="1:7" ht="30" x14ac:dyDescent="0.25">
      <c r="A45" s="38">
        <f t="shared" si="2"/>
        <v>1.4100000000000004</v>
      </c>
      <c r="B45" s="9" t="s">
        <v>51</v>
      </c>
      <c r="C45" s="4" t="s">
        <v>9</v>
      </c>
      <c r="D45" s="10">
        <v>290</v>
      </c>
      <c r="E45" s="6">
        <v>24200</v>
      </c>
      <c r="F45" s="7">
        <f t="shared" si="3"/>
        <v>7018000</v>
      </c>
      <c r="G45" s="8"/>
    </row>
    <row r="46" spans="1:7" ht="75" x14ac:dyDescent="0.25">
      <c r="A46" s="38">
        <f t="shared" si="2"/>
        <v>1.4200000000000004</v>
      </c>
      <c r="B46" s="9" t="s">
        <v>52</v>
      </c>
      <c r="C46" s="4" t="s">
        <v>9</v>
      </c>
      <c r="D46" s="10">
        <v>25</v>
      </c>
      <c r="E46" s="6">
        <v>30975</v>
      </c>
      <c r="F46" s="7">
        <f t="shared" si="3"/>
        <v>774375</v>
      </c>
      <c r="G46" s="8"/>
    </row>
    <row r="47" spans="1:7" ht="75" x14ac:dyDescent="0.25">
      <c r="A47" s="38">
        <f t="shared" si="2"/>
        <v>1.4300000000000004</v>
      </c>
      <c r="B47" s="9" t="s">
        <v>53</v>
      </c>
      <c r="C47" s="4" t="s">
        <v>14</v>
      </c>
      <c r="D47" s="10">
        <v>20</v>
      </c>
      <c r="E47" s="6">
        <v>21950</v>
      </c>
      <c r="F47" s="7">
        <f t="shared" si="3"/>
        <v>439000</v>
      </c>
      <c r="G47" s="8"/>
    </row>
    <row r="48" spans="1:7" ht="75" x14ac:dyDescent="0.25">
      <c r="A48" s="38">
        <f t="shared" si="2"/>
        <v>1.4400000000000004</v>
      </c>
      <c r="B48" s="9" t="s">
        <v>54</v>
      </c>
      <c r="C48" s="4" t="s">
        <v>9</v>
      </c>
      <c r="D48" s="10">
        <v>15</v>
      </c>
      <c r="E48" s="6">
        <v>33725</v>
      </c>
      <c r="F48" s="7">
        <f t="shared" si="3"/>
        <v>505875</v>
      </c>
      <c r="G48" s="8"/>
    </row>
    <row r="49" spans="1:7" ht="60" x14ac:dyDescent="0.25">
      <c r="A49" s="38">
        <f t="shared" si="2"/>
        <v>1.4500000000000004</v>
      </c>
      <c r="B49" s="3" t="s">
        <v>55</v>
      </c>
      <c r="C49" s="4" t="s">
        <v>9</v>
      </c>
      <c r="D49" s="10">
        <v>25</v>
      </c>
      <c r="E49" s="6">
        <v>184275</v>
      </c>
      <c r="F49" s="7">
        <f t="shared" si="3"/>
        <v>4606875</v>
      </c>
      <c r="G49" s="8"/>
    </row>
    <row r="50" spans="1:7" ht="60" x14ac:dyDescent="0.25">
      <c r="A50" s="38">
        <f t="shared" si="2"/>
        <v>1.4600000000000004</v>
      </c>
      <c r="B50" s="3" t="s">
        <v>56</v>
      </c>
      <c r="C50" s="4" t="s">
        <v>14</v>
      </c>
      <c r="D50" s="10">
        <v>12</v>
      </c>
      <c r="E50" s="6">
        <v>40800</v>
      </c>
      <c r="F50" s="7">
        <f t="shared" si="3"/>
        <v>489600</v>
      </c>
      <c r="G50" s="8"/>
    </row>
    <row r="51" spans="1:7" ht="60" x14ac:dyDescent="0.25">
      <c r="A51" s="38">
        <f t="shared" si="2"/>
        <v>1.4700000000000004</v>
      </c>
      <c r="B51" s="3" t="s">
        <v>57</v>
      </c>
      <c r="C51" s="4" t="s">
        <v>9</v>
      </c>
      <c r="D51" s="10">
        <v>35</v>
      </c>
      <c r="E51" s="6">
        <v>208150</v>
      </c>
      <c r="F51" s="7">
        <f t="shared" si="3"/>
        <v>7285250</v>
      </c>
      <c r="G51" s="8"/>
    </row>
    <row r="52" spans="1:7" ht="105" x14ac:dyDescent="0.25">
      <c r="A52" s="38">
        <f t="shared" si="2"/>
        <v>1.4800000000000004</v>
      </c>
      <c r="B52" s="3" t="s">
        <v>58</v>
      </c>
      <c r="C52" s="4" t="s">
        <v>14</v>
      </c>
      <c r="D52" s="12">
        <v>85</v>
      </c>
      <c r="E52" s="6">
        <v>40150</v>
      </c>
      <c r="F52" s="7">
        <f t="shared" si="3"/>
        <v>3412750</v>
      </c>
      <c r="G52" s="8"/>
    </row>
    <row r="53" spans="1:7" ht="150" x14ac:dyDescent="0.25">
      <c r="A53" s="38">
        <f t="shared" si="2"/>
        <v>1.4900000000000004</v>
      </c>
      <c r="B53" s="3" t="s">
        <v>59</v>
      </c>
      <c r="C53" s="10" t="s">
        <v>12</v>
      </c>
      <c r="D53" s="13">
        <v>1</v>
      </c>
      <c r="E53" s="6">
        <v>742900</v>
      </c>
      <c r="F53" s="7">
        <f t="shared" si="3"/>
        <v>742900</v>
      </c>
      <c r="G53" s="8"/>
    </row>
    <row r="54" spans="1:7" ht="150" x14ac:dyDescent="0.25">
      <c r="A54" s="38">
        <f t="shared" si="2"/>
        <v>1.5000000000000004</v>
      </c>
      <c r="B54" s="3" t="s">
        <v>60</v>
      </c>
      <c r="C54" s="10" t="s">
        <v>12</v>
      </c>
      <c r="D54" s="13">
        <v>1</v>
      </c>
      <c r="E54" s="6">
        <v>320000</v>
      </c>
      <c r="F54" s="7">
        <f t="shared" si="3"/>
        <v>320000</v>
      </c>
      <c r="G54" s="8"/>
    </row>
    <row r="55" spans="1:7" ht="120" x14ac:dyDescent="0.25">
      <c r="A55" s="38">
        <f t="shared" si="2"/>
        <v>1.5100000000000005</v>
      </c>
      <c r="B55" s="3" t="s">
        <v>61</v>
      </c>
      <c r="C55" s="10" t="s">
        <v>12</v>
      </c>
      <c r="D55" s="13">
        <v>1</v>
      </c>
      <c r="E55" s="6">
        <v>794427</v>
      </c>
      <c r="F55" s="7">
        <f t="shared" si="3"/>
        <v>794427</v>
      </c>
      <c r="G55" s="8"/>
    </row>
    <row r="56" spans="1:7" ht="45" x14ac:dyDescent="0.25">
      <c r="A56" s="38">
        <f t="shared" si="2"/>
        <v>1.5200000000000005</v>
      </c>
      <c r="B56" s="3" t="s">
        <v>62</v>
      </c>
      <c r="C56" s="10" t="s">
        <v>12</v>
      </c>
      <c r="D56" s="13">
        <v>1</v>
      </c>
      <c r="E56" s="6">
        <v>359400</v>
      </c>
      <c r="F56" s="7">
        <f t="shared" si="3"/>
        <v>359400</v>
      </c>
      <c r="G56" s="8"/>
    </row>
    <row r="57" spans="1:7" ht="45" x14ac:dyDescent="0.25">
      <c r="A57" s="38">
        <f t="shared" si="2"/>
        <v>1.5300000000000005</v>
      </c>
      <c r="B57" s="3" t="s">
        <v>63</v>
      </c>
      <c r="C57" s="10" t="s">
        <v>12</v>
      </c>
      <c r="D57" s="13">
        <v>1</v>
      </c>
      <c r="E57" s="6">
        <v>164450</v>
      </c>
      <c r="F57" s="7">
        <f t="shared" si="3"/>
        <v>164450</v>
      </c>
      <c r="G57" s="8"/>
    </row>
    <row r="58" spans="1:7" ht="60" x14ac:dyDescent="0.25">
      <c r="A58" s="38">
        <f t="shared" si="2"/>
        <v>1.5400000000000005</v>
      </c>
      <c r="B58" s="3" t="s">
        <v>64</v>
      </c>
      <c r="C58" s="10" t="s">
        <v>9</v>
      </c>
      <c r="D58" s="13">
        <v>3</v>
      </c>
      <c r="E58" s="6">
        <v>888250</v>
      </c>
      <c r="F58" s="7">
        <f t="shared" si="3"/>
        <v>2664750</v>
      </c>
      <c r="G58" s="8"/>
    </row>
    <row r="59" spans="1:7" ht="75" x14ac:dyDescent="0.25">
      <c r="A59" s="38">
        <f t="shared" si="2"/>
        <v>1.5500000000000005</v>
      </c>
      <c r="B59" s="3" t="s">
        <v>65</v>
      </c>
      <c r="C59" s="10" t="s">
        <v>12</v>
      </c>
      <c r="D59" s="14">
        <v>1</v>
      </c>
      <c r="E59" s="6">
        <v>219250</v>
      </c>
      <c r="F59" s="7">
        <f t="shared" si="3"/>
        <v>219250</v>
      </c>
      <c r="G59" s="8"/>
    </row>
    <row r="60" spans="1:7" ht="60" x14ac:dyDescent="0.25">
      <c r="A60" s="38">
        <f t="shared" si="2"/>
        <v>1.5600000000000005</v>
      </c>
      <c r="B60" s="3" t="s">
        <v>66</v>
      </c>
      <c r="C60" s="10" t="s">
        <v>14</v>
      </c>
      <c r="D60" s="14">
        <v>25</v>
      </c>
      <c r="E60" s="6">
        <v>50975</v>
      </c>
      <c r="F60" s="7">
        <f t="shared" si="3"/>
        <v>1274375</v>
      </c>
      <c r="G60" s="8"/>
    </row>
    <row r="61" spans="1:7" ht="75" x14ac:dyDescent="0.25">
      <c r="A61" s="38">
        <f t="shared" si="2"/>
        <v>1.5700000000000005</v>
      </c>
      <c r="B61" s="3" t="s">
        <v>67</v>
      </c>
      <c r="C61" s="10" t="s">
        <v>14</v>
      </c>
      <c r="D61" s="13">
        <v>10</v>
      </c>
      <c r="E61" s="6">
        <v>56675</v>
      </c>
      <c r="F61" s="7">
        <f t="shared" si="3"/>
        <v>566750</v>
      </c>
      <c r="G61" s="8"/>
    </row>
    <row r="62" spans="1:7" ht="60" x14ac:dyDescent="0.25">
      <c r="A62" s="38">
        <f t="shared" si="2"/>
        <v>1.5800000000000005</v>
      </c>
      <c r="B62" s="3" t="s">
        <v>68</v>
      </c>
      <c r="C62" s="10" t="s">
        <v>14</v>
      </c>
      <c r="D62" s="13">
        <v>10</v>
      </c>
      <c r="E62" s="6">
        <v>71000</v>
      </c>
      <c r="F62" s="7">
        <f t="shared" si="3"/>
        <v>710000</v>
      </c>
      <c r="G62" s="8"/>
    </row>
    <row r="63" spans="1:7" ht="90" x14ac:dyDescent="0.25">
      <c r="A63" s="38">
        <f t="shared" si="2"/>
        <v>1.5900000000000005</v>
      </c>
      <c r="B63" s="3" t="s">
        <v>69</v>
      </c>
      <c r="C63" s="4" t="s">
        <v>14</v>
      </c>
      <c r="D63" s="13">
        <v>30</v>
      </c>
      <c r="E63" s="6">
        <v>77850</v>
      </c>
      <c r="F63" s="7">
        <f t="shared" si="3"/>
        <v>2335500</v>
      </c>
      <c r="G63" s="8"/>
    </row>
    <row r="64" spans="1:7" ht="75" x14ac:dyDescent="0.25">
      <c r="A64" s="38">
        <f t="shared" si="2"/>
        <v>1.6000000000000005</v>
      </c>
      <c r="B64" s="3" t="s">
        <v>70</v>
      </c>
      <c r="C64" s="4" t="s">
        <v>9</v>
      </c>
      <c r="D64" s="15">
        <v>70</v>
      </c>
      <c r="E64" s="6">
        <v>841450</v>
      </c>
      <c r="F64" s="7">
        <f t="shared" si="3"/>
        <v>58901500</v>
      </c>
      <c r="G64" s="8"/>
    </row>
    <row r="65" spans="1:7" ht="150" x14ac:dyDescent="0.25">
      <c r="A65" s="38">
        <f>A64+0.01</f>
        <v>1.6100000000000005</v>
      </c>
      <c r="B65" s="3" t="s">
        <v>71</v>
      </c>
      <c r="C65" s="4" t="s">
        <v>9</v>
      </c>
      <c r="D65" s="5">
        <v>15</v>
      </c>
      <c r="E65" s="6">
        <v>834450</v>
      </c>
      <c r="F65" s="7">
        <f t="shared" si="3"/>
        <v>12516750</v>
      </c>
      <c r="G65" s="8"/>
    </row>
    <row r="66" spans="1:7" ht="135" x14ac:dyDescent="0.25">
      <c r="A66" s="38">
        <f t="shared" ref="A66:A111" si="4">A65+0.01</f>
        <v>1.6200000000000006</v>
      </c>
      <c r="B66" s="3" t="s">
        <v>72</v>
      </c>
      <c r="C66" s="4" t="s">
        <v>9</v>
      </c>
      <c r="D66" s="5">
        <v>35</v>
      </c>
      <c r="E66" s="6">
        <v>530382</v>
      </c>
      <c r="F66" s="7">
        <f t="shared" si="3"/>
        <v>18563370</v>
      </c>
      <c r="G66" s="8"/>
    </row>
    <row r="67" spans="1:7" ht="90" x14ac:dyDescent="0.25">
      <c r="A67" s="38">
        <f t="shared" si="4"/>
        <v>1.6300000000000006</v>
      </c>
      <c r="B67" s="9" t="s">
        <v>73</v>
      </c>
      <c r="C67" s="16" t="s">
        <v>9</v>
      </c>
      <c r="D67" s="5">
        <v>8</v>
      </c>
      <c r="E67" s="6">
        <v>616188</v>
      </c>
      <c r="F67" s="7">
        <f t="shared" si="3"/>
        <v>4929504</v>
      </c>
      <c r="G67" s="8"/>
    </row>
    <row r="68" spans="1:7" ht="165" x14ac:dyDescent="0.25">
      <c r="A68" s="38">
        <f t="shared" si="4"/>
        <v>1.6400000000000006</v>
      </c>
      <c r="B68" s="9" t="s">
        <v>74</v>
      </c>
      <c r="C68" s="16" t="s">
        <v>9</v>
      </c>
      <c r="D68" s="5">
        <v>15</v>
      </c>
      <c r="E68" s="6">
        <v>584183</v>
      </c>
      <c r="F68" s="7">
        <f t="shared" si="3"/>
        <v>8762745</v>
      </c>
      <c r="G68" s="8"/>
    </row>
    <row r="69" spans="1:7" ht="120" x14ac:dyDescent="0.25">
      <c r="A69" s="38">
        <f t="shared" si="4"/>
        <v>1.6500000000000006</v>
      </c>
      <c r="B69" s="9" t="s">
        <v>75</v>
      </c>
      <c r="C69" s="16" t="s">
        <v>9</v>
      </c>
      <c r="D69" s="5">
        <v>3</v>
      </c>
      <c r="E69" s="6">
        <v>285445</v>
      </c>
      <c r="F69" s="7">
        <f t="shared" ref="F69:F100" si="5">E69*D69</f>
        <v>856335</v>
      </c>
      <c r="G69" s="8"/>
    </row>
    <row r="70" spans="1:7" ht="135" x14ac:dyDescent="0.25">
      <c r="A70" s="38">
        <f t="shared" si="4"/>
        <v>1.6600000000000006</v>
      </c>
      <c r="B70" s="9" t="s">
        <v>76</v>
      </c>
      <c r="C70" s="16" t="s">
        <v>9</v>
      </c>
      <c r="D70" s="5">
        <v>6</v>
      </c>
      <c r="E70" s="6">
        <v>888265</v>
      </c>
      <c r="F70" s="7">
        <f t="shared" si="5"/>
        <v>5329590</v>
      </c>
      <c r="G70" s="8"/>
    </row>
    <row r="71" spans="1:7" ht="180" x14ac:dyDescent="0.25">
      <c r="A71" s="38">
        <f t="shared" si="4"/>
        <v>1.6700000000000006</v>
      </c>
      <c r="B71" s="9" t="s">
        <v>77</v>
      </c>
      <c r="C71" s="16" t="s">
        <v>9</v>
      </c>
      <c r="D71" s="5">
        <v>3</v>
      </c>
      <c r="E71" s="6">
        <v>504650</v>
      </c>
      <c r="F71" s="7">
        <f t="shared" si="5"/>
        <v>1513950</v>
      </c>
      <c r="G71" s="8"/>
    </row>
    <row r="72" spans="1:7" ht="90" x14ac:dyDescent="0.25">
      <c r="A72" s="38">
        <f t="shared" si="4"/>
        <v>1.6800000000000006</v>
      </c>
      <c r="B72" s="9" t="s">
        <v>78</v>
      </c>
      <c r="C72" s="16" t="s">
        <v>79</v>
      </c>
      <c r="D72" s="5">
        <v>1</v>
      </c>
      <c r="E72" s="6">
        <v>7040000</v>
      </c>
      <c r="F72" s="7">
        <f t="shared" si="5"/>
        <v>7040000</v>
      </c>
      <c r="G72" s="8"/>
    </row>
    <row r="73" spans="1:7" ht="30" x14ac:dyDescent="0.25">
      <c r="A73" s="38">
        <f t="shared" si="4"/>
        <v>1.6900000000000006</v>
      </c>
      <c r="B73" s="9" t="s">
        <v>80</v>
      </c>
      <c r="C73" s="16" t="s">
        <v>79</v>
      </c>
      <c r="D73" s="5">
        <v>1</v>
      </c>
      <c r="E73" s="6">
        <v>4160000</v>
      </c>
      <c r="F73" s="7">
        <f t="shared" si="5"/>
        <v>4160000</v>
      </c>
      <c r="G73" s="8"/>
    </row>
    <row r="74" spans="1:7" ht="135" x14ac:dyDescent="0.25">
      <c r="A74" s="38">
        <f t="shared" si="4"/>
        <v>1.7000000000000006</v>
      </c>
      <c r="B74" s="9" t="s">
        <v>81</v>
      </c>
      <c r="C74" s="16" t="s">
        <v>12</v>
      </c>
      <c r="D74" s="5">
        <v>46</v>
      </c>
      <c r="E74" s="6">
        <v>277750</v>
      </c>
      <c r="F74" s="7">
        <f t="shared" si="5"/>
        <v>12776500</v>
      </c>
      <c r="G74" s="8"/>
    </row>
    <row r="75" spans="1:7" ht="45" x14ac:dyDescent="0.25">
      <c r="A75" s="38">
        <f t="shared" si="4"/>
        <v>1.7100000000000006</v>
      </c>
      <c r="B75" s="9" t="s">
        <v>82</v>
      </c>
      <c r="C75" s="16" t="s">
        <v>14</v>
      </c>
      <c r="D75" s="5">
        <f>((60*8)+(45*6))*2</f>
        <v>1500</v>
      </c>
      <c r="E75" s="6">
        <v>3740</v>
      </c>
      <c r="F75" s="7">
        <f t="shared" si="5"/>
        <v>5610000</v>
      </c>
      <c r="G75" s="8"/>
    </row>
    <row r="76" spans="1:7" ht="45" x14ac:dyDescent="0.25">
      <c r="A76" s="38">
        <f t="shared" si="4"/>
        <v>1.7200000000000006</v>
      </c>
      <c r="B76" s="9" t="s">
        <v>83</v>
      </c>
      <c r="C76" s="16" t="s">
        <v>14</v>
      </c>
      <c r="D76" s="5">
        <v>850</v>
      </c>
      <c r="E76" s="6">
        <v>6225</v>
      </c>
      <c r="F76" s="7">
        <f t="shared" si="5"/>
        <v>5291250</v>
      </c>
      <c r="G76" s="8"/>
    </row>
    <row r="77" spans="1:7" ht="45" x14ac:dyDescent="0.25">
      <c r="A77" s="38">
        <f t="shared" si="4"/>
        <v>1.7300000000000006</v>
      </c>
      <c r="B77" s="9" t="s">
        <v>84</v>
      </c>
      <c r="C77" s="16" t="s">
        <v>14</v>
      </c>
      <c r="D77" s="5">
        <v>100</v>
      </c>
      <c r="E77" s="6">
        <v>13380</v>
      </c>
      <c r="F77" s="7">
        <f t="shared" si="5"/>
        <v>1338000</v>
      </c>
      <c r="G77" s="8"/>
    </row>
    <row r="78" spans="1:7" ht="45" x14ac:dyDescent="0.25">
      <c r="A78" s="38">
        <f t="shared" si="4"/>
        <v>1.7400000000000007</v>
      </c>
      <c r="B78" s="9" t="s">
        <v>85</v>
      </c>
      <c r="C78" s="10" t="s">
        <v>12</v>
      </c>
      <c r="D78" s="5">
        <v>1</v>
      </c>
      <c r="E78" s="6">
        <v>442500</v>
      </c>
      <c r="F78" s="7">
        <f t="shared" si="5"/>
        <v>442500</v>
      </c>
      <c r="G78" s="8"/>
    </row>
    <row r="79" spans="1:7" ht="45" x14ac:dyDescent="0.25">
      <c r="A79" s="38">
        <f t="shared" si="4"/>
        <v>1.7500000000000007</v>
      </c>
      <c r="B79" s="9" t="s">
        <v>86</v>
      </c>
      <c r="C79" s="10" t="s">
        <v>12</v>
      </c>
      <c r="D79" s="5">
        <v>1</v>
      </c>
      <c r="E79" s="6">
        <v>578725</v>
      </c>
      <c r="F79" s="7">
        <f t="shared" si="5"/>
        <v>578725</v>
      </c>
      <c r="G79" s="8"/>
    </row>
    <row r="80" spans="1:7" ht="45" x14ac:dyDescent="0.25">
      <c r="A80" s="38">
        <f t="shared" si="4"/>
        <v>1.7600000000000007</v>
      </c>
      <c r="B80" s="9" t="s">
        <v>87</v>
      </c>
      <c r="C80" s="10" t="s">
        <v>12</v>
      </c>
      <c r="D80" s="5">
        <v>1</v>
      </c>
      <c r="E80" s="6">
        <v>852275</v>
      </c>
      <c r="F80" s="7">
        <f t="shared" si="5"/>
        <v>852275</v>
      </c>
      <c r="G80" s="8"/>
    </row>
    <row r="81" spans="1:7" ht="30" x14ac:dyDescent="0.25">
      <c r="A81" s="38">
        <f t="shared" si="4"/>
        <v>1.7700000000000007</v>
      </c>
      <c r="B81" s="9" t="s">
        <v>88</v>
      </c>
      <c r="C81" s="10" t="s">
        <v>14</v>
      </c>
      <c r="D81" s="5">
        <v>40</v>
      </c>
      <c r="E81" s="6">
        <v>30250</v>
      </c>
      <c r="F81" s="7">
        <f t="shared" si="5"/>
        <v>1210000</v>
      </c>
      <c r="G81" s="8"/>
    </row>
    <row r="82" spans="1:7" ht="30" x14ac:dyDescent="0.25">
      <c r="A82" s="38">
        <f t="shared" si="4"/>
        <v>1.7800000000000007</v>
      </c>
      <c r="B82" s="9" t="s">
        <v>89</v>
      </c>
      <c r="C82" s="10" t="s">
        <v>14</v>
      </c>
      <c r="D82" s="5">
        <v>25</v>
      </c>
      <c r="E82" s="6">
        <v>38750</v>
      </c>
      <c r="F82" s="7">
        <f t="shared" si="5"/>
        <v>968750</v>
      </c>
      <c r="G82" s="8"/>
    </row>
    <row r="83" spans="1:7" ht="30" x14ac:dyDescent="0.25">
      <c r="A83" s="38">
        <f t="shared" si="4"/>
        <v>1.7900000000000007</v>
      </c>
      <c r="B83" s="9" t="s">
        <v>90</v>
      </c>
      <c r="C83" s="10" t="s">
        <v>14</v>
      </c>
      <c r="D83" s="5">
        <v>6</v>
      </c>
      <c r="E83" s="6">
        <v>54750</v>
      </c>
      <c r="F83" s="7">
        <f t="shared" si="5"/>
        <v>328500</v>
      </c>
      <c r="G83" s="8"/>
    </row>
    <row r="84" spans="1:7" ht="30" x14ac:dyDescent="0.25">
      <c r="A84" s="38">
        <f t="shared" si="4"/>
        <v>1.8000000000000007</v>
      </c>
      <c r="B84" s="3" t="s">
        <v>91</v>
      </c>
      <c r="C84" s="10" t="s">
        <v>14</v>
      </c>
      <c r="D84" s="5">
        <v>50</v>
      </c>
      <c r="E84" s="6">
        <v>492800</v>
      </c>
      <c r="F84" s="7">
        <f t="shared" si="5"/>
        <v>24640000</v>
      </c>
      <c r="G84" s="8"/>
    </row>
    <row r="85" spans="1:7" ht="45" x14ac:dyDescent="0.25">
      <c r="A85" s="38">
        <f t="shared" si="4"/>
        <v>1.8100000000000007</v>
      </c>
      <c r="B85" s="3" t="s">
        <v>92</v>
      </c>
      <c r="C85" s="10" t="s">
        <v>12</v>
      </c>
      <c r="D85" s="5">
        <v>4</v>
      </c>
      <c r="E85" s="6">
        <v>159175</v>
      </c>
      <c r="F85" s="7">
        <f t="shared" si="5"/>
        <v>636700</v>
      </c>
      <c r="G85" s="8"/>
    </row>
    <row r="86" spans="1:7" ht="45" x14ac:dyDescent="0.25">
      <c r="A86" s="38">
        <f t="shared" si="4"/>
        <v>1.8200000000000007</v>
      </c>
      <c r="B86" s="3" t="s">
        <v>93</v>
      </c>
      <c r="C86" s="10" t="s">
        <v>12</v>
      </c>
      <c r="D86" s="5">
        <v>1</v>
      </c>
      <c r="E86" s="6">
        <v>4495000</v>
      </c>
      <c r="F86" s="7">
        <f t="shared" si="5"/>
        <v>4495000</v>
      </c>
      <c r="G86" s="8"/>
    </row>
    <row r="87" spans="1:7" ht="30" x14ac:dyDescent="0.25">
      <c r="A87" s="38">
        <f t="shared" si="4"/>
        <v>1.8300000000000007</v>
      </c>
      <c r="B87" s="3" t="s">
        <v>94</v>
      </c>
      <c r="C87" s="10" t="s">
        <v>12</v>
      </c>
      <c r="D87" s="5">
        <v>1</v>
      </c>
      <c r="E87" s="6">
        <v>827500</v>
      </c>
      <c r="F87" s="7">
        <f t="shared" si="5"/>
        <v>827500</v>
      </c>
      <c r="G87" s="8"/>
    </row>
    <row r="88" spans="1:7" ht="30" x14ac:dyDescent="0.25">
      <c r="A88" s="38">
        <f t="shared" si="4"/>
        <v>1.8400000000000007</v>
      </c>
      <c r="B88" s="3" t="s">
        <v>95</v>
      </c>
      <c r="C88" s="10" t="s">
        <v>12</v>
      </c>
      <c r="D88" s="5">
        <v>1</v>
      </c>
      <c r="E88" s="6">
        <v>400000</v>
      </c>
      <c r="F88" s="7">
        <f t="shared" si="5"/>
        <v>400000</v>
      </c>
      <c r="G88" s="8"/>
    </row>
    <row r="89" spans="1:7" ht="30" customHeight="1" x14ac:dyDescent="0.25">
      <c r="A89" s="38">
        <f t="shared" si="4"/>
        <v>1.8500000000000008</v>
      </c>
      <c r="B89" s="3" t="s">
        <v>96</v>
      </c>
      <c r="C89" s="10" t="s">
        <v>12</v>
      </c>
      <c r="D89" s="5">
        <v>1</v>
      </c>
      <c r="E89" s="6">
        <v>410400</v>
      </c>
      <c r="F89" s="7">
        <f t="shared" si="5"/>
        <v>410400</v>
      </c>
      <c r="G89" s="8"/>
    </row>
    <row r="90" spans="1:7" ht="30" customHeight="1" x14ac:dyDescent="0.25">
      <c r="A90" s="38">
        <f t="shared" si="4"/>
        <v>1.8600000000000008</v>
      </c>
      <c r="B90" s="3" t="s">
        <v>97</v>
      </c>
      <c r="C90" s="10" t="s">
        <v>12</v>
      </c>
      <c r="D90" s="5">
        <v>1</v>
      </c>
      <c r="E90" s="6">
        <v>342250</v>
      </c>
      <c r="F90" s="7">
        <f t="shared" si="5"/>
        <v>342250</v>
      </c>
      <c r="G90" s="8"/>
    </row>
    <row r="91" spans="1:7" ht="30" x14ac:dyDescent="0.25">
      <c r="A91" s="38">
        <f t="shared" si="4"/>
        <v>1.8700000000000008</v>
      </c>
      <c r="B91" s="3" t="s">
        <v>98</v>
      </c>
      <c r="C91" s="10" t="s">
        <v>12</v>
      </c>
      <c r="D91" s="5">
        <v>6</v>
      </c>
      <c r="E91" s="6">
        <v>30750</v>
      </c>
      <c r="F91" s="7">
        <f t="shared" si="5"/>
        <v>184500</v>
      </c>
      <c r="G91" s="8"/>
    </row>
    <row r="92" spans="1:7" ht="30" x14ac:dyDescent="0.25">
      <c r="A92" s="38">
        <f t="shared" si="4"/>
        <v>1.8800000000000008</v>
      </c>
      <c r="B92" s="3" t="s">
        <v>99</v>
      </c>
      <c r="C92" s="10" t="s">
        <v>12</v>
      </c>
      <c r="D92" s="5">
        <v>12</v>
      </c>
      <c r="E92" s="6">
        <v>36450</v>
      </c>
      <c r="F92" s="7">
        <f t="shared" si="5"/>
        <v>437400</v>
      </c>
      <c r="G92" s="8"/>
    </row>
    <row r="93" spans="1:7" ht="30" x14ac:dyDescent="0.25">
      <c r="A93" s="38">
        <f t="shared" si="4"/>
        <v>1.8900000000000008</v>
      </c>
      <c r="B93" s="3" t="s">
        <v>100</v>
      </c>
      <c r="C93" s="10" t="s">
        <v>12</v>
      </c>
      <c r="D93" s="5">
        <v>4</v>
      </c>
      <c r="E93" s="6">
        <v>238390</v>
      </c>
      <c r="F93" s="7">
        <f t="shared" si="5"/>
        <v>953560</v>
      </c>
      <c r="G93" s="8"/>
    </row>
    <row r="94" spans="1:7" ht="27.75" customHeight="1" x14ac:dyDescent="0.25">
      <c r="A94" s="38">
        <f t="shared" si="4"/>
        <v>1.9000000000000008</v>
      </c>
      <c r="B94" s="3" t="s">
        <v>101</v>
      </c>
      <c r="C94" s="10" t="s">
        <v>12</v>
      </c>
      <c r="D94" s="5">
        <v>30</v>
      </c>
      <c r="E94" s="6">
        <v>30250</v>
      </c>
      <c r="F94" s="7">
        <f t="shared" si="5"/>
        <v>907500</v>
      </c>
      <c r="G94" s="8"/>
    </row>
    <row r="95" spans="1:7" ht="30" x14ac:dyDescent="0.25">
      <c r="A95" s="38">
        <f t="shared" si="4"/>
        <v>1.9100000000000008</v>
      </c>
      <c r="B95" s="3" t="s">
        <v>102</v>
      </c>
      <c r="C95" s="10" t="s">
        <v>12</v>
      </c>
      <c r="D95" s="5">
        <v>12</v>
      </c>
      <c r="E95" s="6">
        <v>50280</v>
      </c>
      <c r="F95" s="7">
        <f t="shared" si="5"/>
        <v>603360</v>
      </c>
      <c r="G95" s="8"/>
    </row>
    <row r="96" spans="1:7" ht="30" x14ac:dyDescent="0.25">
      <c r="A96" s="38">
        <f t="shared" si="4"/>
        <v>1.9200000000000008</v>
      </c>
      <c r="B96" s="3" t="s">
        <v>103</v>
      </c>
      <c r="C96" s="10" t="s">
        <v>12</v>
      </c>
      <c r="D96" s="5">
        <v>52</v>
      </c>
      <c r="E96" s="6">
        <v>58200</v>
      </c>
      <c r="F96" s="7">
        <f t="shared" si="5"/>
        <v>3026400</v>
      </c>
      <c r="G96" s="8"/>
    </row>
    <row r="97" spans="1:7" ht="30" x14ac:dyDescent="0.25">
      <c r="A97" s="38">
        <f t="shared" si="4"/>
        <v>1.9300000000000008</v>
      </c>
      <c r="B97" s="3" t="s">
        <v>104</v>
      </c>
      <c r="C97" s="10" t="s">
        <v>12</v>
      </c>
      <c r="D97" s="5">
        <v>20</v>
      </c>
      <c r="E97" s="6">
        <v>139710</v>
      </c>
      <c r="F97" s="7">
        <f t="shared" si="5"/>
        <v>2794200</v>
      </c>
      <c r="G97" s="8"/>
    </row>
    <row r="98" spans="1:7" ht="30" x14ac:dyDescent="0.25">
      <c r="A98" s="38">
        <f t="shared" si="4"/>
        <v>1.9400000000000008</v>
      </c>
      <c r="B98" s="3" t="s">
        <v>105</v>
      </c>
      <c r="C98" s="10" t="s">
        <v>12</v>
      </c>
      <c r="D98" s="5">
        <v>20</v>
      </c>
      <c r="E98" s="6">
        <v>101488</v>
      </c>
      <c r="F98" s="7">
        <f t="shared" si="5"/>
        <v>2029760</v>
      </c>
      <c r="G98" s="8"/>
    </row>
    <row r="99" spans="1:7" ht="30" x14ac:dyDescent="0.25">
      <c r="A99" s="38">
        <f t="shared" si="4"/>
        <v>1.9500000000000008</v>
      </c>
      <c r="B99" s="3" t="s">
        <v>106</v>
      </c>
      <c r="C99" s="10" t="s">
        <v>12</v>
      </c>
      <c r="D99" s="5">
        <v>5</v>
      </c>
      <c r="E99" s="6">
        <v>182375</v>
      </c>
      <c r="F99" s="7">
        <f t="shared" si="5"/>
        <v>911875</v>
      </c>
      <c r="G99" s="8"/>
    </row>
    <row r="100" spans="1:7" ht="30" x14ac:dyDescent="0.25">
      <c r="A100" s="38">
        <f t="shared" si="4"/>
        <v>1.9600000000000009</v>
      </c>
      <c r="B100" s="3" t="s">
        <v>107</v>
      </c>
      <c r="C100" s="10" t="s">
        <v>12</v>
      </c>
      <c r="D100" s="5">
        <v>40</v>
      </c>
      <c r="E100" s="6">
        <v>9500</v>
      </c>
      <c r="F100" s="7">
        <f t="shared" si="5"/>
        <v>380000</v>
      </c>
      <c r="G100" s="8"/>
    </row>
    <row r="101" spans="1:7" ht="75" x14ac:dyDescent="0.25">
      <c r="A101" s="38">
        <f t="shared" si="4"/>
        <v>1.9700000000000009</v>
      </c>
      <c r="B101" s="3" t="s">
        <v>108</v>
      </c>
      <c r="C101" s="10" t="s">
        <v>12</v>
      </c>
      <c r="D101" s="5">
        <v>10</v>
      </c>
      <c r="E101" s="6">
        <v>28150</v>
      </c>
      <c r="F101" s="7">
        <f t="shared" ref="F101:F132" si="6">E101*D101</f>
        <v>281500</v>
      </c>
      <c r="G101" s="8"/>
    </row>
    <row r="102" spans="1:7" ht="30" x14ac:dyDescent="0.25">
      <c r="A102" s="38">
        <f t="shared" si="4"/>
        <v>1.9800000000000009</v>
      </c>
      <c r="B102" s="3" t="s">
        <v>109</v>
      </c>
      <c r="C102" s="10" t="s">
        <v>12</v>
      </c>
      <c r="D102" s="5">
        <v>15</v>
      </c>
      <c r="E102" s="6">
        <v>130450</v>
      </c>
      <c r="F102" s="7">
        <f t="shared" si="6"/>
        <v>1956750</v>
      </c>
      <c r="G102" s="8"/>
    </row>
    <row r="103" spans="1:7" ht="30" x14ac:dyDescent="0.25">
      <c r="A103" s="38">
        <f t="shared" si="4"/>
        <v>1.9900000000000009</v>
      </c>
      <c r="B103" s="3" t="s">
        <v>110</v>
      </c>
      <c r="C103" s="10" t="s">
        <v>12</v>
      </c>
      <c r="D103" s="5">
        <v>2</v>
      </c>
      <c r="E103" s="6">
        <v>120400</v>
      </c>
      <c r="F103" s="7">
        <f t="shared" si="6"/>
        <v>240800</v>
      </c>
      <c r="G103" s="8"/>
    </row>
    <row r="104" spans="1:7" ht="30" x14ac:dyDescent="0.25">
      <c r="A104" s="38">
        <f t="shared" si="4"/>
        <v>2.0000000000000009</v>
      </c>
      <c r="B104" s="3" t="s">
        <v>111</v>
      </c>
      <c r="C104" s="10" t="s">
        <v>12</v>
      </c>
      <c r="D104" s="5">
        <v>2</v>
      </c>
      <c r="E104" s="6">
        <v>173250</v>
      </c>
      <c r="F104" s="7">
        <f t="shared" si="6"/>
        <v>346500</v>
      </c>
      <c r="G104" s="8"/>
    </row>
    <row r="105" spans="1:7" ht="30" x14ac:dyDescent="0.25">
      <c r="A105" s="38">
        <f t="shared" si="4"/>
        <v>2.0100000000000007</v>
      </c>
      <c r="B105" s="3" t="s">
        <v>112</v>
      </c>
      <c r="C105" s="10" t="s">
        <v>12</v>
      </c>
      <c r="D105" s="5">
        <v>2</v>
      </c>
      <c r="E105" s="6">
        <v>225100</v>
      </c>
      <c r="F105" s="7">
        <f t="shared" si="6"/>
        <v>450200</v>
      </c>
      <c r="G105" s="8"/>
    </row>
    <row r="106" spans="1:7" ht="75" x14ac:dyDescent="0.25">
      <c r="A106" s="38">
        <f t="shared" si="4"/>
        <v>2.0200000000000005</v>
      </c>
      <c r="B106" s="3" t="s">
        <v>113</v>
      </c>
      <c r="C106" s="10" t="s">
        <v>14</v>
      </c>
      <c r="D106" s="10">
        <v>45</v>
      </c>
      <c r="E106" s="6">
        <v>25275</v>
      </c>
      <c r="F106" s="7">
        <f t="shared" si="6"/>
        <v>1137375</v>
      </c>
      <c r="G106" s="8"/>
    </row>
    <row r="107" spans="1:7" ht="30" x14ac:dyDescent="0.25">
      <c r="A107" s="38">
        <f t="shared" si="4"/>
        <v>2.0300000000000002</v>
      </c>
      <c r="B107" s="3" t="s">
        <v>114</v>
      </c>
      <c r="C107" s="10" t="s">
        <v>12</v>
      </c>
      <c r="D107" s="5">
        <v>15</v>
      </c>
      <c r="E107" s="6">
        <v>201850</v>
      </c>
      <c r="F107" s="7">
        <f t="shared" si="6"/>
        <v>3027750</v>
      </c>
      <c r="G107" s="8"/>
    </row>
    <row r="108" spans="1:7" ht="120" x14ac:dyDescent="0.25">
      <c r="A108" s="38">
        <f t="shared" si="4"/>
        <v>2.04</v>
      </c>
      <c r="B108" s="3" t="s">
        <v>115</v>
      </c>
      <c r="C108" s="10" t="s">
        <v>12</v>
      </c>
      <c r="D108" s="5">
        <v>2</v>
      </c>
      <c r="E108" s="6">
        <v>497295</v>
      </c>
      <c r="F108" s="7">
        <f t="shared" si="6"/>
        <v>994590</v>
      </c>
      <c r="G108" s="8" t="s">
        <v>116</v>
      </c>
    </row>
    <row r="109" spans="1:7" ht="45" x14ac:dyDescent="0.25">
      <c r="A109" s="38">
        <f t="shared" si="4"/>
        <v>2.0499999999999998</v>
      </c>
      <c r="B109" s="3" t="s">
        <v>117</v>
      </c>
      <c r="C109" s="10" t="s">
        <v>14</v>
      </c>
      <c r="D109" s="5">
        <v>15</v>
      </c>
      <c r="E109" s="6">
        <v>70280</v>
      </c>
      <c r="F109" s="7">
        <f t="shared" si="6"/>
        <v>1054200</v>
      </c>
      <c r="G109" s="8"/>
    </row>
    <row r="110" spans="1:7" ht="135" x14ac:dyDescent="0.25">
      <c r="A110" s="38">
        <f t="shared" si="4"/>
        <v>2.0599999999999996</v>
      </c>
      <c r="B110" s="3" t="s">
        <v>118</v>
      </c>
      <c r="C110" s="10" t="s">
        <v>12</v>
      </c>
      <c r="D110" s="5">
        <v>1</v>
      </c>
      <c r="E110" s="6">
        <v>4580000</v>
      </c>
      <c r="F110" s="7">
        <f t="shared" si="6"/>
        <v>4580000</v>
      </c>
      <c r="G110" s="8"/>
    </row>
    <row r="111" spans="1:7" ht="195" x14ac:dyDescent="0.25">
      <c r="A111" s="38">
        <f t="shared" si="4"/>
        <v>2.0699999999999994</v>
      </c>
      <c r="B111" s="3" t="s">
        <v>119</v>
      </c>
      <c r="C111" s="4" t="s">
        <v>79</v>
      </c>
      <c r="D111" s="5">
        <v>1</v>
      </c>
      <c r="E111" s="6">
        <v>4549110</v>
      </c>
      <c r="F111" s="7">
        <f t="shared" si="6"/>
        <v>4549110</v>
      </c>
      <c r="G111" s="8"/>
    </row>
    <row r="112" spans="1:7" ht="45" x14ac:dyDescent="0.25">
      <c r="A112" s="38">
        <f>A111+0.01</f>
        <v>2.0799999999999992</v>
      </c>
      <c r="B112" s="3" t="s">
        <v>120</v>
      </c>
      <c r="C112" s="4" t="s">
        <v>12</v>
      </c>
      <c r="D112" s="5">
        <v>15</v>
      </c>
      <c r="E112" s="6">
        <v>80345</v>
      </c>
      <c r="F112" s="7">
        <f t="shared" si="6"/>
        <v>1205175</v>
      </c>
      <c r="G112" s="8"/>
    </row>
    <row r="113" spans="1:7" ht="75" x14ac:dyDescent="0.25">
      <c r="A113" s="38">
        <f>A112+0.01</f>
        <v>2.089999999999999</v>
      </c>
      <c r="B113" s="3" t="s">
        <v>121</v>
      </c>
      <c r="C113" s="4" t="s">
        <v>9</v>
      </c>
      <c r="D113" s="5">
        <v>4</v>
      </c>
      <c r="E113" s="6">
        <v>157300</v>
      </c>
      <c r="F113" s="7">
        <f t="shared" si="6"/>
        <v>629200</v>
      </c>
      <c r="G113" s="8"/>
    </row>
    <row r="114" spans="1:7" ht="75.75" thickBot="1" x14ac:dyDescent="0.3">
      <c r="A114" s="39">
        <f>A113+0.01</f>
        <v>2.0999999999999988</v>
      </c>
      <c r="B114" s="40" t="s">
        <v>122</v>
      </c>
      <c r="C114" s="41" t="s">
        <v>79</v>
      </c>
      <c r="D114" s="42">
        <v>1</v>
      </c>
      <c r="E114" s="43">
        <v>2474250</v>
      </c>
      <c r="F114" s="44">
        <f t="shared" si="6"/>
        <v>2474250</v>
      </c>
      <c r="G114" s="8"/>
    </row>
    <row r="115" spans="1:7" x14ac:dyDescent="0.25">
      <c r="A115" s="17"/>
      <c r="B115" s="17"/>
      <c r="C115" s="17"/>
      <c r="D115" s="31"/>
      <c r="F115" s="18">
        <f>SUM(F5:F114)</f>
        <v>358016961</v>
      </c>
      <c r="G115" s="19"/>
    </row>
    <row r="116" spans="1:7" ht="7.5" customHeight="1" thickBot="1" x14ac:dyDescent="0.3">
      <c r="D116" s="1"/>
      <c r="F116" s="18"/>
    </row>
    <row r="117" spans="1:7" x14ac:dyDescent="0.25">
      <c r="D117" s="22" t="s">
        <v>123</v>
      </c>
      <c r="E117" s="20" t="s">
        <v>123</v>
      </c>
      <c r="F117" s="21">
        <f>F115</f>
        <v>358016961</v>
      </c>
    </row>
    <row r="118" spans="1:7" x14ac:dyDescent="0.25">
      <c r="D118" s="22" t="s">
        <v>124</v>
      </c>
      <c r="E118" s="23">
        <v>0.21</v>
      </c>
      <c r="F118" s="24">
        <f>F117*E118</f>
        <v>75183561.810000002</v>
      </c>
    </row>
    <row r="119" spans="1:7" x14ac:dyDescent="0.25">
      <c r="D119" s="22" t="s">
        <v>125</v>
      </c>
      <c r="E119" s="23">
        <v>0.06</v>
      </c>
      <c r="F119" s="24">
        <f>F117*E119</f>
        <v>21481017.66</v>
      </c>
    </row>
    <row r="120" spans="1:7" x14ac:dyDescent="0.25">
      <c r="D120" s="22" t="s">
        <v>126</v>
      </c>
      <c r="E120" s="23">
        <v>0.04</v>
      </c>
      <c r="F120" s="24">
        <f>F117*E120</f>
        <v>14320678.439999999</v>
      </c>
    </row>
    <row r="121" spans="1:7" x14ac:dyDescent="0.25">
      <c r="D121" s="25" t="s">
        <v>127</v>
      </c>
      <c r="E121" s="26">
        <v>0.19</v>
      </c>
      <c r="F121" s="24">
        <f>F120*E121</f>
        <v>2720928.9035999998</v>
      </c>
    </row>
    <row r="122" spans="1:7" ht="16.5" thickBot="1" x14ac:dyDescent="0.3">
      <c r="D122" s="29" t="s">
        <v>128</v>
      </c>
      <c r="E122" s="27"/>
      <c r="F122" s="28">
        <f>SUM(F117:F121)</f>
        <v>471723147.8136</v>
      </c>
    </row>
  </sheetData>
  <protectedRanges>
    <protectedRange sqref="B18" name="Rango1_2_1_1_2_1"/>
    <protectedRange sqref="B103" name="Rango1_2_2_1_2_1"/>
  </protectedRanges>
  <mergeCells count="2">
    <mergeCell ref="B3:F3"/>
    <mergeCell ref="A2:D2"/>
  </mergeCells>
  <printOptions horizontalCentered="1" verticalCentered="1"/>
  <pageMargins left="0.25" right="0.25" top="0.75" bottom="0.75" header="0.3" footer="0.3"/>
  <pageSetup scale="6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5172D-35AB-4EE3-B2DA-4F821865350C}">
  <dimension ref="A1"/>
  <sheetViews>
    <sheetView workbookViewId="0">
      <selection activeCell="B3" sqref="B3:K12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Apiay</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Nixon Hernando Lopez Perdigon</dc:creator>
  <cp:lastModifiedBy>Marie Alejandra Aragon Yara</cp:lastModifiedBy>
  <dcterms:created xsi:type="dcterms:W3CDTF">2025-06-11T22:24:22Z</dcterms:created>
  <dcterms:modified xsi:type="dcterms:W3CDTF">2025-06-11T22:36:27Z</dcterms:modified>
</cp:coreProperties>
</file>