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macintosh/Desktop/1. MINCULTURA /1. PROCESOS /2. CONCURSO DE MÉRTIOS / 2. LOCOMOTORAS /8. INFORME DEFINITIVO /"/>
    </mc:Choice>
  </mc:AlternateContent>
  <xr:revisionPtr revIDLastSave="0" documentId="8_{26537BBF-8BB4-524B-B526-E1BE59B31E5F}" xr6:coauthVersionLast="47" xr6:coauthVersionMax="47" xr10:uidLastSave="{00000000-0000-0000-0000-000000000000}"/>
  <bookViews>
    <workbookView xWindow="0" yWindow="460" windowWidth="23260" windowHeight="13540" tabRatio="714" firstSheet="1" activeTab="5" xr2:uid="{00000000-000D-0000-FFFF-FFFF00000000}"/>
  </bookViews>
  <sheets>
    <sheet name="EVALUACIÓN EXPERIENCIA NVP" sheetId="15" r:id="rId1"/>
    <sheet name="Base" sheetId="14" state="hidden" r:id="rId2"/>
    <sheet name="EVALUACIÓN EXPERIENCIA JUANGUER" sheetId="19" r:id="rId3"/>
    <sheet name="EVALUACION E ADICIONAL" sheetId="21" r:id="rId4"/>
    <sheet name="CONSOLIDADO GENERAL" sheetId="17" r:id="rId5"/>
    <sheet name="ORDEN DE ELEGIBILIDAD" sheetId="22" r:id="rId6"/>
  </sheets>
  <definedNames>
    <definedName name="matriz" localSheetId="3">#REF!</definedName>
    <definedName name="matri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22" l="1"/>
  <c r="O7" i="22"/>
  <c r="C7" i="22"/>
  <c r="D14" i="21"/>
  <c r="C8" i="21"/>
  <c r="C10" i="21" s="1" a="1"/>
  <c r="C10" i="21" s="1"/>
  <c r="D13" i="21" s="1"/>
  <c r="L28" i="19"/>
  <c r="L27" i="15"/>
  <c r="F103" i="15" l="1"/>
  <c r="D32" i="19"/>
  <c r="D31" i="15"/>
  <c r="M5" i="15"/>
  <c r="N7" i="17"/>
  <c r="L27" i="19"/>
  <c r="L26" i="19"/>
  <c r="L22" i="15"/>
  <c r="B6" i="17"/>
  <c r="N6" i="17"/>
  <c r="F96" i="19"/>
  <c r="F97" i="19"/>
  <c r="F99" i="19"/>
  <c r="F100" i="19"/>
  <c r="F101" i="19"/>
  <c r="F102" i="19"/>
  <c r="F103" i="19"/>
  <c r="F104" i="19"/>
  <c r="D30" i="19"/>
  <c r="L22" i="19"/>
  <c r="L23" i="19"/>
  <c r="L24" i="19"/>
  <c r="L25" i="19"/>
  <c r="E16" i="19"/>
  <c r="A18" i="19" s="1"/>
  <c r="M5" i="19"/>
  <c r="F99" i="15"/>
  <c r="F102" i="15"/>
  <c r="F101" i="15"/>
  <c r="F100" i="15"/>
  <c r="F98" i="15"/>
  <c r="F96" i="15"/>
  <c r="F95" i="15"/>
  <c r="F77" i="15"/>
  <c r="L25" i="15"/>
  <c r="L24" i="15"/>
  <c r="L23" i="15"/>
  <c r="L26" i="15"/>
  <c r="E16" i="15"/>
  <c r="A18" i="15" s="1"/>
  <c r="C6" i="14" l="1"/>
  <c r="C5" i="14"/>
  <c r="C4" i="14"/>
  <c r="C3" i="14"/>
  <c r="C2" i="14"/>
  <c r="B2" i="14" l="1"/>
  <c r="D2" i="14"/>
  <c r="D6" i="14" l="1"/>
  <c r="B6" i="14"/>
  <c r="D4" i="14"/>
  <c r="B4" i="14"/>
  <c r="D5" i="14"/>
  <c r="B5" i="14"/>
  <c r="D3" i="14" l="1"/>
  <c r="B3" i="1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<sst xmlns="http://schemas.openxmlformats.org/spreadsheetml/2006/main" count="447" uniqueCount="169">
  <si>
    <t>CUMPLE</t>
  </si>
  <si>
    <t>HABILITADO</t>
  </si>
  <si>
    <t>SI</t>
  </si>
  <si>
    <t>EVALUACION TÉCNICA DEFINITIVA
EXPERIENCIA GENERAL Y ESPECÍFICA DEL OFERENTE
ASIGNACIÓN DE PUNTAJE
CONCURSO DE MÉRITOS MC-CM-004-2025
 REALIZAR LA FASE DE PROPUESTA INTEGRAL DEL PLAN ESPECIAL DE MANEJO Y PROTECCIÓN DEL PRIMER CONJUNTO PRIORIZADO DE LOCOMOTORAS A VAPOR DECLARADAS BIEN DE INTERÉS CULTURAL DE ÁMBITO 
NACIONAL, UBICADAS EN CINCO MUNICIPIOS DE COLOMBIA.</t>
  </si>
  <si>
    <t>NO CUMPLE</t>
  </si>
  <si>
    <t>NO HABILITADO</t>
  </si>
  <si>
    <t>NO</t>
  </si>
  <si>
    <t>N° DE PROPONENTE</t>
  </si>
  <si>
    <t>NOMBRE DEL PROPONENTE</t>
  </si>
  <si>
    <t>CONSORCIO NVP</t>
  </si>
  <si>
    <t>N/A</t>
  </si>
  <si>
    <t>PPTO OFICIAL</t>
  </si>
  <si>
    <t>SMLMV</t>
  </si>
  <si>
    <t>Experiencia Específica exigida</t>
  </si>
  <si>
    <t>Acreditar mínimo dos (2) y máximo cuatro (4) contratos que sean en formulación o elaboración de instrumentos de gestión (pueden ser planes especiales de manejo y protección o planes de conservación preventiva), y/o en elaboración de
estudios técnicos preliminares, y/o interventoría de PEMP de bienes muebles de interés cultural, donde al menos: UNO (1) sea en formulación o elaboración de instrumentos de gestión y UNO (1) en elaboración de estudios técnicos preliminares de bienes muebles de interés cultural</t>
  </si>
  <si>
    <t xml:space="preserve"> el Proponente acreditará que la sumatoria de los contratos aportados como experiencia es mayor o igual al cien por cien (100 %) respecto del valor total del Presupuesto Oficial equivalente a 218,54 SMMLV</t>
  </si>
  <si>
    <t>Valor de los contratos para acreditar experiencia.</t>
  </si>
  <si>
    <t>Número de contratos con los cuales el Proponente cumple la experiencia acreditada</t>
  </si>
  <si>
    <t xml:space="preserve">Valor mínimo a certificar
(como % del Presupuesto Oficial expresado en SMMLV)
</t>
  </si>
  <si>
    <t>De 1 hasta 4</t>
  </si>
  <si>
    <t>Clasificación de la experiencia en el "Clasificador de bienes, obras y servicios de las Naciones Unidas"</t>
  </si>
  <si>
    <t>Los Contratos aportados para efectos de acreditación de la experiencia requerida deben estar clasificados en alguno de los siguientes códigos: 93141700</t>
  </si>
  <si>
    <t>1. EVALUACION DE EXPERIENCIA</t>
  </si>
  <si>
    <t>FECHA DE EVALUACIÓN</t>
  </si>
  <si>
    <t>PROPONENTE</t>
  </si>
  <si>
    <t>VERIFICACIÓN RUP</t>
  </si>
  <si>
    <t xml:space="preserve">VERIFICACIÓN </t>
  </si>
  <si>
    <t xml:space="preserve">VERIFICACION PORCENTAJES EXPERIENCIA APORTADA </t>
  </si>
  <si>
    <t>PARTICIPACIÓN</t>
  </si>
  <si>
    <t>APOYO A LA INDUSTRIA NACIONAL</t>
  </si>
  <si>
    <t>VINCULACIÓN DE PERSONAS CON DISCAPACIDAD</t>
  </si>
  <si>
    <t>EMPRENDIMIENTOS Y EMPRESAS DE MUJERES</t>
  </si>
  <si>
    <t>MIPYME</t>
  </si>
  <si>
    <t>x</t>
  </si>
  <si>
    <t>X</t>
  </si>
  <si>
    <t>EXPERIENCIA GENERAL Y ESPECÍFICA DEL OFERENTE</t>
  </si>
  <si>
    <t>N°</t>
  </si>
  <si>
    <t>NUMERO DE CONTRATO EN EL RUP</t>
  </si>
  <si>
    <t>NOMBRE DEL CONTRATANTE</t>
  </si>
  <si>
    <t>OBJETO DEL CONTRATO</t>
  </si>
  <si>
    <t>FECHA DE INICIO</t>
  </si>
  <si>
    <t>FECHA DE FINALIZACION</t>
  </si>
  <si>
    <t>VALOR TOTAL EN PESOS</t>
  </si>
  <si>
    <r>
      <rPr>
        <b/>
        <sz val="10"/>
        <color rgb="FF000000"/>
        <rFont val="Arial"/>
        <family val="2"/>
      </rP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</si>
  <si>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</si>
  <si>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</si>
  <si>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SUMATORIA DE CONTRATOS MAYOR AL  100% PO</t>
  </si>
  <si>
    <t>CUMPLE / NO CUMPLE</t>
  </si>
  <si>
    <t>OBSERVACIONES
 (Indicar claramente lo que se debe subsanar)</t>
  </si>
  <si>
    <t>RUP NVP No. 112
RUP SAS No. 67</t>
  </si>
  <si>
    <t>MINISTERIO DE CULTURA</t>
  </si>
  <si>
    <t>Realizar la actualización y complementación del Plan Especial de Manejo y Protección-PEMP- del Sitio Histórico del Pantano de Vargas y Monumento a los Lanceros de Rondón, en sus etapas de diagnóstico, formulación y propuesta, con el fin de establecer lineamientos de uso, condiciones de manejo y niveles permitidos de intervención para este BIC.</t>
  </si>
  <si>
    <t>RUP NVP No. 68
RUP SAS No. 26</t>
  </si>
  <si>
    <t>El contratista se compromete para con el Ministerio a: realizar los estudios preliminares, diagnóstico y propuesta para la intervención de los vitrales de la Catedral  Basílica Metropolitana Nuestra Señora del Rosario de Manizales</t>
  </si>
  <si>
    <t>RUP NVP No. 71
RUP SAS No. 23</t>
  </si>
  <si>
    <t>El contratista se compromete para con el Ministerio a: Realizar los estudios preliminares, valoración, diagnóstico, propuesta de intervención, propuesta de desmontaje y traslado, y propuesta del montaje del mural "ElDorado" del artista Eduardo Ramírez Villamizar; ubicado en Bogotá, Colombia.</t>
  </si>
  <si>
    <t>RUP NVP No. 83</t>
  </si>
  <si>
    <t>DEPARTAMENTO ADMINISTRATIVO DE LA PRESIDENCIA</t>
  </si>
  <si>
    <t>En virtud del contrato, EL CONTRATISTA se obliga a prestar a LA ENTIDAD, con plena autonomía técnica y administrativa, los servicios profesionales especializados para realizar los estudios técnicos preliminares necesarios para la restauración del artesonado, retablo y mesa de altar, ubicados en la Capilla de Casa de Nariño, Bienes Muebles de Interés Cultural del ámbito Nacional, propiedad de la Presidencia de la República.</t>
  </si>
  <si>
    <t>TOTAL</t>
  </si>
  <si>
    <t>PROMEDIO</t>
  </si>
  <si>
    <t xml:space="preserve">PRESUPUESTO OFICIAL </t>
  </si>
  <si>
    <t>VALOR SMMLV 2025</t>
  </si>
  <si>
    <t>PRESUPUESTO OFICIAL EN SMMLV</t>
  </si>
  <si>
    <t xml:space="preserve"> MAXIMO 4 CONTRATOS</t>
  </si>
  <si>
    <t>ACREDITA 100% PRESUPUESTO OFICIAL</t>
  </si>
  <si>
    <t>RESULTADOS VALIDACIÓN DE LA EXPERIENCIA DEL PROPONENTE</t>
  </si>
  <si>
    <t>RESULTADO FACTORES HABILITANTES</t>
  </si>
  <si>
    <t>PROPONENTE CUMPLE CON LA EVALUACIÓN TÉCNICA</t>
  </si>
  <si>
    <t>EXPERIENCIA</t>
  </si>
  <si>
    <t>EQUIPO DE TRABAJO MINIMO REQUERIDO</t>
  </si>
  <si>
    <t>FORMATO</t>
  </si>
  <si>
    <t>ACREDITA
Si/No</t>
  </si>
  <si>
    <t>OBSERVACIONES</t>
  </si>
  <si>
    <t>ACEPTACIÓN Y CUMPLIMIENTO DE LA FORMACIÓN ACADÉMICA Y LA 
EXPERIENCIA DEL PERSONAL MÍNIMO REQUERIDO</t>
  </si>
  <si>
    <t>2. ASIGNACIÓN DE PUNTAJE ( Los puntajes aquí reflejados solo se darán al proponente si este se encuentra habilitado de acuerdo al capítulo 4. del documeto base)</t>
  </si>
  <si>
    <t>PUNTAJE ASIGNADO</t>
  </si>
  <si>
    <t xml:space="preserve">Persona natural, el representante legal o el revisor fiscal, según corresponda, en el 
cual certifique el número total de trabajadores vinculados a la planta </t>
  </si>
  <si>
    <r>
      <rPr>
        <sz val="11"/>
        <color rgb="FF000000"/>
        <rFont val="Arial"/>
        <family val="2"/>
      </rPr>
      <t>Aporta certificado expedido por el Ministerio de Trabajo con fecha 25 de mayo de 2025</t>
    </r>
  </si>
  <si>
    <t>APOYO A LA INDUSTRIA NACIONAL (en ningún caso otorgará simultáneamente el puntaje por ambos aspectos)</t>
  </si>
  <si>
    <t>PRESENTA 
Si/No</t>
  </si>
  <si>
    <t>Promoción de Servicios Nacionales o con Trato Nacional</t>
  </si>
  <si>
    <t>7A</t>
  </si>
  <si>
    <t>Se presenta compromiso de contratación del 90% de personal de nacionalidad colombiana, así como cámara de comercio y cedula de ciudadania de representate legal</t>
  </si>
  <si>
    <t>Incorporación de componente nacional en servicios extranjeros</t>
  </si>
  <si>
    <t xml:space="preserve">Formato 12 – Acreditación de emprendimientos y empresas de mujeres, el cual deberá aportarse con la documentación requerida en el artículo 2.2.1.2.4.2.14 del Decreto 1082 de 2015, o la norma que lo modifique, complemente o sustituya. </t>
  </si>
  <si>
    <t>Se anexa certificación de la señora ISABEL RICO ALONSO, identificada con cedula de ciudadanía No. 51.846.520 de Bogotá 
D.C., en calidad de representante legal suplente</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</si>
  <si>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</si>
  <si>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</si>
  <si>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</si>
  <si>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</si>
  <si>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Aporta certificación expedida por el representante legal y el revisor fiscal, cuando exista de acuerdo con los requerimientos de ley, o el contador.</t>
  </si>
  <si>
    <t>Aporta documento de identidad, copia de contratos de trabajo o certificacón laboral con las funciones</t>
  </si>
  <si>
    <t>Aporta ceritificado de aportes a seguridad social del último año</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</si>
  <si>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</si>
  <si>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</si>
  <si>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</si>
  <si>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</si>
  <si>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EXPERIENCIA ADICIONAL DEL EQUIPO MÍNIMO REQUERIDO Y FORMACIÓN ACADEMICA ADICIONAL DEL EQUIPO MÍNIMO REQUERIDO</t>
  </si>
  <si>
    <t>EXPERIENCIA ADICIONAL DEL EQUIPO MÍNIMO REQUERIDO</t>
  </si>
  <si>
    <t xml:space="preserve"> FORMACIÓN ACADEMICA ADICIONAL DEL EQUIPO MÍNIMO REQUERIDO</t>
  </si>
  <si>
    <t>Copia del certificado del Registro Único de Proponentes (RUP), el cual deberá encontrarse vigente y en firme al momento de su presentación de la oferta.</t>
  </si>
  <si>
    <t>Para  Proponentes Plurales este puntaje se otorgará si por lo menos uno (1) de los integrantes acredita la calidad de Mipyme y tiene una participación igual o superior al diez por ciento (10 %) en el Consorcio o en la Unión Temporal.</t>
  </si>
  <si>
    <t>4. CONSOLIDADO VERIFICACIÓN DE REQUISITOS TECNICOS HABILITANTES Y FACTORES DE CALIFICACION DIFERENTES AL ECONÓMICO</t>
  </si>
  <si>
    <t>EVALUACIÓN TÉCNICA</t>
  </si>
  <si>
    <t>1. EVALUACIÓN EXPERIENCIA</t>
  </si>
  <si>
    <t>2. ASIGNACIÓN DE PUNTAJE</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</si>
  <si>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</si>
  <si>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</si>
  <si>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</si>
  <si>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 </t>
  </si>
  <si>
    <t>SINGULAR</t>
  </si>
  <si>
    <t>PLURAL 2</t>
  </si>
  <si>
    <t>PLURAL 3</t>
  </si>
  <si>
    <t>PLURAL 4</t>
  </si>
  <si>
    <t>PLURAL 5</t>
  </si>
  <si>
    <t>JUAN DE JESUS GUERRERO</t>
  </si>
  <si>
    <t>No presenta</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</si>
  <si>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</si>
  <si>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RUP No 103</t>
  </si>
  <si>
    <t>INSTITUTO MUNICIPAL DE 
CULTURA Y TURISMO DE 
BUCARAMANGA</t>
  </si>
  <si>
    <t>Elaboración de los estudios tecnicos detallados dirigidos a la intervención y restauración del bien de interés cultural _ BIC denominado "Escultura mujer pie desnuda" ubicado en el espacio público del municipio de Bucaramanga - Santander</t>
  </si>
  <si>
    <t>RUP No 95</t>
  </si>
  <si>
    <t>ALCALDIA DE TUNJA</t>
  </si>
  <si>
    <t>Realizar los estudios técnicos y proyecto de 
restauración al bien de interés cultural del ámbito nacional "Obelisco a los Mártires", localizado en el Parque de San Laureano, en el Centro Histórico de la ciudad de Tunja</t>
  </si>
  <si>
    <t>RUP No 67</t>
  </si>
  <si>
    <t>CONSORCIO INVENTARIO TEYFU</t>
  </si>
  <si>
    <t>Elaboración del inventario y plan de Conservación preventiva de los bienes muebles en el espacio público que se encuentran en las localidades de Chapinero, 
Santa Fe, Teusaquillo, Fontibón y Engativá en Bogotá D.C.</t>
  </si>
  <si>
    <t>RUP No 66</t>
  </si>
  <si>
    <t>FUNDACION PARA LA CONSERVACION Y RESTAURACION
DEL PATRIMONIO CULTURAL FUNCORES_x000D_</t>
  </si>
  <si>
    <t>Elaboración del Plan de Conservación Preventiva de los bienes muebles en el espacio público en el Centro Tradicional de Bogotá D.C._x000D_</t>
  </si>
  <si>
    <t>RUP No 17</t>
  </si>
  <si>
    <t>FUNCORES</t>
  </si>
  <si>
    <t>Ejecutar el contrato 054-00 suscrito entre FUNCORES y el MINISTERIO DE CULTURA específicamente para 
realizar los ESTUDIOS PRELIMINARES, DIAGNOSTICO Y PROPUESTA DE INTERVENCION Y EJECUCION DE LA RESTAURACION DEL RETABLO DE LA VIRGEN DEL CARMEN Y LAS ESCULTURAS EN MADERA POLICROMADA DE LA CONCEPCION, LA DOLOROSA Y EL BUSTO DE CRISTO, LA CONSERVACION DE EL SANTO ECCE-HOMMO LOCALIZADOS EN LA IGLESIA 
DE LA CONCEPCIÓN DE VALLEDUPAR (CESAR) Y EJECUTAR EL INVENTARIO DE LA COLECCIÓN.</t>
  </si>
  <si>
    <t>Se compromete a contratar al menos el 40 % del personal con nacionalidad colombiana, conforme a lo establecido en la normativa vigente. Para efectos de verificación, se adjuntan copia de la cédula de ciudadanía y del certificado de existencia y representación legal expedido por la Cámara de Comercio.</t>
  </si>
  <si>
    <t>Acreditación de una (1) formación académica
adicional: marca NO en formato 9</t>
  </si>
  <si>
    <t>10H</t>
  </si>
  <si>
    <t>MINISTERIO DE LAS CULTURAS, LAS ARTES Y LOS SABERES</t>
  </si>
  <si>
    <t xml:space="preserve">EVALUACIÓN EXPERIENCIA </t>
  </si>
  <si>
    <t>MEDIANA CON VALOR ABSOLUTO - PAR</t>
  </si>
  <si>
    <t>MEDIANA</t>
  </si>
  <si>
    <t>PUNTAJE MÁXIMO</t>
  </si>
  <si>
    <t>VALOR POR DEBAJO DE LA MEDIANA</t>
  </si>
  <si>
    <t>No.</t>
  </si>
  <si>
    <t xml:space="preserve">PROPONENTE QUE PRESENTÓ PROPUESTA </t>
  </si>
  <si>
    <t>PROMEDIO CONTRATOS SMMLV</t>
  </si>
  <si>
    <t>PUNTAJE</t>
  </si>
  <si>
    <t>CONSOLIDADO EVALUACIÓN DEFINITIVA
CONCURSO DE MÉRITOS MC-CM-004-2025
 REALIZAR LA FASE DE PROPUESTA INTEGRAL DEL PLAN ESPECIAL DE MANEJO Y PROTECCIÓN DEL PRIMER CONJUNTO PRIORIZADO DE LOCOMOTORAS A VAPOR DECLARADAS BIEN DE INTERÉS CULTURAL DE ÁMBITO 
NACIONAL, UBICADAS EN CINCO MUNICIPIOS DE COLOMBIA.</t>
  </si>
  <si>
    <t>No</t>
  </si>
  <si>
    <t>CRITERIOS HABILITANTES</t>
  </si>
  <si>
    <t>ASIGNACIÓN DE PUNTAJE</t>
  </si>
  <si>
    <t>OFERTA ECONÓMICA</t>
  </si>
  <si>
    <t>EQUIPO DE TRABAJO 
(MINIMO REQUERIDO)</t>
  </si>
  <si>
    <t>FINANCIERO</t>
  </si>
  <si>
    <t>JURÍDICO</t>
  </si>
  <si>
    <t>RESULTADO TOTAL</t>
  </si>
  <si>
    <t>EXPERIENCIA DEL PROPONENTE</t>
  </si>
  <si>
    <t>ADICIONAL DEL EQUIPO  DE TRABAJO</t>
  </si>
  <si>
    <t>VINVULACIÓN DE PERSONAS CON DISCAPACIDAD</t>
  </si>
  <si>
    <t>HABILITACION</t>
  </si>
  <si>
    <t>PRESUPUESTO OFICIAL</t>
  </si>
  <si>
    <t xml:space="preserve">VALOR OFERTA </t>
  </si>
  <si>
    <t>RESULTADO OFERTA ECONÓMICA</t>
  </si>
  <si>
    <t>HABILTADO</t>
  </si>
  <si>
    <t>JUAN GUERRERO</t>
  </si>
  <si>
    <t>EVALUACION TÉCNICA DEFINTIVA
EXPERIENCIA GENERAL Y ESPECÍFICA DEL OFERENTE
ASIGNACIÓN DE PUNTAJE
CONCURSO DE MÉRITOS MC-CM-004-2025
 REALIZAR LA FASE DE PROPUESTA INTEGRAL DEL PLAN ESPECIAL DE MANEJO Y PROTECCIÓN DEL PRIMER CONJUNTO PRIORIZADO DE LOCOMOTORAS A VAPOR DECLARADAS BIEN DE INTERÉS CULTURAL DE ÁMBITO 
NACIONAL, UBICADAS EN CINCO MUNICIPIOS DE COLOMBIA.</t>
  </si>
  <si>
    <t>ORDEN DE ELEGIBILIDAD</t>
  </si>
  <si>
    <t>ORDEN DE PRESENTACION DE OFERTAS</t>
  </si>
  <si>
    <t>CONSOLIDADO EVALUACIÓN DEFINITIVA- ORDEN DE ELEGIBILIDAD
CONCURSO DE MÉRITOS MC-CM-004-2025
 REALIZAR LA FASE DE PROPUESTA INTEGRAL DEL PLAN ESPECIAL DE MANEJO Y PROTECCIÓN DEL PRIMER CONJUNTO PRIORIZADO DE LOCOMOTORAS A VAPOR DECLARADAS BIEN DE INTERÉS CULTURAL DE ÁMBITO 
NACIONAL, UBICADAS EN CINCO MUNICIPIOS DE COLOMBIA.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</si>
</sst>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2" formatCode="_-&quot;$&quot;* #,##0_-;\-&quot;$&quot;* #,##0_-;_-&quot;$&quot;* &quot;-&quot;_-;_-@_-"/>
    <numFmt numFmtId="44" formatCode="_-&quot;$&quot;* #,##0.00_-;\-&quot;$&quot;* #,##0.00_-;_-&quot;$&quot;* &quot;-&quot;??_-;_-@_-"/>
    <numFmt numFmtId="43" formatCode="_-* #,##0.00_-;\-* #,##0.00_-;_-* &quot;-&quot;??_-;_-@_-"/>
    <numFmt numFmtId="164" formatCode="_-* #,##0.00\ _€_-;\-* #,##0.00\ _€_-;_-* &quot;-&quot;??\ _€_-;_-@_-"/>
    <numFmt numFmtId="165" formatCode="_(&quot;$&quot;\ * #,##0.00_);_(&quot;$&quot;\ * \(#,##0.00\);_(&quot;$&quot;\ * &quot;-&quot;??_);_(@_)"/>
    <numFmt numFmtId="166" formatCode="[$-C0A]dd\-mmm\-yy;@"/>
    <numFmt numFmtId="167" formatCode="_ * #,##0_ ;_ * \-#,##0_ ;_ * &quot;-&quot;??_ ;_ @_ "/>
    <numFmt numFmtId="168" formatCode="_ * #,##0.00_ ;_ * \-#,##0.00_ ;_ * &quot;-&quot;??_ ;_ @_ "/>
    <numFmt numFmtId="169" formatCode="#,##0_ ;\-#,##0\ &quot;SMMLV&quot;"/>
    <numFmt numFmtId="170" formatCode="[$$-240A]\ #,##0.00"/>
    <numFmt numFmtId="171" formatCode="_-[$$-240A]\ * #,##0.00_-;\-[$$-240A]\ * #,##0.00_-;_-[$$-240A]\ * &quot;-&quot;??_-;_-@_-"/>
    <numFmt numFmtId="172" formatCode="#,##0.00_ ;\-#,##0.00\ &quot;SMMLV&quot;"/>
    <numFmt numFmtId="173" formatCode="0.0000000"/>
  </numFmts>
  <fonts count="66" x14ac:knownFonts="1">
    <font>
      <sz val="11"/>
      <color theme="1"/>
      <name val="Calibri"/>
      <family val="2"/>
      <scheme val="minor"/>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6"/>
      <name val="Arial"/>
      <family val="2"/>
    </font>
    <font>
      <b/>
      <sz val="14"/>
      <name val="Arial"/>
      <family val="2"/>
    </font>
    <font>
      <sz val="10"/>
      <color theme="1"/>
      <name val="Arial"/>
      <family val="2"/>
    </font>
    <font>
      <b/>
      <sz val="13"/>
      <name val="Arial"/>
      <family val="2"/>
    </font>
    <font>
      <sz val="10"/>
      <name val="Calibri"/>
      <family val="2"/>
    </font>
    <font>
      <b/>
      <sz val="11"/>
      <color theme="0"/>
      <name val="Arial"/>
      <family val="2"/>
    </font>
    <font>
      <b/>
      <sz val="12"/>
      <color rgb="FFFF0000"/>
      <name val="Arial"/>
      <family val="2"/>
    </font>
    <font>
      <b/>
      <sz val="11"/>
      <color rgb="FFFF0000"/>
      <name val="Arial"/>
      <family val="2"/>
    </font>
    <font>
      <sz val="11"/>
      <name val="Arial"/>
      <family val="2"/>
    </font>
    <font>
      <b/>
      <sz val="10"/>
      <name val="Arial"/>
      <family val="2"/>
    </font>
    <font>
      <sz val="11"/>
      <color theme="1"/>
      <name val="Arial Narrow"/>
      <family val="2"/>
    </font>
    <font>
      <b/>
      <sz val="14"/>
      <color theme="1"/>
      <name val="Arial Narrow"/>
      <family val="2"/>
    </font>
    <font>
      <b/>
      <sz val="11"/>
      <color theme="1"/>
      <name val="Arial Narrow"/>
      <family val="2"/>
    </font>
    <font>
      <b/>
      <sz val="11"/>
      <color theme="1"/>
      <name val="Arial Narrow"/>
      <family val="2"/>
    </font>
    <font>
      <b/>
      <sz val="9"/>
      <color theme="1"/>
      <name val="Arial Narrow"/>
      <family val="2"/>
    </font>
    <font>
      <b/>
      <sz val="10"/>
      <name val="Arial Narrow"/>
      <family val="2"/>
    </font>
    <font>
      <b/>
      <sz val="11"/>
      <color rgb="FF000000"/>
      <name val="Arial Narrow"/>
      <family val="2"/>
    </font>
    <font>
      <b/>
      <sz val="12"/>
      <color rgb="FF000000"/>
      <name val="Arial Narrow"/>
      <family val="2"/>
    </font>
    <font>
      <sz val="11"/>
      <color theme="9" tint="-0.249977111117893"/>
      <name val="Arial Narrow"/>
      <family val="2"/>
    </font>
    <font>
      <sz val="11"/>
      <name val="Arial Narrow"/>
      <family val="2"/>
    </font>
    <font>
      <b/>
      <sz val="12"/>
      <color rgb="FF000000"/>
      <name val="Arial Narrow"/>
      <family val="2"/>
    </font>
    <font>
      <sz val="15"/>
      <color theme="1"/>
      <name val="Arial Narrow"/>
      <family val="2"/>
    </font>
    <font>
      <b/>
      <sz val="15"/>
      <color theme="1"/>
      <name val="Arial Narrow"/>
      <family val="2"/>
    </font>
    <font>
      <sz val="11"/>
      <color rgb="FF000000"/>
      <name val="Arial"/>
      <family val="2"/>
    </font>
    <font>
      <sz val="11"/>
      <color theme="1"/>
      <name val="Arial"/>
      <family val="2"/>
    </font>
    <font>
      <sz val="10"/>
      <color theme="1"/>
      <name val="Arial"/>
      <family val="2"/>
    </font>
    <font>
      <sz val="11"/>
      <color rgb="FFFF0000"/>
      <name val="Arial"/>
      <family val="2"/>
    </font>
    <font>
      <b/>
      <sz val="13"/>
      <name val="Arial"/>
      <family val="2"/>
    </font>
    <font>
      <b/>
      <sz val="16"/>
      <name val="Arial"/>
      <family val="2"/>
    </font>
    <font>
      <b/>
      <sz val="11"/>
      <name val="Arial"/>
      <family val="2"/>
    </font>
    <font>
      <b/>
      <sz val="14"/>
      <name val="Arial"/>
      <family val="2"/>
    </font>
    <font>
      <b/>
      <sz val="11"/>
      <color rgb="FF000000"/>
      <name val="Arial"/>
      <family val="2"/>
    </font>
    <font>
      <b/>
      <sz val="10"/>
      <color rgb="FF000000"/>
      <name val="Arial"/>
      <family val="2"/>
    </font>
    <font>
      <b/>
      <sz val="11"/>
      <color theme="1"/>
      <name val="Arial"/>
      <family val="2"/>
    </font>
    <font>
      <b/>
      <sz val="11"/>
      <color rgb="FFFF0000"/>
      <name val="Arial"/>
      <family val="2"/>
    </font>
    <font>
      <b/>
      <sz val="11"/>
      <color theme="0"/>
      <name val="Arial"/>
      <family val="2"/>
    </font>
    <font>
      <b/>
      <sz val="12"/>
      <color rgb="FFFF0000"/>
      <name val="Arial"/>
      <family val="2"/>
    </font>
    <font>
      <sz val="11"/>
      <color theme="9"/>
      <name val="Arial"/>
      <family val="2"/>
    </font>
    <font>
      <sz val="10"/>
      <color rgb="FF000000"/>
      <name val="Arial"/>
      <family val="2"/>
    </font>
    <font>
      <sz val="10"/>
      <name val="Calibri"/>
      <family val="2"/>
    </font>
    <font>
      <sz val="11"/>
      <color rgb="FF000000"/>
      <name val="Arial Narrow"/>
      <family val="2"/>
    </font>
    <font>
      <b/>
      <sz val="10"/>
      <name val="Arial Narrow"/>
      <family val="2"/>
    </font>
    <font>
      <sz val="11"/>
      <color theme="1"/>
      <name val="Arial Narrow"/>
      <family val="2"/>
    </font>
    <font>
      <b/>
      <sz val="11"/>
      <name val="Arial Narrow"/>
      <family val="2"/>
    </font>
    <font>
      <sz val="11"/>
      <color theme="9" tint="-0.499984740745262"/>
      <name val="Arial"/>
      <family val="2"/>
    </font>
    <font>
      <sz val="11"/>
      <color theme="9" tint="-0.499984740745262"/>
      <name val="Arial"/>
      <family val="2"/>
    </font>
    <font>
      <sz val="10"/>
      <color theme="1"/>
      <name val="Work Sans"/>
      <family val="2"/>
    </font>
    <font>
      <b/>
      <sz val="10"/>
      <color theme="1"/>
      <name val="Aptos"/>
      <family val="2"/>
    </font>
    <font>
      <sz val="11"/>
      <color theme="1"/>
      <name val="Aptos"/>
      <family val="2"/>
    </font>
    <font>
      <b/>
      <sz val="11"/>
      <color theme="1"/>
      <name val="Aptos"/>
      <family val="2"/>
    </font>
  </fonts>
  <fills count="1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
      <patternFill patternType="solid">
        <fgColor theme="9"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diagonal/>
    </border>
  </borders>
  <cellStyleXfs count="15">
    <xf numFmtId="0" fontId="0" fillId="0" borderId="0"/>
    <xf numFmtId="165" fontId="1" fillId="0" borderId="0" applyFont="0" applyFill="0" applyBorder="0" applyAlignment="0" applyProtection="0"/>
    <xf numFmtId="0" fontId="2" fillId="0" borderId="0"/>
    <xf numFmtId="16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9" fontId="3" fillId="0" borderId="0" applyFont="0" applyFill="0" applyBorder="0" applyAlignment="0" applyProtection="0"/>
    <xf numFmtId="0" fontId="1"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62" fillId="0" borderId="0"/>
  </cellStyleXfs>
  <cellXfs count="603">
    <xf numFmtId="0" fontId="0" fillId="0" borderId="0" xfId="0"/>
    <xf numFmtId="0" fontId="4" fillId="2" borderId="0" xfId="2" applyFont="1" applyFill="1" applyProtection="1">
      <protection locked="0"/>
    </xf>
    <xf numFmtId="0" fontId="4" fillId="2" borderId="0" xfId="2" applyFont="1" applyFill="1" applyAlignment="1" applyProtection="1">
      <alignment vertical="top" wrapText="1"/>
      <protection locked="0"/>
    </xf>
    <xf numFmtId="0" fontId="5" fillId="2" borderId="0" xfId="2" applyFont="1" applyFill="1" applyAlignment="1" applyProtection="1">
      <alignment horizontal="center"/>
      <protection locked="0"/>
    </xf>
    <xf numFmtId="0" fontId="4" fillId="0" borderId="0" xfId="2" applyFont="1" applyProtection="1">
      <protection locked="0"/>
    </xf>
    <xf numFmtId="0" fontId="5" fillId="0" borderId="0" xfId="2" applyFont="1" applyAlignment="1" applyProtection="1">
      <alignment horizontal="center"/>
      <protection locked="0"/>
    </xf>
    <xf numFmtId="0" fontId="4" fillId="0" borderId="13" xfId="2" applyFont="1" applyBorder="1" applyAlignment="1" applyProtection="1">
      <alignment vertical="center" wrapText="1"/>
      <protection locked="0"/>
    </xf>
    <xf numFmtId="0" fontId="4" fillId="0" borderId="0" xfId="2" applyFont="1" applyAlignment="1" applyProtection="1">
      <alignment vertical="center" wrapText="1"/>
      <protection locked="0"/>
    </xf>
    <xf numFmtId="0" fontId="5" fillId="5" borderId="1" xfId="2" applyFont="1" applyFill="1" applyBorder="1" applyAlignment="1" applyProtection="1">
      <alignment horizontal="center" vertical="center"/>
      <protection locked="0"/>
    </xf>
    <xf numFmtId="0" fontId="4" fillId="0" borderId="0" xfId="2" applyFont="1" applyAlignment="1" applyProtection="1">
      <alignment vertical="top" wrapText="1"/>
      <protection locked="0"/>
    </xf>
    <xf numFmtId="0" fontId="4" fillId="3" borderId="2" xfId="2" applyFont="1" applyFill="1" applyBorder="1" applyAlignment="1" applyProtection="1">
      <alignment horizontal="center" vertical="center" wrapText="1"/>
      <protection locked="0"/>
    </xf>
    <xf numFmtId="0" fontId="4" fillId="3" borderId="1" xfId="2" applyFont="1" applyFill="1" applyBorder="1" applyAlignment="1" applyProtection="1">
      <alignment horizontal="center" vertical="center" wrapText="1"/>
      <protection locked="0"/>
    </xf>
    <xf numFmtId="0" fontId="4" fillId="3" borderId="1" xfId="2" applyFont="1" applyFill="1" applyBorder="1" applyAlignment="1" applyProtection="1">
      <alignment horizontal="left" vertical="center" wrapText="1"/>
      <protection locked="0"/>
    </xf>
    <xf numFmtId="42" fontId="4" fillId="3" borderId="1" xfId="11" applyFont="1" applyFill="1" applyBorder="1" applyAlignment="1" applyProtection="1">
      <alignment horizontal="left" vertical="center" wrapText="1"/>
      <protection locked="0"/>
    </xf>
    <xf numFmtId="43" fontId="4" fillId="3" borderId="2" xfId="2" applyNumberFormat="1" applyFont="1" applyFill="1" applyBorder="1" applyAlignment="1" applyProtection="1">
      <alignment horizontal="center" vertical="center" wrapText="1"/>
      <protection locked="0"/>
    </xf>
    <xf numFmtId="2" fontId="4" fillId="4" borderId="2" xfId="2" applyNumberFormat="1" applyFont="1" applyFill="1" applyBorder="1" applyAlignment="1">
      <alignment horizontal="center" vertical="center" wrapText="1"/>
    </xf>
    <xf numFmtId="166" fontId="5" fillId="0" borderId="1" xfId="2" applyNumberFormat="1" applyFont="1" applyBorder="1" applyAlignment="1" applyProtection="1">
      <alignment horizontal="center" vertical="center" wrapText="1"/>
      <protection locked="0"/>
    </xf>
    <xf numFmtId="168" fontId="5" fillId="6" borderId="1" xfId="12" applyNumberFormat="1" applyFont="1" applyFill="1" applyBorder="1" applyAlignment="1" applyProtection="1">
      <alignment horizontal="center" vertical="center" wrapText="1"/>
    </xf>
    <xf numFmtId="42" fontId="5" fillId="2" borderId="1" xfId="11" applyFont="1" applyFill="1" applyBorder="1" applyAlignment="1" applyProtection="1">
      <alignment horizontal="center" vertical="center" wrapText="1"/>
      <protection locked="0"/>
    </xf>
    <xf numFmtId="0" fontId="5" fillId="7" borderId="1" xfId="2" applyFont="1" applyFill="1" applyBorder="1" applyAlignment="1" applyProtection="1">
      <alignment horizontal="center"/>
      <protection locked="0"/>
    </xf>
    <xf numFmtId="0" fontId="5" fillId="0" borderId="0" xfId="2" applyFont="1" applyAlignment="1" applyProtection="1">
      <alignment horizontal="left"/>
      <protection locked="0"/>
    </xf>
    <xf numFmtId="0" fontId="5" fillId="0" borderId="13" xfId="2" applyFont="1" applyBorder="1" applyAlignment="1" applyProtection="1">
      <alignment horizontal="left"/>
      <protection locked="0"/>
    </xf>
    <xf numFmtId="0" fontId="4" fillId="0" borderId="1" xfId="2" applyFont="1" applyBorder="1" applyAlignment="1" applyProtection="1">
      <alignment horizontal="center" vertical="center"/>
      <protection locked="0"/>
    </xf>
    <xf numFmtId="0" fontId="4" fillId="2" borderId="0" xfId="2" applyFont="1" applyFill="1" applyAlignment="1" applyProtection="1">
      <alignment horizontal="left"/>
      <protection locked="0"/>
    </xf>
    <xf numFmtId="0" fontId="4" fillId="2" borderId="0" xfId="2" applyFont="1" applyFill="1" applyAlignment="1" applyProtection="1">
      <alignment horizontal="left" vertical="top" wrapText="1"/>
      <protection locked="0"/>
    </xf>
    <xf numFmtId="0" fontId="4" fillId="9" borderId="1" xfId="2" applyFont="1" applyFill="1" applyBorder="1" applyAlignment="1" applyProtection="1">
      <alignment horizontal="center" vertical="center"/>
      <protection locked="0"/>
    </xf>
    <xf numFmtId="0" fontId="4" fillId="9" borderId="1" xfId="2" applyFont="1" applyFill="1" applyBorder="1" applyAlignment="1" applyProtection="1">
      <alignment horizontal="center" vertical="center" wrapText="1"/>
      <protection locked="0"/>
    </xf>
    <xf numFmtId="0" fontId="6" fillId="2" borderId="0" xfId="2" applyFont="1" applyFill="1" applyAlignment="1" applyProtection="1">
      <alignment horizontal="left"/>
      <protection locked="0"/>
    </xf>
    <xf numFmtId="0" fontId="10" fillId="2" borderId="0" xfId="2" applyFont="1" applyFill="1" applyAlignment="1" applyProtection="1">
      <alignment horizontal="left" vertical="center" wrapText="1"/>
      <protection locked="0"/>
    </xf>
    <xf numFmtId="0" fontId="4" fillId="2" borderId="0" xfId="2" applyFont="1" applyFill="1" applyAlignment="1" applyProtection="1">
      <alignment horizontal="center" vertical="center"/>
      <protection locked="0"/>
    </xf>
    <xf numFmtId="0" fontId="4" fillId="2" borderId="0" xfId="2" applyFont="1" applyFill="1" applyAlignment="1" applyProtection="1">
      <alignment horizontal="center" vertical="center" wrapText="1"/>
      <protection locked="0"/>
    </xf>
    <xf numFmtId="0" fontId="5" fillId="0" borderId="0" xfId="2" applyFont="1" applyAlignment="1" applyProtection="1">
      <alignment horizontal="center" vertical="top" wrapText="1"/>
      <protection locked="0"/>
    </xf>
    <xf numFmtId="0" fontId="12" fillId="2" borderId="0" xfId="2" applyFont="1" applyFill="1" applyAlignment="1" applyProtection="1">
      <alignment vertical="top" wrapText="1"/>
      <protection locked="0"/>
    </xf>
    <xf numFmtId="0" fontId="12" fillId="2" borderId="0" xfId="2" applyFont="1" applyFill="1" applyProtection="1">
      <protection locked="0"/>
    </xf>
    <xf numFmtId="0" fontId="4" fillId="0" borderId="8" xfId="2" applyFont="1" applyBorder="1" applyAlignment="1" applyProtection="1">
      <alignment vertical="top" wrapText="1"/>
      <protection locked="0"/>
    </xf>
    <xf numFmtId="0" fontId="4" fillId="0" borderId="8" xfId="2" applyFont="1" applyBorder="1" applyProtection="1">
      <protection locked="0"/>
    </xf>
    <xf numFmtId="167" fontId="5" fillId="0" borderId="8" xfId="12" applyNumberFormat="1" applyFont="1" applyFill="1" applyBorder="1" applyAlignment="1" applyProtection="1">
      <alignment horizontal="center" vertical="center" wrapText="1"/>
    </xf>
    <xf numFmtId="167" fontId="5" fillId="0" borderId="9" xfId="12" applyNumberFormat="1" applyFont="1" applyFill="1" applyBorder="1" applyAlignment="1" applyProtection="1">
      <alignment horizontal="center" vertical="center" wrapText="1"/>
      <protection locked="0"/>
    </xf>
    <xf numFmtId="0" fontId="7" fillId="0" borderId="1" xfId="2" applyFont="1" applyBorder="1" applyAlignment="1">
      <alignment horizontal="center" vertical="center"/>
    </xf>
    <xf numFmtId="0" fontId="4" fillId="0" borderId="0" xfId="2" applyFont="1" applyAlignment="1" applyProtection="1">
      <alignment horizontal="center" vertical="center" wrapText="1"/>
      <protection locked="0"/>
    </xf>
    <xf numFmtId="0" fontId="11" fillId="2" borderId="0" xfId="2" applyFont="1" applyFill="1" applyAlignment="1" applyProtection="1">
      <alignment horizontal="center" vertical="center" wrapText="1"/>
      <protection locked="0"/>
    </xf>
    <xf numFmtId="0" fontId="13" fillId="2" borderId="0" xfId="2" applyFont="1" applyFill="1" applyAlignment="1" applyProtection="1">
      <alignment horizontal="center" vertical="center"/>
      <protection locked="0"/>
    </xf>
    <xf numFmtId="0" fontId="9" fillId="2" borderId="0" xfId="2" applyFont="1" applyFill="1" applyAlignment="1" applyProtection="1">
      <alignment vertical="center"/>
      <protection locked="0"/>
    </xf>
    <xf numFmtId="2" fontId="4" fillId="0" borderId="0" xfId="2" applyNumberFormat="1" applyFont="1" applyAlignment="1" applyProtection="1">
      <alignment vertical="center"/>
      <protection locked="0"/>
    </xf>
    <xf numFmtId="2" fontId="5" fillId="0" borderId="0" xfId="2" applyNumberFormat="1" applyFont="1" applyProtection="1">
      <protection locked="0"/>
    </xf>
    <xf numFmtId="42" fontId="4" fillId="2" borderId="1" xfId="11" applyFont="1" applyFill="1" applyBorder="1" applyAlignment="1" applyProtection="1">
      <alignment horizontal="center" vertical="center" wrapText="1"/>
      <protection locked="0"/>
    </xf>
    <xf numFmtId="169" fontId="4" fillId="3" borderId="1" xfId="11" applyNumberFormat="1" applyFont="1" applyFill="1" applyBorder="1" applyAlignment="1" applyProtection="1">
      <alignment horizontal="center" vertical="center" wrapText="1"/>
      <protection locked="0"/>
    </xf>
    <xf numFmtId="0" fontId="4" fillId="0" borderId="0" xfId="0" applyFont="1" applyProtection="1">
      <protection locked="0"/>
    </xf>
    <xf numFmtId="0" fontId="8" fillId="0" borderId="0" xfId="0" applyFont="1"/>
    <xf numFmtId="0" fontId="8" fillId="0" borderId="0" xfId="0" applyFont="1" applyAlignment="1">
      <alignment horizontal="center" vertical="center"/>
    </xf>
    <xf numFmtId="0" fontId="5" fillId="0" borderId="1" xfId="2" applyFont="1" applyBorder="1" applyAlignment="1" applyProtection="1">
      <alignment horizontal="center" vertical="center" wrapText="1"/>
      <protection locked="0"/>
    </xf>
    <xf numFmtId="9" fontId="4" fillId="3" borderId="1" xfId="2" applyNumberFormat="1" applyFont="1" applyFill="1" applyBorder="1" applyAlignment="1" applyProtection="1">
      <alignment horizontal="center" vertical="center" wrapText="1"/>
      <protection locked="0"/>
    </xf>
    <xf numFmtId="0" fontId="8" fillId="0" borderId="8" xfId="0" applyFont="1" applyBorder="1"/>
    <xf numFmtId="0" fontId="18" fillId="0" borderId="0" xfId="0" applyFont="1"/>
    <xf numFmtId="0" fontId="9" fillId="5" borderId="1" xfId="2" applyFont="1" applyFill="1" applyBorder="1" applyAlignment="1" applyProtection="1">
      <alignment horizontal="center" vertical="center" wrapText="1"/>
      <protection locked="0"/>
    </xf>
    <xf numFmtId="0" fontId="4" fillId="0" borderId="0" xfId="2" applyFont="1" applyAlignment="1" applyProtection="1">
      <alignment horizontal="center" vertical="center" wrapText="1"/>
      <protection hidden="1"/>
    </xf>
    <xf numFmtId="0" fontId="20" fillId="0" borderId="1" xfId="0" applyFont="1" applyBorder="1"/>
    <xf numFmtId="4" fontId="20" fillId="0" borderId="3" xfId="0" applyNumberFormat="1" applyFont="1" applyBorder="1"/>
    <xf numFmtId="0" fontId="20" fillId="0" borderId="17" xfId="0" applyFont="1" applyBorder="1"/>
    <xf numFmtId="4" fontId="20" fillId="0" borderId="14" xfId="0" applyNumberFormat="1" applyFont="1" applyBorder="1"/>
    <xf numFmtId="0" fontId="20" fillId="0" borderId="17" xfId="0" applyFont="1" applyBorder="1" applyAlignment="1">
      <alignment wrapText="1"/>
    </xf>
    <xf numFmtId="0" fontId="20" fillId="0" borderId="14" xfId="0" applyFont="1" applyBorder="1" applyAlignment="1">
      <alignment wrapText="1"/>
    </xf>
    <xf numFmtId="4" fontId="20" fillId="0" borderId="14" xfId="0" applyNumberFormat="1" applyFont="1" applyBorder="1" applyAlignment="1">
      <alignment wrapText="1"/>
    </xf>
    <xf numFmtId="0" fontId="9" fillId="5" borderId="2" xfId="2" applyFont="1" applyFill="1" applyBorder="1" applyAlignment="1" applyProtection="1">
      <alignment horizontal="center" vertical="center" wrapText="1"/>
      <protection locked="0"/>
    </xf>
    <xf numFmtId="0" fontId="5" fillId="0" borderId="0" xfId="0" applyFont="1" applyAlignment="1">
      <alignment wrapText="1"/>
    </xf>
    <xf numFmtId="0" fontId="4" fillId="0" borderId="0" xfId="0" applyFont="1" applyAlignment="1">
      <alignment wrapText="1"/>
    </xf>
    <xf numFmtId="0" fontId="10" fillId="0" borderId="0" xfId="0" applyFont="1"/>
    <xf numFmtId="0" fontId="21" fillId="2" borderId="1" xfId="2" applyFont="1" applyFill="1" applyBorder="1" applyAlignment="1" applyProtection="1">
      <alignment horizontal="center" vertical="center" wrapText="1"/>
      <protection locked="0"/>
    </xf>
    <xf numFmtId="0" fontId="22" fillId="2" borderId="0" xfId="2" applyFont="1" applyFill="1" applyAlignment="1" applyProtection="1">
      <alignment horizontal="center" vertical="center" wrapText="1"/>
      <protection locked="0"/>
    </xf>
    <xf numFmtId="0" fontId="14" fillId="0" borderId="0" xfId="0" applyFont="1"/>
    <xf numFmtId="0" fontId="14" fillId="0" borderId="0" xfId="2" applyFont="1" applyAlignment="1" applyProtection="1">
      <alignment vertical="top" wrapText="1"/>
      <protection locked="0"/>
    </xf>
    <xf numFmtId="0" fontId="23" fillId="2" borderId="0" xfId="2" applyFont="1" applyFill="1" applyAlignment="1" applyProtection="1">
      <alignment horizontal="center"/>
      <protection locked="0"/>
    </xf>
    <xf numFmtId="0" fontId="14" fillId="2" borderId="0" xfId="2" applyFont="1" applyFill="1" applyAlignment="1" applyProtection="1">
      <alignment vertical="top" wrapText="1"/>
      <protection locked="0"/>
    </xf>
    <xf numFmtId="0" fontId="14" fillId="2" borderId="0" xfId="2" applyFont="1" applyFill="1" applyAlignment="1" applyProtection="1">
      <alignment horizontal="left"/>
      <protection locked="0"/>
    </xf>
    <xf numFmtId="0" fontId="14" fillId="2" borderId="0" xfId="2" applyFont="1" applyFill="1" applyAlignment="1" applyProtection="1">
      <alignment horizontal="left" vertical="top" wrapText="1"/>
      <protection locked="0"/>
    </xf>
    <xf numFmtId="0" fontId="6" fillId="5" borderId="1" xfId="2" applyFont="1" applyFill="1" applyBorder="1" applyAlignment="1" applyProtection="1">
      <alignment horizontal="center" vertical="center" wrapText="1"/>
      <protection locked="0"/>
    </xf>
    <xf numFmtId="0" fontId="6" fillId="7" borderId="1" xfId="2" applyFont="1" applyFill="1" applyBorder="1" applyAlignment="1" applyProtection="1">
      <alignment horizontal="center"/>
      <protection locked="0"/>
    </xf>
    <xf numFmtId="0" fontId="6" fillId="0" borderId="0" xfId="2" applyFont="1" applyAlignment="1" applyProtection="1">
      <alignment horizontal="center"/>
      <protection locked="0"/>
    </xf>
    <xf numFmtId="0" fontId="6" fillId="0" borderId="0" xfId="2" applyFont="1" applyAlignment="1" applyProtection="1">
      <alignment horizontal="left"/>
      <protection locked="0"/>
    </xf>
    <xf numFmtId="0" fontId="6" fillId="0" borderId="13" xfId="2" applyFont="1" applyBorder="1" applyAlignment="1" applyProtection="1">
      <alignment horizontal="left"/>
      <protection locked="0"/>
    </xf>
    <xf numFmtId="0" fontId="10" fillId="0" borderId="0" xfId="2" applyFont="1" applyAlignment="1" applyProtection="1">
      <alignment vertical="top" wrapText="1"/>
      <protection locked="0"/>
    </xf>
    <xf numFmtId="0" fontId="6" fillId="2" borderId="0" xfId="2" applyFont="1" applyFill="1" applyAlignment="1" applyProtection="1">
      <alignment horizontal="center"/>
      <protection locked="0"/>
    </xf>
    <xf numFmtId="0" fontId="10" fillId="2" borderId="0" xfId="2" applyFont="1" applyFill="1" applyProtection="1">
      <protection locked="0"/>
    </xf>
    <xf numFmtId="0" fontId="10" fillId="2" borderId="0" xfId="2" applyFont="1" applyFill="1" applyAlignment="1" applyProtection="1">
      <alignment vertical="top" wrapText="1"/>
      <protection locked="0"/>
    </xf>
    <xf numFmtId="0" fontId="10" fillId="9" borderId="17" xfId="2" applyFont="1" applyFill="1" applyBorder="1" applyAlignment="1" applyProtection="1">
      <alignment horizontal="center" vertical="center"/>
      <protection locked="0"/>
    </xf>
    <xf numFmtId="0" fontId="10" fillId="9" borderId="17" xfId="2" applyFont="1" applyFill="1" applyBorder="1" applyAlignment="1" applyProtection="1">
      <alignment horizontal="center" vertical="center" wrapText="1"/>
      <protection locked="0"/>
    </xf>
    <xf numFmtId="0" fontId="10" fillId="9" borderId="1" xfId="2" applyFont="1" applyFill="1" applyBorder="1" applyAlignment="1" applyProtection="1">
      <alignment horizontal="center" vertical="center" wrapText="1"/>
      <protection locked="0"/>
    </xf>
    <xf numFmtId="0" fontId="10" fillId="0" borderId="1" xfId="2" applyFont="1" applyBorder="1" applyAlignment="1" applyProtection="1">
      <alignment horizontal="center" vertical="center"/>
      <protection locked="0"/>
    </xf>
    <xf numFmtId="0" fontId="10" fillId="3" borderId="1" xfId="2" applyFont="1" applyFill="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3" borderId="4" xfId="2" applyFont="1" applyFill="1" applyBorder="1" applyAlignment="1" applyProtection="1">
      <alignment horizontal="center" vertical="center" wrapText="1"/>
      <protection locked="0"/>
    </xf>
    <xf numFmtId="0" fontId="10" fillId="0" borderId="0" xfId="2" applyFont="1" applyAlignment="1" applyProtection="1">
      <alignment horizontal="left" vertical="center" wrapText="1"/>
      <protection locked="0"/>
    </xf>
    <xf numFmtId="0" fontId="10" fillId="0" borderId="0" xfId="2" applyFont="1" applyAlignment="1" applyProtection="1">
      <alignment horizontal="center" vertical="center"/>
      <protection locked="0"/>
    </xf>
    <xf numFmtId="0" fontId="10" fillId="0" borderId="0" xfId="2" applyFont="1" applyAlignment="1" applyProtection="1">
      <alignment horizontal="center" vertical="center" wrapText="1"/>
      <protection locked="0"/>
    </xf>
    <xf numFmtId="0" fontId="10" fillId="9" borderId="15" xfId="2" applyFont="1" applyFill="1" applyBorder="1" applyAlignment="1" applyProtection="1">
      <alignment horizontal="center" vertical="center" wrapText="1"/>
      <protection locked="0"/>
    </xf>
    <xf numFmtId="0" fontId="6" fillId="7" borderId="18" xfId="2" applyFont="1" applyFill="1" applyBorder="1" applyAlignment="1" applyProtection="1">
      <alignment horizontal="center"/>
      <protection locked="0"/>
    </xf>
    <xf numFmtId="0" fontId="10" fillId="0" borderId="0" xfId="2" applyFont="1" applyProtection="1">
      <protection locked="0"/>
    </xf>
    <xf numFmtId="0" fontId="10" fillId="9" borderId="15" xfId="2" applyFont="1" applyFill="1" applyBorder="1" applyAlignment="1" applyProtection="1">
      <alignment horizontal="center" vertical="center"/>
      <protection locked="0"/>
    </xf>
    <xf numFmtId="0" fontId="26" fillId="0" borderId="0" xfId="0" applyFont="1"/>
    <xf numFmtId="0" fontId="28" fillId="7" borderId="18" xfId="0" applyFont="1" applyFill="1" applyBorder="1" applyAlignment="1">
      <alignment horizontal="center" vertical="center"/>
    </xf>
    <xf numFmtId="0" fontId="28" fillId="7" borderId="18" xfId="0" applyFont="1" applyFill="1" applyBorder="1" applyAlignment="1">
      <alignment horizontal="center" vertical="center" wrapText="1"/>
    </xf>
    <xf numFmtId="0" fontId="26" fillId="0" borderId="0" xfId="0" applyFont="1" applyAlignment="1">
      <alignment vertical="center"/>
    </xf>
    <xf numFmtId="0" fontId="29" fillId="7" borderId="18" xfId="0" applyFont="1" applyFill="1" applyBorder="1" applyAlignment="1">
      <alignment horizontal="center" vertical="center"/>
    </xf>
    <xf numFmtId="0" fontId="30" fillId="7" borderId="18" xfId="0" applyFont="1" applyFill="1" applyBorder="1" applyAlignment="1">
      <alignment horizontal="center" vertical="center" wrapText="1"/>
    </xf>
    <xf numFmtId="0" fontId="26" fillId="0" borderId="0" xfId="0" applyFont="1" applyAlignment="1">
      <alignment horizontal="center" vertical="center"/>
    </xf>
    <xf numFmtId="0" fontId="32" fillId="0" borderId="18" xfId="0" applyFont="1" applyBorder="1" applyAlignment="1">
      <alignment horizontal="center" vertical="center" wrapText="1"/>
    </xf>
    <xf numFmtId="0" fontId="33" fillId="0" borderId="18" xfId="0" applyFont="1" applyBorder="1" applyAlignment="1">
      <alignment horizontal="left" vertical="center" wrapText="1"/>
    </xf>
    <xf numFmtId="2" fontId="28" fillId="0" borderId="18" xfId="0" applyNumberFormat="1" applyFont="1" applyBorder="1" applyAlignment="1">
      <alignment horizontal="center" vertical="center" wrapText="1"/>
    </xf>
    <xf numFmtId="0" fontId="34" fillId="0" borderId="18" xfId="0" applyFont="1" applyBorder="1" applyAlignment="1">
      <alignment horizontal="center" vertical="center"/>
    </xf>
    <xf numFmtId="0" fontId="26" fillId="0" borderId="0" xfId="0" applyFont="1" applyAlignment="1">
      <alignment horizontal="left" vertical="center"/>
    </xf>
    <xf numFmtId="0" fontId="36" fillId="0" borderId="18" xfId="0" applyFont="1" applyBorder="1" applyAlignment="1">
      <alignment horizontal="left" vertical="center" wrapText="1"/>
    </xf>
    <xf numFmtId="0" fontId="26" fillId="0" borderId="0" xfId="0" applyFont="1" applyAlignment="1">
      <alignment horizontal="center"/>
    </xf>
    <xf numFmtId="0" fontId="37" fillId="0" borderId="0" xfId="0" applyFont="1" applyAlignment="1">
      <alignment horizontal="justify" vertical="center"/>
    </xf>
    <xf numFmtId="0" fontId="26" fillId="0" borderId="0" xfId="0" applyFont="1" applyAlignment="1">
      <alignment horizontal="left"/>
    </xf>
    <xf numFmtId="0" fontId="28" fillId="0" borderId="0" xfId="0" applyFont="1" applyAlignment="1">
      <alignment horizontal="center"/>
    </xf>
    <xf numFmtId="0" fontId="38" fillId="0" borderId="0" xfId="0" applyFont="1" applyAlignment="1">
      <alignment horizontal="justify" vertical="center"/>
    </xf>
    <xf numFmtId="0" fontId="30" fillId="0" borderId="0" xfId="0" applyFont="1" applyAlignment="1">
      <alignment horizontal="justify" vertical="center"/>
    </xf>
    <xf numFmtId="0" fontId="27" fillId="0" borderId="0" xfId="0" applyFont="1" applyAlignment="1">
      <alignment horizontal="center" wrapText="1"/>
    </xf>
    <xf numFmtId="0" fontId="27" fillId="0" borderId="0" xfId="0" applyFont="1" applyAlignment="1">
      <alignment wrapText="1"/>
    </xf>
    <xf numFmtId="0" fontId="34" fillId="0" borderId="20" xfId="0" applyFont="1" applyBorder="1" applyAlignment="1">
      <alignment horizontal="center" vertical="center"/>
    </xf>
    <xf numFmtId="0" fontId="10" fillId="0" borderId="16" xfId="2" applyFont="1" applyBorder="1" applyAlignment="1" applyProtection="1">
      <alignment horizontal="center" vertical="center"/>
      <protection locked="0"/>
    </xf>
    <xf numFmtId="0" fontId="10" fillId="0" borderId="18" xfId="2" applyFont="1" applyBorder="1" applyAlignment="1" applyProtection="1">
      <alignment horizontal="center" vertical="center"/>
      <protection locked="0"/>
    </xf>
    <xf numFmtId="44" fontId="4" fillId="3" borderId="2" xfId="10" applyFont="1" applyFill="1" applyBorder="1" applyAlignment="1" applyProtection="1">
      <alignment horizontal="center" vertical="center"/>
      <protection locked="0"/>
    </xf>
    <xf numFmtId="0" fontId="6" fillId="5" borderId="7" xfId="2" applyFont="1" applyFill="1" applyBorder="1" applyAlignment="1" applyProtection="1">
      <alignment horizontal="center" vertical="center" wrapText="1"/>
      <protection locked="0"/>
    </xf>
    <xf numFmtId="0" fontId="6" fillId="5" borderId="21" xfId="2" applyFont="1" applyFill="1" applyBorder="1" applyAlignment="1" applyProtection="1">
      <alignment horizontal="center" vertical="center" wrapText="1"/>
      <protection locked="0"/>
    </xf>
    <xf numFmtId="0" fontId="10" fillId="0" borderId="0" xfId="2" applyFont="1" applyAlignment="1" applyProtection="1">
      <alignment horizontal="center" vertical="top" wrapText="1"/>
      <protection locked="0"/>
    </xf>
    <xf numFmtId="0" fontId="10" fillId="0" borderId="4" xfId="2" applyFont="1" applyBorder="1" applyAlignment="1" applyProtection="1">
      <alignment horizontal="center" vertical="center" wrapText="1"/>
      <protection locked="0"/>
    </xf>
    <xf numFmtId="0" fontId="25" fillId="5" borderId="2" xfId="2" applyFont="1" applyFill="1" applyBorder="1" applyAlignment="1" applyProtection="1">
      <alignment horizontal="center" vertical="center" wrapText="1"/>
      <protection locked="0"/>
    </xf>
    <xf numFmtId="0" fontId="10" fillId="2"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center" vertical="center"/>
      <protection locked="0"/>
    </xf>
    <xf numFmtId="2" fontId="10" fillId="0" borderId="1" xfId="2" applyNumberFormat="1" applyFont="1" applyBorder="1" applyAlignment="1" applyProtection="1">
      <alignment horizontal="center" vertical="center"/>
      <protection locked="0"/>
    </xf>
    <xf numFmtId="2" fontId="6" fillId="0" borderId="1" xfId="2" applyNumberFormat="1" applyFont="1" applyBorder="1" applyAlignment="1" applyProtection="1">
      <alignment horizontal="center" vertical="center"/>
      <protection locked="0"/>
    </xf>
    <xf numFmtId="0" fontId="40" fillId="0" borderId="0" xfId="0" applyFont="1"/>
    <xf numFmtId="0" fontId="24" fillId="0" borderId="0" xfId="0" applyFont="1" applyProtection="1">
      <protection locked="0"/>
    </xf>
    <xf numFmtId="0" fontId="41" fillId="0" borderId="0" xfId="0" applyFont="1"/>
    <xf numFmtId="0" fontId="39" fillId="0" borderId="0" xfId="0" applyFont="1"/>
    <xf numFmtId="0" fontId="42" fillId="0" borderId="0" xfId="0" applyFont="1"/>
    <xf numFmtId="0" fontId="24" fillId="0" borderId="0" xfId="2" applyFont="1" applyProtection="1">
      <protection locked="0"/>
    </xf>
    <xf numFmtId="0" fontId="24" fillId="2" borderId="0" xfId="2" applyFont="1" applyFill="1" applyProtection="1">
      <protection locked="0"/>
    </xf>
    <xf numFmtId="0" fontId="24" fillId="0" borderId="0" xfId="2" applyFont="1" applyAlignment="1" applyProtection="1">
      <alignment vertical="top" wrapText="1"/>
      <protection locked="0"/>
    </xf>
    <xf numFmtId="0" fontId="24" fillId="2" borderId="0" xfId="2" applyFont="1" applyFill="1" applyAlignment="1" applyProtection="1">
      <alignment vertical="top" wrapText="1"/>
      <protection locked="0"/>
    </xf>
    <xf numFmtId="0" fontId="40" fillId="0" borderId="0" xfId="0" applyFont="1" applyAlignment="1">
      <alignment horizontal="center" vertical="center"/>
    </xf>
    <xf numFmtId="0" fontId="24" fillId="0" borderId="1" xfId="2" applyFont="1" applyBorder="1" applyAlignment="1" applyProtection="1">
      <alignment horizontal="center" vertical="center"/>
      <protection locked="0"/>
    </xf>
    <xf numFmtId="0" fontId="45" fillId="0" borderId="1" xfId="2" applyFont="1" applyBorder="1" applyAlignment="1" applyProtection="1">
      <alignment horizontal="center" vertical="center" wrapText="1"/>
      <protection locked="0"/>
    </xf>
    <xf numFmtId="0" fontId="24" fillId="0" borderId="13" xfId="2" applyFont="1" applyBorder="1" applyAlignment="1" applyProtection="1">
      <alignment vertical="center" wrapText="1"/>
      <protection locked="0"/>
    </xf>
    <xf numFmtId="0" fontId="24" fillId="0" borderId="0" xfId="2" applyFont="1" applyAlignment="1" applyProtection="1">
      <alignment vertical="center" wrapText="1"/>
      <protection locked="0"/>
    </xf>
    <xf numFmtId="0" fontId="45" fillId="5" borderId="1" xfId="2" applyFont="1" applyFill="1" applyBorder="1" applyAlignment="1" applyProtection="1">
      <alignment horizontal="center" vertical="center"/>
      <protection locked="0"/>
    </xf>
    <xf numFmtId="0" fontId="47" fillId="5" borderId="1" xfId="2" applyFont="1" applyFill="1" applyBorder="1" applyAlignment="1" applyProtection="1">
      <alignment horizontal="center" vertical="center" wrapText="1"/>
      <protection locked="0"/>
    </xf>
    <xf numFmtId="0" fontId="47" fillId="5" borderId="7" xfId="2" applyFont="1" applyFill="1" applyBorder="1" applyAlignment="1" applyProtection="1">
      <alignment horizontal="center" vertical="center" wrapText="1"/>
      <protection locked="0"/>
    </xf>
    <xf numFmtId="0" fontId="47" fillId="5" borderId="21" xfId="2" applyFont="1" applyFill="1" applyBorder="1" applyAlignment="1" applyProtection="1">
      <alignment horizontal="center" vertical="center" wrapText="1"/>
      <protection locked="0"/>
    </xf>
    <xf numFmtId="9" fontId="24" fillId="3" borderId="1" xfId="2" applyNumberFormat="1" applyFont="1" applyFill="1" applyBorder="1" applyAlignment="1" applyProtection="1">
      <alignment horizontal="center" vertical="center" wrapText="1"/>
      <protection locked="0"/>
    </xf>
    <xf numFmtId="0" fontId="24" fillId="3" borderId="1" xfId="2" applyFont="1" applyFill="1" applyBorder="1" applyAlignment="1" applyProtection="1">
      <alignment horizontal="center" vertical="center" wrapText="1"/>
      <protection locked="0"/>
    </xf>
    <xf numFmtId="44" fontId="24" fillId="3" borderId="2" xfId="10" applyFont="1" applyFill="1" applyBorder="1" applyAlignment="1" applyProtection="1">
      <alignment horizontal="center" vertical="center"/>
      <protection locked="0"/>
    </xf>
    <xf numFmtId="44" fontId="24" fillId="3" borderId="18" xfId="10" applyFont="1" applyFill="1" applyBorder="1" applyAlignment="1" applyProtection="1">
      <alignment vertical="center"/>
      <protection locked="0"/>
    </xf>
    <xf numFmtId="0" fontId="25" fillId="5" borderId="1" xfId="2" applyFont="1" applyFill="1" applyBorder="1" applyAlignment="1" applyProtection="1">
      <alignment horizontal="center" vertical="center" wrapText="1"/>
      <protection locked="0"/>
    </xf>
    <xf numFmtId="0" fontId="48" fillId="5" borderId="1" xfId="2" applyFont="1" applyFill="1" applyBorder="1" applyAlignment="1" applyProtection="1">
      <alignment horizontal="center" vertical="center" wrapText="1"/>
      <protection locked="0"/>
    </xf>
    <xf numFmtId="0" fontId="24" fillId="3" borderId="2" xfId="2" applyFont="1" applyFill="1" applyBorder="1" applyAlignment="1" applyProtection="1">
      <alignment horizontal="center" vertical="center" wrapText="1"/>
      <protection locked="0"/>
    </xf>
    <xf numFmtId="0" fontId="24" fillId="3" borderId="1" xfId="2" applyFont="1" applyFill="1" applyBorder="1" applyAlignment="1" applyProtection="1">
      <alignment horizontal="left" vertical="center" wrapText="1"/>
      <protection locked="0"/>
    </xf>
    <xf numFmtId="42" fontId="24" fillId="3" borderId="1" xfId="11" applyFont="1" applyFill="1" applyBorder="1" applyAlignment="1" applyProtection="1">
      <alignment horizontal="left" vertical="center" wrapText="1"/>
      <protection locked="0"/>
    </xf>
    <xf numFmtId="43" fontId="24" fillId="3" borderId="2" xfId="2" applyNumberFormat="1" applyFont="1" applyFill="1" applyBorder="1" applyAlignment="1" applyProtection="1">
      <alignment horizontal="center" vertical="center" wrapText="1"/>
      <protection locked="0"/>
    </xf>
    <xf numFmtId="2" fontId="24" fillId="4" borderId="2" xfId="2" applyNumberFormat="1" applyFont="1" applyFill="1" applyBorder="1" applyAlignment="1">
      <alignment horizontal="center" vertical="center" wrapText="1"/>
    </xf>
    <xf numFmtId="42" fontId="45" fillId="2" borderId="1" xfId="11" applyFont="1" applyFill="1" applyBorder="1" applyAlignment="1" applyProtection="1">
      <alignment horizontal="center" vertical="center" wrapText="1"/>
      <protection locked="0"/>
    </xf>
    <xf numFmtId="42" fontId="24" fillId="2" borderId="1" xfId="11" applyFont="1" applyFill="1" applyBorder="1" applyAlignment="1" applyProtection="1">
      <alignment horizontal="center" vertical="center" wrapText="1"/>
      <protection locked="0"/>
    </xf>
    <xf numFmtId="169" fontId="24" fillId="3" borderId="1" xfId="11" applyNumberFormat="1" applyFont="1" applyFill="1" applyBorder="1" applyAlignment="1" applyProtection="1">
      <alignment horizontal="center" vertical="center" wrapText="1"/>
      <protection locked="0"/>
    </xf>
    <xf numFmtId="0" fontId="49" fillId="0" borderId="1" xfId="2" applyFont="1" applyBorder="1" applyAlignment="1">
      <alignment horizontal="center" vertical="center"/>
    </xf>
    <xf numFmtId="0" fontId="47" fillId="7" borderId="1" xfId="2" applyFont="1" applyFill="1" applyBorder="1" applyAlignment="1" applyProtection="1">
      <alignment horizontal="center"/>
      <protection locked="0"/>
    </xf>
    <xf numFmtId="0" fontId="47" fillId="0" borderId="0" xfId="2" applyFont="1" applyAlignment="1" applyProtection="1">
      <alignment horizontal="center"/>
      <protection locked="0"/>
    </xf>
    <xf numFmtId="0" fontId="47" fillId="0" borderId="0" xfId="2" applyFont="1" applyAlignment="1" applyProtection="1">
      <alignment horizontal="left"/>
      <protection locked="0"/>
    </xf>
    <xf numFmtId="0" fontId="47" fillId="0" borderId="13" xfId="2" applyFont="1" applyBorder="1" applyAlignment="1" applyProtection="1">
      <alignment horizontal="left"/>
      <protection locked="0"/>
    </xf>
    <xf numFmtId="0" fontId="39" fillId="0" borderId="0" xfId="2" applyFont="1" applyAlignment="1" applyProtection="1">
      <alignment vertical="top" wrapText="1"/>
      <protection locked="0"/>
    </xf>
    <xf numFmtId="0" fontId="39" fillId="0" borderId="0" xfId="2" applyFont="1" applyProtection="1">
      <protection locked="0"/>
    </xf>
    <xf numFmtId="0" fontId="39" fillId="0" borderId="16" xfId="2" applyFont="1" applyBorder="1" applyAlignment="1" applyProtection="1">
      <alignment horizontal="center" vertical="center"/>
      <protection locked="0"/>
    </xf>
    <xf numFmtId="0" fontId="39" fillId="0" borderId="18" xfId="2" applyFont="1" applyBorder="1" applyAlignment="1" applyProtection="1">
      <alignment horizontal="center" vertical="center"/>
      <protection locked="0"/>
    </xf>
    <xf numFmtId="0" fontId="39" fillId="0" borderId="0" xfId="2" applyFont="1" applyAlignment="1" applyProtection="1">
      <alignment horizontal="left" vertical="center" wrapText="1"/>
      <protection locked="0"/>
    </xf>
    <xf numFmtId="0" fontId="39" fillId="0" borderId="0" xfId="2" applyFont="1" applyAlignment="1" applyProtection="1">
      <alignment horizontal="center" vertical="center"/>
      <protection locked="0"/>
    </xf>
    <xf numFmtId="0" fontId="39" fillId="0" borderId="0" xfId="2" applyFont="1" applyAlignment="1" applyProtection="1">
      <alignment horizontal="center" vertical="center" wrapText="1"/>
      <protection locked="0"/>
    </xf>
    <xf numFmtId="0" fontId="47" fillId="7" borderId="18" xfId="2" applyFont="1" applyFill="1" applyBorder="1" applyAlignment="1" applyProtection="1">
      <alignment horizontal="center"/>
      <protection locked="0"/>
    </xf>
    <xf numFmtId="0" fontId="47" fillId="2" borderId="0" xfId="2" applyFont="1" applyFill="1" applyAlignment="1" applyProtection="1">
      <alignment horizontal="center"/>
      <protection locked="0"/>
    </xf>
    <xf numFmtId="0" fontId="39" fillId="2" borderId="0" xfId="2" applyFont="1" applyFill="1" applyProtection="1">
      <protection locked="0"/>
    </xf>
    <xf numFmtId="0" fontId="39" fillId="2" borderId="0" xfId="2" applyFont="1" applyFill="1" applyAlignment="1" applyProtection="1">
      <alignment vertical="top" wrapText="1"/>
      <protection locked="0"/>
    </xf>
    <xf numFmtId="0" fontId="39" fillId="9" borderId="17" xfId="2" applyFont="1" applyFill="1" applyBorder="1" applyAlignment="1" applyProtection="1">
      <alignment horizontal="center" vertical="center"/>
      <protection locked="0"/>
    </xf>
    <xf numFmtId="0" fontId="39" fillId="9" borderId="17" xfId="2" applyFont="1" applyFill="1" applyBorder="1" applyAlignment="1" applyProtection="1">
      <alignment horizontal="center" vertical="center" wrapText="1"/>
      <protection locked="0"/>
    </xf>
    <xf numFmtId="0" fontId="39" fillId="9" borderId="1" xfId="2" applyFont="1" applyFill="1" applyBorder="1" applyAlignment="1" applyProtection="1">
      <alignment horizontal="center" vertical="center" wrapText="1"/>
      <protection locked="0"/>
    </xf>
    <xf numFmtId="0" fontId="39" fillId="0" borderId="1" xfId="2" applyFont="1" applyBorder="1" applyAlignment="1" applyProtection="1">
      <alignment horizontal="center" vertical="center"/>
      <protection locked="0"/>
    </xf>
    <xf numFmtId="0" fontId="39" fillId="3" borderId="1" xfId="2" applyFont="1" applyFill="1" applyBorder="1" applyAlignment="1" applyProtection="1">
      <alignment horizontal="center" vertical="center" wrapText="1"/>
      <protection locked="0"/>
    </xf>
    <xf numFmtId="0" fontId="39" fillId="0" borderId="1" xfId="2" applyFont="1" applyBorder="1" applyAlignment="1" applyProtection="1">
      <alignment horizontal="center" vertical="center" wrapText="1"/>
      <protection locked="0"/>
    </xf>
    <xf numFmtId="0" fontId="50" fillId="2" borderId="0" xfId="2" applyFont="1" applyFill="1" applyAlignment="1" applyProtection="1">
      <alignment horizontal="center"/>
      <protection locked="0"/>
    </xf>
    <xf numFmtId="0" fontId="42" fillId="2" borderId="0" xfId="2" applyFont="1" applyFill="1" applyAlignment="1" applyProtection="1">
      <alignment horizontal="left"/>
      <protection locked="0"/>
    </xf>
    <xf numFmtId="0" fontId="42" fillId="2" borderId="0" xfId="2" applyFont="1" applyFill="1" applyAlignment="1" applyProtection="1">
      <alignment horizontal="left" vertical="top" wrapText="1"/>
      <protection locked="0"/>
    </xf>
    <xf numFmtId="0" fontId="42" fillId="2" borderId="0" xfId="2" applyFont="1" applyFill="1" applyAlignment="1" applyProtection="1">
      <alignment vertical="top" wrapText="1"/>
      <protection locked="0"/>
    </xf>
    <xf numFmtId="0" fontId="42" fillId="0" borderId="0" xfId="2" applyFont="1" applyAlignment="1" applyProtection="1">
      <alignment vertical="top" wrapText="1"/>
      <protection locked="0"/>
    </xf>
    <xf numFmtId="0" fontId="45" fillId="2" borderId="0" xfId="2" applyFont="1" applyFill="1" applyAlignment="1" applyProtection="1">
      <alignment horizontal="center"/>
      <protection locked="0"/>
    </xf>
    <xf numFmtId="0" fontId="24" fillId="2" borderId="0" xfId="2" applyFont="1" applyFill="1" applyAlignment="1" applyProtection="1">
      <alignment horizontal="left"/>
      <protection locked="0"/>
    </xf>
    <xf numFmtId="0" fontId="24" fillId="2" borderId="0" xfId="2" applyFont="1" applyFill="1" applyAlignment="1" applyProtection="1">
      <alignment horizontal="left" vertical="top" wrapText="1"/>
      <protection locked="0"/>
    </xf>
    <xf numFmtId="0" fontId="45" fillId="7" borderId="1" xfId="2" applyFont="1" applyFill="1" applyBorder="1" applyAlignment="1" applyProtection="1">
      <alignment horizontal="center"/>
      <protection locked="0"/>
    </xf>
    <xf numFmtId="0" fontId="45" fillId="0" borderId="0" xfId="2" applyFont="1" applyAlignment="1" applyProtection="1">
      <alignment horizontal="center"/>
      <protection locked="0"/>
    </xf>
    <xf numFmtId="0" fontId="45" fillId="0" borderId="0" xfId="2" applyFont="1" applyAlignment="1" applyProtection="1">
      <alignment horizontal="left"/>
      <protection locked="0"/>
    </xf>
    <xf numFmtId="0" fontId="45" fillId="0" borderId="13" xfId="2" applyFont="1" applyBorder="1" applyAlignment="1" applyProtection="1">
      <alignment horizontal="left"/>
      <protection locked="0"/>
    </xf>
    <xf numFmtId="0" fontId="24" fillId="9" borderId="1" xfId="2" applyFont="1" applyFill="1" applyBorder="1" applyAlignment="1" applyProtection="1">
      <alignment horizontal="center" vertical="center"/>
      <protection locked="0"/>
    </xf>
    <xf numFmtId="0" fontId="24" fillId="9" borderId="1" xfId="2" applyFont="1" applyFill="1" applyBorder="1" applyAlignment="1" applyProtection="1">
      <alignment horizontal="center" vertical="center" wrapText="1"/>
      <protection locked="0"/>
    </xf>
    <xf numFmtId="0" fontId="47" fillId="2" borderId="0" xfId="2" applyFont="1" applyFill="1" applyAlignment="1" applyProtection="1">
      <alignment horizontal="left"/>
      <protection locked="0"/>
    </xf>
    <xf numFmtId="0" fontId="24" fillId="0" borderId="0" xfId="2" applyFont="1" applyAlignment="1" applyProtection="1">
      <alignment horizontal="center" vertical="center" wrapText="1"/>
      <protection locked="0"/>
    </xf>
    <xf numFmtId="0" fontId="24" fillId="0" borderId="0" xfId="2" applyFont="1" applyAlignment="1" applyProtection="1">
      <alignment horizontal="center" vertical="center" wrapText="1"/>
      <protection hidden="1"/>
    </xf>
    <xf numFmtId="0" fontId="39" fillId="2" borderId="0" xfId="2" applyFont="1" applyFill="1" applyAlignment="1" applyProtection="1">
      <alignment horizontal="left" vertical="center" wrapText="1"/>
      <protection locked="0"/>
    </xf>
    <xf numFmtId="0" fontId="24" fillId="2" borderId="0" xfId="2" applyFont="1" applyFill="1" applyAlignment="1" applyProtection="1">
      <alignment horizontal="center" vertical="center"/>
      <protection locked="0"/>
    </xf>
    <xf numFmtId="0" fontId="24" fillId="2" borderId="0" xfId="2" applyFont="1" applyFill="1" applyAlignment="1" applyProtection="1">
      <alignment horizontal="center" vertical="center" wrapText="1"/>
      <protection locked="0"/>
    </xf>
    <xf numFmtId="0" fontId="39" fillId="9" borderId="15" xfId="2" applyFont="1" applyFill="1" applyBorder="1" applyAlignment="1" applyProtection="1">
      <alignment horizontal="center" vertical="center"/>
      <protection locked="0"/>
    </xf>
    <xf numFmtId="0" fontId="39" fillId="9" borderId="15" xfId="2" applyFont="1" applyFill="1" applyBorder="1" applyAlignment="1" applyProtection="1">
      <alignment horizontal="center" vertical="center" wrapText="1"/>
      <protection locked="0"/>
    </xf>
    <xf numFmtId="0" fontId="39" fillId="3" borderId="4" xfId="2" applyFont="1" applyFill="1" applyBorder="1" applyAlignment="1" applyProtection="1">
      <alignment horizontal="center" vertical="center" wrapText="1"/>
      <protection locked="0"/>
    </xf>
    <xf numFmtId="0" fontId="39" fillId="0" borderId="0" xfId="2" applyFont="1" applyAlignment="1" applyProtection="1">
      <alignment horizontal="center" vertical="top" wrapText="1"/>
      <protection locked="0"/>
    </xf>
    <xf numFmtId="0" fontId="39" fillId="0" borderId="4" xfId="2" applyFont="1" applyBorder="1" applyAlignment="1" applyProtection="1">
      <alignment horizontal="center" vertical="center" wrapText="1"/>
      <protection locked="0"/>
    </xf>
    <xf numFmtId="0" fontId="45" fillId="0" borderId="0" xfId="2" applyFont="1" applyAlignment="1" applyProtection="1">
      <alignment horizontal="center" vertical="top" wrapText="1"/>
      <protection locked="0"/>
    </xf>
    <xf numFmtId="0" fontId="51" fillId="2" borderId="1" xfId="2" applyFont="1" applyFill="1" applyBorder="1" applyAlignment="1" applyProtection="1">
      <alignment horizontal="center" vertical="center" wrapText="1"/>
      <protection locked="0"/>
    </xf>
    <xf numFmtId="0" fontId="52" fillId="2" borderId="0" xfId="2" applyFont="1" applyFill="1" applyAlignment="1" applyProtection="1">
      <alignment horizontal="center" vertical="center" wrapText="1"/>
      <protection locked="0"/>
    </xf>
    <xf numFmtId="0" fontId="48" fillId="2" borderId="0" xfId="2" applyFont="1" applyFill="1" applyAlignment="1" applyProtection="1">
      <alignment horizontal="center" vertical="center" wrapText="1"/>
      <protection locked="0"/>
    </xf>
    <xf numFmtId="0" fontId="53" fillId="2" borderId="0" xfId="2" applyFont="1" applyFill="1" applyAlignment="1" applyProtection="1">
      <alignment vertical="top" wrapText="1"/>
      <protection locked="0"/>
    </xf>
    <xf numFmtId="0" fontId="53" fillId="2" borderId="0" xfId="2" applyFont="1" applyFill="1" applyProtection="1">
      <protection locked="0"/>
    </xf>
    <xf numFmtId="0" fontId="39" fillId="2" borderId="1" xfId="2" applyFont="1" applyFill="1" applyBorder="1" applyAlignment="1" applyProtection="1">
      <alignment horizontal="center" vertical="center"/>
      <protection locked="0"/>
    </xf>
    <xf numFmtId="0" fontId="54" fillId="2" borderId="0" xfId="2" applyFont="1" applyFill="1" applyAlignment="1" applyProtection="1">
      <alignment horizontal="center" vertical="center"/>
      <protection locked="0"/>
    </xf>
    <xf numFmtId="0" fontId="47" fillId="2" borderId="1" xfId="2" applyFont="1" applyFill="1" applyBorder="1" applyAlignment="1" applyProtection="1">
      <alignment horizontal="center" vertical="center"/>
      <protection locked="0"/>
    </xf>
    <xf numFmtId="0" fontId="25" fillId="2" borderId="0" xfId="2" applyFont="1" applyFill="1" applyAlignment="1" applyProtection="1">
      <alignment vertical="center"/>
      <protection locked="0"/>
    </xf>
    <xf numFmtId="2" fontId="39" fillId="0" borderId="1" xfId="2" applyNumberFormat="1" applyFont="1" applyBorder="1" applyAlignment="1" applyProtection="1">
      <alignment horizontal="center" vertical="center"/>
      <protection locked="0"/>
    </xf>
    <xf numFmtId="2" fontId="24" fillId="0" borderId="0" xfId="2" applyNumberFormat="1" applyFont="1" applyAlignment="1" applyProtection="1">
      <alignment vertical="center"/>
      <protection locked="0"/>
    </xf>
    <xf numFmtId="2" fontId="47" fillId="0" borderId="1" xfId="2" applyNumberFormat="1" applyFont="1" applyBorder="1" applyAlignment="1" applyProtection="1">
      <alignment horizontal="center" vertical="center"/>
      <protection locked="0"/>
    </xf>
    <xf numFmtId="2" fontId="45" fillId="0" borderId="0" xfId="2" applyNumberFormat="1" applyFont="1" applyProtection="1">
      <protection locked="0"/>
    </xf>
    <xf numFmtId="0" fontId="45" fillId="0" borderId="0" xfId="0" applyFont="1" applyAlignment="1">
      <alignment wrapText="1"/>
    </xf>
    <xf numFmtId="0" fontId="24" fillId="0" borderId="0" xfId="0" applyFont="1" applyAlignment="1">
      <alignment wrapText="1"/>
    </xf>
    <xf numFmtId="0" fontId="55" fillId="0" borderId="1" xfId="0" applyFont="1" applyBorder="1"/>
    <xf numFmtId="4" fontId="55" fillId="0" borderId="3" xfId="0" applyNumberFormat="1" applyFont="1" applyBorder="1"/>
    <xf numFmtId="0" fontId="55" fillId="0" borderId="17" xfId="0" applyFont="1" applyBorder="1"/>
    <xf numFmtId="4" fontId="55" fillId="0" borderId="14" xfId="0" applyNumberFormat="1" applyFont="1" applyBorder="1"/>
    <xf numFmtId="0" fontId="55" fillId="0" borderId="17" xfId="0" applyFont="1" applyBorder="1" applyAlignment="1">
      <alignment wrapText="1"/>
    </xf>
    <xf numFmtId="4" fontId="55" fillId="0" borderId="14" xfId="0" applyNumberFormat="1" applyFont="1" applyBorder="1" applyAlignment="1">
      <alignment wrapText="1"/>
    </xf>
    <xf numFmtId="0" fontId="55" fillId="0" borderId="14" xfId="0" applyFont="1" applyBorder="1" applyAlignment="1">
      <alignment wrapText="1"/>
    </xf>
    <xf numFmtId="0" fontId="31" fillId="7" borderId="23" xfId="0" applyFont="1" applyFill="1" applyBorder="1" applyAlignment="1" applyProtection="1">
      <alignment horizontal="center" vertical="center" wrapText="1"/>
      <protection locked="0"/>
    </xf>
    <xf numFmtId="0" fontId="58" fillId="0" borderId="0" xfId="0" applyFont="1" applyAlignment="1">
      <alignment vertical="center"/>
    </xf>
    <xf numFmtId="165" fontId="58" fillId="7" borderId="18" xfId="1" applyFont="1" applyFill="1" applyBorder="1" applyAlignment="1">
      <alignment vertical="center"/>
    </xf>
    <xf numFmtId="0" fontId="26" fillId="0" borderId="5" xfId="0" applyFont="1" applyBorder="1" applyAlignment="1">
      <alignment horizontal="center"/>
    </xf>
    <xf numFmtId="0" fontId="28" fillId="7" borderId="19" xfId="0" applyFont="1" applyFill="1" applyBorder="1" applyAlignment="1">
      <alignment horizontal="center" vertical="center" wrapText="1"/>
    </xf>
    <xf numFmtId="0" fontId="28" fillId="7" borderId="26" xfId="0" applyFont="1" applyFill="1" applyBorder="1" applyAlignment="1">
      <alignment horizontal="center" vertical="center" wrapText="1"/>
    </xf>
    <xf numFmtId="0" fontId="28" fillId="7" borderId="27" xfId="0" applyFont="1" applyFill="1" applyBorder="1" applyAlignment="1">
      <alignment horizontal="center" vertical="center" wrapText="1"/>
    </xf>
    <xf numFmtId="0" fontId="28" fillId="7" borderId="19" xfId="0" applyFont="1" applyFill="1" applyBorder="1" applyAlignment="1">
      <alignment vertical="center" wrapText="1"/>
    </xf>
    <xf numFmtId="43" fontId="40" fillId="0" borderId="0" xfId="0" applyNumberFormat="1" applyFont="1"/>
    <xf numFmtId="2" fontId="56" fillId="0" borderId="18" xfId="0" applyNumberFormat="1" applyFont="1" applyBorder="1" applyAlignment="1">
      <alignment horizontal="center" vertical="center" wrapText="1"/>
    </xf>
    <xf numFmtId="0" fontId="24" fillId="3" borderId="15" xfId="2" applyFont="1" applyFill="1" applyBorder="1" applyAlignment="1" applyProtection="1">
      <alignment horizontal="center" vertical="center" wrapText="1"/>
      <protection locked="0"/>
    </xf>
    <xf numFmtId="0" fontId="24" fillId="3" borderId="18" xfId="2" applyFont="1" applyFill="1" applyBorder="1" applyAlignment="1" applyProtection="1">
      <alignment horizontal="center" vertical="center" wrapText="1"/>
      <protection locked="0"/>
    </xf>
    <xf numFmtId="3" fontId="8" fillId="0" borderId="0" xfId="0" applyNumberFormat="1" applyFont="1"/>
    <xf numFmtId="2" fontId="8" fillId="0" borderId="0" xfId="0" applyNumberFormat="1" applyFont="1"/>
    <xf numFmtId="42" fontId="8" fillId="0" borderId="0" xfId="0" applyNumberFormat="1" applyFont="1"/>
    <xf numFmtId="43" fontId="8" fillId="0" borderId="0" xfId="0" applyNumberFormat="1" applyFont="1"/>
    <xf numFmtId="42" fontId="14" fillId="0" borderId="0" xfId="0" applyNumberFormat="1" applyFont="1"/>
    <xf numFmtId="2" fontId="14" fillId="0" borderId="0" xfId="0" applyNumberFormat="1" applyFont="1"/>
    <xf numFmtId="15" fontId="4" fillId="3" borderId="1" xfId="2" applyNumberFormat="1" applyFont="1" applyFill="1" applyBorder="1" applyAlignment="1" applyProtection="1">
      <alignment horizontal="center" vertical="center" wrapText="1"/>
      <protection locked="0"/>
    </xf>
    <xf numFmtId="44" fontId="24" fillId="3" borderId="18" xfId="10" applyFont="1" applyFill="1" applyBorder="1" applyAlignment="1" applyProtection="1">
      <alignment horizontal="center" vertical="center"/>
      <protection locked="0"/>
    </xf>
    <xf numFmtId="0" fontId="24" fillId="3" borderId="18" xfId="2" applyFont="1" applyFill="1" applyBorder="1" applyAlignment="1" applyProtection="1">
      <alignment horizontal="left" vertical="center" wrapText="1"/>
      <protection locked="0"/>
    </xf>
    <xf numFmtId="42" fontId="24" fillId="3" borderId="18" xfId="11" applyFont="1" applyFill="1" applyBorder="1" applyAlignment="1" applyProtection="1">
      <alignment horizontal="left" vertical="center" wrapText="1"/>
      <protection locked="0"/>
    </xf>
    <xf numFmtId="43" fontId="24" fillId="3" borderId="18" xfId="2" applyNumberFormat="1" applyFont="1" applyFill="1" applyBorder="1" applyAlignment="1" applyProtection="1">
      <alignment horizontal="center" vertical="center" wrapText="1"/>
      <protection locked="0"/>
    </xf>
    <xf numFmtId="2" fontId="24" fillId="4" borderId="18" xfId="2" applyNumberFormat="1" applyFont="1" applyFill="1" applyBorder="1" applyAlignment="1">
      <alignment horizontal="center" vertical="center" wrapText="1"/>
    </xf>
    <xf numFmtId="0" fontId="40" fillId="0" borderId="18" xfId="0" applyFont="1" applyBorder="1"/>
    <xf numFmtId="0" fontId="24" fillId="3" borderId="7" xfId="2" applyFont="1" applyFill="1" applyBorder="1" applyAlignment="1" applyProtection="1">
      <alignment horizontal="center" vertical="center" wrapText="1"/>
      <protection locked="0"/>
    </xf>
    <xf numFmtId="0" fontId="24" fillId="3" borderId="15" xfId="2" applyFont="1" applyFill="1" applyBorder="1" applyAlignment="1" applyProtection="1">
      <alignment horizontal="left" vertical="center" wrapText="1"/>
      <protection locked="0"/>
    </xf>
    <xf numFmtId="42" fontId="24" fillId="3" borderId="15" xfId="11" applyFont="1" applyFill="1" applyBorder="1" applyAlignment="1" applyProtection="1">
      <alignment horizontal="left" vertical="center" wrapText="1"/>
      <protection locked="0"/>
    </xf>
    <xf numFmtId="43" fontId="24" fillId="3" borderId="7" xfId="2" applyNumberFormat="1" applyFont="1" applyFill="1" applyBorder="1" applyAlignment="1" applyProtection="1">
      <alignment horizontal="center" vertical="center" wrapText="1"/>
      <protection locked="0"/>
    </xf>
    <xf numFmtId="2" fontId="24" fillId="4" borderId="7" xfId="2" applyNumberFormat="1" applyFont="1" applyFill="1" applyBorder="1" applyAlignment="1">
      <alignment horizontal="center" vertical="center" wrapText="1"/>
    </xf>
    <xf numFmtId="167" fontId="45" fillId="0" borderId="0" xfId="12" applyNumberFormat="1" applyFont="1" applyBorder="1" applyAlignment="1">
      <alignment horizontal="center" vertical="center" wrapText="1"/>
    </xf>
    <xf numFmtId="167" fontId="45" fillId="0" borderId="11" xfId="12" applyNumberFormat="1" applyFont="1" applyBorder="1" applyAlignment="1" applyProtection="1">
      <alignment horizontal="center" vertical="center" wrapText="1"/>
      <protection locked="0"/>
    </xf>
    <xf numFmtId="166" fontId="45" fillId="0" borderId="17" xfId="2" applyNumberFormat="1" applyFont="1" applyBorder="1" applyAlignment="1" applyProtection="1">
      <alignment horizontal="center" vertical="center" wrapText="1"/>
      <protection locked="0"/>
    </xf>
    <xf numFmtId="168" fontId="45" fillId="6" borderId="17" xfId="12" applyNumberFormat="1" applyFont="1" applyFill="1" applyBorder="1" applyAlignment="1">
      <alignment horizontal="center" vertical="center" wrapText="1"/>
    </xf>
    <xf numFmtId="165" fontId="59" fillId="0" borderId="18" xfId="1" applyFont="1" applyBorder="1" applyAlignment="1">
      <alignment horizontal="center" vertical="center" wrapText="1"/>
    </xf>
    <xf numFmtId="44" fontId="4" fillId="3" borderId="18" xfId="10" applyFont="1" applyFill="1" applyBorder="1" applyAlignment="1" applyProtection="1">
      <alignment horizontal="center" vertical="center"/>
      <protection locked="0"/>
    </xf>
    <xf numFmtId="172" fontId="5" fillId="7" borderId="1" xfId="11" applyNumberFormat="1" applyFont="1" applyFill="1" applyBorder="1" applyAlignment="1" applyProtection="1">
      <alignment horizontal="right" vertical="center" wrapText="1"/>
      <protection locked="0"/>
    </xf>
    <xf numFmtId="172" fontId="45" fillId="7" borderId="1" xfId="11" applyNumberFormat="1" applyFont="1" applyFill="1" applyBorder="1" applyAlignment="1" applyProtection="1">
      <alignment horizontal="right" vertical="center" wrapText="1"/>
      <protection locked="0"/>
    </xf>
    <xf numFmtId="0" fontId="60" fillId="0" borderId="1" xfId="2" applyFont="1" applyBorder="1" applyAlignment="1" applyProtection="1">
      <alignment horizontal="center" vertical="center"/>
      <protection locked="0"/>
    </xf>
    <xf numFmtId="0" fontId="61" fillId="0" borderId="1" xfId="2" applyFont="1" applyBorder="1" applyAlignment="1" applyProtection="1">
      <alignment horizontal="center" vertical="center"/>
      <protection locked="0"/>
    </xf>
    <xf numFmtId="15" fontId="24" fillId="3" borderId="1" xfId="2" applyNumberFormat="1" applyFont="1" applyFill="1" applyBorder="1" applyAlignment="1" applyProtection="1">
      <alignment horizontal="center" vertical="center" wrapText="1"/>
      <protection locked="0"/>
    </xf>
    <xf numFmtId="15" fontId="24" fillId="3" borderId="15" xfId="2" applyNumberFormat="1" applyFont="1" applyFill="1" applyBorder="1" applyAlignment="1" applyProtection="1">
      <alignment horizontal="center" vertical="center" wrapText="1"/>
      <protection locked="0"/>
    </xf>
    <xf numFmtId="15" fontId="24" fillId="3" borderId="18" xfId="2" applyNumberFormat="1" applyFont="1" applyFill="1" applyBorder="1" applyAlignment="1" applyProtection="1">
      <alignment horizontal="center" vertical="center" wrapText="1"/>
      <protection locked="0"/>
    </xf>
    <xf numFmtId="0" fontId="63" fillId="0" borderId="0" xfId="14" applyFont="1" applyAlignment="1">
      <alignment horizontal="center" vertical="center"/>
    </xf>
    <xf numFmtId="0" fontId="64" fillId="0" borderId="0" xfId="0" applyFont="1"/>
    <xf numFmtId="0" fontId="64" fillId="0" borderId="0" xfId="0" applyFont="1" applyAlignment="1">
      <alignment horizontal="center" vertical="center"/>
    </xf>
    <xf numFmtId="0" fontId="63" fillId="0" borderId="0" xfId="14" applyFont="1" applyAlignment="1">
      <alignment vertical="center"/>
    </xf>
    <xf numFmtId="0" fontId="63" fillId="0" borderId="0" xfId="14" applyFont="1" applyAlignment="1">
      <alignment vertical="center" wrapText="1"/>
    </xf>
    <xf numFmtId="0" fontId="65" fillId="0" borderId="1" xfId="0" applyFont="1" applyBorder="1" applyAlignment="1">
      <alignment horizontal="center" vertical="center"/>
    </xf>
    <xf numFmtId="0" fontId="64" fillId="0" borderId="1" xfId="0" applyFont="1" applyBorder="1" applyAlignment="1">
      <alignment horizontal="center" vertical="center"/>
    </xf>
    <xf numFmtId="0" fontId="64" fillId="0" borderId="1" xfId="0" applyFont="1" applyBorder="1"/>
    <xf numFmtId="0" fontId="8" fillId="0" borderId="2" xfId="0" applyFont="1" applyBorder="1"/>
    <xf numFmtId="0" fontId="8" fillId="0" borderId="4" xfId="0" applyFont="1" applyBorder="1"/>
    <xf numFmtId="43" fontId="8" fillId="0" borderId="3" xfId="0" applyNumberFormat="1" applyFont="1" applyBorder="1"/>
    <xf numFmtId="2" fontId="56" fillId="2" borderId="18" xfId="0" applyNumberFormat="1" applyFont="1" applyFill="1" applyBorder="1" applyAlignment="1">
      <alignment horizontal="center" vertical="center" wrapText="1"/>
    </xf>
    <xf numFmtId="0" fontId="34" fillId="9" borderId="18" xfId="0" applyFont="1" applyFill="1" applyBorder="1" applyAlignment="1">
      <alignment horizontal="center" vertical="center" wrapText="1"/>
    </xf>
    <xf numFmtId="4" fontId="64" fillId="0" borderId="1" xfId="0" applyNumberFormat="1" applyFont="1" applyBorder="1" applyAlignment="1">
      <alignment horizontal="center" vertical="center"/>
    </xf>
    <xf numFmtId="4" fontId="64" fillId="0" borderId="1" xfId="0" applyNumberFormat="1" applyFont="1" applyBorder="1" applyAlignment="1">
      <alignment horizontal="center"/>
    </xf>
    <xf numFmtId="4" fontId="64" fillId="0" borderId="0" xfId="0" applyNumberFormat="1" applyFont="1"/>
    <xf numFmtId="4" fontId="65" fillId="0" borderId="1" xfId="0" applyNumberFormat="1" applyFont="1" applyBorder="1" applyAlignment="1">
      <alignment horizontal="center" vertical="center" wrapText="1"/>
    </xf>
    <xf numFmtId="173" fontId="64" fillId="0" borderId="1" xfId="0" applyNumberFormat="1" applyFont="1" applyBorder="1" applyAlignment="1">
      <alignment horizontal="center" vertical="center"/>
    </xf>
    <xf numFmtId="0" fontId="32" fillId="0" borderId="20" xfId="0" applyFont="1" applyBorder="1" applyAlignment="1">
      <alignment horizontal="center" vertical="center" wrapText="1"/>
    </xf>
    <xf numFmtId="0" fontId="32" fillId="11" borderId="20" xfId="0" applyFont="1" applyFill="1" applyBorder="1" applyAlignment="1">
      <alignment horizontal="center" vertical="center" wrapText="1"/>
    </xf>
    <xf numFmtId="0" fontId="36" fillId="11" borderId="18" xfId="0" applyFont="1" applyFill="1" applyBorder="1" applyAlignment="1">
      <alignment horizontal="left" vertical="center" wrapText="1"/>
    </xf>
    <xf numFmtId="0" fontId="34" fillId="11" borderId="18" xfId="0" applyFont="1" applyFill="1" applyBorder="1" applyAlignment="1">
      <alignment horizontal="center" vertical="center" wrapText="1"/>
    </xf>
    <xf numFmtId="2" fontId="56" fillId="11" borderId="18" xfId="0" applyNumberFormat="1" applyFont="1" applyFill="1" applyBorder="1" applyAlignment="1">
      <alignment horizontal="center" vertical="center" wrapText="1"/>
    </xf>
    <xf numFmtId="2" fontId="28" fillId="11" borderId="18" xfId="0" applyNumberFormat="1" applyFont="1" applyFill="1" applyBorder="1" applyAlignment="1">
      <alignment horizontal="center" vertical="center" wrapText="1"/>
    </xf>
    <xf numFmtId="0" fontId="28" fillId="11" borderId="1" xfId="0" applyFont="1" applyFill="1" applyBorder="1" applyAlignment="1">
      <alignment horizontal="center" vertical="center"/>
    </xf>
    <xf numFmtId="0" fontId="28" fillId="0" borderId="1" xfId="0" applyFont="1" applyBorder="1" applyAlignment="1">
      <alignment horizontal="center" vertical="center"/>
    </xf>
    <xf numFmtId="0" fontId="8" fillId="0" borderId="13" xfId="0" applyFont="1" applyBorder="1" applyAlignment="1">
      <alignment horizontal="center"/>
    </xf>
    <xf numFmtId="0" fontId="19" fillId="5" borderId="2" xfId="2" applyFont="1" applyFill="1" applyBorder="1" applyAlignment="1" applyProtection="1">
      <alignment horizontal="center" vertical="center" wrapText="1"/>
      <protection locked="0"/>
    </xf>
    <xf numFmtId="0" fontId="19" fillId="5" borderId="4" xfId="2" applyFont="1" applyFill="1" applyBorder="1" applyAlignment="1" applyProtection="1">
      <alignment horizontal="center" vertical="center" wrapText="1"/>
      <protection locked="0"/>
    </xf>
    <xf numFmtId="0" fontId="19" fillId="5" borderId="3" xfId="2" applyFont="1" applyFill="1" applyBorder="1" applyAlignment="1" applyProtection="1">
      <alignment horizontal="center" vertical="center" wrapText="1"/>
      <protection locked="0"/>
    </xf>
    <xf numFmtId="0" fontId="4" fillId="0" borderId="1" xfId="2" applyFont="1" applyBorder="1" applyAlignment="1" applyProtection="1">
      <alignment horizontal="center" vertical="center"/>
      <protection locked="0"/>
    </xf>
    <xf numFmtId="0" fontId="16" fillId="3" borderId="1" xfId="2" applyFont="1" applyFill="1" applyBorder="1" applyAlignment="1" applyProtection="1">
      <alignment horizontal="center" vertical="center"/>
      <protection locked="0"/>
    </xf>
    <xf numFmtId="0" fontId="5" fillId="0" borderId="1" xfId="2" applyFont="1" applyBorder="1" applyAlignment="1" applyProtection="1">
      <alignment horizontal="center" vertical="center"/>
      <protection locked="0"/>
    </xf>
    <xf numFmtId="0" fontId="5" fillId="7" borderId="1" xfId="0" applyFont="1" applyFill="1" applyBorder="1" applyAlignment="1" applyProtection="1">
      <alignment horizontal="center" vertical="center" wrapText="1"/>
      <protection locked="0"/>
    </xf>
    <xf numFmtId="0" fontId="4" fillId="7" borderId="1" xfId="0" applyFont="1" applyFill="1" applyBorder="1" applyAlignment="1" applyProtection="1">
      <alignment horizontal="center" vertical="center" wrapText="1"/>
      <protection locked="0"/>
    </xf>
    <xf numFmtId="9" fontId="4" fillId="7" borderId="1" xfId="9" applyFont="1" applyFill="1" applyBorder="1" applyAlignment="1" applyProtection="1">
      <alignment horizontal="center" vertical="center" wrapText="1"/>
      <protection locked="0"/>
    </xf>
    <xf numFmtId="0" fontId="5" fillId="7" borderId="17" xfId="0" applyFont="1" applyFill="1" applyBorder="1" applyAlignment="1" applyProtection="1">
      <alignment horizontal="center" vertical="center" wrapText="1"/>
      <protection locked="0"/>
    </xf>
    <xf numFmtId="0" fontId="4" fillId="7" borderId="2" xfId="0" applyFont="1" applyFill="1" applyBorder="1" applyAlignment="1" applyProtection="1">
      <alignment horizontal="center" vertical="center" wrapText="1"/>
      <protection locked="0"/>
    </xf>
    <xf numFmtId="0" fontId="4" fillId="7" borderId="4" xfId="0" applyFont="1" applyFill="1" applyBorder="1" applyAlignment="1" applyProtection="1">
      <alignment horizontal="center" vertical="center" wrapText="1"/>
      <protection locked="0"/>
    </xf>
    <xf numFmtId="0" fontId="4" fillId="7" borderId="3" xfId="0" applyFont="1" applyFill="1" applyBorder="1" applyAlignment="1" applyProtection="1">
      <alignment horizontal="center" vertical="center" wrapText="1"/>
      <protection locked="0"/>
    </xf>
    <xf numFmtId="0" fontId="8" fillId="0" borderId="1" xfId="0" applyFont="1" applyBorder="1" applyAlignment="1">
      <alignment horizontal="center"/>
    </xf>
    <xf numFmtId="170" fontId="5" fillId="0" borderId="1" xfId="2" applyNumberFormat="1" applyFont="1" applyBorder="1" applyAlignment="1" applyProtection="1">
      <alignment horizontal="center"/>
      <protection locked="0"/>
    </xf>
    <xf numFmtId="4" fontId="8" fillId="0" borderId="1" xfId="0" applyNumberFormat="1" applyFont="1" applyBorder="1" applyAlignment="1">
      <alignment horizontal="center" vertical="center"/>
    </xf>
    <xf numFmtId="0" fontId="5" fillId="6" borderId="2" xfId="2" applyFont="1" applyFill="1" applyBorder="1" applyAlignment="1" applyProtection="1">
      <alignment horizontal="center" vertical="center" wrapText="1"/>
      <protection locked="0"/>
    </xf>
    <xf numFmtId="0" fontId="5" fillId="6" borderId="4" xfId="2" applyFont="1" applyFill="1" applyBorder="1" applyAlignment="1" applyProtection="1">
      <alignment horizontal="center" vertical="center" wrapText="1"/>
      <protection locked="0"/>
    </xf>
    <xf numFmtId="0" fontId="5" fillId="6" borderId="3" xfId="2" applyFont="1" applyFill="1" applyBorder="1" applyAlignment="1" applyProtection="1">
      <alignment horizontal="center" vertical="center" wrapText="1"/>
      <protection locked="0"/>
    </xf>
    <xf numFmtId="0" fontId="5" fillId="7" borderId="1" xfId="2" applyFont="1" applyFill="1" applyBorder="1" applyAlignment="1" applyProtection="1">
      <alignment horizontal="center" vertical="center" wrapText="1"/>
      <protection locked="0"/>
    </xf>
    <xf numFmtId="0" fontId="24" fillId="7" borderId="2" xfId="2" applyFont="1" applyFill="1" applyBorder="1" applyAlignment="1" applyProtection="1">
      <alignment horizontal="center" vertical="center" wrapText="1"/>
      <protection locked="0"/>
    </xf>
    <xf numFmtId="0" fontId="24" fillId="7" borderId="4" xfId="2" applyFont="1" applyFill="1" applyBorder="1" applyAlignment="1" applyProtection="1">
      <alignment horizontal="center" vertical="center" wrapText="1"/>
      <protection locked="0"/>
    </xf>
    <xf numFmtId="0" fontId="24" fillId="7" borderId="3" xfId="2" applyFont="1" applyFill="1" applyBorder="1" applyAlignment="1" applyProtection="1">
      <alignment horizontal="center" vertical="center" wrapText="1"/>
      <protection locked="0"/>
    </xf>
    <xf numFmtId="0" fontId="4" fillId="7" borderId="2" xfId="2" applyFont="1" applyFill="1" applyBorder="1" applyAlignment="1" applyProtection="1">
      <alignment horizontal="center" vertical="center" wrapText="1"/>
      <protection locked="0"/>
    </xf>
    <xf numFmtId="0" fontId="4" fillId="7" borderId="4" xfId="2" applyFont="1" applyFill="1" applyBorder="1" applyAlignment="1" applyProtection="1">
      <alignment horizontal="center" vertical="center" wrapText="1"/>
      <protection locked="0"/>
    </xf>
    <xf numFmtId="0" fontId="4" fillId="7" borderId="3" xfId="2" applyFont="1" applyFill="1" applyBorder="1" applyAlignment="1" applyProtection="1">
      <alignment horizontal="center" vertical="center" wrapText="1"/>
      <protection locked="0"/>
    </xf>
    <xf numFmtId="0" fontId="5" fillId="3" borderId="2" xfId="2" applyFont="1" applyFill="1" applyBorder="1" applyAlignment="1" applyProtection="1">
      <alignment horizontal="left" vertical="center"/>
      <protection locked="0"/>
    </xf>
    <xf numFmtId="0" fontId="5" fillId="3" borderId="4" xfId="2" applyFont="1" applyFill="1" applyBorder="1" applyAlignment="1" applyProtection="1">
      <alignment horizontal="left" vertical="center"/>
      <protection locked="0"/>
    </xf>
    <xf numFmtId="0" fontId="5" fillId="3" borderId="3" xfId="2" applyFont="1" applyFill="1" applyBorder="1" applyAlignment="1" applyProtection="1">
      <alignment horizontal="left" vertical="center"/>
      <protection locked="0"/>
    </xf>
    <xf numFmtId="0" fontId="5" fillId="3" borderId="4" xfId="2" applyFont="1" applyFill="1" applyBorder="1" applyAlignment="1" applyProtection="1">
      <alignment horizontal="center" vertical="center"/>
      <protection locked="0"/>
    </xf>
    <xf numFmtId="0" fontId="5" fillId="3" borderId="3" xfId="2" applyFont="1" applyFill="1" applyBorder="1" applyAlignment="1" applyProtection="1">
      <alignment horizontal="center" vertical="center"/>
      <protection locked="0"/>
    </xf>
    <xf numFmtId="0" fontId="5" fillId="5" borderId="1" xfId="2" applyFont="1" applyFill="1" applyBorder="1" applyAlignment="1" applyProtection="1">
      <alignment horizontal="center" vertical="center"/>
      <protection locked="0"/>
    </xf>
    <xf numFmtId="0" fontId="5" fillId="5" borderId="15" xfId="2" applyFont="1" applyFill="1" applyBorder="1" applyAlignment="1" applyProtection="1">
      <alignment horizontal="center" vertical="center"/>
      <protection locked="0"/>
    </xf>
    <xf numFmtId="0" fontId="25" fillId="5" borderId="2" xfId="2" applyFont="1" applyFill="1" applyBorder="1" applyAlignment="1" applyProtection="1">
      <alignment horizontal="center" vertical="center" wrapText="1"/>
      <protection locked="0"/>
    </xf>
    <xf numFmtId="0" fontId="25" fillId="5" borderId="4" xfId="2" applyFont="1" applyFill="1" applyBorder="1" applyAlignment="1" applyProtection="1">
      <alignment horizontal="center" vertical="center" wrapText="1"/>
      <protection locked="0"/>
    </xf>
    <xf numFmtId="0" fontId="25" fillId="5" borderId="3" xfId="2" applyFont="1" applyFill="1" applyBorder="1" applyAlignment="1" applyProtection="1">
      <alignment horizontal="center" vertical="center" wrapText="1"/>
      <protection locked="0"/>
    </xf>
    <xf numFmtId="0" fontId="9" fillId="5" borderId="2" xfId="2" applyFont="1" applyFill="1" applyBorder="1" applyAlignment="1" applyProtection="1">
      <alignment horizontal="center" vertical="center" wrapText="1"/>
      <protection locked="0"/>
    </xf>
    <xf numFmtId="0" fontId="9" fillId="5" borderId="3" xfId="2" applyFont="1" applyFill="1" applyBorder="1" applyAlignment="1" applyProtection="1">
      <alignment horizontal="center" vertical="center" wrapText="1"/>
      <protection locked="0"/>
    </xf>
    <xf numFmtId="0" fontId="9" fillId="5" borderId="18" xfId="2" applyFont="1" applyFill="1" applyBorder="1" applyAlignment="1" applyProtection="1">
      <alignment horizontal="center" vertical="center" wrapText="1"/>
      <protection locked="0"/>
    </xf>
    <xf numFmtId="0" fontId="17" fillId="10" borderId="2" xfId="2" applyFont="1" applyFill="1" applyBorder="1" applyAlignment="1" applyProtection="1">
      <alignment horizontal="center" vertical="center" wrapText="1"/>
      <protection locked="0"/>
    </xf>
    <xf numFmtId="0" fontId="17" fillId="10" borderId="4" xfId="2" applyFont="1" applyFill="1" applyBorder="1" applyAlignment="1" applyProtection="1">
      <alignment horizontal="center" vertical="center" wrapText="1"/>
      <protection locked="0"/>
    </xf>
    <xf numFmtId="0" fontId="17" fillId="10" borderId="3" xfId="2" applyFont="1" applyFill="1" applyBorder="1" applyAlignment="1" applyProtection="1">
      <alignment horizontal="center" vertical="center" wrapText="1"/>
      <protection locked="0"/>
    </xf>
    <xf numFmtId="0" fontId="5" fillId="5" borderId="2" xfId="2" applyFont="1" applyFill="1" applyBorder="1" applyAlignment="1" applyProtection="1">
      <alignment horizontal="center" vertical="center"/>
      <protection locked="0"/>
    </xf>
    <xf numFmtId="0" fontId="5" fillId="5" borderId="4" xfId="2" applyFont="1" applyFill="1" applyBorder="1" applyAlignment="1" applyProtection="1">
      <alignment horizontal="center" vertical="center"/>
      <protection locked="0"/>
    </xf>
    <xf numFmtId="0" fontId="5" fillId="5" borderId="3" xfId="2" applyFont="1" applyFill="1" applyBorder="1" applyAlignment="1" applyProtection="1">
      <alignment horizontal="center" vertical="center"/>
      <protection locked="0"/>
    </xf>
    <xf numFmtId="14" fontId="4" fillId="3" borderId="2" xfId="2" applyNumberFormat="1" applyFont="1" applyFill="1" applyBorder="1" applyAlignment="1" applyProtection="1">
      <alignment horizontal="center" vertical="center" wrapText="1"/>
      <protection locked="0"/>
    </xf>
    <xf numFmtId="0" fontId="4" fillId="3" borderId="4" xfId="2" applyFont="1" applyFill="1" applyBorder="1" applyAlignment="1" applyProtection="1">
      <alignment horizontal="center" vertical="center" wrapText="1"/>
      <protection locked="0"/>
    </xf>
    <xf numFmtId="0" fontId="4" fillId="3" borderId="3" xfId="2" applyFont="1" applyFill="1" applyBorder="1" applyAlignment="1" applyProtection="1">
      <alignment horizontal="center" vertical="center" wrapText="1"/>
      <protection locked="0"/>
    </xf>
    <xf numFmtId="0" fontId="4" fillId="3" borderId="2" xfId="2" applyFont="1" applyFill="1" applyBorder="1" applyAlignment="1" applyProtection="1">
      <alignment horizontal="center" vertical="center"/>
      <protection locked="0"/>
    </xf>
    <xf numFmtId="0" fontId="4" fillId="3" borderId="4" xfId="2" applyFont="1" applyFill="1" applyBorder="1" applyAlignment="1" applyProtection="1">
      <alignment horizontal="center" vertical="center"/>
      <protection locked="0"/>
    </xf>
    <xf numFmtId="0" fontId="4" fillId="3" borderId="3" xfId="2" applyFont="1" applyFill="1" applyBorder="1" applyAlignment="1" applyProtection="1">
      <alignment horizontal="center" vertical="center"/>
      <protection locked="0"/>
    </xf>
    <xf numFmtId="0" fontId="5" fillId="5" borderId="9" xfId="2" applyFont="1" applyFill="1" applyBorder="1" applyAlignment="1" applyProtection="1">
      <alignment horizontal="center" vertical="center"/>
      <protection locked="0"/>
    </xf>
    <xf numFmtId="0" fontId="5" fillId="8" borderId="7" xfId="2" applyFont="1" applyFill="1" applyBorder="1" applyAlignment="1" applyProtection="1">
      <alignment horizontal="center" vertical="center" wrapText="1"/>
      <protection locked="0"/>
    </xf>
    <xf numFmtId="0" fontId="5" fillId="8" borderId="9" xfId="2" applyFont="1" applyFill="1" applyBorder="1" applyAlignment="1" applyProtection="1">
      <alignment horizontal="center" vertical="center" wrapText="1"/>
      <protection locked="0"/>
    </xf>
    <xf numFmtId="0" fontId="5" fillId="8" borderId="13" xfId="2" applyFont="1" applyFill="1" applyBorder="1" applyAlignment="1" applyProtection="1">
      <alignment horizontal="center" vertical="center" wrapText="1"/>
      <protection locked="0"/>
    </xf>
    <xf numFmtId="0" fontId="5" fillId="8" borderId="14" xfId="2" applyFont="1" applyFill="1" applyBorder="1" applyAlignment="1" applyProtection="1">
      <alignment horizontal="center" vertical="center" wrapText="1"/>
      <protection locked="0"/>
    </xf>
    <xf numFmtId="0" fontId="6" fillId="5" borderId="2" xfId="2" applyFont="1" applyFill="1" applyBorder="1" applyAlignment="1" applyProtection="1">
      <alignment horizontal="center" vertical="center"/>
      <protection locked="0"/>
    </xf>
    <xf numFmtId="0" fontId="6" fillId="5" borderId="4" xfId="2" applyFont="1" applyFill="1" applyBorder="1" applyAlignment="1" applyProtection="1">
      <alignment horizontal="center" vertical="center"/>
      <protection locked="0"/>
    </xf>
    <xf numFmtId="0" fontId="6" fillId="5" borderId="3" xfId="2" applyFont="1" applyFill="1" applyBorder="1" applyAlignment="1" applyProtection="1">
      <alignment horizontal="center" vertical="center"/>
      <protection locked="0"/>
    </xf>
    <xf numFmtId="0" fontId="10" fillId="3" borderId="2" xfId="2" applyFont="1" applyFill="1" applyBorder="1" applyAlignment="1" applyProtection="1">
      <alignment horizontal="center" vertical="center"/>
      <protection locked="0"/>
    </xf>
    <xf numFmtId="0" fontId="10" fillId="3" borderId="4" xfId="2" applyFont="1" applyFill="1" applyBorder="1" applyAlignment="1" applyProtection="1">
      <alignment horizontal="center" vertical="center"/>
      <protection locked="0"/>
    </xf>
    <xf numFmtId="0" fontId="10" fillId="3" borderId="3" xfId="2" applyFont="1" applyFill="1" applyBorder="1" applyAlignment="1" applyProtection="1">
      <alignment horizontal="center" vertical="center"/>
      <protection locked="0"/>
    </xf>
    <xf numFmtId="9" fontId="24" fillId="3" borderId="2" xfId="9" applyFont="1" applyFill="1" applyBorder="1" applyAlignment="1" applyProtection="1">
      <alignment horizontal="center" vertical="center" wrapText="1"/>
      <protection locked="0"/>
    </xf>
    <xf numFmtId="9" fontId="24" fillId="3" borderId="4" xfId="9" applyFont="1" applyFill="1" applyBorder="1" applyAlignment="1" applyProtection="1">
      <alignment horizontal="center" vertical="center" wrapText="1"/>
      <protection locked="0"/>
    </xf>
    <xf numFmtId="9" fontId="24" fillId="3" borderId="3" xfId="9" applyFont="1" applyFill="1" applyBorder="1" applyAlignment="1" applyProtection="1">
      <alignment horizontal="center" vertical="center" wrapText="1"/>
      <protection locked="0"/>
    </xf>
    <xf numFmtId="0" fontId="4" fillId="3" borderId="2" xfId="2" applyFont="1" applyFill="1" applyBorder="1" applyAlignment="1" applyProtection="1">
      <alignment horizontal="center" vertical="center" wrapText="1"/>
      <protection locked="0"/>
    </xf>
    <xf numFmtId="0" fontId="4" fillId="3" borderId="18" xfId="2" applyFont="1" applyFill="1" applyBorder="1" applyAlignment="1" applyProtection="1">
      <alignment horizontal="left" vertical="center" wrapText="1"/>
      <protection locked="0"/>
    </xf>
    <xf numFmtId="0" fontId="4" fillId="3" borderId="18" xfId="2" applyFont="1" applyFill="1" applyBorder="1" applyAlignment="1" applyProtection="1">
      <alignment horizontal="center" vertical="center" wrapText="1"/>
      <protection locked="0"/>
    </xf>
    <xf numFmtId="0" fontId="4" fillId="3" borderId="19" xfId="2" applyFont="1" applyFill="1" applyBorder="1" applyAlignment="1" applyProtection="1">
      <alignment horizontal="left" vertical="center" wrapText="1"/>
      <protection locked="0"/>
    </xf>
    <xf numFmtId="0" fontId="4" fillId="2" borderId="2" xfId="2" applyFont="1" applyFill="1" applyBorder="1" applyAlignment="1" applyProtection="1">
      <alignment horizontal="left" vertical="center"/>
      <protection locked="0"/>
    </xf>
    <xf numFmtId="0" fontId="5" fillId="2" borderId="1" xfId="2" applyFont="1" applyFill="1" applyBorder="1" applyAlignment="1" applyProtection="1">
      <alignment horizontal="center" vertical="center" wrapText="1"/>
      <protection locked="0"/>
    </xf>
    <xf numFmtId="0" fontId="5" fillId="0" borderId="7" xfId="2" applyFont="1" applyBorder="1" applyAlignment="1" applyProtection="1">
      <alignment horizontal="center" vertical="center" wrapText="1"/>
      <protection locked="0"/>
    </xf>
    <xf numFmtId="0" fontId="5" fillId="0" borderId="8" xfId="2" applyFont="1" applyBorder="1" applyAlignment="1" applyProtection="1">
      <alignment horizontal="center" vertical="center" wrapText="1"/>
      <protection locked="0"/>
    </xf>
    <xf numFmtId="0" fontId="5" fillId="0" borderId="9" xfId="2" applyFont="1" applyBorder="1" applyAlignment="1" applyProtection="1">
      <alignment horizontal="center" vertical="center" wrapText="1"/>
      <protection locked="0"/>
    </xf>
    <xf numFmtId="0" fontId="5" fillId="0" borderId="12" xfId="2" applyFont="1" applyBorder="1" applyAlignment="1" applyProtection="1">
      <alignment horizontal="center" vertical="center" wrapText="1"/>
      <protection locked="0"/>
    </xf>
    <xf numFmtId="0" fontId="5" fillId="0" borderId="13" xfId="2" applyFont="1" applyBorder="1" applyAlignment="1" applyProtection="1">
      <alignment horizontal="center" vertical="center" wrapText="1"/>
      <protection locked="0"/>
    </xf>
    <xf numFmtId="0" fontId="5" fillId="0" borderId="14" xfId="2" applyFont="1" applyBorder="1" applyAlignment="1" applyProtection="1">
      <alignment horizontal="center" vertical="center" wrapText="1"/>
      <protection locked="0"/>
    </xf>
    <xf numFmtId="0" fontId="4" fillId="0" borderId="0" xfId="2" applyFont="1" applyAlignment="1" applyProtection="1">
      <alignment horizontal="center"/>
      <protection locked="0"/>
    </xf>
    <xf numFmtId="0" fontId="5" fillId="0" borderId="2" xfId="2" applyFont="1" applyBorder="1" applyAlignment="1" applyProtection="1">
      <alignment horizontal="center" vertical="center"/>
      <protection locked="0"/>
    </xf>
    <xf numFmtId="0" fontId="5" fillId="0" borderId="4" xfId="2" applyFont="1" applyBorder="1" applyAlignment="1" applyProtection="1">
      <alignment horizontal="center" vertical="center"/>
      <protection locked="0"/>
    </xf>
    <xf numFmtId="0" fontId="5" fillId="0" borderId="3" xfId="2" applyFont="1" applyBorder="1" applyAlignment="1" applyProtection="1">
      <alignment horizontal="center" vertical="center"/>
      <protection locked="0"/>
    </xf>
    <xf numFmtId="0" fontId="4" fillId="2" borderId="1" xfId="2" applyFont="1" applyFill="1" applyBorder="1" applyAlignment="1" applyProtection="1">
      <alignment horizontal="left" vertical="center"/>
      <protection locked="0"/>
    </xf>
    <xf numFmtId="0" fontId="6" fillId="7" borderId="2" xfId="2" applyFont="1" applyFill="1" applyBorder="1" applyAlignment="1" applyProtection="1">
      <alignment horizontal="left"/>
      <protection locked="0"/>
    </xf>
    <xf numFmtId="0" fontId="6" fillId="7" borderId="4" xfId="2" applyFont="1" applyFill="1" applyBorder="1" applyAlignment="1" applyProtection="1">
      <alignment horizontal="left"/>
      <protection locked="0"/>
    </xf>
    <xf numFmtId="0" fontId="6" fillId="7" borderId="3" xfId="2" applyFont="1" applyFill="1" applyBorder="1" applyAlignment="1" applyProtection="1">
      <alignment horizontal="left"/>
      <protection locked="0"/>
    </xf>
    <xf numFmtId="0" fontId="10" fillId="0" borderId="15" xfId="2" applyFont="1" applyBorder="1" applyAlignment="1" applyProtection="1">
      <alignment horizontal="center" vertical="center" wrapText="1"/>
      <protection locked="0"/>
    </xf>
    <xf numFmtId="0" fontId="10" fillId="0" borderId="18" xfId="2" applyFont="1" applyBorder="1" applyAlignment="1" applyProtection="1">
      <alignment horizontal="left" vertical="center" wrapText="1"/>
      <protection locked="0"/>
    </xf>
    <xf numFmtId="0" fontId="10" fillId="0" borderId="24" xfId="2" applyFont="1" applyBorder="1" applyAlignment="1" applyProtection="1">
      <alignment horizontal="center" vertical="center" wrapText="1"/>
      <protection locked="0"/>
    </xf>
    <xf numFmtId="0" fontId="10" fillId="0" borderId="25" xfId="2" applyFont="1" applyBorder="1" applyAlignment="1" applyProtection="1">
      <alignment horizontal="center" vertical="center" wrapText="1"/>
      <protection locked="0"/>
    </xf>
    <xf numFmtId="0" fontId="10" fillId="0" borderId="5" xfId="2" applyFont="1" applyBorder="1" applyAlignment="1" applyProtection="1">
      <alignment horizontal="center" vertical="center" wrapText="1"/>
      <protection locked="0"/>
    </xf>
    <xf numFmtId="0" fontId="10" fillId="0" borderId="20" xfId="2" applyFont="1" applyBorder="1" applyAlignment="1" applyProtection="1">
      <alignment horizontal="center" vertical="center" wrapText="1"/>
      <protection locked="0"/>
    </xf>
    <xf numFmtId="0" fontId="5" fillId="7" borderId="1" xfId="2" applyFont="1" applyFill="1" applyBorder="1" applyAlignment="1" applyProtection="1">
      <alignment horizontal="left" vertical="center"/>
      <protection locked="0"/>
    </xf>
    <xf numFmtId="0" fontId="4" fillId="9" borderId="1" xfId="2" applyFont="1" applyFill="1" applyBorder="1" applyAlignment="1" applyProtection="1">
      <alignment horizontal="center" vertical="center" wrapText="1"/>
      <protection locked="0"/>
    </xf>
    <xf numFmtId="0" fontId="10" fillId="0" borderId="1" xfId="2" applyFont="1" applyBorder="1" applyAlignment="1" applyProtection="1">
      <alignment horizontal="left" vertical="center" wrapText="1"/>
      <protection locked="0"/>
    </xf>
    <xf numFmtId="0" fontId="4" fillId="0" borderId="1" xfId="2" applyFont="1" applyBorder="1" applyAlignment="1" applyProtection="1">
      <alignment horizontal="center" vertical="top" wrapText="1"/>
      <protection locked="0"/>
    </xf>
    <xf numFmtId="0" fontId="6" fillId="7" borderId="18" xfId="2" applyFont="1" applyFill="1" applyBorder="1" applyAlignment="1" applyProtection="1">
      <alignment horizontal="left"/>
      <protection locked="0"/>
    </xf>
    <xf numFmtId="0" fontId="10" fillId="9" borderId="1" xfId="2" applyFont="1" applyFill="1" applyBorder="1" applyAlignment="1" applyProtection="1">
      <alignment horizontal="center" vertical="center" wrapText="1"/>
      <protection locked="0"/>
    </xf>
    <xf numFmtId="0" fontId="24" fillId="3" borderId="15" xfId="2" applyFont="1" applyFill="1" applyBorder="1" applyAlignment="1" applyProtection="1">
      <alignment horizontal="center" vertical="center" wrapText="1"/>
      <protection locked="0"/>
    </xf>
    <xf numFmtId="0" fontId="24" fillId="3" borderId="17" xfId="2" applyFont="1" applyFill="1" applyBorder="1" applyAlignment="1" applyProtection="1">
      <alignment horizontal="center" vertical="center" wrapText="1"/>
      <protection locked="0"/>
    </xf>
    <xf numFmtId="0" fontId="24" fillId="0" borderId="15" xfId="2" applyFont="1" applyBorder="1" applyAlignment="1" applyProtection="1">
      <alignment horizontal="center" vertical="center" wrapText="1"/>
      <protection locked="0"/>
    </xf>
    <xf numFmtId="0" fontId="24" fillId="0" borderId="17" xfId="2" applyFont="1" applyBorder="1" applyAlignment="1" applyProtection="1">
      <alignment horizontal="center" vertical="center" wrapText="1"/>
      <protection locked="0"/>
    </xf>
    <xf numFmtId="0" fontId="4" fillId="2" borderId="11" xfId="2" applyFont="1" applyFill="1" applyBorder="1" applyAlignment="1" applyProtection="1">
      <alignment horizontal="center" vertical="center" wrapText="1"/>
      <protection locked="0"/>
    </xf>
    <xf numFmtId="0" fontId="4" fillId="0" borderId="2" xfId="2" applyFont="1" applyBorder="1" applyAlignment="1" applyProtection="1">
      <alignment horizontal="left" vertical="center" wrapText="1" indent="2"/>
      <protection locked="0"/>
    </xf>
    <xf numFmtId="0" fontId="4" fillId="0" borderId="4" xfId="2" applyFont="1" applyBorder="1" applyAlignment="1" applyProtection="1">
      <alignment horizontal="left" vertical="center" wrapText="1" indent="2"/>
      <protection locked="0"/>
    </xf>
    <xf numFmtId="0" fontId="4" fillId="0" borderId="3" xfId="2" applyFont="1" applyBorder="1" applyAlignment="1" applyProtection="1">
      <alignment horizontal="left" vertical="center" wrapText="1" indent="2"/>
      <protection locked="0"/>
    </xf>
    <xf numFmtId="0" fontId="4" fillId="0" borderId="15" xfId="2" applyFont="1" applyBorder="1" applyAlignment="1" applyProtection="1">
      <alignment horizontal="center" vertical="center" wrapText="1"/>
      <protection hidden="1"/>
    </xf>
    <xf numFmtId="0" fontId="4" fillId="0" borderId="16" xfId="2" applyFont="1" applyBorder="1" applyAlignment="1" applyProtection="1">
      <alignment horizontal="center" vertical="center" wrapText="1"/>
      <protection hidden="1"/>
    </xf>
    <xf numFmtId="0" fontId="4" fillId="0" borderId="17" xfId="2" applyFont="1" applyBorder="1" applyAlignment="1" applyProtection="1">
      <alignment horizontal="center" vertical="center" wrapText="1"/>
      <protection hidden="1"/>
    </xf>
    <xf numFmtId="0" fontId="4" fillId="0" borderId="7" xfId="2" applyFont="1" applyBorder="1" applyAlignment="1" applyProtection="1">
      <alignment horizontal="center" vertical="center" wrapText="1"/>
      <protection locked="0"/>
    </xf>
    <xf numFmtId="0" fontId="4" fillId="0" borderId="8" xfId="2" applyFont="1" applyBorder="1" applyAlignment="1" applyProtection="1">
      <alignment horizontal="center" vertical="center" wrapText="1"/>
      <protection locked="0"/>
    </xf>
    <xf numFmtId="0" fontId="4" fillId="0" borderId="9" xfId="2" applyFont="1" applyBorder="1" applyAlignment="1" applyProtection="1">
      <alignment horizontal="center" vertical="center" wrapText="1"/>
      <protection locked="0"/>
    </xf>
    <xf numFmtId="0" fontId="4" fillId="0" borderId="10" xfId="2" applyFont="1" applyBorder="1" applyAlignment="1" applyProtection="1">
      <alignment horizontal="center" vertical="center" wrapText="1"/>
      <protection locked="0"/>
    </xf>
    <xf numFmtId="0" fontId="4" fillId="0" borderId="0" xfId="2" applyFont="1" applyAlignment="1" applyProtection="1">
      <alignment horizontal="center" vertical="center" wrapText="1"/>
      <protection locked="0"/>
    </xf>
    <xf numFmtId="0" fontId="4" fillId="0" borderId="11" xfId="2" applyFont="1" applyBorder="1" applyAlignment="1" applyProtection="1">
      <alignment horizontal="center" vertical="center" wrapText="1"/>
      <protection locked="0"/>
    </xf>
    <xf numFmtId="0" fontId="4" fillId="0" borderId="12" xfId="2" applyFont="1" applyBorder="1" applyAlignment="1" applyProtection="1">
      <alignment horizontal="center" vertical="center" wrapText="1"/>
      <protection locked="0"/>
    </xf>
    <xf numFmtId="0" fontId="4" fillId="0" borderId="13" xfId="2" applyFont="1" applyBorder="1" applyAlignment="1" applyProtection="1">
      <alignment horizontal="center" vertical="center" wrapText="1"/>
      <protection locked="0"/>
    </xf>
    <xf numFmtId="0" fontId="4" fillId="0" borderId="14" xfId="2" applyFont="1" applyBorder="1" applyAlignment="1" applyProtection="1">
      <alignment horizontal="center" vertical="center" wrapText="1"/>
      <protection locked="0"/>
    </xf>
    <xf numFmtId="0" fontId="4" fillId="0" borderId="1" xfId="2" applyFont="1" applyBorder="1" applyAlignment="1" applyProtection="1">
      <alignment horizontal="left" vertical="center" wrapText="1"/>
      <protection locked="0"/>
    </xf>
    <xf numFmtId="0" fontId="4" fillId="0" borderId="2" xfId="2" applyFont="1" applyBorder="1" applyAlignment="1" applyProtection="1">
      <alignment horizontal="left" vertical="center" wrapText="1"/>
      <protection locked="0"/>
    </xf>
    <xf numFmtId="0" fontId="4" fillId="0" borderId="4" xfId="2" applyFont="1" applyBorder="1" applyAlignment="1" applyProtection="1">
      <alignment horizontal="left" vertical="center" wrapText="1"/>
      <protection locked="0"/>
    </xf>
    <xf numFmtId="0" fontId="4" fillId="0" borderId="3" xfId="2" applyFont="1" applyBorder="1" applyAlignment="1" applyProtection="1">
      <alignment horizontal="left" vertical="center" wrapText="1"/>
      <protection locked="0"/>
    </xf>
    <xf numFmtId="0" fontId="4" fillId="2" borderId="1" xfId="2" applyFont="1" applyFill="1" applyBorder="1" applyAlignment="1" applyProtection="1">
      <alignment horizontal="left" wrapText="1"/>
      <protection locked="0"/>
    </xf>
    <xf numFmtId="0" fontId="6" fillId="7" borderId="1" xfId="2" applyFont="1" applyFill="1" applyBorder="1" applyAlignment="1" applyProtection="1">
      <alignment horizontal="left" vertical="center"/>
      <protection locked="0"/>
    </xf>
    <xf numFmtId="0" fontId="10" fillId="9" borderId="7" xfId="2" applyFont="1" applyFill="1" applyBorder="1" applyAlignment="1" applyProtection="1">
      <alignment horizontal="center" vertical="center" wrapText="1"/>
      <protection locked="0"/>
    </xf>
    <xf numFmtId="0" fontId="10" fillId="9" borderId="8" xfId="2" applyFont="1" applyFill="1" applyBorder="1" applyAlignment="1" applyProtection="1">
      <alignment horizontal="center" vertical="center" wrapText="1"/>
      <protection locked="0"/>
    </xf>
    <xf numFmtId="0" fontId="10" fillId="9" borderId="9" xfId="2" applyFont="1" applyFill="1" applyBorder="1" applyAlignment="1" applyProtection="1">
      <alignment horizontal="center" vertical="center" wrapText="1"/>
      <protection locked="0"/>
    </xf>
    <xf numFmtId="0" fontId="10" fillId="9" borderId="15" xfId="2" applyFont="1" applyFill="1" applyBorder="1" applyAlignment="1" applyProtection="1">
      <alignment horizontal="center" vertical="center" wrapText="1"/>
      <protection locked="0"/>
    </xf>
    <xf numFmtId="0" fontId="10" fillId="0" borderId="20" xfId="2" applyFont="1" applyBorder="1" applyAlignment="1" applyProtection="1">
      <alignment horizontal="center" vertical="center"/>
      <protection locked="0"/>
    </xf>
    <xf numFmtId="0" fontId="10" fillId="0" borderId="18" xfId="2" applyFont="1" applyBorder="1" applyAlignment="1" applyProtection="1">
      <alignment horizontal="center" vertical="top" wrapText="1"/>
      <protection locked="0"/>
    </xf>
    <xf numFmtId="0" fontId="10" fillId="2" borderId="1" xfId="2" applyFont="1" applyFill="1" applyBorder="1" applyAlignment="1" applyProtection="1">
      <alignment horizontal="left" vertical="center"/>
      <protection locked="0"/>
    </xf>
    <xf numFmtId="0" fontId="10" fillId="2" borderId="2" xfId="2" applyFont="1" applyFill="1" applyBorder="1" applyAlignment="1" applyProtection="1">
      <alignment horizontal="left" vertical="center" wrapText="1"/>
      <protection locked="0"/>
    </xf>
    <xf numFmtId="0" fontId="10" fillId="2" borderId="4" xfId="2" applyFont="1" applyFill="1" applyBorder="1" applyAlignment="1" applyProtection="1">
      <alignment horizontal="left" vertical="center" wrapText="1"/>
      <protection locked="0"/>
    </xf>
    <xf numFmtId="0" fontId="10" fillId="2" borderId="3" xfId="2" applyFont="1" applyFill="1" applyBorder="1" applyAlignment="1" applyProtection="1">
      <alignment horizontal="left" vertical="center" wrapText="1"/>
      <protection locked="0"/>
    </xf>
    <xf numFmtId="0" fontId="5" fillId="2" borderId="1" xfId="2" applyFont="1" applyFill="1" applyBorder="1" applyAlignment="1" applyProtection="1">
      <alignment horizontal="center" vertical="center"/>
      <protection locked="0"/>
    </xf>
    <xf numFmtId="0" fontId="14" fillId="2" borderId="0" xfId="2" applyFont="1" applyFill="1" applyAlignment="1" applyProtection="1">
      <alignment horizontal="left" vertical="center" wrapText="1"/>
      <protection locked="0"/>
    </xf>
    <xf numFmtId="0" fontId="4" fillId="2" borderId="0" xfId="2" applyFont="1" applyFill="1" applyAlignment="1" applyProtection="1">
      <alignment horizontal="left" vertical="center" wrapText="1"/>
      <protection locked="0"/>
    </xf>
    <xf numFmtId="0" fontId="5" fillId="2" borderId="1" xfId="2" applyFont="1" applyFill="1" applyBorder="1" applyAlignment="1" applyProtection="1">
      <alignment horizontal="left" vertical="center"/>
      <protection locked="0"/>
    </xf>
    <xf numFmtId="0" fontId="39" fillId="2" borderId="2" xfId="2" applyFont="1" applyFill="1" applyBorder="1" applyAlignment="1" applyProtection="1">
      <alignment horizontal="left" vertical="center" wrapText="1"/>
      <protection locked="0"/>
    </xf>
    <xf numFmtId="0" fontId="39" fillId="2" borderId="4" xfId="2" applyFont="1" applyFill="1" applyBorder="1" applyAlignment="1" applyProtection="1">
      <alignment horizontal="left" vertical="center" wrapText="1"/>
      <protection locked="0"/>
    </xf>
    <xf numFmtId="0" fontId="39" fillId="2" borderId="3" xfId="2" applyFont="1" applyFill="1" applyBorder="1" applyAlignment="1" applyProtection="1">
      <alignment horizontal="left" vertical="center" wrapText="1"/>
      <protection locked="0"/>
    </xf>
    <xf numFmtId="0" fontId="40" fillId="0" borderId="13" xfId="0" applyFont="1" applyBorder="1" applyAlignment="1">
      <alignment horizontal="center"/>
    </xf>
    <xf numFmtId="0" fontId="43" fillId="5" borderId="2" xfId="2" applyFont="1" applyFill="1" applyBorder="1" applyAlignment="1" applyProtection="1">
      <alignment horizontal="center" vertical="center" wrapText="1"/>
      <protection locked="0"/>
    </xf>
    <xf numFmtId="0" fontId="43" fillId="5" borderId="4" xfId="2" applyFont="1" applyFill="1" applyBorder="1" applyAlignment="1" applyProtection="1">
      <alignment horizontal="center" vertical="center" wrapText="1"/>
      <protection locked="0"/>
    </xf>
    <xf numFmtId="0" fontId="43" fillId="5" borderId="3" xfId="2" applyFont="1" applyFill="1" applyBorder="1" applyAlignment="1" applyProtection="1">
      <alignment horizontal="center" vertical="center" wrapText="1"/>
      <protection locked="0"/>
    </xf>
    <xf numFmtId="0" fontId="24" fillId="0" borderId="1" xfId="2" applyFont="1" applyBorder="1" applyAlignment="1" applyProtection="1">
      <alignment horizontal="center" vertical="center"/>
      <protection locked="0"/>
    </xf>
    <xf numFmtId="0" fontId="44" fillId="3" borderId="1" xfId="2" applyFont="1" applyFill="1" applyBorder="1" applyAlignment="1" applyProtection="1">
      <alignment horizontal="center" vertical="center"/>
      <protection locked="0"/>
    </xf>
    <xf numFmtId="0" fontId="45" fillId="0" borderId="1" xfId="2" applyFont="1" applyBorder="1" applyAlignment="1" applyProtection="1">
      <alignment horizontal="center" vertical="center"/>
      <protection locked="0"/>
    </xf>
    <xf numFmtId="0" fontId="45" fillId="7" borderId="1" xfId="0" applyFont="1" applyFill="1" applyBorder="1" applyAlignment="1" applyProtection="1">
      <alignment horizontal="center" vertical="center" wrapText="1"/>
      <protection locked="0"/>
    </xf>
    <xf numFmtId="0" fontId="24" fillId="7" borderId="1" xfId="0" applyFont="1" applyFill="1" applyBorder="1" applyAlignment="1" applyProtection="1">
      <alignment horizontal="center" vertical="center" wrapText="1"/>
      <protection locked="0"/>
    </xf>
    <xf numFmtId="9" fontId="24" fillId="7" borderId="1" xfId="9" applyFont="1" applyFill="1" applyBorder="1" applyAlignment="1" applyProtection="1">
      <alignment horizontal="center" vertical="center" wrapText="1"/>
      <protection locked="0"/>
    </xf>
    <xf numFmtId="0" fontId="45" fillId="7" borderId="17" xfId="0" applyFont="1" applyFill="1" applyBorder="1" applyAlignment="1" applyProtection="1">
      <alignment horizontal="center" vertical="center" wrapText="1"/>
      <protection locked="0"/>
    </xf>
    <xf numFmtId="0" fontId="24" fillId="7" borderId="2" xfId="0" applyFont="1" applyFill="1" applyBorder="1" applyAlignment="1" applyProtection="1">
      <alignment horizontal="center" vertical="center" wrapText="1"/>
      <protection locked="0"/>
    </xf>
    <xf numFmtId="0" fontId="24" fillId="7" borderId="4" xfId="0" applyFont="1" applyFill="1" applyBorder="1" applyAlignment="1" applyProtection="1">
      <alignment horizontal="center" vertical="center" wrapText="1"/>
      <protection locked="0"/>
    </xf>
    <xf numFmtId="0" fontId="24" fillId="7" borderId="3" xfId="0" applyFont="1" applyFill="1" applyBorder="1" applyAlignment="1" applyProtection="1">
      <alignment horizontal="center" vertical="center" wrapText="1"/>
      <protection locked="0"/>
    </xf>
    <xf numFmtId="0" fontId="40" fillId="0" borderId="1" xfId="0" applyFont="1" applyBorder="1" applyAlignment="1">
      <alignment horizontal="center"/>
    </xf>
    <xf numFmtId="171" fontId="45" fillId="0" borderId="1" xfId="2" applyNumberFormat="1" applyFont="1" applyBorder="1" applyAlignment="1" applyProtection="1">
      <alignment horizontal="center"/>
      <protection locked="0"/>
    </xf>
    <xf numFmtId="4" fontId="40" fillId="0" borderId="1" xfId="0" applyNumberFormat="1" applyFont="1" applyBorder="1" applyAlignment="1">
      <alignment horizontal="center" vertical="center"/>
    </xf>
    <xf numFmtId="0" fontId="45" fillId="6" borderId="2" xfId="2" applyFont="1" applyFill="1" applyBorder="1" applyAlignment="1" applyProtection="1">
      <alignment horizontal="center" vertical="center" wrapText="1"/>
      <protection locked="0"/>
    </xf>
    <xf numFmtId="0" fontId="45" fillId="6" borderId="4" xfId="2" applyFont="1" applyFill="1" applyBorder="1" applyAlignment="1" applyProtection="1">
      <alignment horizontal="center" vertical="center" wrapText="1"/>
      <protection locked="0"/>
    </xf>
    <xf numFmtId="0" fontId="45" fillId="6" borderId="3" xfId="2" applyFont="1" applyFill="1" applyBorder="1" applyAlignment="1" applyProtection="1">
      <alignment horizontal="center" vertical="center" wrapText="1"/>
      <protection locked="0"/>
    </xf>
    <xf numFmtId="0" fontId="45" fillId="7" borderId="1" xfId="2" applyFont="1" applyFill="1" applyBorder="1" applyAlignment="1" applyProtection="1">
      <alignment horizontal="center" vertical="center" wrapText="1"/>
      <protection locked="0"/>
    </xf>
    <xf numFmtId="0" fontId="46" fillId="10" borderId="2" xfId="2" applyFont="1" applyFill="1" applyBorder="1" applyAlignment="1" applyProtection="1">
      <alignment horizontal="center" vertical="center" wrapText="1"/>
      <protection locked="0"/>
    </xf>
    <xf numFmtId="0" fontId="46" fillId="10" borderId="4" xfId="2" applyFont="1" applyFill="1" applyBorder="1" applyAlignment="1" applyProtection="1">
      <alignment horizontal="center" vertical="center" wrapText="1"/>
      <protection locked="0"/>
    </xf>
    <xf numFmtId="0" fontId="46" fillId="10" borderId="3" xfId="2" applyFont="1" applyFill="1" applyBorder="1" applyAlignment="1" applyProtection="1">
      <alignment horizontal="center" vertical="center" wrapText="1"/>
      <protection locked="0"/>
    </xf>
    <xf numFmtId="0" fontId="45" fillId="5" borderId="2" xfId="2" applyFont="1" applyFill="1" applyBorder="1" applyAlignment="1" applyProtection="1">
      <alignment horizontal="center" vertical="center"/>
      <protection locked="0"/>
    </xf>
    <xf numFmtId="0" fontId="45" fillId="5" borderId="4" xfId="2" applyFont="1" applyFill="1" applyBorder="1" applyAlignment="1" applyProtection="1">
      <alignment horizontal="center" vertical="center"/>
      <protection locked="0"/>
    </xf>
    <xf numFmtId="0" fontId="45" fillId="5" borderId="3" xfId="2" applyFont="1" applyFill="1" applyBorder="1" applyAlignment="1" applyProtection="1">
      <alignment horizontal="center" vertical="center"/>
      <protection locked="0"/>
    </xf>
    <xf numFmtId="14" fontId="24" fillId="3" borderId="2" xfId="2" applyNumberFormat="1" applyFont="1" applyFill="1" applyBorder="1" applyAlignment="1" applyProtection="1">
      <alignment horizontal="center" vertical="center" wrapText="1"/>
      <protection locked="0"/>
    </xf>
    <xf numFmtId="0" fontId="24" fillId="3" borderId="4" xfId="2" applyFont="1" applyFill="1" applyBorder="1" applyAlignment="1" applyProtection="1">
      <alignment horizontal="center" vertical="center" wrapText="1"/>
      <protection locked="0"/>
    </xf>
    <xf numFmtId="0" fontId="24" fillId="3" borderId="3" xfId="2" applyFont="1" applyFill="1" applyBorder="1" applyAlignment="1" applyProtection="1">
      <alignment horizontal="center" vertical="center" wrapText="1"/>
      <protection locked="0"/>
    </xf>
    <xf numFmtId="0" fontId="24" fillId="3" borderId="2" xfId="2" applyFont="1" applyFill="1" applyBorder="1" applyAlignment="1" applyProtection="1">
      <alignment horizontal="center" vertical="center"/>
      <protection locked="0"/>
    </xf>
    <xf numFmtId="0" fontId="24" fillId="3" borderId="4" xfId="2" applyFont="1" applyFill="1" applyBorder="1" applyAlignment="1" applyProtection="1">
      <alignment horizontal="center" vertical="center"/>
      <protection locked="0"/>
    </xf>
    <xf numFmtId="0" fontId="24" fillId="3" borderId="3" xfId="2" applyFont="1" applyFill="1" applyBorder="1" applyAlignment="1" applyProtection="1">
      <alignment horizontal="center" vertical="center"/>
      <protection locked="0"/>
    </xf>
    <xf numFmtId="0" fontId="45" fillId="5" borderId="9" xfId="2" applyFont="1" applyFill="1" applyBorder="1" applyAlignment="1" applyProtection="1">
      <alignment horizontal="center" vertical="center"/>
      <protection locked="0"/>
    </xf>
    <xf numFmtId="0" fontId="45" fillId="8" borderId="7" xfId="2" applyFont="1" applyFill="1" applyBorder="1" applyAlignment="1" applyProtection="1">
      <alignment horizontal="center" vertical="center" wrapText="1"/>
      <protection locked="0"/>
    </xf>
    <xf numFmtId="0" fontId="45" fillId="8" borderId="9" xfId="2" applyFont="1" applyFill="1" applyBorder="1" applyAlignment="1" applyProtection="1">
      <alignment horizontal="center" vertical="center" wrapText="1"/>
      <protection locked="0"/>
    </xf>
    <xf numFmtId="0" fontId="45" fillId="8" borderId="13" xfId="2" applyFont="1" applyFill="1" applyBorder="1" applyAlignment="1" applyProtection="1">
      <alignment horizontal="center" vertical="center" wrapText="1"/>
      <protection locked="0"/>
    </xf>
    <xf numFmtId="0" fontId="45" fillId="8" borderId="14" xfId="2" applyFont="1" applyFill="1" applyBorder="1" applyAlignment="1" applyProtection="1">
      <alignment horizontal="center" vertical="center" wrapText="1"/>
      <protection locked="0"/>
    </xf>
    <xf numFmtId="0" fontId="47" fillId="5" borderId="2" xfId="2" applyFont="1" applyFill="1" applyBorder="1" applyAlignment="1" applyProtection="1">
      <alignment horizontal="center" vertical="center"/>
      <protection locked="0"/>
    </xf>
    <xf numFmtId="0" fontId="47" fillId="5" borderId="4" xfId="2" applyFont="1" applyFill="1" applyBorder="1" applyAlignment="1" applyProtection="1">
      <alignment horizontal="center" vertical="center"/>
      <protection locked="0"/>
    </xf>
    <xf numFmtId="0" fontId="47" fillId="5" borderId="3" xfId="2" applyFont="1" applyFill="1" applyBorder="1" applyAlignment="1" applyProtection="1">
      <alignment horizontal="center" vertical="center"/>
      <protection locked="0"/>
    </xf>
    <xf numFmtId="9" fontId="39" fillId="3" borderId="2" xfId="9" applyFont="1" applyFill="1" applyBorder="1" applyAlignment="1" applyProtection="1">
      <alignment horizontal="center" vertical="center" wrapText="1"/>
      <protection locked="0"/>
    </xf>
    <xf numFmtId="9" fontId="39" fillId="3" borderId="4" xfId="9" applyFont="1" applyFill="1" applyBorder="1" applyAlignment="1" applyProtection="1">
      <alignment horizontal="center" vertical="center" wrapText="1"/>
      <protection locked="0"/>
    </xf>
    <xf numFmtId="9" fontId="39" fillId="3" borderId="3" xfId="9" applyFont="1" applyFill="1" applyBorder="1" applyAlignment="1" applyProtection="1">
      <alignment horizontal="center" vertical="center" wrapText="1"/>
      <protection locked="0"/>
    </xf>
    <xf numFmtId="0" fontId="24" fillId="3" borderId="2" xfId="2" applyFont="1" applyFill="1" applyBorder="1" applyAlignment="1" applyProtection="1">
      <alignment horizontal="center" vertical="center" wrapText="1"/>
      <protection locked="0"/>
    </xf>
    <xf numFmtId="0" fontId="42" fillId="3" borderId="19" xfId="2" applyFont="1" applyFill="1" applyBorder="1" applyAlignment="1" applyProtection="1">
      <alignment horizontal="left" vertical="center" wrapText="1"/>
      <protection locked="0"/>
    </xf>
    <xf numFmtId="0" fontId="24" fillId="3" borderId="18" xfId="2" applyFont="1" applyFill="1" applyBorder="1" applyAlignment="1" applyProtection="1">
      <alignment horizontal="center" vertical="center" wrapText="1"/>
      <protection locked="0"/>
    </xf>
    <xf numFmtId="0" fontId="45" fillId="3" borderId="2" xfId="2" applyFont="1" applyFill="1" applyBorder="1" applyAlignment="1" applyProtection="1">
      <alignment horizontal="left" vertical="center"/>
      <protection locked="0"/>
    </xf>
    <xf numFmtId="0" fontId="45" fillId="3" borderId="4" xfId="2" applyFont="1" applyFill="1" applyBorder="1" applyAlignment="1" applyProtection="1">
      <alignment horizontal="left" vertical="center"/>
      <protection locked="0"/>
    </xf>
    <xf numFmtId="0" fontId="45" fillId="3" borderId="3" xfId="2" applyFont="1" applyFill="1" applyBorder="1" applyAlignment="1" applyProtection="1">
      <alignment horizontal="left" vertical="center"/>
      <protection locked="0"/>
    </xf>
    <xf numFmtId="0" fontId="39" fillId="3" borderId="2" xfId="2" applyFont="1" applyFill="1" applyBorder="1" applyAlignment="1" applyProtection="1">
      <alignment horizontal="center" vertical="center"/>
      <protection locked="0"/>
    </xf>
    <xf numFmtId="0" fontId="39" fillId="3" borderId="4" xfId="2" applyFont="1" applyFill="1" applyBorder="1" applyAlignment="1" applyProtection="1">
      <alignment horizontal="center" vertical="center"/>
      <protection locked="0"/>
    </xf>
    <xf numFmtId="0" fontId="39" fillId="3" borderId="3" xfId="2" applyFont="1" applyFill="1" applyBorder="1" applyAlignment="1" applyProtection="1">
      <alignment horizontal="center" vertical="center"/>
      <protection locked="0"/>
    </xf>
    <xf numFmtId="0" fontId="45" fillId="3" borderId="4" xfId="2" applyFont="1" applyFill="1" applyBorder="1" applyAlignment="1" applyProtection="1">
      <alignment horizontal="center" vertical="center"/>
      <protection locked="0"/>
    </xf>
    <xf numFmtId="0" fontId="45" fillId="3" borderId="3" xfId="2" applyFont="1" applyFill="1" applyBorder="1" applyAlignment="1" applyProtection="1">
      <alignment horizontal="center" vertical="center"/>
      <protection locked="0"/>
    </xf>
    <xf numFmtId="0" fontId="45" fillId="5" borderId="1" xfId="2" applyFont="1" applyFill="1" applyBorder="1" applyAlignment="1" applyProtection="1">
      <alignment horizontal="center" vertical="center"/>
      <protection locked="0"/>
    </xf>
    <xf numFmtId="0" fontId="45" fillId="5" borderId="15" xfId="2" applyFont="1" applyFill="1" applyBorder="1" applyAlignment="1" applyProtection="1">
      <alignment horizontal="center" vertical="center"/>
      <protection locked="0"/>
    </xf>
    <xf numFmtId="0" fontId="25" fillId="5" borderId="18" xfId="2" applyFont="1" applyFill="1" applyBorder="1" applyAlignment="1" applyProtection="1">
      <alignment horizontal="center" vertical="center" wrapText="1"/>
      <protection locked="0"/>
    </xf>
    <xf numFmtId="0" fontId="24" fillId="0" borderId="0" xfId="2" applyFont="1" applyAlignment="1" applyProtection="1">
      <alignment horizontal="center"/>
      <protection locked="0"/>
    </xf>
    <xf numFmtId="0" fontId="45" fillId="0" borderId="2" xfId="2" applyFont="1" applyBorder="1" applyAlignment="1" applyProtection="1">
      <alignment horizontal="center" vertical="center"/>
      <protection locked="0"/>
    </xf>
    <xf numFmtId="0" fontId="45" fillId="0" borderId="4" xfId="2" applyFont="1" applyBorder="1" applyAlignment="1" applyProtection="1">
      <alignment horizontal="center" vertical="center"/>
      <protection locked="0"/>
    </xf>
    <xf numFmtId="0" fontId="45" fillId="0" borderId="3" xfId="2" applyFont="1" applyBorder="1" applyAlignment="1" applyProtection="1">
      <alignment horizontal="center" vertical="center"/>
      <protection locked="0"/>
    </xf>
    <xf numFmtId="0" fontId="24" fillId="2" borderId="2" xfId="2" applyFont="1" applyFill="1" applyBorder="1" applyAlignment="1" applyProtection="1">
      <alignment horizontal="left" vertical="center"/>
      <protection locked="0"/>
    </xf>
    <xf numFmtId="0" fontId="24" fillId="2" borderId="1" xfId="2" applyFont="1" applyFill="1" applyBorder="1" applyAlignment="1" applyProtection="1">
      <alignment horizontal="left" vertical="center"/>
      <protection locked="0"/>
    </xf>
    <xf numFmtId="9" fontId="39" fillId="3" borderId="7" xfId="9" applyFont="1" applyFill="1" applyBorder="1" applyAlignment="1" applyProtection="1">
      <alignment horizontal="center" vertical="center" wrapText="1"/>
      <protection locked="0"/>
    </xf>
    <xf numFmtId="9" fontId="39" fillId="3" borderId="8" xfId="9" applyFont="1" applyFill="1" applyBorder="1" applyAlignment="1" applyProtection="1">
      <alignment horizontal="center" vertical="center" wrapText="1"/>
      <protection locked="0"/>
    </xf>
    <xf numFmtId="9" fontId="39" fillId="3" borderId="9" xfId="9" applyFont="1" applyFill="1" applyBorder="1" applyAlignment="1" applyProtection="1">
      <alignment horizontal="center" vertical="center" wrapText="1"/>
      <protection locked="0"/>
    </xf>
    <xf numFmtId="0" fontId="24" fillId="3" borderId="21" xfId="2" applyFont="1" applyFill="1" applyBorder="1" applyAlignment="1" applyProtection="1">
      <alignment horizontal="center" vertical="center" wrapText="1"/>
      <protection locked="0"/>
    </xf>
    <xf numFmtId="9" fontId="39" fillId="3" borderId="5" xfId="9" applyFont="1" applyFill="1" applyBorder="1" applyAlignment="1" applyProtection="1">
      <alignment horizontal="center" vertical="center" wrapText="1"/>
      <protection locked="0"/>
    </xf>
    <xf numFmtId="9" fontId="39" fillId="3" borderId="6" xfId="9" applyFont="1" applyFill="1" applyBorder="1" applyAlignment="1" applyProtection="1">
      <alignment horizontal="center" vertical="center" wrapText="1"/>
      <protection locked="0"/>
    </xf>
    <xf numFmtId="9" fontId="39" fillId="3" borderId="20" xfId="9" applyFont="1" applyFill="1" applyBorder="1" applyAlignment="1" applyProtection="1">
      <alignment horizontal="center" vertical="center" wrapText="1"/>
      <protection locked="0"/>
    </xf>
    <xf numFmtId="0" fontId="24" fillId="3" borderId="5" xfId="2" applyFont="1" applyFill="1" applyBorder="1" applyAlignment="1" applyProtection="1">
      <alignment horizontal="center" vertical="center" wrapText="1"/>
      <protection locked="0"/>
    </xf>
    <xf numFmtId="0" fontId="24" fillId="3" borderId="6" xfId="2" applyFont="1" applyFill="1" applyBorder="1" applyAlignment="1" applyProtection="1">
      <alignment horizontal="center" vertical="center" wrapText="1"/>
      <protection locked="0"/>
    </xf>
    <xf numFmtId="0" fontId="24" fillId="3" borderId="20" xfId="2" applyFont="1" applyFill="1" applyBorder="1" applyAlignment="1" applyProtection="1">
      <alignment horizontal="center" vertical="center" wrapText="1"/>
      <protection locked="0"/>
    </xf>
    <xf numFmtId="0" fontId="39" fillId="0" borderId="18" xfId="2" applyFont="1" applyBorder="1" applyAlignment="1" applyProtection="1">
      <alignment horizontal="left" vertical="center" wrapText="1"/>
      <protection locked="0"/>
    </xf>
    <xf numFmtId="0" fontId="39" fillId="0" borderId="5" xfId="2" applyFont="1" applyBorder="1" applyAlignment="1" applyProtection="1">
      <alignment horizontal="center" vertical="center" wrapText="1"/>
      <protection locked="0"/>
    </xf>
    <xf numFmtId="0" fontId="39" fillId="0" borderId="20" xfId="2" applyFont="1" applyBorder="1" applyAlignment="1" applyProtection="1">
      <alignment horizontal="center" vertical="center" wrapText="1"/>
      <protection locked="0"/>
    </xf>
    <xf numFmtId="0" fontId="47" fillId="7" borderId="18" xfId="2" applyFont="1" applyFill="1" applyBorder="1" applyAlignment="1" applyProtection="1">
      <alignment horizontal="left"/>
      <protection locked="0"/>
    </xf>
    <xf numFmtId="0" fontId="39" fillId="9" borderId="1" xfId="2" applyFont="1" applyFill="1" applyBorder="1" applyAlignment="1" applyProtection="1">
      <alignment horizontal="center" vertical="center" wrapText="1"/>
      <protection locked="0"/>
    </xf>
    <xf numFmtId="0" fontId="45" fillId="2" borderId="1" xfId="2" applyFont="1" applyFill="1" applyBorder="1" applyAlignment="1" applyProtection="1">
      <alignment horizontal="center" vertical="center" wrapText="1"/>
      <protection locked="0"/>
    </xf>
    <xf numFmtId="0" fontId="45" fillId="0" borderId="7" xfId="2" applyFont="1" applyBorder="1" applyAlignment="1" applyProtection="1">
      <alignment horizontal="center" vertical="center" wrapText="1"/>
      <protection locked="0"/>
    </xf>
    <xf numFmtId="0" fontId="45" fillId="0" borderId="8" xfId="2" applyFont="1" applyBorder="1" applyAlignment="1" applyProtection="1">
      <alignment horizontal="center" vertical="center" wrapText="1"/>
      <protection locked="0"/>
    </xf>
    <xf numFmtId="0" fontId="45" fillId="0" borderId="9" xfId="2" applyFont="1" applyBorder="1" applyAlignment="1" applyProtection="1">
      <alignment horizontal="center" vertical="center" wrapText="1"/>
      <protection locked="0"/>
    </xf>
    <xf numFmtId="0" fontId="45" fillId="0" borderId="12" xfId="2" applyFont="1" applyBorder="1" applyAlignment="1" applyProtection="1">
      <alignment horizontal="center" vertical="center" wrapText="1"/>
      <protection locked="0"/>
    </xf>
    <xf numFmtId="0" fontId="45" fillId="0" borderId="13" xfId="2" applyFont="1" applyBorder="1" applyAlignment="1" applyProtection="1">
      <alignment horizontal="center" vertical="center" wrapText="1"/>
      <protection locked="0"/>
    </xf>
    <xf numFmtId="0" fontId="45" fillId="0" borderId="14" xfId="2" applyFont="1" applyBorder="1" applyAlignment="1" applyProtection="1">
      <alignment horizontal="center" vertical="center" wrapText="1"/>
      <protection locked="0"/>
    </xf>
    <xf numFmtId="0" fontId="47" fillId="7" borderId="2" xfId="2" applyFont="1" applyFill="1" applyBorder="1" applyAlignment="1" applyProtection="1">
      <alignment horizontal="left"/>
      <protection locked="0"/>
    </xf>
    <xf numFmtId="0" fontId="47" fillId="7" borderId="4" xfId="2" applyFont="1" applyFill="1" applyBorder="1" applyAlignment="1" applyProtection="1">
      <alignment horizontal="left"/>
      <protection locked="0"/>
    </xf>
    <xf numFmtId="0" fontId="47" fillId="7" borderId="3" xfId="2" applyFont="1" applyFill="1" applyBorder="1" applyAlignment="1" applyProtection="1">
      <alignment horizontal="left"/>
      <protection locked="0"/>
    </xf>
    <xf numFmtId="0" fontId="39" fillId="0" borderId="24" xfId="2" applyFont="1" applyBorder="1" applyAlignment="1" applyProtection="1">
      <alignment horizontal="center" vertical="center" wrapText="1"/>
      <protection locked="0"/>
    </xf>
    <xf numFmtId="0" fontId="39" fillId="0" borderId="25" xfId="2" applyFont="1" applyBorder="1" applyAlignment="1" applyProtection="1">
      <alignment horizontal="center" vertical="center" wrapText="1"/>
      <protection locked="0"/>
    </xf>
    <xf numFmtId="0" fontId="39" fillId="0" borderId="15" xfId="2" applyFont="1" applyBorder="1" applyAlignment="1" applyProtection="1">
      <alignment horizontal="center" vertical="center" wrapText="1"/>
      <protection locked="0"/>
    </xf>
    <xf numFmtId="0" fontId="39" fillId="0" borderId="1" xfId="2" applyFont="1" applyBorder="1" applyAlignment="1" applyProtection="1">
      <alignment horizontal="left" vertical="center" wrapText="1"/>
      <protection locked="0"/>
    </xf>
    <xf numFmtId="0" fontId="45" fillId="7" borderId="1" xfId="2" applyFont="1" applyFill="1" applyBorder="1" applyAlignment="1" applyProtection="1">
      <alignment horizontal="left" vertical="center"/>
      <protection locked="0"/>
    </xf>
    <xf numFmtId="0" fontId="24" fillId="9" borderId="1" xfId="2" applyFont="1" applyFill="1" applyBorder="1" applyAlignment="1" applyProtection="1">
      <alignment horizontal="center" vertical="center" wrapText="1"/>
      <protection locked="0"/>
    </xf>
    <xf numFmtId="0" fontId="24" fillId="0" borderId="1" xfId="2" applyFont="1" applyBorder="1" applyAlignment="1" applyProtection="1">
      <alignment horizontal="center" vertical="top" wrapText="1"/>
      <protection locked="0"/>
    </xf>
    <xf numFmtId="0" fontId="24" fillId="2" borderId="11" xfId="2" applyFont="1" applyFill="1" applyBorder="1" applyAlignment="1" applyProtection="1">
      <alignment horizontal="center" vertical="center" wrapText="1"/>
      <protection locked="0"/>
    </xf>
    <xf numFmtId="0" fontId="24" fillId="0" borderId="2" xfId="2" applyFont="1" applyBorder="1" applyAlignment="1" applyProtection="1">
      <alignment horizontal="left" vertical="center" wrapText="1" indent="2"/>
      <protection locked="0"/>
    </xf>
    <xf numFmtId="0" fontId="24" fillId="0" borderId="4" xfId="2" applyFont="1" applyBorder="1" applyAlignment="1" applyProtection="1">
      <alignment horizontal="left" vertical="center" wrapText="1" indent="2"/>
      <protection locked="0"/>
    </xf>
    <xf numFmtId="0" fontId="24" fillId="0" borderId="3" xfId="2" applyFont="1" applyBorder="1" applyAlignment="1" applyProtection="1">
      <alignment horizontal="left" vertical="center" wrapText="1" indent="2"/>
      <protection locked="0"/>
    </xf>
    <xf numFmtId="0" fontId="24" fillId="0" borderId="15" xfId="2" applyFont="1" applyBorder="1" applyAlignment="1" applyProtection="1">
      <alignment horizontal="center" vertical="center" wrapText="1"/>
      <protection hidden="1"/>
    </xf>
    <xf numFmtId="0" fontId="24" fillId="0" borderId="16" xfId="2" applyFont="1" applyBorder="1" applyAlignment="1" applyProtection="1">
      <alignment horizontal="center" vertical="center" wrapText="1"/>
      <protection hidden="1"/>
    </xf>
    <xf numFmtId="0" fontId="24" fillId="0" borderId="17" xfId="2" applyFont="1" applyBorder="1" applyAlignment="1" applyProtection="1">
      <alignment horizontal="center" vertical="center" wrapText="1"/>
      <protection hidden="1"/>
    </xf>
    <xf numFmtId="0" fontId="24" fillId="0" borderId="7" xfId="2" applyFont="1" applyBorder="1" applyAlignment="1" applyProtection="1">
      <alignment horizontal="center" vertical="center" wrapText="1"/>
      <protection locked="0"/>
    </xf>
    <xf numFmtId="0" fontId="24" fillId="0" borderId="8" xfId="2" applyFont="1" applyBorder="1" applyAlignment="1" applyProtection="1">
      <alignment horizontal="center" vertical="center" wrapText="1"/>
      <protection locked="0"/>
    </xf>
    <xf numFmtId="0" fontId="24" fillId="0" borderId="9" xfId="2" applyFont="1" applyBorder="1" applyAlignment="1" applyProtection="1">
      <alignment horizontal="center" vertical="center" wrapText="1"/>
      <protection locked="0"/>
    </xf>
    <xf numFmtId="0" fontId="24" fillId="0" borderId="10" xfId="2" applyFont="1" applyBorder="1" applyAlignment="1" applyProtection="1">
      <alignment horizontal="center" vertical="center" wrapText="1"/>
      <protection locked="0"/>
    </xf>
    <xf numFmtId="0" fontId="24" fillId="0" borderId="0" xfId="2" applyFont="1" applyAlignment="1" applyProtection="1">
      <alignment horizontal="center" vertical="center" wrapText="1"/>
      <protection locked="0"/>
    </xf>
    <xf numFmtId="0" fontId="24" fillId="0" borderId="11" xfId="2" applyFont="1" applyBorder="1" applyAlignment="1" applyProtection="1">
      <alignment horizontal="center" vertical="center" wrapText="1"/>
      <protection locked="0"/>
    </xf>
    <xf numFmtId="0" fontId="24" fillId="0" borderId="12" xfId="2" applyFont="1" applyBorder="1" applyAlignment="1" applyProtection="1">
      <alignment horizontal="center" vertical="center" wrapText="1"/>
      <protection locked="0"/>
    </xf>
    <xf numFmtId="0" fontId="24" fillId="0" borderId="13" xfId="2" applyFont="1" applyBorder="1" applyAlignment="1" applyProtection="1">
      <alignment horizontal="center" vertical="center" wrapText="1"/>
      <protection locked="0"/>
    </xf>
    <xf numFmtId="0" fontId="24" fillId="0" borderId="14" xfId="2" applyFont="1" applyBorder="1" applyAlignment="1" applyProtection="1">
      <alignment horizontal="center" vertical="center" wrapText="1"/>
      <protection locked="0"/>
    </xf>
    <xf numFmtId="0" fontId="24" fillId="0" borderId="1" xfId="2" applyFont="1" applyBorder="1" applyAlignment="1" applyProtection="1">
      <alignment horizontal="left" vertical="center" wrapText="1"/>
      <protection locked="0"/>
    </xf>
    <xf numFmtId="0" fontId="24" fillId="0" borderId="2" xfId="2" applyFont="1" applyBorder="1" applyAlignment="1" applyProtection="1">
      <alignment horizontal="left" vertical="center" wrapText="1"/>
      <protection locked="0"/>
    </xf>
    <xf numFmtId="0" fontId="24" fillId="0" borderId="4" xfId="2" applyFont="1" applyBorder="1" applyAlignment="1" applyProtection="1">
      <alignment horizontal="left" vertical="center" wrapText="1"/>
      <protection locked="0"/>
    </xf>
    <xf numFmtId="0" fontId="24" fillId="0" borderId="3" xfId="2" applyFont="1" applyBorder="1" applyAlignment="1" applyProtection="1">
      <alignment horizontal="left" vertical="center" wrapText="1"/>
      <protection locked="0"/>
    </xf>
    <xf numFmtId="0" fontId="24" fillId="2" borderId="1" xfId="2" applyFont="1" applyFill="1" applyBorder="1" applyAlignment="1" applyProtection="1">
      <alignment horizontal="left" wrapText="1"/>
      <protection locked="0"/>
    </xf>
    <xf numFmtId="0" fontId="47" fillId="7" borderId="1" xfId="2" applyFont="1" applyFill="1" applyBorder="1" applyAlignment="1" applyProtection="1">
      <alignment horizontal="left" vertical="center"/>
      <protection locked="0"/>
    </xf>
    <xf numFmtId="0" fontId="39" fillId="9" borderId="7" xfId="2" applyFont="1" applyFill="1" applyBorder="1" applyAlignment="1" applyProtection="1">
      <alignment horizontal="center" vertical="center" wrapText="1"/>
      <protection locked="0"/>
    </xf>
    <xf numFmtId="0" fontId="39" fillId="9" borderId="8" xfId="2" applyFont="1" applyFill="1" applyBorder="1" applyAlignment="1" applyProtection="1">
      <alignment horizontal="center" vertical="center" wrapText="1"/>
      <protection locked="0"/>
    </xf>
    <xf numFmtId="0" fontId="39" fillId="9" borderId="9" xfId="2" applyFont="1" applyFill="1" applyBorder="1" applyAlignment="1" applyProtection="1">
      <alignment horizontal="center" vertical="center" wrapText="1"/>
      <protection locked="0"/>
    </xf>
    <xf numFmtId="0" fontId="39" fillId="9" borderId="15" xfId="2" applyFont="1" applyFill="1" applyBorder="1" applyAlignment="1" applyProtection="1">
      <alignment horizontal="center" vertical="center" wrapText="1"/>
      <protection locked="0"/>
    </xf>
    <xf numFmtId="0" fontId="39" fillId="0" borderId="20" xfId="2" applyFont="1" applyBorder="1" applyAlignment="1" applyProtection="1">
      <alignment horizontal="center" vertical="center"/>
      <protection locked="0"/>
    </xf>
    <xf numFmtId="0" fontId="39" fillId="0" borderId="18" xfId="2" applyFont="1" applyBorder="1" applyAlignment="1" applyProtection="1">
      <alignment horizontal="center" vertical="top" wrapText="1"/>
      <protection locked="0"/>
    </xf>
    <xf numFmtId="0" fontId="39" fillId="2" borderId="1" xfId="2" applyFont="1" applyFill="1" applyBorder="1" applyAlignment="1" applyProtection="1">
      <alignment horizontal="left" vertical="center"/>
      <protection locked="0"/>
    </xf>
    <xf numFmtId="0" fontId="45" fillId="2" borderId="1" xfId="2" applyFont="1" applyFill="1" applyBorder="1" applyAlignment="1" applyProtection="1">
      <alignment horizontal="center" vertical="center"/>
      <protection locked="0"/>
    </xf>
    <xf numFmtId="0" fontId="42" fillId="2" borderId="0" xfId="2" applyFont="1" applyFill="1" applyAlignment="1" applyProtection="1">
      <alignment horizontal="left" vertical="center" wrapText="1"/>
      <protection locked="0"/>
    </xf>
    <xf numFmtId="0" fontId="24" fillId="2" borderId="0" xfId="2" applyFont="1" applyFill="1" applyAlignment="1" applyProtection="1">
      <alignment horizontal="left" vertical="center" wrapText="1"/>
      <protection locked="0"/>
    </xf>
    <xf numFmtId="0" fontId="45" fillId="2" borderId="1" xfId="2" applyFont="1" applyFill="1" applyBorder="1" applyAlignment="1" applyProtection="1">
      <alignment horizontal="left" vertical="center"/>
      <protection locked="0"/>
    </xf>
    <xf numFmtId="0" fontId="65" fillId="0" borderId="2" xfId="0" applyFont="1" applyBorder="1" applyAlignment="1">
      <alignment horizontal="center" vertical="center" wrapText="1"/>
    </xf>
    <xf numFmtId="0" fontId="65" fillId="0" borderId="3" xfId="0" applyFont="1" applyBorder="1" applyAlignment="1">
      <alignment horizontal="center" vertical="center" wrapText="1"/>
    </xf>
    <xf numFmtId="0" fontId="63" fillId="0" borderId="0" xfId="14" applyFont="1" applyAlignment="1">
      <alignment horizontal="center" vertical="center"/>
    </xf>
    <xf numFmtId="0" fontId="63" fillId="0" borderId="0" xfId="14" applyFont="1" applyAlignment="1">
      <alignment horizontal="center" vertical="center" wrapText="1"/>
    </xf>
    <xf numFmtId="0" fontId="29" fillId="7" borderId="29" xfId="0" applyFont="1" applyFill="1" applyBorder="1" applyAlignment="1">
      <alignment horizontal="center" vertical="center" wrapText="1"/>
    </xf>
    <xf numFmtId="0" fontId="29" fillId="7" borderId="30" xfId="0" applyFont="1" applyFill="1" applyBorder="1" applyAlignment="1">
      <alignment horizontal="center" vertical="center" wrapText="1"/>
    </xf>
    <xf numFmtId="0" fontId="29" fillId="7" borderId="26" xfId="0" applyFont="1" applyFill="1" applyBorder="1" applyAlignment="1">
      <alignment horizontal="center" vertical="center" wrapText="1"/>
    </xf>
    <xf numFmtId="0" fontId="29" fillId="7" borderId="27" xfId="0" applyFont="1" applyFill="1" applyBorder="1" applyAlignment="1">
      <alignment horizontal="center" vertical="center" wrapText="1"/>
    </xf>
    <xf numFmtId="0" fontId="43" fillId="5" borderId="5" xfId="2" applyFont="1" applyFill="1" applyBorder="1" applyAlignment="1" applyProtection="1">
      <alignment horizontal="center" vertical="center" wrapText="1"/>
      <protection locked="0"/>
    </xf>
    <xf numFmtId="0" fontId="43" fillId="5" borderId="6" xfId="2" applyFont="1" applyFill="1" applyBorder="1" applyAlignment="1" applyProtection="1">
      <alignment horizontal="center" vertical="center" wrapText="1"/>
      <protection locked="0"/>
    </xf>
    <xf numFmtId="0" fontId="43" fillId="5" borderId="20" xfId="2" applyFont="1" applyFill="1" applyBorder="1" applyAlignment="1" applyProtection="1">
      <alignment horizontal="center" vertical="center" wrapText="1"/>
      <protection locked="0"/>
    </xf>
    <xf numFmtId="0" fontId="28" fillId="7" borderId="18" xfId="0" applyFont="1" applyFill="1" applyBorder="1" applyAlignment="1">
      <alignment horizontal="center" vertical="center"/>
    </xf>
    <xf numFmtId="0" fontId="28" fillId="7" borderId="19" xfId="0" applyFont="1" applyFill="1" applyBorder="1" applyAlignment="1">
      <alignment horizontal="center" vertical="center"/>
    </xf>
    <xf numFmtId="0" fontId="28" fillId="7" borderId="26" xfId="0" applyFont="1" applyFill="1" applyBorder="1" applyAlignment="1">
      <alignment horizontal="center" vertical="center" wrapText="1"/>
    </xf>
    <xf numFmtId="0" fontId="28" fillId="7" borderId="28" xfId="0" applyFont="1" applyFill="1" applyBorder="1" applyAlignment="1">
      <alignment horizontal="center" vertical="center" wrapText="1"/>
    </xf>
    <xf numFmtId="0" fontId="28" fillId="7" borderId="27" xfId="0" applyFont="1" applyFill="1" applyBorder="1" applyAlignment="1">
      <alignment horizontal="center" vertical="center" wrapText="1"/>
    </xf>
    <xf numFmtId="0" fontId="28" fillId="7" borderId="19" xfId="0" applyFont="1" applyFill="1" applyBorder="1" applyAlignment="1">
      <alignment horizontal="center" vertical="center" wrapText="1"/>
    </xf>
    <xf numFmtId="0" fontId="28" fillId="7" borderId="18" xfId="0" applyFont="1" applyFill="1" applyBorder="1" applyAlignment="1">
      <alignment horizontal="center" vertical="center" wrapText="1"/>
    </xf>
    <xf numFmtId="0" fontId="31" fillId="7" borderId="21" xfId="0" applyFont="1" applyFill="1" applyBorder="1" applyAlignment="1" applyProtection="1">
      <alignment horizontal="center" vertical="center" wrapText="1"/>
      <protection locked="0"/>
    </xf>
    <xf numFmtId="0" fontId="31" fillId="7" borderId="22" xfId="0" applyFont="1" applyFill="1" applyBorder="1" applyAlignment="1" applyProtection="1">
      <alignment horizontal="center" vertical="center" wrapText="1"/>
      <protection locked="0"/>
    </xf>
    <xf numFmtId="0" fontId="31" fillId="7" borderId="19" xfId="0" applyFont="1" applyFill="1" applyBorder="1" applyAlignment="1" applyProtection="1">
      <alignment horizontal="center" vertical="center" wrapText="1"/>
      <protection locked="0"/>
    </xf>
    <xf numFmtId="0" fontId="31" fillId="7" borderId="18" xfId="0" applyFont="1" applyFill="1" applyBorder="1" applyAlignment="1" applyProtection="1">
      <alignment horizontal="center" vertical="center" textRotation="90" wrapText="1"/>
      <protection locked="0"/>
    </xf>
    <xf numFmtId="2" fontId="26" fillId="0" borderId="18" xfId="0" applyNumberFormat="1" applyFont="1" applyBorder="1" applyAlignment="1">
      <alignment horizontal="left" vertical="center" wrapText="1"/>
    </xf>
    <xf numFmtId="2" fontId="26" fillId="0" borderId="5" xfId="0" applyNumberFormat="1" applyFont="1" applyBorder="1" applyAlignment="1">
      <alignment horizontal="left" vertical="center" wrapText="1"/>
    </xf>
    <xf numFmtId="0" fontId="27" fillId="0" borderId="0" xfId="0" applyFont="1" applyAlignment="1">
      <alignment horizontal="center" wrapText="1"/>
    </xf>
    <xf numFmtId="0" fontId="31" fillId="7" borderId="18" xfId="0" applyFont="1" applyFill="1" applyBorder="1" applyAlignment="1" applyProtection="1">
      <alignment horizontal="center" vertical="center" wrapText="1"/>
      <protection locked="0"/>
    </xf>
    <xf numFmtId="2" fontId="35" fillId="0" borderId="18" xfId="0" applyNumberFormat="1" applyFont="1" applyBorder="1" applyAlignment="1">
      <alignment horizontal="left" vertical="center" wrapText="1"/>
    </xf>
    <xf numFmtId="0" fontId="57" fillId="7" borderId="18" xfId="0" applyFont="1" applyFill="1" applyBorder="1" applyAlignment="1" applyProtection="1">
      <alignment horizontal="center" vertical="center" textRotation="90" wrapText="1"/>
      <protection locked="0"/>
    </xf>
    <xf numFmtId="0" fontId="28" fillId="7" borderId="21" xfId="0" applyFont="1" applyFill="1" applyBorder="1" applyAlignment="1">
      <alignment horizontal="center" vertical="center" wrapText="1"/>
    </xf>
    <xf numFmtId="0" fontId="19" fillId="5" borderId="5" xfId="2" applyFont="1" applyFill="1" applyBorder="1" applyAlignment="1" applyProtection="1">
      <alignment horizontal="center" vertical="center" wrapText="1"/>
      <protection locked="0"/>
    </xf>
  </cellXfs>
  <cellStyles count="15">
    <cellStyle name="Millares 2" xfId="4" xr:uid="{00000000-0005-0000-0000-000000000000}"/>
    <cellStyle name="Millares 3" xfId="3" xr:uid="{00000000-0005-0000-0000-000001000000}"/>
    <cellStyle name="Millares 3 2" xfId="12" xr:uid="{00000000-0005-0000-0000-000002000000}"/>
    <cellStyle name="Millares 4" xfId="13" xr:uid="{00000000-0005-0000-0000-000003000000}"/>
    <cellStyle name="Moneda" xfId="1" builtinId="4"/>
    <cellStyle name="Moneda [0] 2" xfId="6" xr:uid="{00000000-0005-0000-0000-000005000000}"/>
    <cellStyle name="Moneda [0] 3" xfId="11" xr:uid="{00000000-0005-0000-0000-000006000000}"/>
    <cellStyle name="Moneda 2" xfId="5" xr:uid="{00000000-0005-0000-0000-000007000000}"/>
    <cellStyle name="Moneda 3" xfId="10" xr:uid="{00000000-0005-0000-0000-000008000000}"/>
    <cellStyle name="Normal" xfId="0" builtinId="0"/>
    <cellStyle name="Normal 2" xfId="8" xr:uid="{00000000-0005-0000-0000-00000A000000}"/>
    <cellStyle name="Normal 3" xfId="2" xr:uid="{00000000-0005-0000-0000-00000B000000}"/>
    <cellStyle name="Normal 3 2" xfId="14" xr:uid="{B0B21EBB-D351-418F-9CF8-739080E5A013}"/>
    <cellStyle name="Porcentaje 2" xfId="7" xr:uid="{00000000-0005-0000-0000-00000C000000}"/>
    <cellStyle name="Porcentaje 3" xfId="9" xr:uid="{00000000-0005-0000-0000-00000D000000}"/>
  </cellStyles>
  <dxfs count="26">
    <dxf>
      <fill>
        <patternFill>
          <bgColor theme="9" tint="0.79998168889431442"/>
        </patternFill>
      </fill>
    </dxf>
    <dxf>
      <fill>
        <patternFill>
          <bgColor theme="0"/>
        </patternFill>
      </fill>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f6ed3872-b65b-489d-a086-43eb7ae87284" TargetMode="External"/><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1266263</xdr:colOff>
      <xdr:row>0</xdr:row>
      <xdr:rowOff>0</xdr:rowOff>
    </xdr:from>
    <xdr:to>
      <xdr:col>9</xdr:col>
      <xdr:colOff>358556</xdr:colOff>
      <xdr:row>0</xdr:row>
      <xdr:rowOff>1296308</xdr:rowOff>
    </xdr:to>
    <xdr:pic>
      <xdr:nvPicPr>
        <xdr:cNvPr id="2" name="Imagen 1">
          <a:extLst>
            <a:ext uri="{FF2B5EF4-FFF2-40B4-BE49-F238E27FC236}">
              <a16:creationId xmlns:a16="http://schemas.microsoft.com/office/drawing/2014/main" id="{FF90E81D-6E9A-4A5C-93BB-1E54FA4D42E9}"/>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1238938" y="0"/>
          <a:ext cx="2212683" cy="129630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1266263</xdr:colOff>
      <xdr:row>0</xdr:row>
      <xdr:rowOff>0</xdr:rowOff>
    </xdr:from>
    <xdr:to>
      <xdr:col>9</xdr:col>
      <xdr:colOff>358556</xdr:colOff>
      <xdr:row>0</xdr:row>
      <xdr:rowOff>1296308</xdr:rowOff>
    </xdr:to>
    <xdr:pic>
      <xdr:nvPicPr>
        <xdr:cNvPr id="2" name="Imagen 1">
          <a:extLst>
            <a:ext uri="{FF2B5EF4-FFF2-40B4-BE49-F238E27FC236}">
              <a16:creationId xmlns:a16="http://schemas.microsoft.com/office/drawing/2014/main" id="{E4BC1827-FE49-488B-9F69-C0AADDED8A02}"/>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1238938" y="0"/>
          <a:ext cx="2212683" cy="129630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657225</xdr:colOff>
      <xdr:row>0</xdr:row>
      <xdr:rowOff>66675</xdr:rowOff>
    </xdr:from>
    <xdr:to>
      <xdr:col>4</xdr:col>
      <xdr:colOff>1552575</xdr:colOff>
      <xdr:row>1</xdr:row>
      <xdr:rowOff>787597</xdr:rowOff>
    </xdr:to>
    <xdr:pic>
      <xdr:nvPicPr>
        <xdr:cNvPr id="2" name="Imagen 1">
          <a:extLst>
            <a:ext uri="{FF2B5EF4-FFF2-40B4-BE49-F238E27FC236}">
              <a16:creationId xmlns:a16="http://schemas.microsoft.com/office/drawing/2014/main" id="{08B501DC-8E92-45B2-AFB6-5743CC476165}"/>
            </a:ext>
          </a:extLst>
        </xdr:cNvPr>
        <xdr:cNvPicPr>
          <a:picLocks noChangeAspect="1"/>
        </xdr:cNvPicPr>
      </xdr:nvPicPr>
      <xdr:blipFill rotWithShape="1">
        <a:blip xmlns:r="http://schemas.openxmlformats.org/officeDocument/2006/relationships" r:embed="rId1" r:link="rId2">
          <a:extLst>
            <a:ext uri="{28A0092B-C50C-407E-A947-70E740481C1C}">
              <a14:useLocalDpi xmlns:a14="http://schemas.microsoft.com/office/drawing/2010/main" val="0"/>
            </a:ext>
          </a:extLst>
        </a:blip>
        <a:srcRect l="15878" r="26619"/>
        <a:stretch>
          <a:fillRect/>
        </a:stretch>
      </xdr:blipFill>
      <xdr:spPr bwMode="auto">
        <a:xfrm>
          <a:off x="8071485" y="66675"/>
          <a:ext cx="895350" cy="903802"/>
        </a:xfrm>
        <a:prstGeom prst="rect">
          <a:avLst/>
        </a:prstGeom>
        <a:noFill/>
        <a:ln>
          <a:noFill/>
        </a:ln>
      </xdr:spPr>
    </xdr:pic>
    <xdr:clientData/>
  </xdr:twoCellAnchor>
  <xdr:twoCellAnchor editAs="oneCell">
    <xdr:from>
      <xdr:col>2</xdr:col>
      <xdr:colOff>161925</xdr:colOff>
      <xdr:row>15</xdr:row>
      <xdr:rowOff>85725</xdr:rowOff>
    </xdr:from>
    <xdr:to>
      <xdr:col>4</xdr:col>
      <xdr:colOff>1848537</xdr:colOff>
      <xdr:row>24</xdr:row>
      <xdr:rowOff>28806</xdr:rowOff>
    </xdr:to>
    <xdr:pic>
      <xdr:nvPicPr>
        <xdr:cNvPr id="3" name="Imagen 2">
          <a:extLst>
            <a:ext uri="{FF2B5EF4-FFF2-40B4-BE49-F238E27FC236}">
              <a16:creationId xmlns:a16="http://schemas.microsoft.com/office/drawing/2014/main" id="{82EE353C-7E88-42D6-BFE1-E8D4BDC96BBA}"/>
            </a:ext>
          </a:extLst>
        </xdr:cNvPr>
        <xdr:cNvPicPr>
          <a:picLocks noChangeAspect="1"/>
        </xdr:cNvPicPr>
      </xdr:nvPicPr>
      <xdr:blipFill>
        <a:blip xmlns:r="http://schemas.openxmlformats.org/officeDocument/2006/relationships" r:embed="rId3"/>
        <a:stretch>
          <a:fillRect/>
        </a:stretch>
      </xdr:blipFill>
      <xdr:spPr>
        <a:xfrm>
          <a:off x="4246245" y="4345305"/>
          <a:ext cx="5016552" cy="1619481"/>
        </a:xfrm>
        <a:prstGeom prst="rect">
          <a:avLst/>
        </a:prstGeom>
      </xdr:spPr>
    </xdr:pic>
    <xdr:clientData/>
  </xdr:twoCellAnchor>
  <xdr:twoCellAnchor editAs="oneCell">
    <xdr:from>
      <xdr:col>0</xdr:col>
      <xdr:colOff>19050</xdr:colOff>
      <xdr:row>29</xdr:row>
      <xdr:rowOff>171450</xdr:rowOff>
    </xdr:from>
    <xdr:to>
      <xdr:col>2</xdr:col>
      <xdr:colOff>1143000</xdr:colOff>
      <xdr:row>39</xdr:row>
      <xdr:rowOff>65531</xdr:rowOff>
    </xdr:to>
    <xdr:pic>
      <xdr:nvPicPr>
        <xdr:cNvPr id="4" name="Imagen 3">
          <a:extLst>
            <a:ext uri="{FF2B5EF4-FFF2-40B4-BE49-F238E27FC236}">
              <a16:creationId xmlns:a16="http://schemas.microsoft.com/office/drawing/2014/main" id="{7E2636CA-BFB7-4939-9025-3EF9CD63339A}"/>
            </a:ext>
          </a:extLst>
        </xdr:cNvPr>
        <xdr:cNvPicPr>
          <a:picLocks noChangeAspect="1"/>
        </xdr:cNvPicPr>
      </xdr:nvPicPr>
      <xdr:blipFill>
        <a:blip xmlns:r="http://schemas.openxmlformats.org/officeDocument/2006/relationships" r:embed="rId4"/>
        <a:stretch>
          <a:fillRect/>
        </a:stretch>
      </xdr:blipFill>
      <xdr:spPr>
        <a:xfrm>
          <a:off x="19050" y="7059930"/>
          <a:ext cx="5208270" cy="1799081"/>
        </a:xfrm>
        <a:prstGeom prst="rect">
          <a:avLst/>
        </a:prstGeom>
      </xdr:spPr>
    </xdr:pic>
    <xdr:clientData/>
  </xdr:twoCellAnchor>
  <xdr:twoCellAnchor editAs="oneCell">
    <xdr:from>
      <xdr:col>2</xdr:col>
      <xdr:colOff>923925</xdr:colOff>
      <xdr:row>26</xdr:row>
      <xdr:rowOff>161925</xdr:rowOff>
    </xdr:from>
    <xdr:to>
      <xdr:col>5</xdr:col>
      <xdr:colOff>324632</xdr:colOff>
      <xdr:row>41</xdr:row>
      <xdr:rowOff>133923</xdr:rowOff>
    </xdr:to>
    <xdr:pic>
      <xdr:nvPicPr>
        <xdr:cNvPr id="5" name="Imagen 4">
          <a:extLst>
            <a:ext uri="{FF2B5EF4-FFF2-40B4-BE49-F238E27FC236}">
              <a16:creationId xmlns:a16="http://schemas.microsoft.com/office/drawing/2014/main" id="{B0CFD00B-7684-49DD-ACAD-3F19CFE926BC}"/>
            </a:ext>
          </a:extLst>
        </xdr:cNvPr>
        <xdr:cNvPicPr>
          <a:picLocks noChangeAspect="1"/>
        </xdr:cNvPicPr>
      </xdr:nvPicPr>
      <xdr:blipFill>
        <a:blip xmlns:r="http://schemas.openxmlformats.org/officeDocument/2006/relationships" r:embed="rId5"/>
        <a:stretch>
          <a:fillRect/>
        </a:stretch>
      </xdr:blipFill>
      <xdr:spPr>
        <a:xfrm>
          <a:off x="5008245" y="6478905"/>
          <a:ext cx="5778647" cy="2829498"/>
        </a:xfrm>
        <a:prstGeom prst="rect">
          <a:avLst/>
        </a:prstGeom>
      </xdr:spPr>
    </xdr:pic>
    <xdr:clientData/>
  </xdr:twoCellAnchor>
  <xdr:twoCellAnchor editAs="oneCell">
    <xdr:from>
      <xdr:col>0</xdr:col>
      <xdr:colOff>243840</xdr:colOff>
      <xdr:row>14</xdr:row>
      <xdr:rowOff>38100</xdr:rowOff>
    </xdr:from>
    <xdr:to>
      <xdr:col>2</xdr:col>
      <xdr:colOff>321450</xdr:colOff>
      <xdr:row>29</xdr:row>
      <xdr:rowOff>114300</xdr:rowOff>
    </xdr:to>
    <xdr:pic>
      <xdr:nvPicPr>
        <xdr:cNvPr id="6" name="Imagen 5">
          <a:extLst>
            <a:ext uri="{FF2B5EF4-FFF2-40B4-BE49-F238E27FC236}">
              <a16:creationId xmlns:a16="http://schemas.microsoft.com/office/drawing/2014/main" id="{8145FE86-FDA6-405F-83C9-0C879A2E1E85}"/>
            </a:ext>
          </a:extLst>
        </xdr:cNvPr>
        <xdr:cNvPicPr>
          <a:picLocks noChangeAspect="1"/>
        </xdr:cNvPicPr>
      </xdr:nvPicPr>
      <xdr:blipFill>
        <a:blip xmlns:r="http://schemas.openxmlformats.org/officeDocument/2006/relationships" r:embed="rId6"/>
        <a:stretch>
          <a:fillRect/>
        </a:stretch>
      </xdr:blipFill>
      <xdr:spPr>
        <a:xfrm>
          <a:off x="243840" y="4114800"/>
          <a:ext cx="4161930" cy="28879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157223</xdr:colOff>
      <xdr:row>0</xdr:row>
      <xdr:rowOff>25853</xdr:rowOff>
    </xdr:from>
    <xdr:to>
      <xdr:col>1</xdr:col>
      <xdr:colOff>2388409</xdr:colOff>
      <xdr:row>0</xdr:row>
      <xdr:rowOff>1338032</xdr:rowOff>
    </xdr:to>
    <xdr:pic>
      <xdr:nvPicPr>
        <xdr:cNvPr id="4" name="Imagen 1">
          <a:extLst>
            <a:ext uri="{FF2B5EF4-FFF2-40B4-BE49-F238E27FC236}">
              <a16:creationId xmlns:a16="http://schemas.microsoft.com/office/drawing/2014/main" id="{177F0EE9-130D-4C10-B031-B1FB85B79C8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47773" y="25853"/>
          <a:ext cx="2231186" cy="1312179"/>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157223</xdr:colOff>
      <xdr:row>0</xdr:row>
      <xdr:rowOff>25853</xdr:rowOff>
    </xdr:from>
    <xdr:to>
      <xdr:col>2</xdr:col>
      <xdr:colOff>2388409</xdr:colOff>
      <xdr:row>0</xdr:row>
      <xdr:rowOff>1338032</xdr:rowOff>
    </xdr:to>
    <xdr:pic>
      <xdr:nvPicPr>
        <xdr:cNvPr id="2" name="Imagen 1">
          <a:extLst>
            <a:ext uri="{FF2B5EF4-FFF2-40B4-BE49-F238E27FC236}">
              <a16:creationId xmlns:a16="http://schemas.microsoft.com/office/drawing/2014/main" id="{DD2A1C04-408D-4136-886C-D1623B8BBDDF}"/>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66823" y="25853"/>
          <a:ext cx="2231186" cy="131217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34"/>
  <sheetViews>
    <sheetView showGridLines="0" view="pageBreakPreview" zoomScale="50" zoomScaleNormal="85" zoomScaleSheetLayoutView="50" workbookViewId="0">
      <selection activeCell="F103" sqref="F103"/>
    </sheetView>
  </sheetViews>
  <sheetFormatPr baseColWidth="10" defaultColWidth="11.5" defaultRowHeight="14" x14ac:dyDescent="0.15"/>
  <cols>
    <col min="1" max="1" width="21.1640625" style="48" customWidth="1"/>
    <col min="2" max="2" width="15.5" style="48" customWidth="1"/>
    <col min="3" max="3" width="17" style="48" customWidth="1"/>
    <col min="4" max="4" width="42" style="48" customWidth="1"/>
    <col min="5" max="5" width="21.33203125" style="48" customWidth="1"/>
    <col min="6" max="6" width="19" style="48" customWidth="1"/>
    <col min="7" max="7" width="22.83203125" style="48" customWidth="1"/>
    <col min="8" max="8" width="12.5" style="48" customWidth="1"/>
    <col min="9" max="10" width="11.5" style="48" customWidth="1"/>
    <col min="11" max="11" width="11.33203125" style="48" customWidth="1"/>
    <col min="12" max="12" width="16.33203125" style="48" customWidth="1"/>
    <col min="13" max="17" width="15.5" style="48" customWidth="1"/>
    <col min="18" max="18" width="19.5" style="48" customWidth="1"/>
    <col min="19" max="32" width="0" style="48" hidden="1" customWidth="1"/>
    <col min="33" max="34" width="11.5" style="48"/>
    <col min="35" max="35" width="12.5" style="48" bestFit="1" customWidth="1"/>
    <col min="36" max="39" width="11.5" style="48"/>
    <col min="40" max="40" width="21.5" style="48" customWidth="1"/>
    <col min="41" max="16384" width="11.5" style="48"/>
  </cols>
  <sheetData>
    <row r="1" spans="1:23" ht="112.5" customHeight="1" x14ac:dyDescent="0.15">
      <c r="A1" s="303"/>
      <c r="B1" s="303"/>
      <c r="C1" s="303"/>
      <c r="D1" s="303"/>
      <c r="E1" s="303"/>
      <c r="F1" s="303"/>
      <c r="G1" s="303"/>
      <c r="H1" s="303"/>
      <c r="I1" s="303"/>
      <c r="J1" s="303"/>
      <c r="K1" s="303"/>
      <c r="L1" s="303"/>
      <c r="M1" s="303"/>
      <c r="N1" s="303"/>
      <c r="O1" s="303"/>
      <c r="P1" s="303"/>
      <c r="Q1" s="303"/>
      <c r="R1" s="303"/>
      <c r="U1" s="49" t="s">
        <v>0</v>
      </c>
      <c r="V1" s="49" t="s">
        <v>1</v>
      </c>
      <c r="W1" s="48" t="s">
        <v>2</v>
      </c>
    </row>
    <row r="2" spans="1:23" ht="125.25" customHeight="1" x14ac:dyDescent="0.15">
      <c r="A2" s="304" t="s">
        <v>3</v>
      </c>
      <c r="B2" s="305"/>
      <c r="C2" s="305"/>
      <c r="D2" s="305"/>
      <c r="E2" s="305"/>
      <c r="F2" s="305"/>
      <c r="G2" s="305"/>
      <c r="H2" s="305"/>
      <c r="I2" s="305"/>
      <c r="J2" s="305"/>
      <c r="K2" s="305"/>
      <c r="L2" s="305"/>
      <c r="M2" s="305"/>
      <c r="N2" s="305"/>
      <c r="O2" s="305"/>
      <c r="P2" s="305"/>
      <c r="Q2" s="305"/>
      <c r="R2" s="306"/>
      <c r="U2" s="49" t="s">
        <v>4</v>
      </c>
      <c r="V2" s="49" t="s">
        <v>5</v>
      </c>
      <c r="W2" s="48" t="s">
        <v>6</v>
      </c>
    </row>
    <row r="3" spans="1:23" ht="35.25" customHeight="1" x14ac:dyDescent="0.15">
      <c r="A3" s="307" t="s">
        <v>7</v>
      </c>
      <c r="B3" s="307"/>
      <c r="C3" s="308">
        <v>1</v>
      </c>
      <c r="D3" s="308"/>
      <c r="E3" s="50" t="s">
        <v>8</v>
      </c>
      <c r="F3" s="308" t="s">
        <v>9</v>
      </c>
      <c r="G3" s="308"/>
      <c r="H3" s="308"/>
      <c r="I3" s="308"/>
      <c r="J3" s="308"/>
      <c r="K3" s="308"/>
      <c r="L3" s="308"/>
      <c r="M3" s="308"/>
      <c r="N3" s="308"/>
      <c r="O3" s="308"/>
      <c r="P3" s="308"/>
      <c r="Q3" s="308"/>
      <c r="R3" s="308"/>
      <c r="W3" s="48" t="s">
        <v>10</v>
      </c>
    </row>
    <row r="4" spans="1:23" ht="43.5" customHeight="1" x14ac:dyDescent="0.15">
      <c r="A4" s="309"/>
      <c r="B4" s="309"/>
      <c r="C4" s="309" t="s">
        <v>11</v>
      </c>
      <c r="D4" s="309"/>
      <c r="E4" s="309"/>
      <c r="F4" s="309"/>
      <c r="G4" s="309"/>
      <c r="H4" s="309"/>
      <c r="I4" s="309"/>
      <c r="J4" s="309"/>
      <c r="K4" s="309"/>
      <c r="L4" s="309"/>
      <c r="M4" s="309" t="s">
        <v>12</v>
      </c>
      <c r="N4" s="309"/>
      <c r="O4" s="309"/>
      <c r="P4" s="309"/>
      <c r="Q4" s="309"/>
      <c r="R4" s="309"/>
    </row>
    <row r="5" spans="1:23" x14ac:dyDescent="0.15">
      <c r="A5" s="317"/>
      <c r="B5" s="317"/>
      <c r="C5" s="318">
        <v>311098793</v>
      </c>
      <c r="D5" s="318"/>
      <c r="E5" s="318"/>
      <c r="F5" s="318"/>
      <c r="G5" s="318"/>
      <c r="H5" s="318"/>
      <c r="I5" s="318"/>
      <c r="J5" s="318"/>
      <c r="K5" s="318"/>
      <c r="L5" s="318"/>
      <c r="M5" s="319">
        <f>ROUND(C5/1423500,2)</f>
        <v>218.54</v>
      </c>
      <c r="N5" s="319"/>
      <c r="O5" s="319"/>
      <c r="P5" s="319"/>
      <c r="Q5" s="319"/>
      <c r="R5" s="319"/>
    </row>
    <row r="7" spans="1:23" ht="21.75" customHeight="1" x14ac:dyDescent="0.15">
      <c r="A7" s="320"/>
      <c r="B7" s="321"/>
      <c r="C7" s="321"/>
      <c r="D7" s="321"/>
      <c r="E7" s="321"/>
      <c r="F7" s="321"/>
      <c r="G7" s="321"/>
      <c r="H7" s="321"/>
      <c r="I7" s="321"/>
      <c r="J7" s="321"/>
      <c r="K7" s="321"/>
      <c r="L7" s="321"/>
      <c r="M7" s="321"/>
      <c r="N7" s="321"/>
      <c r="O7" s="321"/>
      <c r="P7" s="321"/>
      <c r="Q7" s="321"/>
      <c r="R7" s="322"/>
    </row>
    <row r="8" spans="1:23" ht="57.75" customHeight="1" x14ac:dyDescent="0.15">
      <c r="A8" s="323" t="s">
        <v>13</v>
      </c>
      <c r="B8" s="323"/>
      <c r="C8" s="323"/>
      <c r="D8" s="323"/>
      <c r="E8" s="324" t="s">
        <v>14</v>
      </c>
      <c r="F8" s="325"/>
      <c r="G8" s="325"/>
      <c r="H8" s="325"/>
      <c r="I8" s="325"/>
      <c r="J8" s="325"/>
      <c r="K8" s="325"/>
      <c r="L8" s="325"/>
      <c r="M8" s="325"/>
      <c r="N8" s="325"/>
      <c r="O8" s="325"/>
      <c r="P8" s="325"/>
      <c r="Q8" s="325"/>
      <c r="R8" s="326"/>
    </row>
    <row r="9" spans="1:23" ht="29.25" customHeight="1" x14ac:dyDescent="0.15">
      <c r="A9" s="323"/>
      <c r="B9" s="323"/>
      <c r="C9" s="323"/>
      <c r="D9" s="323"/>
      <c r="E9" s="327" t="s">
        <v>15</v>
      </c>
      <c r="F9" s="328"/>
      <c r="G9" s="328"/>
      <c r="H9" s="328"/>
      <c r="I9" s="328"/>
      <c r="J9" s="328"/>
      <c r="K9" s="328"/>
      <c r="L9" s="328"/>
      <c r="M9" s="328"/>
      <c r="N9" s="328"/>
      <c r="O9" s="328"/>
      <c r="P9" s="328"/>
      <c r="Q9" s="328"/>
      <c r="R9" s="329"/>
    </row>
    <row r="10" spans="1:23" s="47" customFormat="1" ht="42.75" customHeight="1" x14ac:dyDescent="0.15">
      <c r="A10" s="310" t="s">
        <v>16</v>
      </c>
      <c r="B10" s="310"/>
      <c r="C10" s="310"/>
      <c r="D10" s="310"/>
      <c r="E10" s="311" t="s">
        <v>17</v>
      </c>
      <c r="F10" s="311"/>
      <c r="G10" s="311"/>
      <c r="H10" s="311"/>
      <c r="I10" s="311"/>
      <c r="J10" s="311"/>
      <c r="K10" s="311"/>
      <c r="L10" s="311"/>
      <c r="M10" s="311" t="s">
        <v>18</v>
      </c>
      <c r="N10" s="311"/>
      <c r="O10" s="311"/>
      <c r="P10" s="311"/>
      <c r="Q10" s="311"/>
      <c r="R10" s="311"/>
    </row>
    <row r="11" spans="1:23" s="47" customFormat="1" ht="26.25" customHeight="1" x14ac:dyDescent="0.15">
      <c r="A11" s="310"/>
      <c r="B11" s="310"/>
      <c r="C11" s="310"/>
      <c r="D11" s="310"/>
      <c r="E11" s="311" t="s">
        <v>19</v>
      </c>
      <c r="F11" s="311"/>
      <c r="G11" s="311"/>
      <c r="H11" s="311"/>
      <c r="I11" s="311"/>
      <c r="J11" s="311"/>
      <c r="K11" s="311"/>
      <c r="L11" s="311"/>
      <c r="M11" s="312">
        <v>1</v>
      </c>
      <c r="N11" s="312"/>
      <c r="O11" s="312"/>
      <c r="P11" s="312"/>
      <c r="Q11" s="312"/>
      <c r="R11" s="312"/>
    </row>
    <row r="12" spans="1:23" s="47" customFormat="1" ht="44.25" customHeight="1" x14ac:dyDescent="0.15">
      <c r="A12" s="313" t="s">
        <v>20</v>
      </c>
      <c r="B12" s="313"/>
      <c r="C12" s="313"/>
      <c r="D12" s="313"/>
      <c r="E12" s="314" t="s">
        <v>21</v>
      </c>
      <c r="F12" s="315"/>
      <c r="G12" s="315"/>
      <c r="H12" s="315"/>
      <c r="I12" s="315"/>
      <c r="J12" s="315"/>
      <c r="K12" s="315"/>
      <c r="L12" s="315"/>
      <c r="M12" s="315"/>
      <c r="N12" s="315"/>
      <c r="O12" s="315"/>
      <c r="P12" s="315"/>
      <c r="Q12" s="315"/>
      <c r="R12" s="316"/>
    </row>
    <row r="14" spans="1:23" ht="18.75" customHeight="1" x14ac:dyDescent="0.15">
      <c r="A14" s="343" t="s">
        <v>22</v>
      </c>
      <c r="B14" s="344"/>
      <c r="C14" s="344"/>
      <c r="D14" s="344"/>
      <c r="E14" s="344"/>
      <c r="F14" s="344"/>
      <c r="G14" s="344"/>
      <c r="H14" s="344"/>
      <c r="I14" s="344"/>
      <c r="J14" s="344"/>
      <c r="K14" s="344"/>
      <c r="L14" s="344"/>
      <c r="M14" s="344"/>
      <c r="N14" s="344"/>
      <c r="O14" s="344"/>
      <c r="P14" s="344"/>
      <c r="Q14" s="344"/>
      <c r="R14" s="345"/>
    </row>
    <row r="15" spans="1:23" x14ac:dyDescent="0.15">
      <c r="A15" s="346" t="s">
        <v>23</v>
      </c>
      <c r="B15" s="347"/>
      <c r="C15" s="347"/>
      <c r="D15" s="348"/>
      <c r="E15" s="349">
        <v>45842</v>
      </c>
      <c r="F15" s="350"/>
      <c r="G15" s="351"/>
      <c r="H15" s="6"/>
      <c r="I15" s="6"/>
      <c r="J15" s="6"/>
      <c r="K15" s="6"/>
      <c r="L15" s="6"/>
      <c r="M15" s="7"/>
      <c r="N15" s="7"/>
      <c r="O15" s="4"/>
      <c r="P15" s="4"/>
      <c r="Q15" s="4"/>
      <c r="R15" s="4"/>
    </row>
    <row r="16" spans="1:23" ht="15" customHeight="1" x14ac:dyDescent="0.15">
      <c r="A16" s="346" t="s">
        <v>24</v>
      </c>
      <c r="B16" s="347"/>
      <c r="C16" s="347"/>
      <c r="D16" s="348"/>
      <c r="E16" s="352" t="str">
        <f>$F$3</f>
        <v>CONSORCIO NVP</v>
      </c>
      <c r="F16" s="353"/>
      <c r="G16" s="354"/>
      <c r="H16" s="346" t="s">
        <v>25</v>
      </c>
      <c r="I16" s="347"/>
      <c r="J16" s="347"/>
      <c r="K16" s="347"/>
      <c r="L16" s="347"/>
      <c r="M16" s="346" t="s">
        <v>26</v>
      </c>
      <c r="N16" s="347"/>
      <c r="O16" s="347"/>
      <c r="P16" s="355"/>
      <c r="Q16" s="356" t="s">
        <v>27</v>
      </c>
      <c r="R16" s="357"/>
    </row>
    <row r="17" spans="1:43" ht="54.75" customHeight="1" x14ac:dyDescent="0.15">
      <c r="A17" s="346" t="s">
        <v>24</v>
      </c>
      <c r="B17" s="347"/>
      <c r="C17" s="347"/>
      <c r="D17" s="347"/>
      <c r="E17" s="347"/>
      <c r="F17" s="348"/>
      <c r="G17" s="8" t="s">
        <v>28</v>
      </c>
      <c r="H17" s="360">
        <v>93141700</v>
      </c>
      <c r="I17" s="361"/>
      <c r="J17" s="361"/>
      <c r="K17" s="361"/>
      <c r="L17" s="362"/>
      <c r="M17" s="75" t="s">
        <v>29</v>
      </c>
      <c r="N17" s="75" t="s">
        <v>30</v>
      </c>
      <c r="O17" s="123" t="s">
        <v>31</v>
      </c>
      <c r="P17" s="124" t="s">
        <v>32</v>
      </c>
      <c r="Q17" s="358"/>
      <c r="R17" s="359"/>
    </row>
    <row r="18" spans="1:43" ht="38.25" customHeight="1" x14ac:dyDescent="0.15">
      <c r="A18" s="330" t="str">
        <f>+E16</f>
        <v>CONSORCIO NVP</v>
      </c>
      <c r="B18" s="331"/>
      <c r="C18" s="331"/>
      <c r="D18" s="331"/>
      <c r="E18" s="331"/>
      <c r="F18" s="332"/>
      <c r="G18" s="51">
        <v>1</v>
      </c>
      <c r="H18" s="363" t="s">
        <v>33</v>
      </c>
      <c r="I18" s="364"/>
      <c r="J18" s="364"/>
      <c r="K18" s="364"/>
      <c r="L18" s="365"/>
      <c r="M18" s="11" t="s">
        <v>34</v>
      </c>
      <c r="N18" s="122" t="s">
        <v>34</v>
      </c>
      <c r="O18" s="269" t="s">
        <v>34</v>
      </c>
      <c r="P18" s="269" t="s">
        <v>34</v>
      </c>
      <c r="Q18" s="333" t="s">
        <v>0</v>
      </c>
      <c r="R18" s="334"/>
    </row>
    <row r="20" spans="1:43" x14ac:dyDescent="0.15">
      <c r="A20" s="335" t="s">
        <v>35</v>
      </c>
      <c r="B20" s="335"/>
      <c r="C20" s="335"/>
      <c r="D20" s="335"/>
      <c r="E20" s="335"/>
      <c r="F20" s="335"/>
      <c r="G20" s="335"/>
      <c r="H20" s="335"/>
      <c r="I20" s="335"/>
      <c r="J20" s="335"/>
      <c r="K20" s="335"/>
      <c r="L20" s="335"/>
      <c r="M20" s="335"/>
      <c r="N20" s="335"/>
      <c r="O20" s="335"/>
      <c r="P20" s="336"/>
      <c r="Q20" s="336"/>
      <c r="R20" s="336"/>
    </row>
    <row r="21" spans="1:43" s="53" customFormat="1" ht="108.5" customHeight="1" x14ac:dyDescent="0.15">
      <c r="A21" s="54" t="s">
        <v>36</v>
      </c>
      <c r="B21" s="54" t="s">
        <v>37</v>
      </c>
      <c r="C21" s="54" t="s">
        <v>38</v>
      </c>
      <c r="D21" s="54" t="s">
        <v>39</v>
      </c>
      <c r="E21" s="54" t="s">
        <v>40</v>
      </c>
      <c r="F21" s="54" t="s">
        <v>41</v>
      </c>
      <c r="G21" s="54" t="s">
        <v>42</v>
      </c>
      <c r="H21" s="155" t="s">
        <v>43</v>
      </c>
      <c r="I21" s="337" t="s">
        <v>44</v>
      </c>
      <c r="J21" s="338"/>
      <c r="K21" s="339"/>
      <c r="L21" s="63" t="s">
        <v>45</v>
      </c>
      <c r="M21" s="340" t="s">
        <v>46</v>
      </c>
      <c r="N21" s="341"/>
      <c r="O21" s="63" t="s">
        <v>47</v>
      </c>
      <c r="P21" s="342" t="s">
        <v>48</v>
      </c>
      <c r="Q21" s="342"/>
      <c r="R21" s="342"/>
    </row>
    <row r="22" spans="1:43" ht="126.75" customHeight="1" x14ac:dyDescent="0.15">
      <c r="A22" s="10">
        <v>1</v>
      </c>
      <c r="B22" s="11" t="s">
        <v>49</v>
      </c>
      <c r="C22" s="11" t="s">
        <v>50</v>
      </c>
      <c r="D22" s="12" t="s">
        <v>51</v>
      </c>
      <c r="E22" s="252">
        <v>44413</v>
      </c>
      <c r="F22" s="252">
        <v>44757</v>
      </c>
      <c r="G22" s="13">
        <v>692420864</v>
      </c>
      <c r="H22" s="14">
        <v>692.42</v>
      </c>
      <c r="I22" s="366">
        <v>1</v>
      </c>
      <c r="J22" s="367"/>
      <c r="K22" s="368"/>
      <c r="L22" s="15">
        <f>+H22*I22</f>
        <v>692.42</v>
      </c>
      <c r="M22" s="369" t="s">
        <v>0</v>
      </c>
      <c r="N22" s="351"/>
      <c r="O22" s="10" t="s">
        <v>0</v>
      </c>
      <c r="P22" s="372"/>
      <c r="Q22" s="372"/>
      <c r="R22" s="372"/>
      <c r="AH22" s="247"/>
      <c r="AI22" s="251"/>
      <c r="AK22" s="247"/>
      <c r="AL22" s="249"/>
      <c r="AM22" s="69"/>
      <c r="AN22" s="69"/>
    </row>
    <row r="23" spans="1:43" ht="90" x14ac:dyDescent="0.15">
      <c r="A23" s="10">
        <v>2</v>
      </c>
      <c r="B23" s="11" t="s">
        <v>52</v>
      </c>
      <c r="C23" s="11" t="s">
        <v>50</v>
      </c>
      <c r="D23" s="12" t="s">
        <v>53</v>
      </c>
      <c r="E23" s="252">
        <v>42179</v>
      </c>
      <c r="F23" s="252">
        <v>42362</v>
      </c>
      <c r="G23" s="13">
        <v>397995874</v>
      </c>
      <c r="H23" s="14">
        <v>617.66999999999996</v>
      </c>
      <c r="I23" s="366">
        <v>1</v>
      </c>
      <c r="J23" s="367"/>
      <c r="K23" s="368"/>
      <c r="L23" s="15">
        <f t="shared" ref="L23:L25" si="0">+H23*I23</f>
        <v>617.66999999999996</v>
      </c>
      <c r="M23" s="369" t="s">
        <v>0</v>
      </c>
      <c r="N23" s="351"/>
      <c r="O23" s="10" t="s">
        <v>0</v>
      </c>
      <c r="P23" s="371"/>
      <c r="Q23" s="371"/>
      <c r="R23" s="371"/>
      <c r="AH23" s="247"/>
      <c r="AI23" s="251"/>
      <c r="AM23" s="69"/>
      <c r="AN23" s="251"/>
    </row>
    <row r="24" spans="1:43" ht="105" x14ac:dyDescent="0.15">
      <c r="A24" s="10">
        <v>3</v>
      </c>
      <c r="B24" s="11" t="s">
        <v>54</v>
      </c>
      <c r="C24" s="11" t="s">
        <v>50</v>
      </c>
      <c r="D24" s="12" t="s">
        <v>55</v>
      </c>
      <c r="E24" s="252">
        <v>42202</v>
      </c>
      <c r="F24" s="252">
        <v>42325</v>
      </c>
      <c r="G24" s="13">
        <v>99802156</v>
      </c>
      <c r="H24" s="14">
        <v>154.88999999999999</v>
      </c>
      <c r="I24" s="366">
        <v>1</v>
      </c>
      <c r="J24" s="367"/>
      <c r="K24" s="368"/>
      <c r="L24" s="15">
        <f t="shared" si="0"/>
        <v>154.88999999999999</v>
      </c>
      <c r="M24" s="369" t="s">
        <v>0</v>
      </c>
      <c r="N24" s="351"/>
      <c r="O24" s="10" t="s">
        <v>0</v>
      </c>
      <c r="P24" s="370"/>
      <c r="Q24" s="370"/>
      <c r="R24" s="370"/>
      <c r="AH24" s="247"/>
      <c r="AI24" s="251"/>
      <c r="AM24" s="69"/>
      <c r="AN24" s="251"/>
    </row>
    <row r="25" spans="1:43" ht="150" customHeight="1" x14ac:dyDescent="0.15">
      <c r="A25" s="10">
        <v>4</v>
      </c>
      <c r="B25" s="11" t="s">
        <v>56</v>
      </c>
      <c r="C25" s="11" t="s">
        <v>57</v>
      </c>
      <c r="D25" s="12" t="s">
        <v>58</v>
      </c>
      <c r="E25" s="252">
        <v>43349</v>
      </c>
      <c r="F25" s="252">
        <v>43439</v>
      </c>
      <c r="G25" s="13">
        <v>58000000</v>
      </c>
      <c r="H25" s="14">
        <v>74.239999999999995</v>
      </c>
      <c r="I25" s="366">
        <v>1</v>
      </c>
      <c r="J25" s="367"/>
      <c r="K25" s="368"/>
      <c r="L25" s="15">
        <f t="shared" si="0"/>
        <v>74.239999999999995</v>
      </c>
      <c r="M25" s="369" t="s">
        <v>0</v>
      </c>
      <c r="N25" s="351"/>
      <c r="O25" s="10" t="s">
        <v>0</v>
      </c>
      <c r="P25" s="371"/>
      <c r="Q25" s="371"/>
      <c r="R25" s="371"/>
      <c r="AH25" s="247"/>
      <c r="AI25" s="251"/>
    </row>
    <row r="26" spans="1:43" ht="15" x14ac:dyDescent="0.15">
      <c r="A26" s="35"/>
      <c r="B26" s="35"/>
      <c r="C26" s="35"/>
      <c r="D26" s="35"/>
      <c r="E26" s="35"/>
      <c r="F26" s="52"/>
      <c r="G26" s="36"/>
      <c r="H26" s="37"/>
      <c r="I26" s="16" t="s">
        <v>59</v>
      </c>
      <c r="J26" s="16"/>
      <c r="K26" s="16"/>
      <c r="L26" s="17">
        <f>+L22+L23+L24+L25</f>
        <v>1539.22</v>
      </c>
      <c r="M26" s="34"/>
      <c r="N26" s="34"/>
      <c r="O26" s="35"/>
      <c r="P26" s="9"/>
      <c r="Q26" s="381"/>
      <c r="R26" s="381"/>
      <c r="AM26" s="247"/>
    </row>
    <row r="27" spans="1:43" x14ac:dyDescent="0.15">
      <c r="I27" s="285" t="s">
        <v>60</v>
      </c>
      <c r="J27" s="286"/>
      <c r="K27" s="286"/>
      <c r="L27" s="287">
        <f>L26/4</f>
        <v>384.80500000000001</v>
      </c>
      <c r="AI27" s="251"/>
    </row>
    <row r="28" spans="1:43" x14ac:dyDescent="0.15">
      <c r="A28" s="382"/>
      <c r="B28" s="383"/>
      <c r="C28" s="383"/>
      <c r="D28" s="384"/>
    </row>
    <row r="29" spans="1:43" ht="30" customHeight="1" x14ac:dyDescent="0.15">
      <c r="A29" s="373" t="s">
        <v>61</v>
      </c>
      <c r="B29" s="373"/>
      <c r="C29" s="373"/>
      <c r="D29" s="18">
        <v>311098667</v>
      </c>
    </row>
    <row r="30" spans="1:43" ht="30" customHeight="1" x14ac:dyDescent="0.15">
      <c r="A30" s="385" t="s">
        <v>62</v>
      </c>
      <c r="B30" s="385"/>
      <c r="C30" s="385"/>
      <c r="D30" s="45">
        <v>1423500</v>
      </c>
    </row>
    <row r="31" spans="1:43" ht="30" customHeight="1" x14ac:dyDescent="0.15">
      <c r="A31" s="385" t="s">
        <v>63</v>
      </c>
      <c r="B31" s="385"/>
      <c r="C31" s="385"/>
      <c r="D31" s="270">
        <f>+D29/D30</f>
        <v>218.54490129961363</v>
      </c>
      <c r="O31" s="246"/>
      <c r="P31" s="247"/>
      <c r="AN31" s="250"/>
      <c r="AO31" s="69"/>
      <c r="AP31" s="69"/>
      <c r="AQ31" s="69"/>
    </row>
    <row r="32" spans="1:43" ht="30" customHeight="1" x14ac:dyDescent="0.15">
      <c r="A32" s="373" t="s">
        <v>64</v>
      </c>
      <c r="B32" s="373"/>
      <c r="C32" s="373"/>
      <c r="D32" s="46" t="s">
        <v>0</v>
      </c>
      <c r="K32" s="248"/>
      <c r="AN32" s="69"/>
      <c r="AO32" s="69"/>
      <c r="AP32" s="69"/>
      <c r="AQ32" s="69"/>
    </row>
    <row r="33" spans="1:43" ht="30" customHeight="1" x14ac:dyDescent="0.15">
      <c r="A33" s="373" t="s">
        <v>65</v>
      </c>
      <c r="B33" s="373"/>
      <c r="C33" s="373"/>
      <c r="D33" s="46" t="s">
        <v>0</v>
      </c>
      <c r="AN33" s="69"/>
      <c r="AO33" s="251"/>
      <c r="AP33" s="69"/>
      <c r="AQ33" s="69"/>
    </row>
    <row r="34" spans="1:43" ht="41.25" customHeight="1" x14ac:dyDescent="0.15">
      <c r="A34" s="374" t="s">
        <v>66</v>
      </c>
      <c r="B34" s="374"/>
      <c r="C34" s="374"/>
      <c r="D34" s="46" t="s">
        <v>0</v>
      </c>
      <c r="AN34" s="69"/>
      <c r="AO34" s="251"/>
      <c r="AP34" s="69"/>
      <c r="AQ34" s="69"/>
    </row>
    <row r="35" spans="1:43" x14ac:dyDescent="0.15">
      <c r="AN35" s="69"/>
      <c r="AO35" s="69"/>
      <c r="AP35" s="69"/>
      <c r="AQ35" s="69"/>
    </row>
    <row r="37" spans="1:43" ht="19.5" customHeight="1" x14ac:dyDescent="0.15">
      <c r="A37" s="343" t="s">
        <v>67</v>
      </c>
      <c r="B37" s="344"/>
      <c r="C37" s="344"/>
      <c r="D37" s="344"/>
      <c r="E37" s="344"/>
      <c r="F37" s="344"/>
      <c r="G37" s="344"/>
      <c r="H37" s="344"/>
      <c r="I37" s="344"/>
      <c r="J37" s="344"/>
      <c r="K37" s="344"/>
      <c r="L37" s="344"/>
      <c r="M37" s="344"/>
      <c r="N37" s="344"/>
      <c r="O37" s="344"/>
      <c r="P37" s="344"/>
      <c r="Q37" s="344"/>
      <c r="R37" s="345"/>
    </row>
    <row r="39" spans="1:43" ht="27.75" customHeight="1" x14ac:dyDescent="0.15">
      <c r="A39" s="375" t="s">
        <v>68</v>
      </c>
      <c r="B39" s="376"/>
      <c r="C39" s="377"/>
      <c r="D39" s="38" t="s">
        <v>69</v>
      </c>
      <c r="E39" s="38"/>
    </row>
    <row r="40" spans="1:43" ht="22.5" customHeight="1" x14ac:dyDescent="0.15">
      <c r="A40" s="378"/>
      <c r="B40" s="379"/>
      <c r="C40" s="380"/>
      <c r="D40" s="273" t="s">
        <v>1</v>
      </c>
      <c r="E40" s="22"/>
    </row>
    <row r="41" spans="1:43" ht="15" customHeight="1" x14ac:dyDescent="0.15">
      <c r="A41" s="76">
        <v>1</v>
      </c>
      <c r="B41" s="386" t="s">
        <v>70</v>
      </c>
      <c r="C41" s="387"/>
      <c r="D41" s="387"/>
      <c r="E41" s="387"/>
      <c r="F41" s="387"/>
      <c r="G41" s="387"/>
      <c r="H41" s="387"/>
      <c r="I41" s="387"/>
      <c r="J41" s="387"/>
      <c r="K41" s="387"/>
      <c r="L41" s="388"/>
      <c r="M41" s="66"/>
      <c r="N41" s="66"/>
      <c r="O41" s="66"/>
      <c r="P41" s="66"/>
      <c r="Q41" s="66"/>
      <c r="R41" s="66"/>
      <c r="S41" s="66"/>
      <c r="T41" s="66"/>
      <c r="U41" s="66"/>
      <c r="V41" s="66"/>
      <c r="W41" s="66"/>
      <c r="X41" s="66"/>
      <c r="Y41" s="66"/>
      <c r="Z41" s="66"/>
      <c r="AA41" s="66"/>
      <c r="AB41" s="66"/>
      <c r="AC41" s="66"/>
      <c r="AD41" s="66"/>
      <c r="AE41" s="66"/>
      <c r="AF41" s="66"/>
    </row>
    <row r="42" spans="1:43" x14ac:dyDescent="0.15">
      <c r="A42" s="77"/>
      <c r="B42" s="78"/>
      <c r="C42" s="78"/>
      <c r="D42" s="78"/>
      <c r="E42" s="78"/>
      <c r="F42" s="79"/>
      <c r="G42" s="79"/>
      <c r="H42" s="79"/>
      <c r="I42" s="78"/>
      <c r="J42" s="78"/>
      <c r="K42" s="78"/>
      <c r="L42" s="80"/>
      <c r="M42" s="66"/>
      <c r="N42" s="66"/>
      <c r="O42" s="66"/>
      <c r="P42" s="66"/>
      <c r="Q42" s="66"/>
      <c r="R42" s="66"/>
      <c r="S42" s="66"/>
      <c r="T42" s="66"/>
      <c r="U42" s="66"/>
      <c r="V42" s="66"/>
      <c r="W42" s="66"/>
      <c r="X42" s="66"/>
      <c r="Y42" s="66"/>
      <c r="Z42" s="66"/>
      <c r="AA42" s="66"/>
      <c r="AB42" s="66"/>
      <c r="AC42" s="66"/>
      <c r="AD42" s="66"/>
      <c r="AE42" s="66"/>
      <c r="AF42" s="66"/>
    </row>
    <row r="43" spans="1:43" ht="28.5" customHeight="1" x14ac:dyDescent="0.15">
      <c r="A43" s="77"/>
      <c r="B43" s="96"/>
      <c r="C43" s="96"/>
      <c r="D43" s="80"/>
      <c r="E43" s="80"/>
      <c r="F43" s="120" t="s">
        <v>71</v>
      </c>
      <c r="G43" s="391" t="s">
        <v>72</v>
      </c>
      <c r="H43" s="392"/>
      <c r="I43" s="389" t="s">
        <v>73</v>
      </c>
      <c r="J43" s="389"/>
      <c r="K43" s="389"/>
      <c r="L43" s="389"/>
      <c r="M43" s="66"/>
      <c r="N43" s="66"/>
      <c r="O43" s="66"/>
      <c r="P43" s="66"/>
      <c r="Q43" s="66"/>
      <c r="R43" s="66"/>
      <c r="S43" s="66"/>
      <c r="T43" s="66"/>
      <c r="U43" s="66"/>
      <c r="V43" s="66"/>
      <c r="W43" s="66"/>
      <c r="X43" s="66"/>
      <c r="Y43" s="66"/>
      <c r="Z43" s="66"/>
      <c r="AA43" s="66"/>
      <c r="AB43" s="66"/>
      <c r="AC43" s="66"/>
      <c r="AD43" s="66"/>
      <c r="AE43" s="66"/>
      <c r="AF43" s="66"/>
    </row>
    <row r="44" spans="1:43" ht="52.5" customHeight="1" x14ac:dyDescent="0.15">
      <c r="A44" s="77"/>
      <c r="B44" s="390" t="s">
        <v>74</v>
      </c>
      <c r="C44" s="390"/>
      <c r="D44" s="390"/>
      <c r="E44" s="390"/>
      <c r="F44" s="121">
        <v>8</v>
      </c>
      <c r="G44" s="393" t="s">
        <v>2</v>
      </c>
      <c r="H44" s="394"/>
      <c r="I44" s="390"/>
      <c r="J44" s="390"/>
      <c r="K44" s="390"/>
      <c r="L44" s="390"/>
      <c r="M44" s="66"/>
      <c r="N44" s="66"/>
      <c r="O44" s="66"/>
      <c r="P44" s="66"/>
      <c r="Q44" s="66"/>
      <c r="R44" s="66"/>
      <c r="S44" s="66"/>
      <c r="T44" s="66"/>
      <c r="U44" s="66"/>
      <c r="V44" s="66"/>
      <c r="W44" s="66"/>
      <c r="X44" s="66"/>
      <c r="Y44" s="66"/>
      <c r="Z44" s="66"/>
      <c r="AA44" s="66"/>
      <c r="AB44" s="66"/>
      <c r="AC44" s="66"/>
      <c r="AD44" s="66"/>
      <c r="AE44" s="66"/>
      <c r="AF44" s="66"/>
    </row>
    <row r="45" spans="1:43" x14ac:dyDescent="0.15">
      <c r="A45" s="77"/>
      <c r="B45" s="91"/>
      <c r="C45" s="91"/>
      <c r="D45" s="91"/>
      <c r="E45" s="91"/>
      <c r="F45" s="92"/>
      <c r="G45" s="93"/>
      <c r="H45" s="93"/>
      <c r="I45" s="91"/>
      <c r="J45" s="91"/>
      <c r="K45" s="91"/>
      <c r="L45" s="91"/>
      <c r="M45" s="66"/>
      <c r="N45" s="66"/>
      <c r="O45" s="66"/>
      <c r="P45" s="66"/>
      <c r="Q45" s="66"/>
      <c r="R45" s="66"/>
      <c r="S45" s="66"/>
      <c r="T45" s="66"/>
      <c r="U45" s="66"/>
      <c r="V45" s="66"/>
      <c r="W45" s="66"/>
      <c r="X45" s="66"/>
      <c r="Y45" s="66"/>
      <c r="Z45" s="66"/>
      <c r="AA45" s="66"/>
      <c r="AB45" s="66"/>
      <c r="AC45" s="66"/>
      <c r="AD45" s="66"/>
      <c r="AE45" s="66"/>
      <c r="AF45" s="66"/>
    </row>
    <row r="46" spans="1:43" x14ac:dyDescent="0.15">
      <c r="A46" s="77"/>
      <c r="B46" s="91"/>
      <c r="C46" s="91"/>
      <c r="D46" s="91"/>
      <c r="E46" s="91"/>
      <c r="F46" s="92"/>
      <c r="G46" s="93"/>
      <c r="H46" s="93"/>
      <c r="I46" s="91"/>
      <c r="J46" s="91"/>
      <c r="K46" s="91"/>
      <c r="L46" s="91"/>
      <c r="M46" s="66"/>
      <c r="N46" s="66"/>
      <c r="O46" s="66"/>
      <c r="P46" s="66"/>
      <c r="Q46" s="66"/>
      <c r="R46" s="66"/>
      <c r="S46" s="66"/>
      <c r="T46" s="66"/>
      <c r="U46" s="66"/>
      <c r="V46" s="66"/>
      <c r="W46" s="66"/>
      <c r="X46" s="66"/>
      <c r="Y46" s="66"/>
      <c r="Z46" s="66"/>
      <c r="AA46" s="66"/>
      <c r="AB46" s="66"/>
      <c r="AC46" s="66"/>
      <c r="AD46" s="66"/>
      <c r="AE46" s="66"/>
      <c r="AF46" s="66"/>
    </row>
    <row r="48" spans="1:43" ht="30" customHeight="1" x14ac:dyDescent="0.15">
      <c r="A48" s="343" t="s">
        <v>75</v>
      </c>
      <c r="B48" s="344"/>
      <c r="C48" s="344"/>
      <c r="D48" s="344"/>
      <c r="E48" s="344"/>
      <c r="F48" s="344"/>
      <c r="G48" s="344"/>
      <c r="H48" s="344"/>
      <c r="I48" s="344"/>
      <c r="J48" s="344"/>
      <c r="K48" s="344"/>
      <c r="L48" s="344"/>
      <c r="M48" s="344"/>
      <c r="N48" s="344"/>
      <c r="O48" s="344"/>
      <c r="P48" s="344"/>
      <c r="Q48" s="344"/>
      <c r="R48" s="345"/>
    </row>
    <row r="50" spans="1:12" s="66" customFormat="1" x14ac:dyDescent="0.15">
      <c r="A50" s="95">
        <v>2</v>
      </c>
      <c r="B50" s="399" t="s">
        <v>30</v>
      </c>
      <c r="C50" s="399"/>
      <c r="D50" s="399"/>
      <c r="E50" s="399"/>
      <c r="F50" s="399"/>
      <c r="G50" s="399"/>
      <c r="H50" s="399"/>
      <c r="I50" s="399"/>
      <c r="J50" s="399"/>
      <c r="K50" s="399"/>
      <c r="L50" s="399"/>
    </row>
    <row r="51" spans="1:12" s="66" customFormat="1" ht="14.25" customHeight="1" x14ac:dyDescent="0.15">
      <c r="A51" s="77"/>
      <c r="B51" s="78"/>
      <c r="C51" s="78"/>
      <c r="D51" s="78"/>
      <c r="E51" s="78"/>
      <c r="F51" s="79"/>
      <c r="G51" s="79"/>
      <c r="H51" s="79"/>
      <c r="I51" s="78"/>
      <c r="J51" s="78"/>
      <c r="K51" s="78"/>
      <c r="L51" s="80"/>
    </row>
    <row r="52" spans="1:12" s="66" customFormat="1" ht="30" x14ac:dyDescent="0.15">
      <c r="A52" s="81"/>
      <c r="B52" s="82"/>
      <c r="C52" s="82"/>
      <c r="D52" s="83"/>
      <c r="E52" s="83"/>
      <c r="F52" s="84" t="s">
        <v>71</v>
      </c>
      <c r="G52" s="85" t="s">
        <v>72</v>
      </c>
      <c r="H52" s="85" t="s">
        <v>76</v>
      </c>
      <c r="I52" s="400" t="s">
        <v>73</v>
      </c>
      <c r="J52" s="400"/>
      <c r="K52" s="400"/>
      <c r="L52" s="400"/>
    </row>
    <row r="53" spans="1:12" s="66" customFormat="1" ht="30" customHeight="1" x14ac:dyDescent="0.15">
      <c r="A53" s="81"/>
      <c r="B53" s="397" t="s">
        <v>77</v>
      </c>
      <c r="C53" s="397"/>
      <c r="D53" s="397"/>
      <c r="E53" s="397"/>
      <c r="F53" s="87">
        <v>6</v>
      </c>
      <c r="G53" s="88" t="s">
        <v>2</v>
      </c>
      <c r="H53" s="89">
        <v>1</v>
      </c>
      <c r="I53" s="397" t="s">
        <v>78</v>
      </c>
      <c r="J53" s="397"/>
      <c r="K53" s="397"/>
      <c r="L53" s="397"/>
    </row>
    <row r="54" spans="1:12" s="69" customFormat="1" x14ac:dyDescent="0.15">
      <c r="A54" s="71"/>
      <c r="B54" s="73"/>
      <c r="C54" s="73"/>
      <c r="D54" s="74"/>
      <c r="E54" s="74"/>
      <c r="F54" s="72"/>
      <c r="G54" s="72"/>
      <c r="H54" s="72"/>
      <c r="I54" s="70"/>
      <c r="J54" s="70"/>
      <c r="K54" s="70"/>
      <c r="L54" s="70"/>
    </row>
    <row r="55" spans="1:12" x14ac:dyDescent="0.15">
      <c r="A55" s="3"/>
      <c r="B55" s="23"/>
      <c r="C55" s="23"/>
      <c r="D55" s="24"/>
      <c r="E55" s="24"/>
      <c r="F55" s="2"/>
      <c r="G55" s="2"/>
      <c r="H55" s="2"/>
      <c r="I55" s="9"/>
      <c r="J55" s="9"/>
      <c r="K55" s="9"/>
      <c r="L55" s="9"/>
    </row>
    <row r="56" spans="1:12" x14ac:dyDescent="0.15">
      <c r="A56" s="19">
        <v>3</v>
      </c>
      <c r="B56" s="395" t="s">
        <v>79</v>
      </c>
      <c r="C56" s="395"/>
      <c r="D56" s="395"/>
      <c r="E56" s="395"/>
      <c r="F56" s="395"/>
      <c r="G56" s="395"/>
      <c r="H56" s="395"/>
      <c r="I56" s="395"/>
      <c r="J56" s="395"/>
      <c r="K56" s="395"/>
      <c r="L56" s="395"/>
    </row>
    <row r="57" spans="1:12" x14ac:dyDescent="0.15">
      <c r="A57" s="5"/>
      <c r="B57" s="20"/>
      <c r="C57" s="20"/>
      <c r="D57" s="20"/>
      <c r="E57" s="20"/>
      <c r="F57" s="21"/>
      <c r="G57" s="21"/>
      <c r="H57" s="21"/>
      <c r="I57" s="20"/>
      <c r="J57" s="20"/>
      <c r="K57" s="20"/>
      <c r="L57" s="9"/>
    </row>
    <row r="58" spans="1:12" ht="30" x14ac:dyDescent="0.15">
      <c r="A58" s="3"/>
      <c r="B58" s="23"/>
      <c r="C58" s="23"/>
      <c r="D58" s="24"/>
      <c r="E58" s="24"/>
      <c r="F58" s="25" t="s">
        <v>71</v>
      </c>
      <c r="G58" s="26" t="s">
        <v>80</v>
      </c>
      <c r="H58" s="26" t="s">
        <v>76</v>
      </c>
      <c r="I58" s="396" t="s">
        <v>73</v>
      </c>
      <c r="J58" s="396"/>
      <c r="K58" s="396"/>
      <c r="L58" s="396"/>
    </row>
    <row r="59" spans="1:12" ht="57" customHeight="1" x14ac:dyDescent="0.15">
      <c r="A59" s="3"/>
      <c r="B59" s="397" t="s">
        <v>81</v>
      </c>
      <c r="C59" s="397"/>
      <c r="D59" s="397"/>
      <c r="E59" s="397"/>
      <c r="F59" s="22" t="s">
        <v>82</v>
      </c>
      <c r="G59" s="401" t="s">
        <v>2</v>
      </c>
      <c r="H59" s="403">
        <v>20</v>
      </c>
      <c r="I59" s="398" t="s">
        <v>83</v>
      </c>
      <c r="J59" s="398"/>
      <c r="K59" s="398"/>
      <c r="L59" s="398"/>
    </row>
    <row r="60" spans="1:12" x14ac:dyDescent="0.15">
      <c r="A60" s="3"/>
      <c r="B60" s="397" t="s">
        <v>84</v>
      </c>
      <c r="C60" s="397"/>
      <c r="D60" s="397"/>
      <c r="E60" s="397"/>
      <c r="F60" s="22" t="s">
        <v>82</v>
      </c>
      <c r="G60" s="402"/>
      <c r="H60" s="404"/>
      <c r="I60" s="398"/>
      <c r="J60" s="398"/>
      <c r="K60" s="398"/>
      <c r="L60" s="398"/>
    </row>
    <row r="61" spans="1:12" x14ac:dyDescent="0.15">
      <c r="A61" s="3"/>
      <c r="B61" s="1"/>
      <c r="C61" s="1"/>
      <c r="D61" s="2"/>
      <c r="E61" s="2"/>
      <c r="F61" s="2"/>
      <c r="G61" s="2"/>
      <c r="H61" s="2"/>
      <c r="I61" s="9"/>
      <c r="J61" s="9"/>
      <c r="K61" s="9"/>
      <c r="L61" s="9"/>
    </row>
    <row r="62" spans="1:12" x14ac:dyDescent="0.15">
      <c r="A62" s="3"/>
      <c r="B62" s="1"/>
      <c r="C62" s="1"/>
      <c r="D62" s="2"/>
      <c r="E62" s="2"/>
      <c r="F62" s="2"/>
      <c r="G62" s="2"/>
      <c r="H62" s="2"/>
      <c r="I62" s="9"/>
      <c r="J62" s="9"/>
      <c r="K62" s="9"/>
      <c r="L62" s="9"/>
    </row>
    <row r="63" spans="1:12" x14ac:dyDescent="0.15">
      <c r="A63" s="3"/>
      <c r="B63" s="1"/>
      <c r="C63" s="1"/>
      <c r="D63" s="2"/>
      <c r="E63" s="2"/>
      <c r="F63" s="2"/>
      <c r="G63" s="2"/>
      <c r="H63" s="2"/>
      <c r="I63" s="9"/>
      <c r="J63" s="9"/>
      <c r="K63" s="9"/>
      <c r="L63" s="9"/>
    </row>
    <row r="64" spans="1:12" x14ac:dyDescent="0.15">
      <c r="A64" s="19">
        <v>4</v>
      </c>
      <c r="B64" s="395" t="s">
        <v>31</v>
      </c>
      <c r="C64" s="395"/>
      <c r="D64" s="395"/>
      <c r="E64" s="395"/>
      <c r="F64" s="395"/>
      <c r="G64" s="395"/>
      <c r="H64" s="395"/>
      <c r="I64" s="395"/>
      <c r="J64" s="395"/>
      <c r="K64" s="395"/>
      <c r="L64" s="395"/>
    </row>
    <row r="65" spans="1:12" x14ac:dyDescent="0.15">
      <c r="A65" s="5"/>
      <c r="B65" s="20"/>
      <c r="C65" s="20"/>
      <c r="D65" s="20"/>
      <c r="E65" s="20"/>
      <c r="F65" s="21"/>
      <c r="G65" s="21"/>
      <c r="H65" s="21"/>
      <c r="I65" s="20"/>
      <c r="J65" s="20"/>
      <c r="K65" s="20"/>
      <c r="L65" s="9"/>
    </row>
    <row r="66" spans="1:12" ht="30" x14ac:dyDescent="0.15">
      <c r="A66" s="3"/>
      <c r="B66" s="27"/>
      <c r="C66" s="1"/>
      <c r="D66" s="2"/>
      <c r="E66" s="2"/>
      <c r="F66" s="25" t="s">
        <v>71</v>
      </c>
      <c r="G66" s="26" t="s">
        <v>80</v>
      </c>
      <c r="H66" s="26" t="s">
        <v>76</v>
      </c>
      <c r="I66" s="396" t="s">
        <v>73</v>
      </c>
      <c r="J66" s="396"/>
      <c r="K66" s="396"/>
      <c r="L66" s="396"/>
    </row>
    <row r="67" spans="1:12" ht="52.5" customHeight="1" x14ac:dyDescent="0.15">
      <c r="A67" s="3"/>
      <c r="B67" s="397" t="s">
        <v>85</v>
      </c>
      <c r="C67" s="397"/>
      <c r="D67" s="397"/>
      <c r="E67" s="397"/>
      <c r="F67" s="25">
        <v>12</v>
      </c>
      <c r="G67" s="11" t="s">
        <v>2</v>
      </c>
      <c r="H67" s="409">
        <v>0.25</v>
      </c>
      <c r="I67" s="412" t="s">
        <v>86</v>
      </c>
      <c r="J67" s="413"/>
      <c r="K67" s="413"/>
      <c r="L67" s="414"/>
    </row>
    <row r="68" spans="1:12" ht="21" customHeight="1" x14ac:dyDescent="0.15">
      <c r="A68" s="3"/>
      <c r="B68" s="397" t="s">
        <v>87</v>
      </c>
      <c r="C68" s="397"/>
      <c r="D68" s="397"/>
      <c r="E68" s="397"/>
      <c r="F68" s="22"/>
      <c r="G68" s="11"/>
      <c r="H68" s="410"/>
      <c r="I68" s="415"/>
      <c r="J68" s="416"/>
      <c r="K68" s="416"/>
      <c r="L68" s="417"/>
    </row>
    <row r="69" spans="1:12" ht="103.5" customHeight="1" x14ac:dyDescent="0.15">
      <c r="A69" s="3"/>
      <c r="B69" s="397" t="s">
        <v>88</v>
      </c>
      <c r="C69" s="397"/>
      <c r="D69" s="397"/>
      <c r="E69" s="397"/>
      <c r="F69" s="22"/>
      <c r="G69" s="11"/>
      <c r="H69" s="410"/>
      <c r="I69" s="415"/>
      <c r="J69" s="416"/>
      <c r="K69" s="416"/>
      <c r="L69" s="417"/>
    </row>
    <row r="70" spans="1:12" ht="239.25" customHeight="1" x14ac:dyDescent="0.15">
      <c r="A70" s="3"/>
      <c r="B70" s="421" t="s">
        <v>89</v>
      </c>
      <c r="C70" s="421"/>
      <c r="D70" s="421"/>
      <c r="E70" s="421"/>
      <c r="F70" s="22"/>
      <c r="G70" s="11" t="s">
        <v>2</v>
      </c>
      <c r="H70" s="410"/>
      <c r="I70" s="415"/>
      <c r="J70" s="416"/>
      <c r="K70" s="416"/>
      <c r="L70" s="417"/>
    </row>
    <row r="71" spans="1:12" ht="21.75" customHeight="1" x14ac:dyDescent="0.15">
      <c r="A71" s="3"/>
      <c r="B71" s="422" t="s">
        <v>90</v>
      </c>
      <c r="C71" s="423"/>
      <c r="D71" s="423"/>
      <c r="E71" s="423"/>
      <c r="F71" s="423"/>
      <c r="G71" s="424"/>
      <c r="H71" s="410"/>
      <c r="I71" s="415"/>
      <c r="J71" s="416"/>
      <c r="K71" s="416"/>
      <c r="L71" s="417"/>
    </row>
    <row r="72" spans="1:12" ht="31.5" customHeight="1" x14ac:dyDescent="0.15">
      <c r="A72" s="405"/>
      <c r="B72" s="406" t="s">
        <v>91</v>
      </c>
      <c r="C72" s="407"/>
      <c r="D72" s="407"/>
      <c r="E72" s="408"/>
      <c r="F72" s="22"/>
      <c r="G72" s="11"/>
      <c r="H72" s="410"/>
      <c r="I72" s="415"/>
      <c r="J72" s="416"/>
      <c r="K72" s="416"/>
      <c r="L72" s="417"/>
    </row>
    <row r="73" spans="1:12" ht="31.5" customHeight="1" x14ac:dyDescent="0.15">
      <c r="A73" s="405"/>
      <c r="B73" s="406" t="s">
        <v>92</v>
      </c>
      <c r="C73" s="407"/>
      <c r="D73" s="407"/>
      <c r="E73" s="408"/>
      <c r="F73" s="22"/>
      <c r="G73" s="11"/>
      <c r="H73" s="410"/>
      <c r="I73" s="415"/>
      <c r="J73" s="416"/>
      <c r="K73" s="416"/>
      <c r="L73" s="417"/>
    </row>
    <row r="74" spans="1:12" x14ac:dyDescent="0.15">
      <c r="A74" s="405"/>
      <c r="B74" s="406" t="s">
        <v>93</v>
      </c>
      <c r="C74" s="407"/>
      <c r="D74" s="407"/>
      <c r="E74" s="408"/>
      <c r="F74" s="22"/>
      <c r="G74" s="11"/>
      <c r="H74" s="410"/>
      <c r="I74" s="415"/>
      <c r="J74" s="416"/>
      <c r="K74" s="416"/>
      <c r="L74" s="417"/>
    </row>
    <row r="75" spans="1:12" ht="52.5" customHeight="1" x14ac:dyDescent="0.15">
      <c r="A75" s="3"/>
      <c r="B75" s="397" t="s">
        <v>94</v>
      </c>
      <c r="C75" s="397"/>
      <c r="D75" s="397"/>
      <c r="E75" s="397"/>
      <c r="F75" s="22"/>
      <c r="G75" s="11"/>
      <c r="H75" s="410"/>
      <c r="I75" s="415"/>
      <c r="J75" s="416"/>
      <c r="K75" s="416"/>
      <c r="L75" s="417"/>
    </row>
    <row r="76" spans="1:12" ht="58.5" customHeight="1" x14ac:dyDescent="0.15">
      <c r="A76" s="3"/>
      <c r="B76" s="397" t="s">
        <v>95</v>
      </c>
      <c r="C76" s="397"/>
      <c r="D76" s="397"/>
      <c r="E76" s="397"/>
      <c r="F76" s="22"/>
      <c r="G76" s="11"/>
      <c r="H76" s="410"/>
      <c r="I76" s="415"/>
      <c r="J76" s="416"/>
      <c r="K76" s="416"/>
      <c r="L76" s="417"/>
    </row>
    <row r="77" spans="1:12" ht="17.25" customHeight="1" x14ac:dyDescent="0.15">
      <c r="A77" s="3"/>
      <c r="B77" s="425" t="s">
        <v>96</v>
      </c>
      <c r="C77" s="425"/>
      <c r="D77" s="425"/>
      <c r="E77" s="425"/>
      <c r="F77" s="352" t="str">
        <f>+F3</f>
        <v>CONSORCIO NVP</v>
      </c>
      <c r="G77" s="354"/>
      <c r="H77" s="411"/>
      <c r="I77" s="418"/>
      <c r="J77" s="419"/>
      <c r="K77" s="419"/>
      <c r="L77" s="420"/>
    </row>
    <row r="78" spans="1:12" ht="17.25" customHeight="1" x14ac:dyDescent="0.15">
      <c r="A78" s="3"/>
      <c r="B78" s="425" t="s">
        <v>97</v>
      </c>
      <c r="C78" s="425"/>
      <c r="D78" s="425"/>
      <c r="E78" s="425"/>
      <c r="F78" s="22"/>
      <c r="G78" s="11"/>
      <c r="H78" s="55"/>
      <c r="I78" s="39"/>
      <c r="J78" s="39"/>
      <c r="K78" s="39"/>
      <c r="L78" s="39"/>
    </row>
    <row r="79" spans="1:12" ht="25.5" customHeight="1" x14ac:dyDescent="0.15">
      <c r="A79" s="3"/>
      <c r="B79" s="28"/>
      <c r="C79" s="28"/>
      <c r="D79" s="28"/>
      <c r="E79" s="28"/>
      <c r="F79" s="29"/>
      <c r="G79" s="30"/>
      <c r="H79" s="7"/>
      <c r="I79" s="9"/>
      <c r="J79" s="9"/>
      <c r="K79" s="9"/>
      <c r="L79" s="9"/>
    </row>
    <row r="80" spans="1:12" s="69" customFormat="1" x14ac:dyDescent="0.15">
      <c r="A80" s="76">
        <v>5</v>
      </c>
      <c r="B80" s="426" t="s">
        <v>98</v>
      </c>
      <c r="C80" s="426"/>
      <c r="D80" s="426"/>
      <c r="E80" s="426"/>
      <c r="F80" s="426"/>
      <c r="G80" s="426"/>
      <c r="H80" s="426"/>
      <c r="I80" s="426"/>
      <c r="J80" s="426"/>
      <c r="K80" s="426"/>
      <c r="L80" s="426"/>
    </row>
    <row r="81" spans="1:32" s="69" customFormat="1" x14ac:dyDescent="0.15">
      <c r="A81" s="77"/>
      <c r="B81" s="78"/>
      <c r="C81" s="78"/>
      <c r="D81" s="78"/>
      <c r="E81" s="78"/>
      <c r="F81" s="79"/>
      <c r="G81" s="79"/>
      <c r="H81" s="79"/>
      <c r="I81" s="78"/>
      <c r="J81" s="78"/>
      <c r="K81" s="78"/>
      <c r="L81" s="80"/>
    </row>
    <row r="82" spans="1:32" s="69" customFormat="1" ht="30" x14ac:dyDescent="0.15">
      <c r="A82" s="96"/>
      <c r="B82" s="427" t="s">
        <v>98</v>
      </c>
      <c r="C82" s="428"/>
      <c r="D82" s="428"/>
      <c r="E82" s="429"/>
      <c r="F82" s="97" t="s">
        <v>71</v>
      </c>
      <c r="G82" s="86" t="s">
        <v>80</v>
      </c>
      <c r="H82" s="94" t="s">
        <v>76</v>
      </c>
      <c r="I82" s="430" t="s">
        <v>73</v>
      </c>
      <c r="J82" s="430"/>
      <c r="K82" s="430"/>
      <c r="L82" s="430"/>
    </row>
    <row r="83" spans="1:32" s="69" customFormat="1" ht="36" customHeight="1" x14ac:dyDescent="0.15">
      <c r="A83" s="96"/>
      <c r="B83" s="390" t="s">
        <v>99</v>
      </c>
      <c r="C83" s="390"/>
      <c r="D83" s="390"/>
      <c r="E83" s="390"/>
      <c r="F83" s="431">
        <v>9</v>
      </c>
      <c r="G83" s="90" t="s">
        <v>2</v>
      </c>
      <c r="H83" s="393">
        <v>10</v>
      </c>
      <c r="I83" s="432"/>
      <c r="J83" s="432"/>
      <c r="K83" s="432"/>
      <c r="L83" s="432"/>
    </row>
    <row r="84" spans="1:32" s="69" customFormat="1" ht="40.5" customHeight="1" x14ac:dyDescent="0.15">
      <c r="A84" s="96"/>
      <c r="B84" s="390" t="s">
        <v>100</v>
      </c>
      <c r="C84" s="390"/>
      <c r="D84" s="390"/>
      <c r="E84" s="390"/>
      <c r="F84" s="431"/>
      <c r="G84" s="90" t="s">
        <v>2</v>
      </c>
      <c r="H84" s="393"/>
      <c r="I84" s="432"/>
      <c r="J84" s="432"/>
      <c r="K84" s="432"/>
      <c r="L84" s="432"/>
    </row>
    <row r="85" spans="1:32" s="69" customFormat="1" ht="24.75" customHeight="1" x14ac:dyDescent="0.15">
      <c r="A85" s="96"/>
      <c r="B85" s="91"/>
      <c r="C85" s="91"/>
      <c r="D85" s="91"/>
      <c r="E85" s="91"/>
      <c r="F85" s="92"/>
      <c r="G85" s="93"/>
      <c r="H85" s="93"/>
      <c r="I85" s="125"/>
      <c r="J85" s="125"/>
      <c r="K85" s="125"/>
      <c r="L85" s="125"/>
    </row>
    <row r="86" spans="1:32" s="69" customFormat="1" ht="23.25" customHeight="1" x14ac:dyDescent="0.15">
      <c r="A86" s="76">
        <v>6</v>
      </c>
      <c r="B86" s="426" t="s">
        <v>32</v>
      </c>
      <c r="C86" s="426"/>
      <c r="D86" s="426"/>
      <c r="E86" s="426"/>
      <c r="F86" s="426"/>
      <c r="G86" s="426"/>
      <c r="H86" s="426"/>
      <c r="I86" s="426"/>
      <c r="J86" s="426"/>
      <c r="K86" s="426"/>
      <c r="L86" s="426"/>
    </row>
    <row r="87" spans="1:32" s="69" customFormat="1" ht="21.75" customHeight="1" x14ac:dyDescent="0.15">
      <c r="A87" s="77"/>
      <c r="B87" s="78"/>
      <c r="C87" s="78"/>
      <c r="D87" s="78"/>
      <c r="E87" s="78"/>
      <c r="F87" s="79"/>
      <c r="G87" s="79"/>
      <c r="H87" s="79"/>
      <c r="I87" s="78"/>
      <c r="J87" s="78"/>
      <c r="K87" s="78"/>
      <c r="L87" s="80"/>
    </row>
    <row r="88" spans="1:32" s="69" customFormat="1" ht="31.5" customHeight="1" x14ac:dyDescent="0.15">
      <c r="A88" s="96"/>
      <c r="B88" s="427" t="s">
        <v>32</v>
      </c>
      <c r="C88" s="428"/>
      <c r="D88" s="428"/>
      <c r="E88" s="429"/>
      <c r="F88" s="97" t="s">
        <v>71</v>
      </c>
      <c r="G88" s="86" t="s">
        <v>80</v>
      </c>
      <c r="H88" s="94" t="s">
        <v>76</v>
      </c>
      <c r="I88" s="430" t="s">
        <v>73</v>
      </c>
      <c r="J88" s="430"/>
      <c r="K88" s="430"/>
      <c r="L88" s="430"/>
    </row>
    <row r="89" spans="1:32" s="69" customFormat="1" ht="30.75" customHeight="1" x14ac:dyDescent="0.15">
      <c r="A89" s="96"/>
      <c r="B89" s="390" t="s">
        <v>101</v>
      </c>
      <c r="C89" s="390"/>
      <c r="D89" s="390"/>
      <c r="E89" s="390"/>
      <c r="F89" s="431" t="s">
        <v>10</v>
      </c>
      <c r="G89" s="90" t="s">
        <v>2</v>
      </c>
      <c r="H89" s="393">
        <v>0.25</v>
      </c>
      <c r="I89" s="432"/>
      <c r="J89" s="432"/>
      <c r="K89" s="432"/>
      <c r="L89" s="432"/>
    </row>
    <row r="90" spans="1:32" ht="32.25" customHeight="1" x14ac:dyDescent="0.15">
      <c r="A90" s="96"/>
      <c r="B90" s="390" t="s">
        <v>102</v>
      </c>
      <c r="C90" s="390"/>
      <c r="D90" s="390"/>
      <c r="E90" s="390"/>
      <c r="F90" s="431"/>
      <c r="G90" s="90" t="s">
        <v>2</v>
      </c>
      <c r="H90" s="393"/>
      <c r="I90" s="432"/>
      <c r="J90" s="432"/>
      <c r="K90" s="432"/>
      <c r="L90" s="432"/>
      <c r="M90" s="69"/>
      <c r="N90" s="69"/>
      <c r="O90" s="69"/>
      <c r="P90" s="69"/>
      <c r="Q90" s="69"/>
      <c r="R90" s="69"/>
      <c r="S90" s="69"/>
      <c r="T90" s="69"/>
      <c r="U90" s="69"/>
      <c r="V90" s="69"/>
      <c r="W90" s="69"/>
      <c r="X90" s="69"/>
      <c r="Y90" s="69"/>
      <c r="Z90" s="69"/>
      <c r="AA90" s="69"/>
      <c r="AB90" s="69"/>
      <c r="AC90" s="69"/>
      <c r="AD90" s="69"/>
      <c r="AE90" s="69"/>
      <c r="AF90" s="69"/>
    </row>
    <row r="91" spans="1:32" x14ac:dyDescent="0.15">
      <c r="A91" s="96"/>
      <c r="B91" s="91"/>
      <c r="C91" s="91"/>
      <c r="D91" s="91"/>
      <c r="E91" s="91"/>
      <c r="F91" s="92"/>
      <c r="G91" s="126"/>
      <c r="H91" s="93"/>
      <c r="I91" s="125"/>
      <c r="J91" s="125"/>
      <c r="K91" s="125"/>
      <c r="L91" s="125"/>
      <c r="M91" s="69"/>
      <c r="N91" s="69"/>
      <c r="O91" s="69"/>
      <c r="P91" s="69"/>
      <c r="Q91" s="69"/>
      <c r="R91" s="69"/>
      <c r="S91" s="69"/>
      <c r="T91" s="69"/>
      <c r="U91" s="69"/>
      <c r="V91" s="69"/>
      <c r="W91" s="69"/>
      <c r="X91" s="69"/>
      <c r="Y91" s="69"/>
      <c r="Z91" s="69"/>
      <c r="AA91" s="69"/>
      <c r="AB91" s="69"/>
      <c r="AC91" s="69"/>
      <c r="AD91" s="69"/>
      <c r="AE91" s="69"/>
      <c r="AF91" s="69"/>
    </row>
    <row r="92" spans="1:32" s="4" customFormat="1" ht="30" customHeight="1" x14ac:dyDescent="0.15">
      <c r="A92" s="343" t="s">
        <v>103</v>
      </c>
      <c r="B92" s="344"/>
      <c r="C92" s="344"/>
      <c r="D92" s="344"/>
      <c r="E92" s="344"/>
      <c r="F92" s="344"/>
      <c r="G92" s="344"/>
      <c r="H92" s="344"/>
      <c r="I92" s="344"/>
      <c r="J92" s="344"/>
      <c r="K92" s="344"/>
      <c r="L92" s="344"/>
      <c r="M92" s="344"/>
      <c r="N92" s="344"/>
      <c r="O92" s="344"/>
      <c r="P92" s="344"/>
      <c r="Q92" s="344"/>
      <c r="R92" s="345"/>
    </row>
    <row r="93" spans="1:32" s="4" customFormat="1" x14ac:dyDescent="0.15">
      <c r="A93" s="1"/>
      <c r="B93" s="1"/>
      <c r="C93" s="1"/>
      <c r="D93" s="2"/>
      <c r="E93" s="2"/>
      <c r="F93" s="9"/>
      <c r="G93" s="9"/>
      <c r="H93" s="9"/>
      <c r="I93" s="9"/>
      <c r="J93" s="9"/>
      <c r="K93" s="9"/>
      <c r="L93" s="9"/>
      <c r="M93" s="9"/>
      <c r="N93" s="9"/>
    </row>
    <row r="94" spans="1:32" s="4" customFormat="1" x14ac:dyDescent="0.15">
      <c r="A94" s="1"/>
      <c r="B94" s="1"/>
      <c r="C94" s="1"/>
      <c r="D94" s="2"/>
      <c r="E94" s="2"/>
      <c r="F94" s="31"/>
      <c r="G94" s="31"/>
      <c r="H94" s="31"/>
      <c r="I94" s="31"/>
      <c r="J94" s="31"/>
      <c r="K94" s="31"/>
      <c r="L94" s="31"/>
      <c r="M94" s="31"/>
      <c r="N94" s="9"/>
    </row>
    <row r="95" spans="1:32" s="1" customFormat="1" ht="75.75" customHeight="1" x14ac:dyDescent="0.15">
      <c r="B95" s="440" t="s">
        <v>104</v>
      </c>
      <c r="C95" s="440"/>
      <c r="D95" s="440"/>
      <c r="E95" s="440"/>
      <c r="F95" s="67" t="str">
        <f>+D40</f>
        <v>HABILITADO</v>
      </c>
      <c r="G95" s="68"/>
      <c r="H95" s="40"/>
      <c r="I95" s="40"/>
      <c r="J95" s="40"/>
      <c r="K95" s="40"/>
      <c r="L95" s="40"/>
      <c r="M95" s="40"/>
      <c r="N95" s="32"/>
      <c r="O95" s="33"/>
      <c r="P95" s="33"/>
    </row>
    <row r="96" spans="1:32" s="1" customFormat="1" ht="27" customHeight="1" x14ac:dyDescent="0.15">
      <c r="B96" s="440" t="s">
        <v>105</v>
      </c>
      <c r="C96" s="440"/>
      <c r="D96" s="440"/>
      <c r="E96" s="440"/>
      <c r="F96" s="128" t="str">
        <f>+O22</f>
        <v>CUMPLE</v>
      </c>
      <c r="G96" s="41"/>
      <c r="H96" s="41"/>
      <c r="I96" s="41"/>
      <c r="J96" s="41"/>
      <c r="K96" s="41"/>
      <c r="L96" s="41"/>
      <c r="M96" s="41"/>
      <c r="N96" s="2"/>
    </row>
    <row r="97" spans="1:19" s="1" customFormat="1" ht="27" customHeight="1" x14ac:dyDescent="0.15">
      <c r="B97" s="440" t="s">
        <v>106</v>
      </c>
      <c r="C97" s="440"/>
      <c r="D97" s="440"/>
      <c r="E97" s="440"/>
      <c r="F97" s="129"/>
      <c r="G97" s="42"/>
      <c r="H97" s="42"/>
      <c r="I97" s="42"/>
      <c r="J97" s="42"/>
      <c r="K97" s="42"/>
      <c r="L97" s="42"/>
      <c r="M97" s="42"/>
      <c r="N97" s="2"/>
    </row>
    <row r="98" spans="1:19" s="4" customFormat="1" ht="27" customHeight="1" x14ac:dyDescent="0.15">
      <c r="A98" s="1"/>
      <c r="B98" s="433" t="s">
        <v>30</v>
      </c>
      <c r="C98" s="433"/>
      <c r="D98" s="433"/>
      <c r="E98" s="433"/>
      <c r="F98" s="130">
        <f>+H53</f>
        <v>1</v>
      </c>
      <c r="G98" s="43"/>
      <c r="H98" s="43"/>
      <c r="I98" s="43"/>
      <c r="J98" s="43"/>
      <c r="K98" s="43"/>
      <c r="L98" s="43"/>
      <c r="M98" s="43"/>
      <c r="N98" s="9"/>
    </row>
    <row r="99" spans="1:19" s="4" customFormat="1" ht="27" customHeight="1" x14ac:dyDescent="0.15">
      <c r="A99" s="1"/>
      <c r="B99" s="433" t="s">
        <v>29</v>
      </c>
      <c r="C99" s="433"/>
      <c r="D99" s="433"/>
      <c r="E99" s="433"/>
      <c r="F99" s="130">
        <f>H59</f>
        <v>20</v>
      </c>
      <c r="G99" s="43"/>
      <c r="H99" s="43"/>
      <c r="I99" s="43"/>
      <c r="J99" s="43"/>
      <c r="K99" s="43"/>
      <c r="L99" s="43"/>
      <c r="M99" s="43"/>
      <c r="N99" s="9"/>
    </row>
    <row r="100" spans="1:19" s="4" customFormat="1" ht="27" customHeight="1" x14ac:dyDescent="0.15">
      <c r="A100" s="1"/>
      <c r="B100" s="433" t="s">
        <v>31</v>
      </c>
      <c r="C100" s="433"/>
      <c r="D100" s="433"/>
      <c r="E100" s="433"/>
      <c r="F100" s="130">
        <f>+H67</f>
        <v>0.25</v>
      </c>
      <c r="G100" s="43"/>
      <c r="H100" s="43"/>
      <c r="I100" s="43"/>
      <c r="J100" s="43"/>
      <c r="K100" s="43"/>
      <c r="L100" s="43"/>
      <c r="M100" s="43"/>
      <c r="N100" s="9"/>
    </row>
    <row r="101" spans="1:19" s="4" customFormat="1" ht="27" customHeight="1" x14ac:dyDescent="0.15">
      <c r="A101" s="1"/>
      <c r="B101" s="434" t="s">
        <v>98</v>
      </c>
      <c r="C101" s="435"/>
      <c r="D101" s="435"/>
      <c r="E101" s="436"/>
      <c r="F101" s="130">
        <f>+H83</f>
        <v>10</v>
      </c>
      <c r="G101" s="43"/>
      <c r="H101" s="43"/>
      <c r="I101" s="43"/>
      <c r="J101" s="43"/>
      <c r="K101" s="43"/>
      <c r="L101" s="43"/>
      <c r="M101" s="43"/>
      <c r="N101" s="9"/>
    </row>
    <row r="102" spans="1:19" s="4" customFormat="1" ht="27" customHeight="1" x14ac:dyDescent="0.15">
      <c r="A102" s="1"/>
      <c r="B102" s="441" t="s">
        <v>32</v>
      </c>
      <c r="C102" s="442"/>
      <c r="D102" s="442"/>
      <c r="E102" s="443"/>
      <c r="F102" s="130">
        <f>H89</f>
        <v>0.25</v>
      </c>
      <c r="G102" s="43"/>
      <c r="H102" s="43"/>
      <c r="I102" s="43"/>
      <c r="J102" s="43"/>
      <c r="K102" s="43"/>
      <c r="L102" s="43"/>
      <c r="M102" s="43"/>
      <c r="N102" s="9"/>
    </row>
    <row r="103" spans="1:19" s="9" customFormat="1" ht="27" customHeight="1" x14ac:dyDescent="0.15">
      <c r="A103" s="1"/>
      <c r="B103" s="437" t="s">
        <v>107</v>
      </c>
      <c r="C103" s="437"/>
      <c r="D103" s="437"/>
      <c r="E103" s="437"/>
      <c r="F103" s="131">
        <f>SUM(F98:F102)</f>
        <v>31.5</v>
      </c>
      <c r="G103" s="44"/>
      <c r="H103" s="44"/>
      <c r="I103" s="44"/>
      <c r="J103" s="44"/>
      <c r="K103" s="44"/>
      <c r="L103" s="44"/>
      <c r="M103" s="44"/>
      <c r="O103" s="4"/>
      <c r="P103" s="4"/>
      <c r="Q103" s="4"/>
      <c r="R103" s="4"/>
      <c r="S103" s="4"/>
    </row>
    <row r="104" spans="1:19" s="9" customFormat="1" ht="27" customHeight="1" x14ac:dyDescent="0.15">
      <c r="A104" s="1"/>
      <c r="B104" s="438"/>
      <c r="C104" s="438"/>
      <c r="D104" s="438"/>
      <c r="E104" s="438"/>
      <c r="F104" s="438"/>
      <c r="G104" s="438"/>
      <c r="H104" s="438"/>
      <c r="I104" s="438"/>
      <c r="J104" s="438"/>
      <c r="K104" s="438"/>
      <c r="L104" s="438"/>
      <c r="M104" s="438"/>
      <c r="N104" s="438"/>
      <c r="O104" s="438"/>
      <c r="P104" s="4"/>
      <c r="Q104" s="4"/>
      <c r="R104" s="4"/>
      <c r="S104" s="4"/>
    </row>
    <row r="105" spans="1:19" s="2" customFormat="1" ht="38.25" customHeight="1" x14ac:dyDescent="0.2">
      <c r="B105" s="439" t="s">
        <v>108</v>
      </c>
      <c r="C105" s="439"/>
      <c r="D105" s="439"/>
      <c r="E105" s="439"/>
      <c r="F105" s="439"/>
      <c r="G105" s="439"/>
      <c r="H105" s="439"/>
      <c r="I105" s="439"/>
      <c r="J105" s="439"/>
      <c r="K105" s="439"/>
      <c r="L105" s="439"/>
      <c r="M105" s="439"/>
    </row>
    <row r="106" spans="1:19" ht="15" x14ac:dyDescent="0.15">
      <c r="D106" s="64" t="s">
        <v>109</v>
      </c>
      <c r="E106" s="65"/>
    </row>
    <row r="107" spans="1:19" ht="15" x14ac:dyDescent="0.2">
      <c r="D107" s="56">
        <v>1998</v>
      </c>
      <c r="E107" s="57">
        <v>203826</v>
      </c>
    </row>
    <row r="108" spans="1:19" ht="15" x14ac:dyDescent="0.2">
      <c r="D108" s="58">
        <v>1999</v>
      </c>
      <c r="E108" s="59">
        <v>236460</v>
      </c>
    </row>
    <row r="109" spans="1:19" ht="15" x14ac:dyDescent="0.2">
      <c r="D109" s="58">
        <v>2000</v>
      </c>
      <c r="E109" s="59">
        <v>260100</v>
      </c>
    </row>
    <row r="110" spans="1:19" ht="15" x14ac:dyDescent="0.2">
      <c r="D110" s="58">
        <v>2001</v>
      </c>
      <c r="E110" s="59">
        <v>286110</v>
      </c>
    </row>
    <row r="111" spans="1:19" ht="15" x14ac:dyDescent="0.2">
      <c r="D111" s="58">
        <v>2002</v>
      </c>
      <c r="E111" s="59">
        <v>309000</v>
      </c>
    </row>
    <row r="112" spans="1:19" ht="15" x14ac:dyDescent="0.2">
      <c r="D112" s="58">
        <v>2003</v>
      </c>
      <c r="E112" s="59">
        <v>332000</v>
      </c>
    </row>
    <row r="113" spans="4:5" ht="15" x14ac:dyDescent="0.2">
      <c r="D113" s="58">
        <v>2004</v>
      </c>
      <c r="E113" s="59">
        <v>358000</v>
      </c>
    </row>
    <row r="114" spans="4:5" ht="15" x14ac:dyDescent="0.2">
      <c r="D114" s="58">
        <v>2005</v>
      </c>
      <c r="E114" s="59">
        <v>381500</v>
      </c>
    </row>
    <row r="115" spans="4:5" ht="15" x14ac:dyDescent="0.2">
      <c r="D115" s="58">
        <v>2006</v>
      </c>
      <c r="E115" s="59">
        <v>408000</v>
      </c>
    </row>
    <row r="116" spans="4:5" ht="15" x14ac:dyDescent="0.2">
      <c r="D116" s="58">
        <v>2007</v>
      </c>
      <c r="E116" s="59">
        <v>433700</v>
      </c>
    </row>
    <row r="117" spans="4:5" ht="15" x14ac:dyDescent="0.2">
      <c r="D117" s="58">
        <v>2008</v>
      </c>
      <c r="E117" s="59">
        <v>461500</v>
      </c>
    </row>
    <row r="118" spans="4:5" ht="15" x14ac:dyDescent="0.2">
      <c r="D118" s="58">
        <v>2009</v>
      </c>
      <c r="E118" s="59">
        <v>496900</v>
      </c>
    </row>
    <row r="119" spans="4:5" ht="15" x14ac:dyDescent="0.2">
      <c r="D119" s="58">
        <v>2010</v>
      </c>
      <c r="E119" s="59">
        <v>515000</v>
      </c>
    </row>
    <row r="120" spans="4:5" ht="15" x14ac:dyDescent="0.2">
      <c r="D120" s="60">
        <v>2011</v>
      </c>
      <c r="E120" s="62">
        <v>535600</v>
      </c>
    </row>
    <row r="121" spans="4:5" ht="15" x14ac:dyDescent="0.2">
      <c r="D121" s="60">
        <v>2012</v>
      </c>
      <c r="E121" s="62">
        <v>566700</v>
      </c>
    </row>
    <row r="122" spans="4:5" ht="15" x14ac:dyDescent="0.2">
      <c r="D122" s="60">
        <v>2013</v>
      </c>
      <c r="E122" s="62">
        <v>589500</v>
      </c>
    </row>
    <row r="123" spans="4:5" ht="15" x14ac:dyDescent="0.2">
      <c r="D123" s="60">
        <v>2014</v>
      </c>
      <c r="E123" s="62">
        <v>616000</v>
      </c>
    </row>
    <row r="124" spans="4:5" ht="15" x14ac:dyDescent="0.2">
      <c r="D124" s="60">
        <v>2015</v>
      </c>
      <c r="E124" s="62">
        <v>644350</v>
      </c>
    </row>
    <row r="125" spans="4:5" ht="15" x14ac:dyDescent="0.2">
      <c r="D125" s="60">
        <v>2016</v>
      </c>
      <c r="E125" s="62">
        <v>689454</v>
      </c>
    </row>
    <row r="126" spans="4:5" ht="15" x14ac:dyDescent="0.2">
      <c r="D126" s="60">
        <v>2017</v>
      </c>
      <c r="E126" s="62">
        <v>737717</v>
      </c>
    </row>
    <row r="127" spans="4:5" ht="15" x14ac:dyDescent="0.2">
      <c r="D127" s="60">
        <v>2018</v>
      </c>
      <c r="E127" s="62">
        <v>781242</v>
      </c>
    </row>
    <row r="128" spans="4:5" ht="15" x14ac:dyDescent="0.2">
      <c r="D128" s="60">
        <v>2019</v>
      </c>
      <c r="E128" s="62">
        <v>828116</v>
      </c>
    </row>
    <row r="129" spans="4:5" ht="15" x14ac:dyDescent="0.2">
      <c r="D129" s="60">
        <v>2020</v>
      </c>
      <c r="E129" s="62">
        <v>877803</v>
      </c>
    </row>
    <row r="130" spans="4:5" ht="15" x14ac:dyDescent="0.2">
      <c r="D130" s="60">
        <v>2021</v>
      </c>
      <c r="E130" s="62">
        <v>908526</v>
      </c>
    </row>
    <row r="131" spans="4:5" ht="15" x14ac:dyDescent="0.2">
      <c r="D131" s="60">
        <v>2022</v>
      </c>
      <c r="E131" s="62">
        <v>1000000</v>
      </c>
    </row>
    <row r="132" spans="4:5" ht="15" x14ac:dyDescent="0.2">
      <c r="D132" s="60">
        <v>2023</v>
      </c>
      <c r="E132" s="61" t="s">
        <v>110</v>
      </c>
    </row>
    <row r="133" spans="4:5" ht="15" x14ac:dyDescent="0.2">
      <c r="D133" s="60">
        <v>2024</v>
      </c>
      <c r="E133" s="62">
        <v>1300000</v>
      </c>
    </row>
    <row r="134" spans="4:5" ht="15" x14ac:dyDescent="0.2">
      <c r="D134" s="66">
        <v>2025</v>
      </c>
      <c r="E134" s="60">
        <v>1423500</v>
      </c>
    </row>
  </sheetData>
  <sheetProtection algorithmName="SHA-512" hashValue="bZU8L6l2riObA9yD/d9ybHWGV+/X13xi2jJNQBoxG5Pc7ffMK9nbFKpmOE3xzPTlx2+vFnJn81bkMvWVdfSq5Q==" saltValue="aCJh2jMcLLyo9KwK4LwxmA==" spinCount="100000" sheet="1" objects="1" scenarios="1"/>
  <mergeCells count="126">
    <mergeCell ref="B86:L86"/>
    <mergeCell ref="B88:E88"/>
    <mergeCell ref="I88:L88"/>
    <mergeCell ref="B89:E89"/>
    <mergeCell ref="F89:F90"/>
    <mergeCell ref="H89:H90"/>
    <mergeCell ref="I89:L90"/>
    <mergeCell ref="B90:E90"/>
    <mergeCell ref="B99:E99"/>
    <mergeCell ref="B100:E100"/>
    <mergeCell ref="B101:E101"/>
    <mergeCell ref="B103:E103"/>
    <mergeCell ref="B104:O104"/>
    <mergeCell ref="B105:M105"/>
    <mergeCell ref="A92:R92"/>
    <mergeCell ref="B95:E95"/>
    <mergeCell ref="B96:E96"/>
    <mergeCell ref="B97:E97"/>
    <mergeCell ref="B98:E98"/>
    <mergeCell ref="B102:E102"/>
    <mergeCell ref="B78:E78"/>
    <mergeCell ref="B80:L80"/>
    <mergeCell ref="B82:E82"/>
    <mergeCell ref="I82:L82"/>
    <mergeCell ref="B83:E83"/>
    <mergeCell ref="F83:F84"/>
    <mergeCell ref="H83:H84"/>
    <mergeCell ref="I83:L84"/>
    <mergeCell ref="B84:E84"/>
    <mergeCell ref="A72:A74"/>
    <mergeCell ref="B72:E72"/>
    <mergeCell ref="B73:E73"/>
    <mergeCell ref="B74:E74"/>
    <mergeCell ref="B75:E75"/>
    <mergeCell ref="B76:E76"/>
    <mergeCell ref="B64:L64"/>
    <mergeCell ref="I66:L66"/>
    <mergeCell ref="B67:E67"/>
    <mergeCell ref="H67:H77"/>
    <mergeCell ref="I67:L77"/>
    <mergeCell ref="B68:E68"/>
    <mergeCell ref="B69:E69"/>
    <mergeCell ref="B70:E70"/>
    <mergeCell ref="B71:G71"/>
    <mergeCell ref="B77:E77"/>
    <mergeCell ref="F77:G77"/>
    <mergeCell ref="B56:L56"/>
    <mergeCell ref="I58:L58"/>
    <mergeCell ref="B59:E59"/>
    <mergeCell ref="I59:L59"/>
    <mergeCell ref="B60:E60"/>
    <mergeCell ref="I60:L60"/>
    <mergeCell ref="B50:L50"/>
    <mergeCell ref="I52:L52"/>
    <mergeCell ref="B53:E53"/>
    <mergeCell ref="I53:L53"/>
    <mergeCell ref="G59:G60"/>
    <mergeCell ref="H59:H60"/>
    <mergeCell ref="A33:C33"/>
    <mergeCell ref="A34:C34"/>
    <mergeCell ref="A37:R37"/>
    <mergeCell ref="A39:C40"/>
    <mergeCell ref="A48:R48"/>
    <mergeCell ref="Q26:R26"/>
    <mergeCell ref="A28:D28"/>
    <mergeCell ref="A29:C29"/>
    <mergeCell ref="A30:C30"/>
    <mergeCell ref="A31:C31"/>
    <mergeCell ref="A32:C32"/>
    <mergeCell ref="B41:L41"/>
    <mergeCell ref="I43:L43"/>
    <mergeCell ref="B44:E44"/>
    <mergeCell ref="I44:L44"/>
    <mergeCell ref="G43:H43"/>
    <mergeCell ref="G44:H44"/>
    <mergeCell ref="I24:K24"/>
    <mergeCell ref="M24:N24"/>
    <mergeCell ref="P24:R24"/>
    <mergeCell ref="I25:K25"/>
    <mergeCell ref="M25:N25"/>
    <mergeCell ref="P25:R25"/>
    <mergeCell ref="I22:K22"/>
    <mergeCell ref="M22:N22"/>
    <mergeCell ref="P22:R22"/>
    <mergeCell ref="I23:K23"/>
    <mergeCell ref="M23:N23"/>
    <mergeCell ref="P23:R23"/>
    <mergeCell ref="A18:F18"/>
    <mergeCell ref="Q18:R18"/>
    <mergeCell ref="A20:R20"/>
    <mergeCell ref="I21:K21"/>
    <mergeCell ref="M21:N21"/>
    <mergeCell ref="P21:R21"/>
    <mergeCell ref="A14:R14"/>
    <mergeCell ref="A15:D15"/>
    <mergeCell ref="E15:G15"/>
    <mergeCell ref="A16:D16"/>
    <mergeCell ref="E16:G16"/>
    <mergeCell ref="H16:L16"/>
    <mergeCell ref="M16:P16"/>
    <mergeCell ref="Q16:R17"/>
    <mergeCell ref="A17:F17"/>
    <mergeCell ref="H17:L17"/>
    <mergeCell ref="H18:L18"/>
    <mergeCell ref="A12:D12"/>
    <mergeCell ref="E12:R12"/>
    <mergeCell ref="A5:B5"/>
    <mergeCell ref="C5:L5"/>
    <mergeCell ref="M5:R5"/>
    <mergeCell ref="A7:R7"/>
    <mergeCell ref="A8:D9"/>
    <mergeCell ref="E8:R8"/>
    <mergeCell ref="E9:R9"/>
    <mergeCell ref="A1:R1"/>
    <mergeCell ref="A2:R2"/>
    <mergeCell ref="A3:B3"/>
    <mergeCell ref="C3:D3"/>
    <mergeCell ref="F3:R3"/>
    <mergeCell ref="A4:B4"/>
    <mergeCell ref="C4:L4"/>
    <mergeCell ref="M4:R4"/>
    <mergeCell ref="A10:D11"/>
    <mergeCell ref="E10:L10"/>
    <mergeCell ref="M10:R10"/>
    <mergeCell ref="E11:L11"/>
    <mergeCell ref="M11:R11"/>
  </mergeCells>
  <phoneticPr fontId="15" type="noConversion"/>
  <conditionalFormatting sqref="D32:D34">
    <cfRule type="cellIs" dxfId="25" priority="11" operator="equal">
      <formula>"N/A"</formula>
    </cfRule>
  </conditionalFormatting>
  <conditionalFormatting sqref="D40:E40">
    <cfRule type="cellIs" dxfId="24" priority="4" operator="equal">
      <formula>"NO HABILITADO"</formula>
    </cfRule>
  </conditionalFormatting>
  <conditionalFormatting sqref="F95">
    <cfRule type="cellIs" dxfId="23" priority="5" operator="equal">
      <formula>"NO HABILITADO"</formula>
    </cfRule>
  </conditionalFormatting>
  <conditionalFormatting sqref="G18">
    <cfRule type="expression" dxfId="22" priority="12">
      <formula>SUM($G$18:$G$18)=0</formula>
    </cfRule>
    <cfRule type="expression" dxfId="21" priority="13">
      <formula>SUM($G$18:$G$18)&lt;100%</formula>
    </cfRule>
  </conditionalFormatting>
  <conditionalFormatting sqref="G44 G45:H46">
    <cfRule type="expression" dxfId="20" priority="2">
      <formula>#REF!="INHABILITADO"</formula>
    </cfRule>
  </conditionalFormatting>
  <conditionalFormatting sqref="G67:G70 G83:G85 G89:G91">
    <cfRule type="expression" dxfId="19" priority="6">
      <formula>#REF!="INHABILITADO"</formula>
    </cfRule>
  </conditionalFormatting>
  <conditionalFormatting sqref="G53:H53 G72:G76 G78">
    <cfRule type="expression" dxfId="18" priority="8">
      <formula>#REF!="INHABILITADO"</formula>
    </cfRule>
  </conditionalFormatting>
  <conditionalFormatting sqref="G59:H59">
    <cfRule type="expression" dxfId="17" priority="10">
      <formula>#REF!="INHABILITADO"</formula>
    </cfRule>
  </conditionalFormatting>
  <conditionalFormatting sqref="H67">
    <cfRule type="expression" dxfId="16" priority="9">
      <formula>$C$3="INHABILITADO"</formula>
    </cfRule>
  </conditionalFormatting>
  <conditionalFormatting sqref="H83">
    <cfRule type="expression" dxfId="15" priority="7">
      <formula>#REF!="INHABILITADO"</formula>
    </cfRule>
  </conditionalFormatting>
  <conditionalFormatting sqref="H89">
    <cfRule type="expression" dxfId="14" priority="1">
      <formula>#REF!="INHABILITADO"</formula>
    </cfRule>
  </conditionalFormatting>
  <dataValidations count="4">
    <dataValidation type="list" allowBlank="1" showInputMessage="1" showErrorMessage="1" sqref="G68:G70 G72:G76 G83:G85 G89:G91" xr:uid="{00000000-0002-0000-0000-000000000000}">
      <formula1>$W$1:$W$3</formula1>
    </dataValidation>
    <dataValidation type="list" allowBlank="1" showInputMessage="1" showErrorMessage="1" sqref="G44:G46 G67 G53 G59" xr:uid="{00000000-0002-0000-0000-000001000000}">
      <formula1>$W$1:$W$2</formula1>
    </dataValidation>
    <dataValidation type="list" allowBlank="1" showInputMessage="1" showErrorMessage="1" sqref="D32:D34" xr:uid="{00000000-0002-0000-0000-000002000000}">
      <formula1>$U$1:$U$3</formula1>
    </dataValidation>
    <dataValidation type="list" allowBlank="1" showInputMessage="1" showErrorMessage="1" sqref="Q18:R18 G78 O22:O25 U1:U2" xr:uid="{00000000-0002-0000-0000-000003000000}">
      <formula1>$U$1:$U$2</formula1>
    </dataValidation>
  </dataValidations>
  <printOptions horizontalCentered="1"/>
  <pageMargins left="0.19685039370078741" right="0.19685039370078741" top="0.39370078740157483" bottom="0.39370078740157483" header="0.31496062992125984" footer="0.31496062992125984"/>
  <pageSetup paperSize="9" scale="29" orientation="portrait" r:id="rId1"/>
  <rowBreaks count="1" manualBreakCount="1">
    <brk id="63" max="16383" man="1"/>
  </rowBreaks>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D6"/>
  <sheetViews>
    <sheetView workbookViewId="0">
      <selection activeCell="D3" sqref="D3"/>
    </sheetView>
  </sheetViews>
  <sheetFormatPr baseColWidth="10" defaultColWidth="11.5" defaultRowHeight="15" x14ac:dyDescent="0.2"/>
  <cols>
    <col min="2" max="2" width="19.83203125" bestFit="1" customWidth="1"/>
  </cols>
  <sheetData>
    <row r="2" spans="1:4" x14ac:dyDescent="0.2">
      <c r="A2" t="s">
        <v>111</v>
      </c>
      <c r="B2" t="e">
        <f>OR(#REF!="CUMPLE",#REF!="NO CUMPLE")</f>
        <v>#REF!</v>
      </c>
      <c r="C2" t="e">
        <f>#REF!</f>
        <v>#REF!</v>
      </c>
      <c r="D2" t="e">
        <f>#REF!</f>
        <v>#REF!</v>
      </c>
    </row>
    <row r="3" spans="1:4" x14ac:dyDescent="0.2">
      <c r="A3" t="s">
        <v>112</v>
      </c>
      <c r="B3" t="e">
        <f>OR(#REF!="CUMPLE",#REF!="NO CUMPLE")</f>
        <v>#REF!</v>
      </c>
      <c r="C3" t="e">
        <f>#REF!</f>
        <v>#REF!</v>
      </c>
      <c r="D3" t="e">
        <f>#REF!</f>
        <v>#REF!</v>
      </c>
    </row>
    <row r="4" spans="1:4" x14ac:dyDescent="0.2">
      <c r="A4" t="s">
        <v>113</v>
      </c>
      <c r="B4" t="e">
        <f>OR(#REF!="CUMPLE",#REF!="NO CUMPLE")</f>
        <v>#REF!</v>
      </c>
      <c r="C4" t="e">
        <f>#REF!</f>
        <v>#REF!</v>
      </c>
      <c r="D4" t="e">
        <f>#REF!</f>
        <v>#REF!</v>
      </c>
    </row>
    <row r="5" spans="1:4" x14ac:dyDescent="0.2">
      <c r="A5" t="s">
        <v>114</v>
      </c>
      <c r="B5" t="e">
        <f>OR(#REF!="CUMPLE",#REF!="NO CUMPLE")</f>
        <v>#REF!</v>
      </c>
      <c r="C5" t="e">
        <f>#REF!</f>
        <v>#REF!</v>
      </c>
      <c r="D5" t="e">
        <f>#REF!</f>
        <v>#REF!</v>
      </c>
    </row>
    <row r="6" spans="1:4" x14ac:dyDescent="0.2">
      <c r="A6" t="s">
        <v>115</v>
      </c>
      <c r="B6" t="e">
        <f>OR(#REF!="CUMPLE",#REF!="NO CUMPLE")</f>
        <v>#REF!</v>
      </c>
      <c r="C6" t="e">
        <f>#REF!</f>
        <v>#REF!</v>
      </c>
      <c r="D6" t="e">
        <f>#REF!</f>
        <v>#REF!</v>
      </c>
    </row>
  </sheetData>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D74B8-C8E6-4092-9B9C-6ADDA0996123}">
  <dimension ref="A1:AF135"/>
  <sheetViews>
    <sheetView showGridLines="0" view="pageBreakPreview" topLeftCell="A23" zoomScale="70" zoomScaleNormal="85" zoomScaleSheetLayoutView="70" workbookViewId="0">
      <selection activeCell="F104" sqref="F104"/>
    </sheetView>
  </sheetViews>
  <sheetFormatPr baseColWidth="10" defaultColWidth="11.5" defaultRowHeight="14" x14ac:dyDescent="0.15"/>
  <cols>
    <col min="1" max="1" width="21.1640625" style="132" customWidth="1"/>
    <col min="2" max="2" width="15.5" style="132" customWidth="1"/>
    <col min="3" max="3" width="17" style="132" customWidth="1"/>
    <col min="4" max="4" width="42" style="132" customWidth="1"/>
    <col min="5" max="5" width="35" style="132" customWidth="1"/>
    <col min="6" max="6" width="19" style="132" customWidth="1"/>
    <col min="7" max="7" width="22.83203125" style="132" customWidth="1"/>
    <col min="8" max="8" width="12.5" style="132" customWidth="1"/>
    <col min="9" max="10" width="11.5" style="132" customWidth="1"/>
    <col min="11" max="11" width="11.33203125" style="132" customWidth="1"/>
    <col min="12" max="12" width="17.33203125" style="132" customWidth="1"/>
    <col min="13" max="17" width="15.5" style="132" customWidth="1"/>
    <col min="18" max="18" width="19.5" style="132" customWidth="1"/>
    <col min="19" max="32" width="0" style="132" hidden="1" customWidth="1"/>
    <col min="33" max="16384" width="11.5" style="132"/>
  </cols>
  <sheetData>
    <row r="1" spans="1:23" ht="112.5" customHeight="1" x14ac:dyDescent="0.15">
      <c r="A1" s="444"/>
      <c r="B1" s="444"/>
      <c r="C1" s="444"/>
      <c r="D1" s="444"/>
      <c r="E1" s="444"/>
      <c r="F1" s="444"/>
      <c r="G1" s="444"/>
      <c r="H1" s="444"/>
      <c r="I1" s="444"/>
      <c r="J1" s="444"/>
      <c r="K1" s="444"/>
      <c r="L1" s="444"/>
      <c r="M1" s="444"/>
      <c r="N1" s="444"/>
      <c r="O1" s="444"/>
      <c r="P1" s="444"/>
      <c r="Q1" s="444"/>
      <c r="R1" s="444"/>
      <c r="U1" s="141" t="s">
        <v>0</v>
      </c>
      <c r="V1" s="141" t="s">
        <v>1</v>
      </c>
      <c r="W1" s="132" t="s">
        <v>2</v>
      </c>
    </row>
    <row r="2" spans="1:23" ht="125.25" customHeight="1" x14ac:dyDescent="0.15">
      <c r="A2" s="445" t="s">
        <v>3</v>
      </c>
      <c r="B2" s="446"/>
      <c r="C2" s="446"/>
      <c r="D2" s="446"/>
      <c r="E2" s="446"/>
      <c r="F2" s="446"/>
      <c r="G2" s="446"/>
      <c r="H2" s="446"/>
      <c r="I2" s="446"/>
      <c r="J2" s="446"/>
      <c r="K2" s="446"/>
      <c r="L2" s="446"/>
      <c r="M2" s="446"/>
      <c r="N2" s="446"/>
      <c r="O2" s="446"/>
      <c r="P2" s="446"/>
      <c r="Q2" s="446"/>
      <c r="R2" s="447"/>
      <c r="U2" s="141" t="s">
        <v>4</v>
      </c>
      <c r="V2" s="141" t="s">
        <v>5</v>
      </c>
      <c r="W2" s="132" t="s">
        <v>6</v>
      </c>
    </row>
    <row r="3" spans="1:23" ht="35.25" customHeight="1" x14ac:dyDescent="0.15">
      <c r="A3" s="448" t="s">
        <v>7</v>
      </c>
      <c r="B3" s="448"/>
      <c r="C3" s="449">
        <v>2</v>
      </c>
      <c r="D3" s="449"/>
      <c r="E3" s="143" t="s">
        <v>8</v>
      </c>
      <c r="F3" s="449" t="s">
        <v>116</v>
      </c>
      <c r="G3" s="449"/>
      <c r="H3" s="449"/>
      <c r="I3" s="449"/>
      <c r="J3" s="449"/>
      <c r="K3" s="449"/>
      <c r="L3" s="449"/>
      <c r="M3" s="449"/>
      <c r="N3" s="449"/>
      <c r="O3" s="449"/>
      <c r="P3" s="449"/>
      <c r="Q3" s="449"/>
      <c r="R3" s="449"/>
      <c r="W3" s="132" t="s">
        <v>10</v>
      </c>
    </row>
    <row r="4" spans="1:23" ht="43.5" customHeight="1" x14ac:dyDescent="0.15">
      <c r="A4" s="450"/>
      <c r="B4" s="450"/>
      <c r="C4" s="450" t="s">
        <v>11</v>
      </c>
      <c r="D4" s="450"/>
      <c r="E4" s="450"/>
      <c r="F4" s="450"/>
      <c r="G4" s="450"/>
      <c r="H4" s="450"/>
      <c r="I4" s="450"/>
      <c r="J4" s="450"/>
      <c r="K4" s="450"/>
      <c r="L4" s="450"/>
      <c r="M4" s="450" t="s">
        <v>12</v>
      </c>
      <c r="N4" s="450"/>
      <c r="O4" s="450"/>
      <c r="P4" s="450"/>
      <c r="Q4" s="450"/>
      <c r="R4" s="450"/>
    </row>
    <row r="5" spans="1:23" x14ac:dyDescent="0.15">
      <c r="A5" s="458"/>
      <c r="B5" s="458"/>
      <c r="C5" s="459">
        <v>311098793</v>
      </c>
      <c r="D5" s="459"/>
      <c r="E5" s="459"/>
      <c r="F5" s="459"/>
      <c r="G5" s="459"/>
      <c r="H5" s="459"/>
      <c r="I5" s="459"/>
      <c r="J5" s="459"/>
      <c r="K5" s="459"/>
      <c r="L5" s="459"/>
      <c r="M5" s="460">
        <f>ROUND(C5/1423500,2)</f>
        <v>218.54</v>
      </c>
      <c r="N5" s="460"/>
      <c r="O5" s="460"/>
      <c r="P5" s="460"/>
      <c r="Q5" s="460"/>
      <c r="R5" s="460"/>
    </row>
    <row r="7" spans="1:23" ht="21.75" customHeight="1" x14ac:dyDescent="0.15">
      <c r="A7" s="461"/>
      <c r="B7" s="462"/>
      <c r="C7" s="462"/>
      <c r="D7" s="462"/>
      <c r="E7" s="462"/>
      <c r="F7" s="462"/>
      <c r="G7" s="462"/>
      <c r="H7" s="462"/>
      <c r="I7" s="462"/>
      <c r="J7" s="462"/>
      <c r="K7" s="462"/>
      <c r="L7" s="462"/>
      <c r="M7" s="462"/>
      <c r="N7" s="462"/>
      <c r="O7" s="462"/>
      <c r="P7" s="462"/>
      <c r="Q7" s="462"/>
      <c r="R7" s="463"/>
    </row>
    <row r="8" spans="1:23" ht="57.75" customHeight="1" x14ac:dyDescent="0.15">
      <c r="A8" s="464" t="s">
        <v>13</v>
      </c>
      <c r="B8" s="464"/>
      <c r="C8" s="464"/>
      <c r="D8" s="464"/>
      <c r="E8" s="324" t="s">
        <v>14</v>
      </c>
      <c r="F8" s="325"/>
      <c r="G8" s="325"/>
      <c r="H8" s="325"/>
      <c r="I8" s="325"/>
      <c r="J8" s="325"/>
      <c r="K8" s="325"/>
      <c r="L8" s="325"/>
      <c r="M8" s="325"/>
      <c r="N8" s="325"/>
      <c r="O8" s="325"/>
      <c r="P8" s="325"/>
      <c r="Q8" s="325"/>
      <c r="R8" s="326"/>
    </row>
    <row r="9" spans="1:23" ht="29.25" customHeight="1" x14ac:dyDescent="0.15">
      <c r="A9" s="464"/>
      <c r="B9" s="464"/>
      <c r="C9" s="464"/>
      <c r="D9" s="464"/>
      <c r="E9" s="324" t="s">
        <v>15</v>
      </c>
      <c r="F9" s="325"/>
      <c r="G9" s="325"/>
      <c r="H9" s="325"/>
      <c r="I9" s="325"/>
      <c r="J9" s="325"/>
      <c r="K9" s="325"/>
      <c r="L9" s="325"/>
      <c r="M9" s="325"/>
      <c r="N9" s="325"/>
      <c r="O9" s="325"/>
      <c r="P9" s="325"/>
      <c r="Q9" s="325"/>
      <c r="R9" s="326"/>
    </row>
    <row r="10" spans="1:23" s="133" customFormat="1" ht="42.75" customHeight="1" x14ac:dyDescent="0.15">
      <c r="A10" s="451" t="s">
        <v>16</v>
      </c>
      <c r="B10" s="451"/>
      <c r="C10" s="451"/>
      <c r="D10" s="451"/>
      <c r="E10" s="452" t="s">
        <v>17</v>
      </c>
      <c r="F10" s="452"/>
      <c r="G10" s="452"/>
      <c r="H10" s="452"/>
      <c r="I10" s="452"/>
      <c r="J10" s="452"/>
      <c r="K10" s="452"/>
      <c r="L10" s="452"/>
      <c r="M10" s="452" t="s">
        <v>18</v>
      </c>
      <c r="N10" s="452"/>
      <c r="O10" s="452"/>
      <c r="P10" s="452"/>
      <c r="Q10" s="452"/>
      <c r="R10" s="452"/>
    </row>
    <row r="11" spans="1:23" s="133" customFormat="1" ht="26.25" customHeight="1" x14ac:dyDescent="0.15">
      <c r="A11" s="451"/>
      <c r="B11" s="451"/>
      <c r="C11" s="451"/>
      <c r="D11" s="451"/>
      <c r="E11" s="452" t="s">
        <v>19</v>
      </c>
      <c r="F11" s="452"/>
      <c r="G11" s="452"/>
      <c r="H11" s="452"/>
      <c r="I11" s="452"/>
      <c r="J11" s="452"/>
      <c r="K11" s="452"/>
      <c r="L11" s="452"/>
      <c r="M11" s="453">
        <v>1</v>
      </c>
      <c r="N11" s="453"/>
      <c r="O11" s="453"/>
      <c r="P11" s="453"/>
      <c r="Q11" s="453"/>
      <c r="R11" s="453"/>
    </row>
    <row r="12" spans="1:23" s="133" customFormat="1" ht="44.25" customHeight="1" x14ac:dyDescent="0.15">
      <c r="A12" s="454" t="s">
        <v>20</v>
      </c>
      <c r="B12" s="454"/>
      <c r="C12" s="454"/>
      <c r="D12" s="454"/>
      <c r="E12" s="455" t="s">
        <v>21</v>
      </c>
      <c r="F12" s="456"/>
      <c r="G12" s="456"/>
      <c r="H12" s="456"/>
      <c r="I12" s="456"/>
      <c r="J12" s="456"/>
      <c r="K12" s="456"/>
      <c r="L12" s="456"/>
      <c r="M12" s="456"/>
      <c r="N12" s="456"/>
      <c r="O12" s="456"/>
      <c r="P12" s="456"/>
      <c r="Q12" s="456"/>
      <c r="R12" s="457"/>
    </row>
    <row r="14" spans="1:23" ht="18.75" customHeight="1" x14ac:dyDescent="0.15">
      <c r="A14" s="465" t="s">
        <v>22</v>
      </c>
      <c r="B14" s="466"/>
      <c r="C14" s="466"/>
      <c r="D14" s="466"/>
      <c r="E14" s="466"/>
      <c r="F14" s="466"/>
      <c r="G14" s="466"/>
      <c r="H14" s="466"/>
      <c r="I14" s="466"/>
      <c r="J14" s="466"/>
      <c r="K14" s="466"/>
      <c r="L14" s="466"/>
      <c r="M14" s="466"/>
      <c r="N14" s="466"/>
      <c r="O14" s="466"/>
      <c r="P14" s="466"/>
      <c r="Q14" s="466"/>
      <c r="R14" s="467"/>
    </row>
    <row r="15" spans="1:23" x14ac:dyDescent="0.15">
      <c r="A15" s="468" t="s">
        <v>23</v>
      </c>
      <c r="B15" s="469"/>
      <c r="C15" s="469"/>
      <c r="D15" s="470"/>
      <c r="E15" s="471">
        <v>45842</v>
      </c>
      <c r="F15" s="472"/>
      <c r="G15" s="473"/>
      <c r="H15" s="144"/>
      <c r="I15" s="144"/>
      <c r="J15" s="144"/>
      <c r="K15" s="144"/>
      <c r="L15" s="144"/>
      <c r="M15" s="145"/>
      <c r="N15" s="145"/>
      <c r="O15" s="137"/>
      <c r="P15" s="137"/>
      <c r="Q15" s="137"/>
      <c r="R15" s="137"/>
    </row>
    <row r="16" spans="1:23" ht="15" customHeight="1" x14ac:dyDescent="0.15">
      <c r="A16" s="468" t="s">
        <v>24</v>
      </c>
      <c r="B16" s="469"/>
      <c r="C16" s="469"/>
      <c r="D16" s="470"/>
      <c r="E16" s="474" t="str">
        <f>$F$3</f>
        <v>JUAN DE JESUS GUERRERO</v>
      </c>
      <c r="F16" s="475"/>
      <c r="G16" s="476"/>
      <c r="H16" s="468" t="s">
        <v>25</v>
      </c>
      <c r="I16" s="469"/>
      <c r="J16" s="469"/>
      <c r="K16" s="469"/>
      <c r="L16" s="469"/>
      <c r="M16" s="468" t="s">
        <v>26</v>
      </c>
      <c r="N16" s="469"/>
      <c r="O16" s="469"/>
      <c r="P16" s="477"/>
      <c r="Q16" s="478" t="s">
        <v>27</v>
      </c>
      <c r="R16" s="479"/>
    </row>
    <row r="17" spans="1:18" ht="54.75" customHeight="1" x14ac:dyDescent="0.15">
      <c r="A17" s="468" t="s">
        <v>24</v>
      </c>
      <c r="B17" s="469"/>
      <c r="C17" s="469"/>
      <c r="D17" s="469"/>
      <c r="E17" s="469"/>
      <c r="F17" s="470"/>
      <c r="G17" s="146" t="s">
        <v>28</v>
      </c>
      <c r="H17" s="482">
        <v>93141700</v>
      </c>
      <c r="I17" s="483"/>
      <c r="J17" s="483"/>
      <c r="K17" s="483"/>
      <c r="L17" s="484"/>
      <c r="M17" s="147" t="s">
        <v>29</v>
      </c>
      <c r="N17" s="147" t="s">
        <v>30</v>
      </c>
      <c r="O17" s="148" t="s">
        <v>31</v>
      </c>
      <c r="P17" s="149" t="s">
        <v>32</v>
      </c>
      <c r="Q17" s="480"/>
      <c r="R17" s="481"/>
    </row>
    <row r="18" spans="1:18" ht="38.25" customHeight="1" x14ac:dyDescent="0.15">
      <c r="A18" s="491" t="str">
        <f>+E16</f>
        <v>JUAN DE JESUS GUERRERO</v>
      </c>
      <c r="B18" s="492"/>
      <c r="C18" s="492"/>
      <c r="D18" s="492"/>
      <c r="E18" s="492"/>
      <c r="F18" s="493"/>
      <c r="G18" s="150">
        <v>1</v>
      </c>
      <c r="H18" s="494" t="s">
        <v>33</v>
      </c>
      <c r="I18" s="495"/>
      <c r="J18" s="495"/>
      <c r="K18" s="495"/>
      <c r="L18" s="496"/>
      <c r="M18" s="151" t="s">
        <v>33</v>
      </c>
      <c r="N18" s="152" t="s">
        <v>117</v>
      </c>
      <c r="O18" s="153" t="s">
        <v>117</v>
      </c>
      <c r="P18" s="253" t="s">
        <v>33</v>
      </c>
      <c r="Q18" s="497" t="s">
        <v>0</v>
      </c>
      <c r="R18" s="498"/>
    </row>
    <row r="20" spans="1:18" x14ac:dyDescent="0.15">
      <c r="A20" s="499" t="s">
        <v>35</v>
      </c>
      <c r="B20" s="499"/>
      <c r="C20" s="499"/>
      <c r="D20" s="499"/>
      <c r="E20" s="499"/>
      <c r="F20" s="499"/>
      <c r="G20" s="499"/>
      <c r="H20" s="499"/>
      <c r="I20" s="499"/>
      <c r="J20" s="499"/>
      <c r="K20" s="499"/>
      <c r="L20" s="499"/>
      <c r="M20" s="499"/>
      <c r="N20" s="499"/>
      <c r="O20" s="499"/>
      <c r="P20" s="500"/>
      <c r="Q20" s="500"/>
      <c r="R20" s="500"/>
    </row>
    <row r="21" spans="1:18" s="134" customFormat="1" ht="108.5" customHeight="1" x14ac:dyDescent="0.15">
      <c r="A21" s="154" t="s">
        <v>36</v>
      </c>
      <c r="B21" s="154" t="s">
        <v>37</v>
      </c>
      <c r="C21" s="154" t="s">
        <v>38</v>
      </c>
      <c r="D21" s="154" t="s">
        <v>39</v>
      </c>
      <c r="E21" s="154" t="s">
        <v>40</v>
      </c>
      <c r="F21" s="154" t="s">
        <v>41</v>
      </c>
      <c r="G21" s="154" t="s">
        <v>42</v>
      </c>
      <c r="H21" s="155" t="s">
        <v>118</v>
      </c>
      <c r="I21" s="337" t="s">
        <v>44</v>
      </c>
      <c r="J21" s="338"/>
      <c r="K21" s="339"/>
      <c r="L21" s="127" t="s">
        <v>45</v>
      </c>
      <c r="M21" s="337" t="s">
        <v>46</v>
      </c>
      <c r="N21" s="339"/>
      <c r="O21" s="127" t="s">
        <v>47</v>
      </c>
      <c r="P21" s="501" t="s">
        <v>48</v>
      </c>
      <c r="Q21" s="501"/>
      <c r="R21" s="501"/>
    </row>
    <row r="22" spans="1:18" ht="105.75" customHeight="1" x14ac:dyDescent="0.15">
      <c r="A22" s="156">
        <v>1</v>
      </c>
      <c r="B22" s="151" t="s">
        <v>119</v>
      </c>
      <c r="C22" s="151" t="s">
        <v>120</v>
      </c>
      <c r="D22" s="157" t="s">
        <v>121</v>
      </c>
      <c r="E22" s="274">
        <v>44911</v>
      </c>
      <c r="F22" s="274">
        <v>45008</v>
      </c>
      <c r="G22" s="158">
        <v>42000000</v>
      </c>
      <c r="H22" s="159">
        <v>36.200000000000003</v>
      </c>
      <c r="I22" s="485">
        <v>1</v>
      </c>
      <c r="J22" s="486"/>
      <c r="K22" s="487"/>
      <c r="L22" s="160">
        <f>+H22*I22</f>
        <v>36.200000000000003</v>
      </c>
      <c r="M22" s="488" t="s">
        <v>0</v>
      </c>
      <c r="N22" s="473"/>
      <c r="O22" s="156" t="s">
        <v>0</v>
      </c>
      <c r="P22" s="489"/>
      <c r="Q22" s="489"/>
      <c r="R22" s="489"/>
    </row>
    <row r="23" spans="1:18" ht="84.75" customHeight="1" x14ac:dyDescent="0.15">
      <c r="A23" s="156">
        <v>2</v>
      </c>
      <c r="B23" s="151" t="s">
        <v>122</v>
      </c>
      <c r="C23" s="151" t="s">
        <v>123</v>
      </c>
      <c r="D23" s="157" t="s">
        <v>124</v>
      </c>
      <c r="E23" s="274">
        <v>43791</v>
      </c>
      <c r="F23" s="274">
        <v>44299</v>
      </c>
      <c r="G23" s="158">
        <v>49999520</v>
      </c>
      <c r="H23" s="159">
        <v>55.03</v>
      </c>
      <c r="I23" s="485">
        <v>1</v>
      </c>
      <c r="J23" s="486"/>
      <c r="K23" s="487"/>
      <c r="L23" s="160">
        <f>+H23*I23</f>
        <v>55.03</v>
      </c>
      <c r="M23" s="488" t="s">
        <v>0</v>
      </c>
      <c r="N23" s="473"/>
      <c r="O23" s="156" t="s">
        <v>0</v>
      </c>
      <c r="P23" s="490"/>
      <c r="Q23" s="490"/>
      <c r="R23" s="490"/>
    </row>
    <row r="24" spans="1:18" ht="90" x14ac:dyDescent="0.15">
      <c r="A24" s="156">
        <v>3</v>
      </c>
      <c r="B24" s="151" t="s">
        <v>125</v>
      </c>
      <c r="C24" s="151" t="s">
        <v>126</v>
      </c>
      <c r="D24" s="157" t="s">
        <v>127</v>
      </c>
      <c r="E24" s="274">
        <v>41571</v>
      </c>
      <c r="F24" s="274">
        <v>41798</v>
      </c>
      <c r="G24" s="158">
        <v>37500000</v>
      </c>
      <c r="H24" s="159">
        <v>60.87</v>
      </c>
      <c r="I24" s="485">
        <v>1</v>
      </c>
      <c r="J24" s="486"/>
      <c r="K24" s="487"/>
      <c r="L24" s="160">
        <f>+H24*I24</f>
        <v>60.87</v>
      </c>
      <c r="M24" s="488" t="s">
        <v>0</v>
      </c>
      <c r="N24" s="473"/>
      <c r="O24" s="156" t="s">
        <v>0</v>
      </c>
      <c r="P24" s="490"/>
      <c r="Q24" s="490"/>
      <c r="R24" s="490"/>
    </row>
    <row r="25" spans="1:18" ht="130.5" customHeight="1" x14ac:dyDescent="0.15">
      <c r="A25" s="259">
        <v>4</v>
      </c>
      <c r="B25" s="244" t="s">
        <v>128</v>
      </c>
      <c r="C25" s="244" t="s">
        <v>129</v>
      </c>
      <c r="D25" s="260" t="s">
        <v>130</v>
      </c>
      <c r="E25" s="275">
        <v>41522</v>
      </c>
      <c r="F25" s="275">
        <v>41703</v>
      </c>
      <c r="G25" s="261">
        <v>25000000</v>
      </c>
      <c r="H25" s="262">
        <v>40.58</v>
      </c>
      <c r="I25" s="508">
        <v>1</v>
      </c>
      <c r="J25" s="509"/>
      <c r="K25" s="510"/>
      <c r="L25" s="263">
        <f>+H25*I25</f>
        <v>40.58</v>
      </c>
      <c r="M25" s="488" t="s">
        <v>0</v>
      </c>
      <c r="N25" s="473"/>
      <c r="O25" s="259" t="s">
        <v>0</v>
      </c>
      <c r="P25" s="511"/>
      <c r="Q25" s="511"/>
      <c r="R25" s="511"/>
    </row>
    <row r="26" spans="1:18" s="258" customFormat="1" ht="240" x14ac:dyDescent="0.15">
      <c r="A26" s="245">
        <v>5</v>
      </c>
      <c r="B26" s="245" t="s">
        <v>131</v>
      </c>
      <c r="C26" s="245" t="s">
        <v>132</v>
      </c>
      <c r="D26" s="254" t="s">
        <v>133</v>
      </c>
      <c r="E26" s="276">
        <v>36966</v>
      </c>
      <c r="F26" s="276">
        <v>37133</v>
      </c>
      <c r="G26" s="255">
        <v>10000000</v>
      </c>
      <c r="H26" s="256">
        <v>34.96</v>
      </c>
      <c r="I26" s="512">
        <v>1</v>
      </c>
      <c r="J26" s="513"/>
      <c r="K26" s="514"/>
      <c r="L26" s="257">
        <f>+H26*I26</f>
        <v>34.96</v>
      </c>
      <c r="M26" s="488" t="s">
        <v>0</v>
      </c>
      <c r="N26" s="473"/>
      <c r="O26" s="245" t="s">
        <v>0</v>
      </c>
      <c r="P26" s="515"/>
      <c r="Q26" s="516"/>
      <c r="R26" s="517"/>
    </row>
    <row r="27" spans="1:18" ht="15" x14ac:dyDescent="0.15">
      <c r="A27" s="137"/>
      <c r="B27" s="137"/>
      <c r="C27" s="137"/>
      <c r="D27" s="137"/>
      <c r="E27" s="137"/>
      <c r="G27" s="264"/>
      <c r="H27" s="265"/>
      <c r="I27" s="266" t="s">
        <v>59</v>
      </c>
      <c r="J27" s="266"/>
      <c r="K27" s="266"/>
      <c r="L27" s="267">
        <f>+L22+L23+L24+L25+L26</f>
        <v>227.64000000000001</v>
      </c>
      <c r="M27" s="190"/>
      <c r="N27" s="139"/>
      <c r="O27" s="137"/>
      <c r="P27" s="139"/>
      <c r="Q27" s="502"/>
      <c r="R27" s="502"/>
    </row>
    <row r="28" spans="1:18" x14ac:dyDescent="0.15">
      <c r="I28" s="132" t="s">
        <v>60</v>
      </c>
      <c r="L28" s="242">
        <f>L27/5</f>
        <v>45.528000000000006</v>
      </c>
    </row>
    <row r="29" spans="1:18" x14ac:dyDescent="0.15">
      <c r="A29" s="503"/>
      <c r="B29" s="504"/>
      <c r="C29" s="504"/>
      <c r="D29" s="505"/>
    </row>
    <row r="30" spans="1:18" ht="30" customHeight="1" x14ac:dyDescent="0.15">
      <c r="A30" s="506" t="s">
        <v>61</v>
      </c>
      <c r="B30" s="506"/>
      <c r="C30" s="506"/>
      <c r="D30" s="161">
        <f>C5</f>
        <v>311098793</v>
      </c>
    </row>
    <row r="31" spans="1:18" ht="30" customHeight="1" x14ac:dyDescent="0.15">
      <c r="A31" s="507" t="s">
        <v>62</v>
      </c>
      <c r="B31" s="507"/>
      <c r="C31" s="507"/>
      <c r="D31" s="162">
        <v>1423500</v>
      </c>
      <c r="F31" s="242"/>
    </row>
    <row r="32" spans="1:18" ht="30" customHeight="1" x14ac:dyDescent="0.15">
      <c r="A32" s="507" t="s">
        <v>63</v>
      </c>
      <c r="B32" s="507"/>
      <c r="C32" s="507"/>
      <c r="D32" s="271">
        <f>+D30/D31</f>
        <v>218.54498981383912</v>
      </c>
    </row>
    <row r="33" spans="1:32" ht="30" customHeight="1" x14ac:dyDescent="0.15">
      <c r="A33" s="506" t="s">
        <v>64</v>
      </c>
      <c r="B33" s="506"/>
      <c r="C33" s="506"/>
      <c r="D33" s="163" t="s">
        <v>0</v>
      </c>
    </row>
    <row r="34" spans="1:32" ht="30" customHeight="1" x14ac:dyDescent="0.15">
      <c r="A34" s="506" t="s">
        <v>65</v>
      </c>
      <c r="B34" s="506"/>
      <c r="C34" s="506"/>
      <c r="D34" s="163" t="s">
        <v>0</v>
      </c>
    </row>
    <row r="35" spans="1:32" ht="41.25" customHeight="1" x14ac:dyDescent="0.15">
      <c r="A35" s="523" t="s">
        <v>66</v>
      </c>
      <c r="B35" s="523"/>
      <c r="C35" s="523"/>
      <c r="D35" s="163" t="s">
        <v>0</v>
      </c>
    </row>
    <row r="38" spans="1:32" ht="19.5" customHeight="1" x14ac:dyDescent="0.15">
      <c r="A38" s="465" t="s">
        <v>67</v>
      </c>
      <c r="B38" s="466"/>
      <c r="C38" s="466"/>
      <c r="D38" s="466"/>
      <c r="E38" s="466"/>
      <c r="F38" s="466"/>
      <c r="G38" s="466"/>
      <c r="H38" s="466"/>
      <c r="I38" s="466"/>
      <c r="J38" s="466"/>
      <c r="K38" s="466"/>
      <c r="L38" s="466"/>
      <c r="M38" s="466"/>
      <c r="N38" s="466"/>
      <c r="O38" s="466"/>
      <c r="P38" s="466"/>
      <c r="Q38" s="466"/>
      <c r="R38" s="467"/>
    </row>
    <row r="40" spans="1:32" ht="27.75" customHeight="1" x14ac:dyDescent="0.15">
      <c r="A40" s="524" t="s">
        <v>68</v>
      </c>
      <c r="B40" s="525"/>
      <c r="C40" s="526"/>
      <c r="D40" s="164" t="s">
        <v>69</v>
      </c>
      <c r="E40" s="164"/>
    </row>
    <row r="41" spans="1:32" ht="22.5" customHeight="1" x14ac:dyDescent="0.15">
      <c r="A41" s="527"/>
      <c r="B41" s="528"/>
      <c r="C41" s="529"/>
      <c r="D41" s="272" t="s">
        <v>1</v>
      </c>
      <c r="E41" s="142"/>
    </row>
    <row r="42" spans="1:32" ht="15" customHeight="1" x14ac:dyDescent="0.15">
      <c r="A42" s="165">
        <v>1</v>
      </c>
      <c r="B42" s="530" t="s">
        <v>70</v>
      </c>
      <c r="C42" s="531"/>
      <c r="D42" s="531"/>
      <c r="E42" s="531"/>
      <c r="F42" s="531"/>
      <c r="G42" s="531"/>
      <c r="H42" s="531"/>
      <c r="I42" s="531"/>
      <c r="J42" s="531"/>
      <c r="K42" s="531"/>
      <c r="L42" s="532"/>
      <c r="M42" s="135"/>
      <c r="N42" s="135"/>
      <c r="O42" s="135"/>
      <c r="P42" s="135"/>
      <c r="Q42" s="135"/>
      <c r="R42" s="135"/>
      <c r="S42" s="135"/>
      <c r="T42" s="135"/>
      <c r="U42" s="135"/>
      <c r="V42" s="135"/>
      <c r="W42" s="135"/>
      <c r="X42" s="135"/>
      <c r="Y42" s="135"/>
      <c r="Z42" s="135"/>
      <c r="AA42" s="135"/>
      <c r="AB42" s="135"/>
      <c r="AC42" s="135"/>
      <c r="AD42" s="135"/>
      <c r="AE42" s="135"/>
      <c r="AF42" s="135"/>
    </row>
    <row r="43" spans="1:32" x14ac:dyDescent="0.15">
      <c r="A43" s="166"/>
      <c r="B43" s="167"/>
      <c r="C43" s="167"/>
      <c r="D43" s="167"/>
      <c r="E43" s="167"/>
      <c r="F43" s="168"/>
      <c r="G43" s="168"/>
      <c r="H43" s="168"/>
      <c r="I43" s="167"/>
      <c r="J43" s="167"/>
      <c r="K43" s="167"/>
      <c r="L43" s="169"/>
      <c r="M43" s="135"/>
      <c r="N43" s="135"/>
      <c r="O43" s="135"/>
      <c r="P43" s="135"/>
      <c r="Q43" s="135"/>
      <c r="R43" s="135"/>
      <c r="S43" s="135"/>
      <c r="T43" s="135"/>
      <c r="U43" s="135"/>
      <c r="V43" s="135"/>
      <c r="W43" s="135"/>
      <c r="X43" s="135"/>
      <c r="Y43" s="135"/>
      <c r="Z43" s="135"/>
      <c r="AA43" s="135"/>
      <c r="AB43" s="135"/>
      <c r="AC43" s="135"/>
      <c r="AD43" s="135"/>
      <c r="AE43" s="135"/>
      <c r="AF43" s="135"/>
    </row>
    <row r="44" spans="1:32" ht="28.5" customHeight="1" x14ac:dyDescent="0.15">
      <c r="A44" s="166"/>
      <c r="B44" s="170"/>
      <c r="C44" s="170"/>
      <c r="D44" s="169"/>
      <c r="E44" s="169"/>
      <c r="F44" s="171" t="s">
        <v>71</v>
      </c>
      <c r="G44" s="533" t="s">
        <v>72</v>
      </c>
      <c r="H44" s="534"/>
      <c r="I44" s="535" t="s">
        <v>73</v>
      </c>
      <c r="J44" s="535"/>
      <c r="K44" s="535"/>
      <c r="L44" s="535"/>
      <c r="M44" s="135"/>
      <c r="N44" s="135"/>
      <c r="O44" s="135"/>
      <c r="P44" s="135"/>
      <c r="Q44" s="135"/>
      <c r="R44" s="135"/>
      <c r="S44" s="135"/>
      <c r="T44" s="135"/>
      <c r="U44" s="135"/>
      <c r="V44" s="135"/>
      <c r="W44" s="135"/>
      <c r="X44" s="135"/>
      <c r="Y44" s="135"/>
      <c r="Z44" s="135"/>
      <c r="AA44" s="135"/>
      <c r="AB44" s="135"/>
      <c r="AC44" s="135"/>
      <c r="AD44" s="135"/>
      <c r="AE44" s="135"/>
      <c r="AF44" s="135"/>
    </row>
    <row r="45" spans="1:32" ht="52.5" customHeight="1" x14ac:dyDescent="0.15">
      <c r="A45" s="166"/>
      <c r="B45" s="518" t="s">
        <v>74</v>
      </c>
      <c r="C45" s="518"/>
      <c r="D45" s="518"/>
      <c r="E45" s="518"/>
      <c r="F45" s="172">
        <v>8</v>
      </c>
      <c r="G45" s="519" t="s">
        <v>2</v>
      </c>
      <c r="H45" s="520"/>
      <c r="I45" s="518"/>
      <c r="J45" s="518"/>
      <c r="K45" s="518"/>
      <c r="L45" s="518"/>
      <c r="M45" s="135"/>
      <c r="N45" s="135"/>
      <c r="O45" s="135"/>
      <c r="P45" s="135"/>
      <c r="Q45" s="135"/>
      <c r="R45" s="135"/>
      <c r="S45" s="135"/>
      <c r="T45" s="135"/>
      <c r="U45" s="135"/>
      <c r="V45" s="135"/>
      <c r="W45" s="135"/>
      <c r="X45" s="135"/>
      <c r="Y45" s="135"/>
      <c r="Z45" s="135"/>
      <c r="AA45" s="135"/>
      <c r="AB45" s="135"/>
      <c r="AC45" s="135"/>
      <c r="AD45" s="135"/>
      <c r="AE45" s="135"/>
      <c r="AF45" s="135"/>
    </row>
    <row r="46" spans="1:32" x14ac:dyDescent="0.15">
      <c r="A46" s="166"/>
      <c r="B46" s="173"/>
      <c r="C46" s="173"/>
      <c r="D46" s="173"/>
      <c r="E46" s="173"/>
      <c r="F46" s="174"/>
      <c r="G46" s="175"/>
      <c r="H46" s="175"/>
      <c r="I46" s="173"/>
      <c r="J46" s="173"/>
      <c r="K46" s="173"/>
      <c r="L46" s="173"/>
      <c r="M46" s="135"/>
      <c r="N46" s="135"/>
      <c r="O46" s="135"/>
      <c r="P46" s="135"/>
      <c r="Q46" s="135"/>
      <c r="R46" s="135"/>
      <c r="S46" s="135"/>
      <c r="T46" s="135"/>
      <c r="U46" s="135"/>
      <c r="V46" s="135"/>
      <c r="W46" s="135"/>
      <c r="X46" s="135"/>
      <c r="Y46" s="135"/>
      <c r="Z46" s="135"/>
      <c r="AA46" s="135"/>
      <c r="AB46" s="135"/>
      <c r="AC46" s="135"/>
      <c r="AD46" s="135"/>
      <c r="AE46" s="135"/>
      <c r="AF46" s="135"/>
    </row>
    <row r="47" spans="1:32" x14ac:dyDescent="0.15">
      <c r="A47" s="166"/>
      <c r="B47" s="173"/>
      <c r="C47" s="173"/>
      <c r="D47" s="173"/>
      <c r="E47" s="173"/>
      <c r="F47" s="174"/>
      <c r="G47" s="175"/>
      <c r="H47" s="175"/>
      <c r="I47" s="173"/>
      <c r="J47" s="173"/>
      <c r="K47" s="173"/>
      <c r="L47" s="173"/>
      <c r="M47" s="135"/>
      <c r="N47" s="135"/>
      <c r="O47" s="135"/>
      <c r="P47" s="135"/>
      <c r="Q47" s="135"/>
      <c r="R47" s="135"/>
      <c r="S47" s="135"/>
      <c r="T47" s="135"/>
      <c r="U47" s="135"/>
      <c r="V47" s="135"/>
      <c r="W47" s="135"/>
      <c r="X47" s="135"/>
      <c r="Y47" s="135"/>
      <c r="Z47" s="135"/>
      <c r="AA47" s="135"/>
      <c r="AB47" s="135"/>
      <c r="AC47" s="135"/>
      <c r="AD47" s="135"/>
      <c r="AE47" s="135"/>
      <c r="AF47" s="135"/>
    </row>
    <row r="49" spans="1:18" ht="30" customHeight="1" x14ac:dyDescent="0.15">
      <c r="A49" s="465" t="s">
        <v>75</v>
      </c>
      <c r="B49" s="466"/>
      <c r="C49" s="466"/>
      <c r="D49" s="466"/>
      <c r="E49" s="466"/>
      <c r="F49" s="466"/>
      <c r="G49" s="466"/>
      <c r="H49" s="466"/>
      <c r="I49" s="466"/>
      <c r="J49" s="466"/>
      <c r="K49" s="466"/>
      <c r="L49" s="466"/>
      <c r="M49" s="466"/>
      <c r="N49" s="466"/>
      <c r="O49" s="466"/>
      <c r="P49" s="466"/>
      <c r="Q49" s="466"/>
      <c r="R49" s="467"/>
    </row>
    <row r="51" spans="1:18" s="135" customFormat="1" x14ac:dyDescent="0.15">
      <c r="A51" s="176">
        <v>2</v>
      </c>
      <c r="B51" s="521" t="s">
        <v>30</v>
      </c>
      <c r="C51" s="521"/>
      <c r="D51" s="521"/>
      <c r="E51" s="521"/>
      <c r="F51" s="521"/>
      <c r="G51" s="521"/>
      <c r="H51" s="521"/>
      <c r="I51" s="521"/>
      <c r="J51" s="521"/>
      <c r="K51" s="521"/>
      <c r="L51" s="521"/>
    </row>
    <row r="52" spans="1:18" s="135" customFormat="1" ht="14.25" customHeight="1" x14ac:dyDescent="0.15">
      <c r="A52" s="166"/>
      <c r="B52" s="167"/>
      <c r="C52" s="167"/>
      <c r="D52" s="167"/>
      <c r="E52" s="167"/>
      <c r="F52" s="168"/>
      <c r="G52" s="168"/>
      <c r="H52" s="168"/>
      <c r="I52" s="167"/>
      <c r="J52" s="167"/>
      <c r="K52" s="167"/>
      <c r="L52" s="169"/>
    </row>
    <row r="53" spans="1:18" s="135" customFormat="1" ht="30" x14ac:dyDescent="0.15">
      <c r="A53" s="177"/>
      <c r="B53" s="178"/>
      <c r="C53" s="178"/>
      <c r="D53" s="179"/>
      <c r="E53" s="179"/>
      <c r="F53" s="180" t="s">
        <v>71</v>
      </c>
      <c r="G53" s="181" t="s">
        <v>72</v>
      </c>
      <c r="H53" s="181" t="s">
        <v>76</v>
      </c>
      <c r="I53" s="522" t="s">
        <v>73</v>
      </c>
      <c r="J53" s="522"/>
      <c r="K53" s="522"/>
      <c r="L53" s="522"/>
    </row>
    <row r="54" spans="1:18" s="135" customFormat="1" ht="30" customHeight="1" x14ac:dyDescent="0.15">
      <c r="A54" s="177"/>
      <c r="B54" s="536" t="s">
        <v>77</v>
      </c>
      <c r="C54" s="536"/>
      <c r="D54" s="536"/>
      <c r="E54" s="536"/>
      <c r="F54" s="183">
        <v>6</v>
      </c>
      <c r="G54" s="184" t="s">
        <v>6</v>
      </c>
      <c r="H54" s="185">
        <v>0</v>
      </c>
      <c r="I54" s="536"/>
      <c r="J54" s="536"/>
      <c r="K54" s="536"/>
      <c r="L54" s="536"/>
    </row>
    <row r="55" spans="1:18" s="136" customFormat="1" x14ac:dyDescent="0.15">
      <c r="A55" s="186"/>
      <c r="B55" s="187"/>
      <c r="C55" s="187"/>
      <c r="D55" s="188"/>
      <c r="E55" s="188"/>
      <c r="F55" s="189"/>
      <c r="G55" s="189"/>
      <c r="H55" s="189"/>
      <c r="I55" s="190"/>
      <c r="J55" s="190"/>
      <c r="K55" s="190"/>
      <c r="L55" s="190"/>
    </row>
    <row r="56" spans="1:18" x14ac:dyDescent="0.15">
      <c r="A56" s="191"/>
      <c r="B56" s="192"/>
      <c r="C56" s="192"/>
      <c r="D56" s="193"/>
      <c r="E56" s="193"/>
      <c r="F56" s="140"/>
      <c r="G56" s="140"/>
      <c r="H56" s="140"/>
      <c r="I56" s="139"/>
      <c r="J56" s="139"/>
      <c r="K56" s="139"/>
      <c r="L56" s="139"/>
    </row>
    <row r="57" spans="1:18" x14ac:dyDescent="0.15">
      <c r="A57" s="194">
        <v>3</v>
      </c>
      <c r="B57" s="537" t="s">
        <v>79</v>
      </c>
      <c r="C57" s="537"/>
      <c r="D57" s="537"/>
      <c r="E57" s="537"/>
      <c r="F57" s="537"/>
      <c r="G57" s="537"/>
      <c r="H57" s="537"/>
      <c r="I57" s="537"/>
      <c r="J57" s="537"/>
      <c r="K57" s="537"/>
      <c r="L57" s="537"/>
    </row>
    <row r="58" spans="1:18" x14ac:dyDescent="0.15">
      <c r="A58" s="195"/>
      <c r="B58" s="196"/>
      <c r="C58" s="196"/>
      <c r="D58" s="196"/>
      <c r="E58" s="196"/>
      <c r="F58" s="197"/>
      <c r="G58" s="197"/>
      <c r="H58" s="197"/>
      <c r="I58" s="196"/>
      <c r="J58" s="196"/>
      <c r="K58" s="196"/>
      <c r="L58" s="139"/>
    </row>
    <row r="59" spans="1:18" ht="30" x14ac:dyDescent="0.15">
      <c r="A59" s="191"/>
      <c r="B59" s="192"/>
      <c r="C59" s="192"/>
      <c r="D59" s="193"/>
      <c r="E59" s="193"/>
      <c r="F59" s="198" t="s">
        <v>71</v>
      </c>
      <c r="G59" s="199" t="s">
        <v>80</v>
      </c>
      <c r="H59" s="199" t="s">
        <v>76</v>
      </c>
      <c r="I59" s="538" t="s">
        <v>73</v>
      </c>
      <c r="J59" s="538"/>
      <c r="K59" s="538"/>
      <c r="L59" s="538"/>
    </row>
    <row r="60" spans="1:18" ht="108.75" customHeight="1" x14ac:dyDescent="0.15">
      <c r="A60" s="191"/>
      <c r="B60" s="536" t="s">
        <v>81</v>
      </c>
      <c r="C60" s="536"/>
      <c r="D60" s="536"/>
      <c r="E60" s="536"/>
      <c r="F60" s="142" t="s">
        <v>82</v>
      </c>
      <c r="G60" s="401" t="s">
        <v>2</v>
      </c>
      <c r="H60" s="403">
        <v>20</v>
      </c>
      <c r="I60" s="539" t="s">
        <v>134</v>
      </c>
      <c r="J60" s="539"/>
      <c r="K60" s="539"/>
      <c r="L60" s="539"/>
    </row>
    <row r="61" spans="1:18" ht="36" customHeight="1" x14ac:dyDescent="0.15">
      <c r="A61" s="191"/>
      <c r="B61" s="536" t="s">
        <v>84</v>
      </c>
      <c r="C61" s="536"/>
      <c r="D61" s="536"/>
      <c r="E61" s="536"/>
      <c r="F61" s="142" t="s">
        <v>82</v>
      </c>
      <c r="G61" s="402"/>
      <c r="H61" s="404"/>
      <c r="I61" s="539"/>
      <c r="J61" s="539"/>
      <c r="K61" s="539"/>
      <c r="L61" s="539"/>
    </row>
    <row r="62" spans="1:18" x14ac:dyDescent="0.15">
      <c r="A62" s="191"/>
      <c r="B62" s="138"/>
      <c r="C62" s="138"/>
      <c r="D62" s="140"/>
      <c r="E62" s="140"/>
      <c r="F62" s="140"/>
      <c r="G62" s="140"/>
      <c r="H62" s="140"/>
      <c r="I62" s="139"/>
      <c r="J62" s="139"/>
      <c r="K62" s="139"/>
      <c r="L62" s="139"/>
    </row>
    <row r="63" spans="1:18" x14ac:dyDescent="0.15">
      <c r="A63" s="191"/>
      <c r="B63" s="138"/>
      <c r="C63" s="138"/>
      <c r="D63" s="140"/>
      <c r="E63" s="140"/>
      <c r="F63" s="140"/>
      <c r="G63" s="140"/>
      <c r="H63" s="140"/>
      <c r="I63" s="139"/>
      <c r="J63" s="139"/>
      <c r="K63" s="139"/>
      <c r="L63" s="139"/>
    </row>
    <row r="64" spans="1:18" x14ac:dyDescent="0.15">
      <c r="A64" s="191"/>
      <c r="B64" s="138"/>
      <c r="C64" s="138"/>
      <c r="D64" s="140"/>
      <c r="E64" s="140"/>
      <c r="F64" s="140"/>
      <c r="G64" s="140"/>
      <c r="H64" s="140"/>
      <c r="I64" s="139"/>
      <c r="J64" s="139"/>
      <c r="K64" s="139"/>
      <c r="L64" s="139"/>
    </row>
    <row r="65" spans="1:12" x14ac:dyDescent="0.15">
      <c r="A65" s="194">
        <v>4</v>
      </c>
      <c r="B65" s="537" t="s">
        <v>31</v>
      </c>
      <c r="C65" s="537"/>
      <c r="D65" s="537"/>
      <c r="E65" s="537"/>
      <c r="F65" s="537"/>
      <c r="G65" s="537"/>
      <c r="H65" s="537"/>
      <c r="I65" s="537"/>
      <c r="J65" s="537"/>
      <c r="K65" s="537"/>
      <c r="L65" s="537"/>
    </row>
    <row r="66" spans="1:12" x14ac:dyDescent="0.15">
      <c r="A66" s="195"/>
      <c r="B66" s="196"/>
      <c r="C66" s="196"/>
      <c r="D66" s="196"/>
      <c r="E66" s="196"/>
      <c r="F66" s="197"/>
      <c r="G66" s="197"/>
      <c r="H66" s="197"/>
      <c r="I66" s="196"/>
      <c r="J66" s="196"/>
      <c r="K66" s="196"/>
      <c r="L66" s="139"/>
    </row>
    <row r="67" spans="1:12" ht="30" x14ac:dyDescent="0.15">
      <c r="A67" s="191"/>
      <c r="B67" s="200"/>
      <c r="C67" s="138"/>
      <c r="D67" s="140"/>
      <c r="E67" s="140"/>
      <c r="F67" s="198" t="s">
        <v>71</v>
      </c>
      <c r="G67" s="199" t="s">
        <v>80</v>
      </c>
      <c r="H67" s="199" t="s">
        <v>76</v>
      </c>
      <c r="I67" s="538" t="s">
        <v>73</v>
      </c>
      <c r="J67" s="538"/>
      <c r="K67" s="538"/>
      <c r="L67" s="538"/>
    </row>
    <row r="68" spans="1:12" ht="52.5" customHeight="1" x14ac:dyDescent="0.15">
      <c r="A68" s="191"/>
      <c r="B68" s="536" t="s">
        <v>85</v>
      </c>
      <c r="C68" s="536"/>
      <c r="D68" s="536"/>
      <c r="E68" s="536"/>
      <c r="F68" s="198">
        <v>12</v>
      </c>
      <c r="G68" s="151" t="s">
        <v>6</v>
      </c>
      <c r="H68" s="544"/>
      <c r="I68" s="547"/>
      <c r="J68" s="548"/>
      <c r="K68" s="548"/>
      <c r="L68" s="549"/>
    </row>
    <row r="69" spans="1:12" ht="21" customHeight="1" x14ac:dyDescent="0.15">
      <c r="A69" s="191"/>
      <c r="B69" s="536" t="s">
        <v>87</v>
      </c>
      <c r="C69" s="536"/>
      <c r="D69" s="536"/>
      <c r="E69" s="536"/>
      <c r="F69" s="142"/>
      <c r="G69" s="151"/>
      <c r="H69" s="545"/>
      <c r="I69" s="550"/>
      <c r="J69" s="551"/>
      <c r="K69" s="551"/>
      <c r="L69" s="552"/>
    </row>
    <row r="70" spans="1:12" ht="103.5" customHeight="1" x14ac:dyDescent="0.15">
      <c r="A70" s="191"/>
      <c r="B70" s="536" t="s">
        <v>88</v>
      </c>
      <c r="C70" s="536"/>
      <c r="D70" s="536"/>
      <c r="E70" s="536"/>
      <c r="F70" s="142"/>
      <c r="G70" s="151"/>
      <c r="H70" s="545"/>
      <c r="I70" s="550"/>
      <c r="J70" s="551"/>
      <c r="K70" s="551"/>
      <c r="L70" s="552"/>
    </row>
    <row r="71" spans="1:12" ht="239.25" customHeight="1" x14ac:dyDescent="0.15">
      <c r="A71" s="191"/>
      <c r="B71" s="556" t="s">
        <v>89</v>
      </c>
      <c r="C71" s="556"/>
      <c r="D71" s="556"/>
      <c r="E71" s="556"/>
      <c r="F71" s="142"/>
      <c r="G71" s="151"/>
      <c r="H71" s="545"/>
      <c r="I71" s="550"/>
      <c r="J71" s="551"/>
      <c r="K71" s="551"/>
      <c r="L71" s="552"/>
    </row>
    <row r="72" spans="1:12" ht="21.75" customHeight="1" x14ac:dyDescent="0.15">
      <c r="A72" s="191"/>
      <c r="B72" s="557" t="s">
        <v>90</v>
      </c>
      <c r="C72" s="558"/>
      <c r="D72" s="558"/>
      <c r="E72" s="558"/>
      <c r="F72" s="558"/>
      <c r="G72" s="559"/>
      <c r="H72" s="545"/>
      <c r="I72" s="550"/>
      <c r="J72" s="551"/>
      <c r="K72" s="551"/>
      <c r="L72" s="552"/>
    </row>
    <row r="73" spans="1:12" ht="31.5" customHeight="1" x14ac:dyDescent="0.15">
      <c r="A73" s="540"/>
      <c r="B73" s="541" t="s">
        <v>91</v>
      </c>
      <c r="C73" s="542"/>
      <c r="D73" s="542"/>
      <c r="E73" s="543"/>
      <c r="F73" s="142"/>
      <c r="G73" s="151"/>
      <c r="H73" s="545"/>
      <c r="I73" s="550"/>
      <c r="J73" s="551"/>
      <c r="K73" s="551"/>
      <c r="L73" s="552"/>
    </row>
    <row r="74" spans="1:12" ht="31.5" customHeight="1" x14ac:dyDescent="0.15">
      <c r="A74" s="540"/>
      <c r="B74" s="541" t="s">
        <v>92</v>
      </c>
      <c r="C74" s="542"/>
      <c r="D74" s="542"/>
      <c r="E74" s="543"/>
      <c r="F74" s="142"/>
      <c r="G74" s="151"/>
      <c r="H74" s="545"/>
      <c r="I74" s="550"/>
      <c r="J74" s="551"/>
      <c r="K74" s="551"/>
      <c r="L74" s="552"/>
    </row>
    <row r="75" spans="1:12" x14ac:dyDescent="0.15">
      <c r="A75" s="540"/>
      <c r="B75" s="541" t="s">
        <v>93</v>
      </c>
      <c r="C75" s="542"/>
      <c r="D75" s="542"/>
      <c r="E75" s="543"/>
      <c r="F75" s="142"/>
      <c r="G75" s="151"/>
      <c r="H75" s="545"/>
      <c r="I75" s="550"/>
      <c r="J75" s="551"/>
      <c r="K75" s="551"/>
      <c r="L75" s="552"/>
    </row>
    <row r="76" spans="1:12" ht="52.5" customHeight="1" x14ac:dyDescent="0.15">
      <c r="A76" s="191"/>
      <c r="B76" s="536" t="s">
        <v>94</v>
      </c>
      <c r="C76" s="536"/>
      <c r="D76" s="536"/>
      <c r="E76" s="536"/>
      <c r="F76" s="142"/>
      <c r="G76" s="151"/>
      <c r="H76" s="545"/>
      <c r="I76" s="550"/>
      <c r="J76" s="551"/>
      <c r="K76" s="551"/>
      <c r="L76" s="552"/>
    </row>
    <row r="77" spans="1:12" ht="58.5" customHeight="1" x14ac:dyDescent="0.15">
      <c r="A77" s="191"/>
      <c r="B77" s="536" t="s">
        <v>95</v>
      </c>
      <c r="C77" s="536"/>
      <c r="D77" s="536"/>
      <c r="E77" s="536"/>
      <c r="F77" s="142"/>
      <c r="G77" s="151"/>
      <c r="H77" s="545"/>
      <c r="I77" s="550"/>
      <c r="J77" s="551"/>
      <c r="K77" s="551"/>
      <c r="L77" s="552"/>
    </row>
    <row r="78" spans="1:12" ht="17.25" customHeight="1" x14ac:dyDescent="0.15">
      <c r="A78" s="191"/>
      <c r="B78" s="560" t="s">
        <v>96</v>
      </c>
      <c r="C78" s="560"/>
      <c r="D78" s="560"/>
      <c r="E78" s="560"/>
      <c r="F78" s="474"/>
      <c r="G78" s="476"/>
      <c r="H78" s="546"/>
      <c r="I78" s="553"/>
      <c r="J78" s="554"/>
      <c r="K78" s="554"/>
      <c r="L78" s="555"/>
    </row>
    <row r="79" spans="1:12" ht="17.25" customHeight="1" x14ac:dyDescent="0.15">
      <c r="A79" s="191"/>
      <c r="B79" s="560" t="s">
        <v>97</v>
      </c>
      <c r="C79" s="560"/>
      <c r="D79" s="560"/>
      <c r="E79" s="560"/>
      <c r="F79" s="142"/>
      <c r="G79" s="151"/>
      <c r="H79" s="202"/>
      <c r="I79" s="201"/>
      <c r="J79" s="201"/>
      <c r="K79" s="201"/>
      <c r="L79" s="201"/>
    </row>
    <row r="80" spans="1:12" ht="25.5" customHeight="1" x14ac:dyDescent="0.15">
      <c r="A80" s="191"/>
      <c r="B80" s="203"/>
      <c r="C80" s="203"/>
      <c r="D80" s="203"/>
      <c r="E80" s="203"/>
      <c r="F80" s="204"/>
      <c r="G80" s="205"/>
      <c r="H80" s="145"/>
      <c r="I80" s="139"/>
      <c r="J80" s="139"/>
      <c r="K80" s="139"/>
      <c r="L80" s="139"/>
    </row>
    <row r="81" spans="1:32" s="136" customFormat="1" x14ac:dyDescent="0.15">
      <c r="A81" s="165">
        <v>5</v>
      </c>
      <c r="B81" s="561" t="s">
        <v>98</v>
      </c>
      <c r="C81" s="561"/>
      <c r="D81" s="561"/>
      <c r="E81" s="561"/>
      <c r="F81" s="561"/>
      <c r="G81" s="561"/>
      <c r="H81" s="561"/>
      <c r="I81" s="561"/>
      <c r="J81" s="561"/>
      <c r="K81" s="561"/>
      <c r="L81" s="561"/>
    </row>
    <row r="82" spans="1:32" s="136" customFormat="1" x14ac:dyDescent="0.15">
      <c r="A82" s="166"/>
      <c r="B82" s="167"/>
      <c r="C82" s="167"/>
      <c r="D82" s="167"/>
      <c r="E82" s="167"/>
      <c r="F82" s="168"/>
      <c r="G82" s="168"/>
      <c r="H82" s="168"/>
      <c r="I82" s="167"/>
      <c r="J82" s="167"/>
      <c r="K82" s="167"/>
      <c r="L82" s="169"/>
    </row>
    <row r="83" spans="1:32" s="136" customFormat="1" ht="30" x14ac:dyDescent="0.15">
      <c r="A83" s="170"/>
      <c r="B83" s="562" t="s">
        <v>98</v>
      </c>
      <c r="C83" s="563"/>
      <c r="D83" s="563"/>
      <c r="E83" s="564"/>
      <c r="F83" s="206" t="s">
        <v>71</v>
      </c>
      <c r="G83" s="182" t="s">
        <v>80</v>
      </c>
      <c r="H83" s="207" t="s">
        <v>76</v>
      </c>
      <c r="I83" s="565" t="s">
        <v>73</v>
      </c>
      <c r="J83" s="565"/>
      <c r="K83" s="565"/>
      <c r="L83" s="565"/>
    </row>
    <row r="84" spans="1:32" s="136" customFormat="1" ht="36" customHeight="1" x14ac:dyDescent="0.15">
      <c r="A84" s="170"/>
      <c r="B84" s="518" t="s">
        <v>99</v>
      </c>
      <c r="C84" s="518"/>
      <c r="D84" s="518"/>
      <c r="E84" s="518"/>
      <c r="F84" s="566">
        <v>9</v>
      </c>
      <c r="G84" s="208" t="s">
        <v>2</v>
      </c>
      <c r="H84" s="519">
        <v>5</v>
      </c>
      <c r="I84" s="567" t="s">
        <v>135</v>
      </c>
      <c r="J84" s="567"/>
      <c r="K84" s="567"/>
      <c r="L84" s="567"/>
    </row>
    <row r="85" spans="1:32" s="136" customFormat="1" ht="40.5" customHeight="1" x14ac:dyDescent="0.15">
      <c r="A85" s="170"/>
      <c r="B85" s="518" t="s">
        <v>100</v>
      </c>
      <c r="C85" s="518"/>
      <c r="D85" s="518"/>
      <c r="E85" s="518"/>
      <c r="F85" s="566"/>
      <c r="G85" s="208" t="s">
        <v>6</v>
      </c>
      <c r="H85" s="519"/>
      <c r="I85" s="567"/>
      <c r="J85" s="567"/>
      <c r="K85" s="567"/>
      <c r="L85" s="567"/>
    </row>
    <row r="86" spans="1:32" s="136" customFormat="1" ht="24.75" customHeight="1" x14ac:dyDescent="0.15">
      <c r="A86" s="170"/>
      <c r="B86" s="173"/>
      <c r="C86" s="173"/>
      <c r="D86" s="173"/>
      <c r="E86" s="173"/>
      <c r="F86" s="174"/>
      <c r="G86" s="175"/>
      <c r="H86" s="175"/>
      <c r="I86" s="209"/>
      <c r="J86" s="209"/>
      <c r="K86" s="209"/>
      <c r="L86" s="209"/>
    </row>
    <row r="87" spans="1:32" s="136" customFormat="1" ht="23.25" customHeight="1" x14ac:dyDescent="0.15">
      <c r="A87" s="165">
        <v>6</v>
      </c>
      <c r="B87" s="561" t="s">
        <v>32</v>
      </c>
      <c r="C87" s="561"/>
      <c r="D87" s="561"/>
      <c r="E87" s="561"/>
      <c r="F87" s="561"/>
      <c r="G87" s="561"/>
      <c r="H87" s="561"/>
      <c r="I87" s="561"/>
      <c r="J87" s="561"/>
      <c r="K87" s="561"/>
      <c r="L87" s="561"/>
    </row>
    <row r="88" spans="1:32" s="136" customFormat="1" ht="21.75" customHeight="1" x14ac:dyDescent="0.15">
      <c r="A88" s="166"/>
      <c r="B88" s="167"/>
      <c r="C88" s="167"/>
      <c r="D88" s="167"/>
      <c r="E88" s="167"/>
      <c r="F88" s="168"/>
      <c r="G88" s="168"/>
      <c r="H88" s="168"/>
      <c r="I88" s="167"/>
      <c r="J88" s="167"/>
      <c r="K88" s="167"/>
      <c r="L88" s="169"/>
    </row>
    <row r="89" spans="1:32" s="136" customFormat="1" ht="31.5" customHeight="1" x14ac:dyDescent="0.15">
      <c r="A89" s="170"/>
      <c r="B89" s="562" t="s">
        <v>98</v>
      </c>
      <c r="C89" s="563"/>
      <c r="D89" s="563"/>
      <c r="E89" s="564"/>
      <c r="F89" s="206" t="s">
        <v>71</v>
      </c>
      <c r="G89" s="182" t="s">
        <v>80</v>
      </c>
      <c r="H89" s="207" t="s">
        <v>76</v>
      </c>
      <c r="I89" s="565" t="s">
        <v>73</v>
      </c>
      <c r="J89" s="565"/>
      <c r="K89" s="565"/>
      <c r="L89" s="565"/>
    </row>
    <row r="90" spans="1:32" s="136" customFormat="1" ht="30.75" customHeight="1" x14ac:dyDescent="0.15">
      <c r="A90" s="170"/>
      <c r="B90" s="518" t="s">
        <v>101</v>
      </c>
      <c r="C90" s="518"/>
      <c r="D90" s="518"/>
      <c r="E90" s="518"/>
      <c r="F90" s="566" t="s">
        <v>136</v>
      </c>
      <c r="G90" s="208" t="s">
        <v>2</v>
      </c>
      <c r="H90" s="519">
        <v>0.25</v>
      </c>
      <c r="I90" s="567"/>
      <c r="J90" s="567"/>
      <c r="K90" s="567"/>
      <c r="L90" s="567"/>
    </row>
    <row r="91" spans="1:32" ht="32.25" customHeight="1" x14ac:dyDescent="0.15">
      <c r="A91" s="170"/>
      <c r="B91" s="518" t="s">
        <v>102</v>
      </c>
      <c r="C91" s="518"/>
      <c r="D91" s="518"/>
      <c r="E91" s="518"/>
      <c r="F91" s="566"/>
      <c r="G91" s="208"/>
      <c r="H91" s="519"/>
      <c r="I91" s="567"/>
      <c r="J91" s="567"/>
      <c r="K91" s="567"/>
      <c r="L91" s="567"/>
      <c r="M91" s="136"/>
      <c r="N91" s="136"/>
      <c r="O91" s="136"/>
      <c r="P91" s="136"/>
      <c r="Q91" s="136"/>
      <c r="R91" s="136"/>
      <c r="S91" s="136"/>
      <c r="T91" s="136"/>
      <c r="U91" s="136"/>
      <c r="V91" s="136"/>
      <c r="W91" s="136"/>
      <c r="X91" s="136"/>
      <c r="Y91" s="136"/>
      <c r="Z91" s="136"/>
      <c r="AA91" s="136"/>
      <c r="AB91" s="136"/>
      <c r="AC91" s="136"/>
      <c r="AD91" s="136"/>
      <c r="AE91" s="136"/>
      <c r="AF91" s="136"/>
    </row>
    <row r="92" spans="1:32" x14ac:dyDescent="0.15">
      <c r="A92" s="170"/>
      <c r="B92" s="173"/>
      <c r="C92" s="173"/>
      <c r="D92" s="173"/>
      <c r="E92" s="173"/>
      <c r="F92" s="174"/>
      <c r="G92" s="210"/>
      <c r="H92" s="175"/>
      <c r="I92" s="209"/>
      <c r="J92" s="209"/>
      <c r="K92" s="209"/>
      <c r="L92" s="209"/>
      <c r="M92" s="136"/>
      <c r="N92" s="136"/>
      <c r="O92" s="136"/>
      <c r="P92" s="136"/>
      <c r="Q92" s="136"/>
      <c r="R92" s="136"/>
      <c r="S92" s="136"/>
      <c r="T92" s="136"/>
      <c r="U92" s="136"/>
      <c r="V92" s="136"/>
      <c r="W92" s="136"/>
      <c r="X92" s="136"/>
      <c r="Y92" s="136"/>
      <c r="Z92" s="136"/>
      <c r="AA92" s="136"/>
      <c r="AB92" s="136"/>
      <c r="AC92" s="136"/>
      <c r="AD92" s="136"/>
      <c r="AE92" s="136"/>
      <c r="AF92" s="136"/>
    </row>
    <row r="93" spans="1:32" s="137" customFormat="1" ht="30" customHeight="1" x14ac:dyDescent="0.15">
      <c r="A93" s="465" t="s">
        <v>103</v>
      </c>
      <c r="B93" s="466"/>
      <c r="C93" s="466"/>
      <c r="D93" s="466"/>
      <c r="E93" s="466"/>
      <c r="F93" s="466"/>
      <c r="G93" s="466"/>
      <c r="H93" s="466"/>
      <c r="I93" s="466"/>
      <c r="J93" s="466"/>
      <c r="K93" s="466"/>
      <c r="L93" s="466"/>
      <c r="M93" s="466"/>
      <c r="N93" s="466"/>
      <c r="O93" s="466"/>
      <c r="P93" s="466"/>
      <c r="Q93" s="466"/>
      <c r="R93" s="467"/>
    </row>
    <row r="94" spans="1:32" s="137" customFormat="1" x14ac:dyDescent="0.15">
      <c r="A94" s="138"/>
      <c r="B94" s="138"/>
      <c r="C94" s="138"/>
      <c r="D94" s="140"/>
      <c r="E94" s="140"/>
      <c r="F94" s="139"/>
      <c r="G94" s="139"/>
      <c r="H94" s="139"/>
      <c r="I94" s="139"/>
      <c r="J94" s="139"/>
      <c r="K94" s="139"/>
      <c r="L94" s="139"/>
      <c r="M94" s="139"/>
      <c r="N94" s="139"/>
    </row>
    <row r="95" spans="1:32" s="137" customFormat="1" x14ac:dyDescent="0.15">
      <c r="A95" s="138"/>
      <c r="B95" s="138"/>
      <c r="C95" s="138"/>
      <c r="D95" s="140"/>
      <c r="E95" s="140"/>
      <c r="F95" s="211"/>
      <c r="G95" s="211"/>
      <c r="H95" s="211"/>
      <c r="I95" s="211"/>
      <c r="J95" s="211"/>
      <c r="K95" s="211"/>
      <c r="L95" s="211"/>
      <c r="M95" s="211"/>
      <c r="N95" s="139"/>
    </row>
    <row r="96" spans="1:32" s="138" customFormat="1" ht="75.75" customHeight="1" x14ac:dyDescent="0.15">
      <c r="B96" s="572" t="s">
        <v>104</v>
      </c>
      <c r="C96" s="572"/>
      <c r="D96" s="572"/>
      <c r="E96" s="572"/>
      <c r="F96" s="212" t="str">
        <f>+D41</f>
        <v>HABILITADO</v>
      </c>
      <c r="G96" s="213"/>
      <c r="H96" s="214"/>
      <c r="I96" s="214"/>
      <c r="J96" s="214"/>
      <c r="K96" s="214"/>
      <c r="L96" s="214"/>
      <c r="M96" s="214"/>
      <c r="N96" s="215"/>
      <c r="O96" s="216"/>
      <c r="P96" s="216"/>
    </row>
    <row r="97" spans="1:19" s="138" customFormat="1" ht="27" customHeight="1" x14ac:dyDescent="0.15">
      <c r="B97" s="572" t="s">
        <v>105</v>
      </c>
      <c r="C97" s="572"/>
      <c r="D97" s="572"/>
      <c r="E97" s="572"/>
      <c r="F97" s="217" t="str">
        <f>+O22</f>
        <v>CUMPLE</v>
      </c>
      <c r="G97" s="218"/>
      <c r="H97" s="218"/>
      <c r="I97" s="218"/>
      <c r="J97" s="218"/>
      <c r="K97" s="218"/>
      <c r="L97" s="218"/>
      <c r="M97" s="218"/>
      <c r="N97" s="140"/>
    </row>
    <row r="98" spans="1:19" s="138" customFormat="1" ht="27" customHeight="1" x14ac:dyDescent="0.15">
      <c r="B98" s="572" t="s">
        <v>106</v>
      </c>
      <c r="C98" s="572"/>
      <c r="D98" s="572"/>
      <c r="E98" s="572"/>
      <c r="F98" s="219"/>
      <c r="G98" s="220"/>
      <c r="H98" s="220"/>
      <c r="I98" s="220"/>
      <c r="J98" s="220"/>
      <c r="K98" s="220"/>
      <c r="L98" s="220"/>
      <c r="M98" s="220"/>
      <c r="N98" s="140"/>
    </row>
    <row r="99" spans="1:19" s="137" customFormat="1" ht="27" customHeight="1" x14ac:dyDescent="0.15">
      <c r="A99" s="138"/>
      <c r="B99" s="568" t="s">
        <v>30</v>
      </c>
      <c r="C99" s="568"/>
      <c r="D99" s="568"/>
      <c r="E99" s="568"/>
      <c r="F99" s="221">
        <f>+H54</f>
        <v>0</v>
      </c>
      <c r="G99" s="222"/>
      <c r="H99" s="222"/>
      <c r="I99" s="222"/>
      <c r="J99" s="222"/>
      <c r="K99" s="222"/>
      <c r="L99" s="222"/>
      <c r="M99" s="222"/>
      <c r="N99" s="139"/>
    </row>
    <row r="100" spans="1:19" s="137" customFormat="1" ht="27" customHeight="1" x14ac:dyDescent="0.15">
      <c r="A100" s="138"/>
      <c r="B100" s="568" t="s">
        <v>29</v>
      </c>
      <c r="C100" s="568"/>
      <c r="D100" s="568"/>
      <c r="E100" s="568"/>
      <c r="F100" s="221">
        <f>H60</f>
        <v>20</v>
      </c>
      <c r="G100" s="222"/>
      <c r="H100" s="222"/>
      <c r="I100" s="222"/>
      <c r="J100" s="222"/>
      <c r="K100" s="222"/>
      <c r="L100" s="222"/>
      <c r="M100" s="222"/>
      <c r="N100" s="139"/>
    </row>
    <row r="101" spans="1:19" s="137" customFormat="1" ht="27" customHeight="1" x14ac:dyDescent="0.15">
      <c r="A101" s="138"/>
      <c r="B101" s="568" t="s">
        <v>31</v>
      </c>
      <c r="C101" s="568"/>
      <c r="D101" s="568"/>
      <c r="E101" s="568"/>
      <c r="F101" s="221">
        <f>+H68</f>
        <v>0</v>
      </c>
      <c r="G101" s="222"/>
      <c r="H101" s="222"/>
      <c r="I101" s="222"/>
      <c r="J101" s="222"/>
      <c r="K101" s="222"/>
      <c r="L101" s="222"/>
      <c r="M101" s="222"/>
      <c r="N101" s="139"/>
    </row>
    <row r="102" spans="1:19" s="137" customFormat="1" ht="27" customHeight="1" x14ac:dyDescent="0.15">
      <c r="A102" s="138"/>
      <c r="B102" s="441" t="s">
        <v>98</v>
      </c>
      <c r="C102" s="442"/>
      <c r="D102" s="442"/>
      <c r="E102" s="443"/>
      <c r="F102" s="221">
        <f>+H84</f>
        <v>5</v>
      </c>
      <c r="G102" s="222"/>
      <c r="H102" s="222"/>
      <c r="I102" s="222"/>
      <c r="J102" s="222"/>
      <c r="K102" s="222"/>
      <c r="L102" s="222"/>
      <c r="M102" s="222"/>
      <c r="N102" s="139"/>
    </row>
    <row r="103" spans="1:19" s="137" customFormat="1" ht="27" customHeight="1" x14ac:dyDescent="0.15">
      <c r="A103" s="138"/>
      <c r="B103" s="441" t="s">
        <v>32</v>
      </c>
      <c r="C103" s="442"/>
      <c r="D103" s="442"/>
      <c r="E103" s="443"/>
      <c r="F103" s="221">
        <f>H90</f>
        <v>0.25</v>
      </c>
      <c r="G103" s="222"/>
      <c r="H103" s="222"/>
      <c r="I103" s="222"/>
      <c r="J103" s="222"/>
      <c r="K103" s="222"/>
      <c r="L103" s="222"/>
      <c r="M103" s="222"/>
      <c r="N103" s="139"/>
    </row>
    <row r="104" spans="1:19" s="139" customFormat="1" ht="27" customHeight="1" x14ac:dyDescent="0.15">
      <c r="A104" s="138"/>
      <c r="B104" s="569" t="s">
        <v>107</v>
      </c>
      <c r="C104" s="569"/>
      <c r="D104" s="569"/>
      <c r="E104" s="569"/>
      <c r="F104" s="223">
        <f>SUM(F99:F103)</f>
        <v>25.25</v>
      </c>
      <c r="G104" s="224"/>
      <c r="H104" s="224"/>
      <c r="I104" s="224"/>
      <c r="J104" s="224"/>
      <c r="K104" s="224"/>
      <c r="L104" s="224"/>
      <c r="M104" s="224"/>
      <c r="O104" s="137"/>
      <c r="P104" s="137"/>
      <c r="Q104" s="137"/>
      <c r="R104" s="137"/>
      <c r="S104" s="137"/>
    </row>
    <row r="105" spans="1:19" s="139" customFormat="1" ht="27" customHeight="1" x14ac:dyDescent="0.15">
      <c r="A105" s="138"/>
      <c r="B105" s="570"/>
      <c r="C105" s="570"/>
      <c r="D105" s="570"/>
      <c r="E105" s="570"/>
      <c r="F105" s="570"/>
      <c r="G105" s="570"/>
      <c r="H105" s="570"/>
      <c r="I105" s="570"/>
      <c r="J105" s="570"/>
      <c r="K105" s="570"/>
      <c r="L105" s="570"/>
      <c r="M105" s="570"/>
      <c r="N105" s="570"/>
      <c r="O105" s="570"/>
      <c r="P105" s="137"/>
      <c r="Q105" s="137"/>
      <c r="R105" s="137"/>
      <c r="S105" s="137"/>
    </row>
    <row r="106" spans="1:19" s="140" customFormat="1" ht="38.25" customHeight="1" x14ac:dyDescent="0.2">
      <c r="B106" s="571" t="s">
        <v>108</v>
      </c>
      <c r="C106" s="571"/>
      <c r="D106" s="571"/>
      <c r="E106" s="571"/>
      <c r="F106" s="571"/>
      <c r="G106" s="571"/>
      <c r="H106" s="571"/>
      <c r="I106" s="571"/>
      <c r="J106" s="571"/>
      <c r="K106" s="571"/>
      <c r="L106" s="571"/>
      <c r="M106" s="571"/>
    </row>
    <row r="107" spans="1:19" ht="15" x14ac:dyDescent="0.15">
      <c r="D107" s="225" t="s">
        <v>109</v>
      </c>
      <c r="E107" s="226"/>
    </row>
    <row r="108" spans="1:19" ht="15" x14ac:dyDescent="0.2">
      <c r="D108" s="227">
        <v>1998</v>
      </c>
      <c r="E108" s="228">
        <v>203826</v>
      </c>
    </row>
    <row r="109" spans="1:19" ht="15" x14ac:dyDescent="0.2">
      <c r="D109" s="229">
        <v>1999</v>
      </c>
      <c r="E109" s="230">
        <v>236460</v>
      </c>
    </row>
    <row r="110" spans="1:19" ht="15" x14ac:dyDescent="0.2">
      <c r="D110" s="229">
        <v>2000</v>
      </c>
      <c r="E110" s="230">
        <v>260100</v>
      </c>
    </row>
    <row r="111" spans="1:19" ht="15" x14ac:dyDescent="0.2">
      <c r="D111" s="229">
        <v>2001</v>
      </c>
      <c r="E111" s="230">
        <v>286110</v>
      </c>
    </row>
    <row r="112" spans="1:19" ht="15" x14ac:dyDescent="0.2">
      <c r="D112" s="229">
        <v>2002</v>
      </c>
      <c r="E112" s="230">
        <v>309000</v>
      </c>
    </row>
    <row r="113" spans="4:5" ht="15" x14ac:dyDescent="0.2">
      <c r="D113" s="229">
        <v>2003</v>
      </c>
      <c r="E113" s="230">
        <v>332000</v>
      </c>
    </row>
    <row r="114" spans="4:5" ht="15" x14ac:dyDescent="0.2">
      <c r="D114" s="229">
        <v>2004</v>
      </c>
      <c r="E114" s="230">
        <v>358000</v>
      </c>
    </row>
    <row r="115" spans="4:5" ht="15" x14ac:dyDescent="0.2">
      <c r="D115" s="229">
        <v>2005</v>
      </c>
      <c r="E115" s="230">
        <v>381500</v>
      </c>
    </row>
    <row r="116" spans="4:5" ht="15" x14ac:dyDescent="0.2">
      <c r="D116" s="229">
        <v>2006</v>
      </c>
      <c r="E116" s="230">
        <v>408000</v>
      </c>
    </row>
    <row r="117" spans="4:5" ht="15" x14ac:dyDescent="0.2">
      <c r="D117" s="229">
        <v>2007</v>
      </c>
      <c r="E117" s="230">
        <v>433700</v>
      </c>
    </row>
    <row r="118" spans="4:5" ht="15" x14ac:dyDescent="0.2">
      <c r="D118" s="229">
        <v>2008</v>
      </c>
      <c r="E118" s="230">
        <v>461500</v>
      </c>
    </row>
    <row r="119" spans="4:5" ht="15" x14ac:dyDescent="0.2">
      <c r="D119" s="229">
        <v>2009</v>
      </c>
      <c r="E119" s="230">
        <v>496900</v>
      </c>
    </row>
    <row r="120" spans="4:5" ht="15" x14ac:dyDescent="0.2">
      <c r="D120" s="229">
        <v>2010</v>
      </c>
      <c r="E120" s="230">
        <v>515000</v>
      </c>
    </row>
    <row r="121" spans="4:5" ht="15" x14ac:dyDescent="0.2">
      <c r="D121" s="231">
        <v>2011</v>
      </c>
      <c r="E121" s="232">
        <v>535600</v>
      </c>
    </row>
    <row r="122" spans="4:5" ht="15" x14ac:dyDescent="0.2">
      <c r="D122" s="231">
        <v>2012</v>
      </c>
      <c r="E122" s="232">
        <v>566700</v>
      </c>
    </row>
    <row r="123" spans="4:5" ht="15" x14ac:dyDescent="0.2">
      <c r="D123" s="231">
        <v>2013</v>
      </c>
      <c r="E123" s="232">
        <v>589500</v>
      </c>
    </row>
    <row r="124" spans="4:5" ht="15" x14ac:dyDescent="0.2">
      <c r="D124" s="231">
        <v>2014</v>
      </c>
      <c r="E124" s="232">
        <v>616000</v>
      </c>
    </row>
    <row r="125" spans="4:5" ht="15" x14ac:dyDescent="0.2">
      <c r="D125" s="231">
        <v>2015</v>
      </c>
      <c r="E125" s="232">
        <v>644350</v>
      </c>
    </row>
    <row r="126" spans="4:5" ht="15" x14ac:dyDescent="0.2">
      <c r="D126" s="231">
        <v>2016</v>
      </c>
      <c r="E126" s="232">
        <v>689454</v>
      </c>
    </row>
    <row r="127" spans="4:5" ht="15" x14ac:dyDescent="0.2">
      <c r="D127" s="231">
        <v>2017</v>
      </c>
      <c r="E127" s="232">
        <v>737717</v>
      </c>
    </row>
    <row r="128" spans="4:5" ht="15" x14ac:dyDescent="0.2">
      <c r="D128" s="231">
        <v>2018</v>
      </c>
      <c r="E128" s="232">
        <v>781242</v>
      </c>
    </row>
    <row r="129" spans="4:5" ht="15" x14ac:dyDescent="0.2">
      <c r="D129" s="231">
        <v>2019</v>
      </c>
      <c r="E129" s="232">
        <v>828116</v>
      </c>
    </row>
    <row r="130" spans="4:5" ht="15" x14ac:dyDescent="0.2">
      <c r="D130" s="231">
        <v>2020</v>
      </c>
      <c r="E130" s="232">
        <v>877803</v>
      </c>
    </row>
    <row r="131" spans="4:5" ht="15" x14ac:dyDescent="0.2">
      <c r="D131" s="231">
        <v>2021</v>
      </c>
      <c r="E131" s="232">
        <v>908526</v>
      </c>
    </row>
    <row r="132" spans="4:5" ht="15" x14ac:dyDescent="0.2">
      <c r="D132" s="231">
        <v>2022</v>
      </c>
      <c r="E132" s="232">
        <v>1000000</v>
      </c>
    </row>
    <row r="133" spans="4:5" ht="15" x14ac:dyDescent="0.2">
      <c r="D133" s="231">
        <v>2023</v>
      </c>
      <c r="E133" s="233" t="s">
        <v>110</v>
      </c>
    </row>
    <row r="134" spans="4:5" ht="15" x14ac:dyDescent="0.2">
      <c r="D134" s="231">
        <v>2024</v>
      </c>
      <c r="E134" s="232">
        <v>1300000</v>
      </c>
    </row>
    <row r="135" spans="4:5" ht="15" x14ac:dyDescent="0.2">
      <c r="D135" s="135"/>
      <c r="E135" s="231" t="s">
        <v>110</v>
      </c>
    </row>
  </sheetData>
  <sheetProtection algorithmName="SHA-512" hashValue="1LycBI59P1i2XWqllJ7er31EbSwJrgjF2K8lCv4mW1onoC5wH6enIrN06CPWAkYXuf+nWqMyFnwYya460dQfiQ==" saltValue="zzc7KOGaJYyO+TaDHWmt6A==" spinCount="100000" sheet="1" objects="1" scenarios="1"/>
  <mergeCells count="129">
    <mergeCell ref="B101:E101"/>
    <mergeCell ref="B102:E102"/>
    <mergeCell ref="B103:E103"/>
    <mergeCell ref="B104:E104"/>
    <mergeCell ref="B105:O105"/>
    <mergeCell ref="B106:M106"/>
    <mergeCell ref="A93:R93"/>
    <mergeCell ref="B96:E96"/>
    <mergeCell ref="B97:E97"/>
    <mergeCell ref="B98:E98"/>
    <mergeCell ref="B99:E99"/>
    <mergeCell ref="B100:E100"/>
    <mergeCell ref="B87:L87"/>
    <mergeCell ref="B89:E89"/>
    <mergeCell ref="I89:L89"/>
    <mergeCell ref="B90:E90"/>
    <mergeCell ref="F90:F91"/>
    <mergeCell ref="H90:H91"/>
    <mergeCell ref="I90:L91"/>
    <mergeCell ref="B91:E91"/>
    <mergeCell ref="F78:G78"/>
    <mergeCell ref="B79:E79"/>
    <mergeCell ref="B81:L81"/>
    <mergeCell ref="B83:E83"/>
    <mergeCell ref="I83:L83"/>
    <mergeCell ref="B84:E84"/>
    <mergeCell ref="F84:F85"/>
    <mergeCell ref="H84:H85"/>
    <mergeCell ref="I84:L85"/>
    <mergeCell ref="B85:E85"/>
    <mergeCell ref="A73:A75"/>
    <mergeCell ref="B73:E73"/>
    <mergeCell ref="B74:E74"/>
    <mergeCell ref="B75:E75"/>
    <mergeCell ref="B76:E76"/>
    <mergeCell ref="B77:E77"/>
    <mergeCell ref="B65:L65"/>
    <mergeCell ref="I67:L67"/>
    <mergeCell ref="B68:E68"/>
    <mergeCell ref="H68:H78"/>
    <mergeCell ref="I68:L78"/>
    <mergeCell ref="B69:E69"/>
    <mergeCell ref="B70:E70"/>
    <mergeCell ref="B71:E71"/>
    <mergeCell ref="B72:G72"/>
    <mergeCell ref="B78:E78"/>
    <mergeCell ref="B54:E54"/>
    <mergeCell ref="I54:L54"/>
    <mergeCell ref="B57:L57"/>
    <mergeCell ref="I59:L59"/>
    <mergeCell ref="B60:E60"/>
    <mergeCell ref="G60:G61"/>
    <mergeCell ref="H60:H61"/>
    <mergeCell ref="I60:L60"/>
    <mergeCell ref="B61:E61"/>
    <mergeCell ref="I61:L61"/>
    <mergeCell ref="B45:E45"/>
    <mergeCell ref="G45:H45"/>
    <mergeCell ref="I45:L45"/>
    <mergeCell ref="A49:R49"/>
    <mergeCell ref="B51:L51"/>
    <mergeCell ref="I53:L53"/>
    <mergeCell ref="A34:C34"/>
    <mergeCell ref="A35:C35"/>
    <mergeCell ref="A38:R38"/>
    <mergeCell ref="A40:C41"/>
    <mergeCell ref="B42:L42"/>
    <mergeCell ref="G44:H44"/>
    <mergeCell ref="I44:L44"/>
    <mergeCell ref="Q27:R27"/>
    <mergeCell ref="A29:D29"/>
    <mergeCell ref="A30:C30"/>
    <mergeCell ref="A31:C31"/>
    <mergeCell ref="A32:C32"/>
    <mergeCell ref="A33:C33"/>
    <mergeCell ref="I24:K24"/>
    <mergeCell ref="M24:N24"/>
    <mergeCell ref="P24:R24"/>
    <mergeCell ref="I25:K25"/>
    <mergeCell ref="M25:N25"/>
    <mergeCell ref="P25:R25"/>
    <mergeCell ref="I26:K26"/>
    <mergeCell ref="M26:N26"/>
    <mergeCell ref="P26:R26"/>
    <mergeCell ref="I22:K22"/>
    <mergeCell ref="M22:N22"/>
    <mergeCell ref="P22:R22"/>
    <mergeCell ref="I23:K23"/>
    <mergeCell ref="M23:N23"/>
    <mergeCell ref="P23:R23"/>
    <mergeCell ref="A18:F18"/>
    <mergeCell ref="H18:L18"/>
    <mergeCell ref="Q18:R18"/>
    <mergeCell ref="A20:R20"/>
    <mergeCell ref="I21:K21"/>
    <mergeCell ref="M21:N21"/>
    <mergeCell ref="P21:R21"/>
    <mergeCell ref="A14:R14"/>
    <mergeCell ref="A15:D15"/>
    <mergeCell ref="E15:G15"/>
    <mergeCell ref="A16:D16"/>
    <mergeCell ref="E16:G16"/>
    <mergeCell ref="H16:L16"/>
    <mergeCell ref="M16:P16"/>
    <mergeCell ref="Q16:R17"/>
    <mergeCell ref="A17:F17"/>
    <mergeCell ref="H17:L17"/>
    <mergeCell ref="A12:D12"/>
    <mergeCell ref="E12:R12"/>
    <mergeCell ref="A5:B5"/>
    <mergeCell ref="C5:L5"/>
    <mergeCell ref="M5:R5"/>
    <mergeCell ref="A7:R7"/>
    <mergeCell ref="A8:D9"/>
    <mergeCell ref="E8:R8"/>
    <mergeCell ref="E9:R9"/>
    <mergeCell ref="A1:R1"/>
    <mergeCell ref="A2:R2"/>
    <mergeCell ref="A3:B3"/>
    <mergeCell ref="C3:D3"/>
    <mergeCell ref="F3:R3"/>
    <mergeCell ref="A4:B4"/>
    <mergeCell ref="C4:L4"/>
    <mergeCell ref="M4:R4"/>
    <mergeCell ref="A10:D11"/>
    <mergeCell ref="E10:L10"/>
    <mergeCell ref="M10:R10"/>
    <mergeCell ref="E11:L11"/>
    <mergeCell ref="M11:R11"/>
  </mergeCells>
  <phoneticPr fontId="15" type="noConversion"/>
  <conditionalFormatting sqref="D33:D35">
    <cfRule type="cellIs" dxfId="13" priority="10" operator="equal">
      <formula>"N/A"</formula>
    </cfRule>
  </conditionalFormatting>
  <conditionalFormatting sqref="D41:E41">
    <cfRule type="cellIs" dxfId="12" priority="3" operator="equal">
      <formula>"NO HABILITADO"</formula>
    </cfRule>
  </conditionalFormatting>
  <conditionalFormatting sqref="F96">
    <cfRule type="cellIs" dxfId="11" priority="4" operator="equal">
      <formula>"NO HABILITADO"</formula>
    </cfRule>
  </conditionalFormatting>
  <conditionalFormatting sqref="G18">
    <cfRule type="expression" dxfId="10" priority="11">
      <formula>SUM($G$18:$G$18)=0</formula>
    </cfRule>
    <cfRule type="expression" dxfId="9" priority="12">
      <formula>SUM($G$18:$G$18)&lt;100%</formula>
    </cfRule>
  </conditionalFormatting>
  <conditionalFormatting sqref="G45 G46:H47">
    <cfRule type="expression" dxfId="8" priority="2">
      <formula>#REF!="INHABILITADO"</formula>
    </cfRule>
  </conditionalFormatting>
  <conditionalFormatting sqref="G68:G71 G84:G86 G90:G92">
    <cfRule type="expression" dxfId="7" priority="5">
      <formula>#REF!="INHABILITADO"</formula>
    </cfRule>
  </conditionalFormatting>
  <conditionalFormatting sqref="G54:H54 G73:G77 G79">
    <cfRule type="expression" dxfId="6" priority="7">
      <formula>#REF!="INHABILITADO"</formula>
    </cfRule>
  </conditionalFormatting>
  <conditionalFormatting sqref="G60:H60">
    <cfRule type="expression" dxfId="5" priority="9">
      <formula>#REF!="INHABILITADO"</formula>
    </cfRule>
  </conditionalFormatting>
  <conditionalFormatting sqref="H68">
    <cfRule type="expression" dxfId="4" priority="8">
      <formula>$C$3="INHABILITADO"</formula>
    </cfRule>
  </conditionalFormatting>
  <conditionalFormatting sqref="H84">
    <cfRule type="expression" dxfId="3" priority="6">
      <formula>#REF!="INHABILITADO"</formula>
    </cfRule>
  </conditionalFormatting>
  <conditionalFormatting sqref="H90">
    <cfRule type="expression" dxfId="2" priority="1">
      <formula>#REF!="INHABILITADO"</formula>
    </cfRule>
  </conditionalFormatting>
  <dataValidations count="4">
    <dataValidation type="list" allowBlank="1" showInputMessage="1" showErrorMessage="1" sqref="Q18:R18 G79 O22:O26 U1:U2" xr:uid="{713C919D-A48C-4741-ADE4-DF9E5E66AE00}">
      <formula1>$U$1:$U$2</formula1>
    </dataValidation>
    <dataValidation type="list" allowBlank="1" showInputMessage="1" showErrorMessage="1" sqref="D33:D35" xr:uid="{5EA3A74A-14BC-4E23-95E7-20208E96353B}">
      <formula1>$U$1:$U$3</formula1>
    </dataValidation>
    <dataValidation type="list" allowBlank="1" showInputMessage="1" showErrorMessage="1" sqref="G45:G47 G68 G54 G60" xr:uid="{3D0F0BA9-EAD6-40CA-B9CD-911C6600B528}">
      <formula1>$W$1:$W$2</formula1>
    </dataValidation>
    <dataValidation type="list" allowBlank="1" showInputMessage="1" showErrorMessage="1" sqref="G69:G71 G73:G77 G84:G86 G90:G92" xr:uid="{86C9FB69-8455-47D4-82D5-FC04A7386BC0}">
      <formula1>$W$1:$W$3</formula1>
    </dataValidation>
  </dataValidations>
  <printOptions horizontalCentered="1"/>
  <pageMargins left="0.19685039370078741" right="0.19685039370078741" top="0.39370078740157483" bottom="0.39370078740157483" header="0.31496062992125984" footer="0.31496062992125984"/>
  <pageSetup paperSize="9" scale="29" orientation="portrait" r:id="rId1"/>
  <rowBreaks count="1" manualBreakCount="1">
    <brk id="64" max="16383" man="1"/>
  </rowBreaks>
  <colBreaks count="1" manualBreakCount="1">
    <brk id="1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6EE28-9155-432B-ADF5-985DDD14B2A8}">
  <dimension ref="A1:P50"/>
  <sheetViews>
    <sheetView showGridLines="0" topLeftCell="A4" zoomScaleNormal="100" workbookViewId="0">
      <selection activeCell="C9" sqref="C9"/>
    </sheetView>
  </sheetViews>
  <sheetFormatPr baseColWidth="10" defaultColWidth="0" defaultRowHeight="15" customHeight="1" zeroHeight="1" x14ac:dyDescent="0.2"/>
  <cols>
    <col min="1" max="1" width="5.6640625" style="279" customWidth="1"/>
    <col min="2" max="2" width="53.83203125" style="278" customWidth="1"/>
    <col min="3" max="3" width="28.5" style="278" customWidth="1"/>
    <col min="4" max="4" width="20.1640625" style="278" customWidth="1"/>
    <col min="5" max="5" width="44.5" style="278" customWidth="1"/>
    <col min="6" max="6" width="11.5" style="278" customWidth="1"/>
    <col min="7" max="16384" width="0" style="278" hidden="1"/>
  </cols>
  <sheetData>
    <row r="1" spans="1:16" x14ac:dyDescent="0.2">
      <c r="A1" s="575" t="s">
        <v>137</v>
      </c>
      <c r="B1" s="575"/>
      <c r="C1" s="575"/>
      <c r="D1" s="575"/>
    </row>
    <row r="2" spans="1:16" ht="114.5" customHeight="1" x14ac:dyDescent="0.2">
      <c r="A2" s="576" t="s">
        <v>165</v>
      </c>
      <c r="B2" s="576"/>
      <c r="C2" s="576"/>
      <c r="D2" s="576"/>
    </row>
    <row r="3" spans="1:16" x14ac:dyDescent="0.2">
      <c r="J3" s="280"/>
      <c r="K3" s="280"/>
      <c r="L3" s="280"/>
      <c r="M3" s="280"/>
      <c r="N3" s="280"/>
      <c r="O3" s="280"/>
      <c r="P3" s="280"/>
    </row>
    <row r="4" spans="1:16" ht="15" customHeight="1" x14ac:dyDescent="0.2">
      <c r="A4" s="575" t="s">
        <v>138</v>
      </c>
      <c r="B4" s="575"/>
      <c r="C4" s="575"/>
      <c r="D4" s="575"/>
      <c r="E4" s="575"/>
      <c r="J4" s="280"/>
      <c r="K4" s="280"/>
      <c r="L4" s="280"/>
      <c r="M4" s="280"/>
      <c r="N4" s="280"/>
      <c r="O4" s="280"/>
      <c r="P4" s="281"/>
    </row>
    <row r="5" spans="1:16" x14ac:dyDescent="0.2">
      <c r="A5" s="575" t="s">
        <v>139</v>
      </c>
      <c r="B5" s="575"/>
      <c r="C5" s="575"/>
      <c r="D5" s="575"/>
      <c r="E5" s="575"/>
      <c r="J5" s="280"/>
      <c r="K5" s="280"/>
      <c r="L5" s="280"/>
      <c r="M5" s="280"/>
      <c r="N5" s="280"/>
      <c r="O5" s="280"/>
    </row>
    <row r="6" spans="1:16" x14ac:dyDescent="0.2">
      <c r="A6" s="575"/>
      <c r="B6" s="575"/>
      <c r="C6" s="575"/>
      <c r="D6" s="575"/>
      <c r="E6" s="575"/>
      <c r="I6" s="277"/>
      <c r="J6" s="277"/>
      <c r="K6" s="277"/>
      <c r="L6" s="277"/>
      <c r="M6" s="277"/>
      <c r="N6" s="277"/>
      <c r="O6" s="277"/>
    </row>
    <row r="7" spans="1:16" x14ac:dyDescent="0.2">
      <c r="A7" s="280"/>
      <c r="I7" s="277"/>
      <c r="J7" s="277"/>
      <c r="K7" s="277"/>
      <c r="L7" s="277"/>
      <c r="M7" s="277"/>
      <c r="N7" s="277"/>
      <c r="O7" s="277"/>
    </row>
    <row r="8" spans="1:16" ht="15" customHeight="1" x14ac:dyDescent="0.2">
      <c r="A8" s="573" t="s">
        <v>140</v>
      </c>
      <c r="B8" s="574"/>
      <c r="C8" s="290">
        <f>MEDIAN(C13:C14)</f>
        <v>215.17</v>
      </c>
    </row>
    <row r="9" spans="1:16" ht="15" customHeight="1" x14ac:dyDescent="0.2">
      <c r="A9" s="573" t="s">
        <v>141</v>
      </c>
      <c r="B9" s="574"/>
      <c r="C9" s="291">
        <v>68.5</v>
      </c>
    </row>
    <row r="10" spans="1:16" ht="15" customHeight="1" x14ac:dyDescent="0.2">
      <c r="A10" s="573" t="s">
        <v>142</v>
      </c>
      <c r="B10" s="574"/>
      <c r="C10" s="290" cm="1">
        <f t="array" ref="C10">INDEX(C13:C14,MATCH(MIN(ABS(C13:C14-C8)),ABS(C13:C14-C8),0))</f>
        <v>45.53</v>
      </c>
    </row>
    <row r="11" spans="1:16" x14ac:dyDescent="0.2">
      <c r="C11" s="292"/>
    </row>
    <row r="12" spans="1:16" ht="32.25" customHeight="1" x14ac:dyDescent="0.2">
      <c r="A12" s="282" t="s">
        <v>143</v>
      </c>
      <c r="B12" s="282" t="s">
        <v>144</v>
      </c>
      <c r="C12" s="293" t="s">
        <v>145</v>
      </c>
      <c r="D12" s="282" t="s">
        <v>146</v>
      </c>
      <c r="E12" s="282" t="s">
        <v>73</v>
      </c>
    </row>
    <row r="13" spans="1:16" ht="14.25" customHeight="1" x14ac:dyDescent="0.2">
      <c r="A13" s="283">
        <v>1</v>
      </c>
      <c r="B13" s="284" t="s">
        <v>9</v>
      </c>
      <c r="C13" s="290">
        <v>384.81</v>
      </c>
      <c r="D13" s="294">
        <f>IF(ROUND((1-(ABS($C$10-C13)/$C$10))*$C$9,7)&lt;=0,0,ROUND((1-(ABS($C$10-C13)/$C$10))*$C$9,7))</f>
        <v>0</v>
      </c>
      <c r="E13" s="284"/>
    </row>
    <row r="14" spans="1:16" x14ac:dyDescent="0.2">
      <c r="A14" s="283">
        <v>2</v>
      </c>
      <c r="B14" s="284" t="s">
        <v>116</v>
      </c>
      <c r="C14" s="290">
        <v>45.53</v>
      </c>
      <c r="D14" s="294">
        <f>C9</f>
        <v>68.5</v>
      </c>
      <c r="E14" s="284"/>
    </row>
    <row r="15" spans="1:16" x14ac:dyDescent="0.2"/>
    <row r="16" spans="1:16" x14ac:dyDescent="0.2"/>
    <row r="17" spans="2:16" x14ac:dyDescent="0.2"/>
    <row r="18" spans="2:16" x14ac:dyDescent="0.2"/>
    <row r="19" spans="2:16" s="279" customFormat="1" x14ac:dyDescent="0.2">
      <c r="B19" s="278"/>
      <c r="C19" s="278"/>
      <c r="D19" s="278"/>
      <c r="E19" s="278"/>
      <c r="F19" s="278"/>
      <c r="G19" s="278"/>
      <c r="H19" s="278"/>
      <c r="I19" s="278"/>
      <c r="J19" s="278"/>
      <c r="K19" s="278"/>
      <c r="L19" s="278"/>
      <c r="M19" s="278"/>
      <c r="N19" s="278"/>
      <c r="O19" s="278"/>
      <c r="P19" s="278"/>
    </row>
    <row r="20" spans="2:16" s="279" customFormat="1" x14ac:dyDescent="0.2">
      <c r="B20" s="278"/>
      <c r="C20" s="278"/>
      <c r="D20" s="278"/>
      <c r="E20" s="278"/>
      <c r="F20" s="278"/>
      <c r="G20" s="278"/>
      <c r="H20" s="278"/>
      <c r="I20" s="278"/>
      <c r="J20" s="278"/>
      <c r="K20" s="278"/>
      <c r="L20" s="278"/>
      <c r="M20" s="278"/>
      <c r="N20" s="278"/>
      <c r="O20" s="278"/>
      <c r="P20" s="278"/>
    </row>
    <row r="21" spans="2:16" ht="15" customHeight="1" x14ac:dyDescent="0.2"/>
    <row r="22" spans="2:16" ht="15" customHeight="1" x14ac:dyDescent="0.2"/>
    <row r="23" spans="2:16" ht="15" customHeight="1" x14ac:dyDescent="0.2"/>
    <row r="24" spans="2:16" ht="15" customHeight="1" x14ac:dyDescent="0.2"/>
    <row r="25" spans="2:16" ht="15" customHeight="1" x14ac:dyDescent="0.2"/>
    <row r="26" spans="2:16" ht="15" customHeight="1" x14ac:dyDescent="0.2"/>
    <row r="27" spans="2:16" ht="15" customHeight="1" x14ac:dyDescent="0.2"/>
    <row r="28" spans="2:16" ht="15" customHeight="1" x14ac:dyDescent="0.2"/>
    <row r="29" spans="2:16" ht="15" customHeight="1" x14ac:dyDescent="0.2"/>
    <row r="30" spans="2:16" ht="15" customHeight="1" x14ac:dyDescent="0.2"/>
    <row r="31" spans="2:16" ht="15" customHeight="1" x14ac:dyDescent="0.2"/>
    <row r="32" spans="2:16"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sheetData>
  <sheetProtection algorithmName="SHA-512" hashValue="9T+Mr3FqsZCtLrKXqPJVoUVKwvzHK4vfDQvZhoXT5/+dx4EY5aAfUbLEVm9+9+OhvpaYMHYGenHzSOw7Gnd4hw==" saltValue="bOyFuXvPUjuSN47OI+YMag==" spinCount="100000" sheet="1" objects="1" scenarios="1"/>
  <mergeCells count="8">
    <mergeCell ref="A9:B9"/>
    <mergeCell ref="A10:B10"/>
    <mergeCell ref="A1:D1"/>
    <mergeCell ref="A2:D2"/>
    <mergeCell ref="A4:E4"/>
    <mergeCell ref="A5:E5"/>
    <mergeCell ref="A6:E6"/>
    <mergeCell ref="A8:B8"/>
  </mergeCells>
  <conditionalFormatting sqref="A1:A2 A4:A7 I6:I7">
    <cfRule type="cellIs" dxfId="1" priority="1" stopIfTrue="1" operator="equal">
      <formula>$M$9</formula>
    </cfRule>
  </conditionalFormatting>
  <conditionalFormatting sqref="C13:C14">
    <cfRule type="cellIs" dxfId="0" priority="2" operator="equal">
      <formula>$C$10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21"/>
  <sheetViews>
    <sheetView showGridLines="0" view="pageBreakPreview" zoomScale="60" zoomScaleNormal="85" workbookViewId="0">
      <pane xSplit="1" topLeftCell="B1" activePane="topRight" state="frozen"/>
      <selection activeCell="A2" sqref="A2"/>
      <selection pane="topRight" activeCell="K7" sqref="K7"/>
    </sheetView>
  </sheetViews>
  <sheetFormatPr baseColWidth="10" defaultColWidth="11.5" defaultRowHeight="16.5" customHeight="1" x14ac:dyDescent="0.15"/>
  <cols>
    <col min="1" max="1" width="8.83203125" style="111" customWidth="1"/>
    <col min="2" max="2" width="43" style="98" customWidth="1"/>
    <col min="3" max="3" width="16.83203125" style="113" bestFit="1" customWidth="1"/>
    <col min="4" max="4" width="27.33203125" style="113" customWidth="1"/>
    <col min="5" max="5" width="17.6640625" style="113" customWidth="1"/>
    <col min="6" max="9" width="18.6640625" style="113" customWidth="1"/>
    <col min="10" max="13" width="16.33203125" style="111" customWidth="1"/>
    <col min="14" max="14" width="11.33203125" style="114" customWidth="1"/>
    <col min="15" max="15" width="46.33203125" style="114" customWidth="1"/>
    <col min="16" max="16" width="28.5" style="114" customWidth="1"/>
    <col min="17" max="17" width="22.5" style="114" bestFit="1" customWidth="1"/>
    <col min="18" max="18" width="29" style="98" customWidth="1"/>
    <col min="19" max="16384" width="11.5" style="98"/>
  </cols>
  <sheetData>
    <row r="1" spans="1:23" ht="111" customHeight="1" x14ac:dyDescent="0.15">
      <c r="A1" s="237"/>
      <c r="B1" s="581" t="s">
        <v>147</v>
      </c>
      <c r="C1" s="582"/>
      <c r="D1" s="582"/>
      <c r="E1" s="582"/>
      <c r="F1" s="582"/>
      <c r="G1" s="582"/>
      <c r="H1" s="582"/>
      <c r="I1" s="582"/>
      <c r="J1" s="582"/>
      <c r="K1" s="582"/>
      <c r="L1" s="582"/>
      <c r="M1" s="582"/>
      <c r="N1" s="582"/>
      <c r="O1" s="582"/>
      <c r="P1" s="582"/>
      <c r="Q1" s="582"/>
      <c r="R1" s="583"/>
    </row>
    <row r="2" spans="1:23" s="101" customFormat="1" ht="33.75" customHeight="1" x14ac:dyDescent="0.2">
      <c r="A2" s="584" t="s">
        <v>148</v>
      </c>
      <c r="B2" s="585" t="s">
        <v>24</v>
      </c>
      <c r="C2" s="579" t="s">
        <v>149</v>
      </c>
      <c r="D2" s="580"/>
      <c r="E2" s="238"/>
      <c r="F2" s="238"/>
      <c r="G2" s="239"/>
      <c r="H2" s="239"/>
      <c r="I2" s="239"/>
      <c r="J2" s="586" t="s">
        <v>150</v>
      </c>
      <c r="K2" s="587"/>
      <c r="L2" s="588"/>
      <c r="M2" s="240"/>
      <c r="N2" s="241"/>
      <c r="O2" s="589" t="s">
        <v>73</v>
      </c>
      <c r="P2" s="589"/>
      <c r="Q2" s="577" t="s">
        <v>151</v>
      </c>
      <c r="R2" s="578"/>
    </row>
    <row r="3" spans="1:23" s="101" customFormat="1" ht="82.5" customHeight="1" x14ac:dyDescent="0.2">
      <c r="A3" s="584"/>
      <c r="B3" s="584"/>
      <c r="C3" s="102" t="s">
        <v>69</v>
      </c>
      <c r="D3" s="100" t="s">
        <v>152</v>
      </c>
      <c r="E3" s="591" t="s">
        <v>153</v>
      </c>
      <c r="F3" s="591" t="s">
        <v>154</v>
      </c>
      <c r="G3" s="591" t="s">
        <v>155</v>
      </c>
      <c r="H3" s="234" t="s">
        <v>156</v>
      </c>
      <c r="I3" s="234" t="s">
        <v>157</v>
      </c>
      <c r="J3" s="103" t="s">
        <v>29</v>
      </c>
      <c r="K3" s="103" t="s">
        <v>158</v>
      </c>
      <c r="L3" s="103" t="s">
        <v>31</v>
      </c>
      <c r="M3" s="103" t="s">
        <v>32</v>
      </c>
      <c r="N3" s="594" t="s">
        <v>59</v>
      </c>
      <c r="O3" s="590"/>
      <c r="P3" s="590"/>
      <c r="Q3" s="579"/>
      <c r="R3" s="580"/>
    </row>
    <row r="4" spans="1:23" s="101" customFormat="1" ht="33.75" customHeight="1" x14ac:dyDescent="0.2">
      <c r="A4" s="584"/>
      <c r="B4" s="584"/>
      <c r="C4" s="598" t="s">
        <v>159</v>
      </c>
      <c r="D4" s="598" t="s">
        <v>159</v>
      </c>
      <c r="E4" s="592"/>
      <c r="F4" s="592"/>
      <c r="G4" s="592"/>
      <c r="H4" s="594" t="s">
        <v>146</v>
      </c>
      <c r="I4" s="594" t="s">
        <v>146</v>
      </c>
      <c r="J4" s="594" t="s">
        <v>146</v>
      </c>
      <c r="K4" s="594" t="s">
        <v>146</v>
      </c>
      <c r="L4" s="594" t="s">
        <v>146</v>
      </c>
      <c r="M4" s="600" t="s">
        <v>146</v>
      </c>
      <c r="N4" s="594"/>
      <c r="O4" s="590"/>
      <c r="P4" s="590"/>
      <c r="Q4" s="100" t="s">
        <v>160</v>
      </c>
      <c r="R4" s="236">
        <v>311098793</v>
      </c>
      <c r="S4" s="235"/>
      <c r="T4" s="235"/>
      <c r="U4" s="235"/>
      <c r="V4" s="235"/>
      <c r="W4" s="235"/>
    </row>
    <row r="5" spans="1:23" s="104" customFormat="1" ht="94.5" customHeight="1" x14ac:dyDescent="0.2">
      <c r="A5" s="584"/>
      <c r="B5" s="584"/>
      <c r="C5" s="598"/>
      <c r="D5" s="598"/>
      <c r="E5" s="593"/>
      <c r="F5" s="593"/>
      <c r="G5" s="593"/>
      <c r="H5" s="594"/>
      <c r="I5" s="594"/>
      <c r="J5" s="594"/>
      <c r="K5" s="594"/>
      <c r="L5" s="594"/>
      <c r="M5" s="600"/>
      <c r="N5" s="594"/>
      <c r="O5" s="590"/>
      <c r="P5" s="590"/>
      <c r="Q5" s="99" t="s">
        <v>161</v>
      </c>
      <c r="R5" s="100" t="s">
        <v>162</v>
      </c>
    </row>
    <row r="6" spans="1:23" s="109" customFormat="1" ht="81.75" customHeight="1" x14ac:dyDescent="0.2">
      <c r="A6" s="105">
        <v>1</v>
      </c>
      <c r="B6" s="106" t="str">
        <f>+'EVALUACIÓN EXPERIENCIA NVP'!A18</f>
        <v>CONSORCIO NVP</v>
      </c>
      <c r="C6" s="289" t="s">
        <v>1</v>
      </c>
      <c r="D6" s="289" t="s">
        <v>163</v>
      </c>
      <c r="E6" s="289" t="s">
        <v>1</v>
      </c>
      <c r="F6" s="289" t="s">
        <v>1</v>
      </c>
      <c r="G6" s="289" t="s">
        <v>1</v>
      </c>
      <c r="H6" s="288">
        <v>0</v>
      </c>
      <c r="I6" s="243">
        <v>10</v>
      </c>
      <c r="J6" s="243">
        <v>20</v>
      </c>
      <c r="K6" s="243">
        <v>1</v>
      </c>
      <c r="L6" s="243">
        <v>0.25</v>
      </c>
      <c r="M6" s="243">
        <v>0.25</v>
      </c>
      <c r="N6" s="107">
        <f>SUM(H6:M6)</f>
        <v>31.5</v>
      </c>
      <c r="O6" s="599"/>
      <c r="P6" s="599"/>
      <c r="Q6" s="18">
        <v>311098667</v>
      </c>
      <c r="R6" s="108" t="s">
        <v>1</v>
      </c>
    </row>
    <row r="7" spans="1:23" s="109" customFormat="1" ht="71.25" customHeight="1" x14ac:dyDescent="0.2">
      <c r="A7" s="105">
        <v>2</v>
      </c>
      <c r="B7" s="110" t="s">
        <v>164</v>
      </c>
      <c r="C7" s="289" t="s">
        <v>1</v>
      </c>
      <c r="D7" s="289" t="s">
        <v>1</v>
      </c>
      <c r="E7" s="289" t="s">
        <v>1</v>
      </c>
      <c r="F7" s="289" t="s">
        <v>1</v>
      </c>
      <c r="G7" s="289" t="s">
        <v>1</v>
      </c>
      <c r="H7" s="288">
        <v>68.5</v>
      </c>
      <c r="I7" s="243">
        <v>5</v>
      </c>
      <c r="J7" s="243">
        <v>20</v>
      </c>
      <c r="K7" s="243">
        <v>0</v>
      </c>
      <c r="L7" s="243">
        <v>0</v>
      </c>
      <c r="M7" s="243">
        <v>0.25</v>
      </c>
      <c r="N7" s="107">
        <f>SUM(H7:M7)</f>
        <v>93.75</v>
      </c>
      <c r="O7" s="595"/>
      <c r="P7" s="596"/>
      <c r="Q7" s="268">
        <v>310919749</v>
      </c>
      <c r="R7" s="119" t="s">
        <v>1</v>
      </c>
    </row>
    <row r="9" spans="1:23" ht="19" x14ac:dyDescent="0.15">
      <c r="B9" s="112"/>
      <c r="C9" s="98"/>
      <c r="J9" s="113"/>
    </row>
    <row r="10" spans="1:23" ht="19" x14ac:dyDescent="0.15">
      <c r="B10" s="115"/>
      <c r="C10" s="98"/>
      <c r="J10" s="113"/>
    </row>
    <row r="11" spans="1:23" ht="14" x14ac:dyDescent="0.15">
      <c r="B11" s="116"/>
      <c r="C11" s="98"/>
      <c r="J11" s="113"/>
    </row>
    <row r="12" spans="1:23" ht="14" x14ac:dyDescent="0.15">
      <c r="C12" s="98"/>
      <c r="J12" s="113"/>
    </row>
    <row r="13" spans="1:23" ht="14" x14ac:dyDescent="0.15">
      <c r="C13" s="98"/>
      <c r="J13" s="113"/>
    </row>
    <row r="14" spans="1:23" ht="14" x14ac:dyDescent="0.15">
      <c r="C14" s="98"/>
      <c r="J14" s="113"/>
    </row>
    <row r="15" spans="1:23" ht="14" x14ac:dyDescent="0.15">
      <c r="C15" s="98"/>
    </row>
    <row r="16" spans="1:23" ht="54.75" customHeight="1" x14ac:dyDescent="0.2">
      <c r="B16" s="117"/>
      <c r="C16" s="118"/>
      <c r="N16" s="597"/>
      <c r="O16" s="597"/>
      <c r="P16" s="117"/>
      <c r="Q16" s="117"/>
    </row>
    <row r="17" spans="2:10" ht="14" x14ac:dyDescent="0.15">
      <c r="C17" s="98"/>
      <c r="J17" s="113"/>
    </row>
    <row r="18" spans="2:10" ht="14" x14ac:dyDescent="0.15">
      <c r="C18" s="98"/>
      <c r="J18" s="113"/>
    </row>
    <row r="19" spans="2:10" ht="14" x14ac:dyDescent="0.15">
      <c r="C19" s="98"/>
      <c r="J19" s="113"/>
    </row>
    <row r="20" spans="2:10" ht="14" x14ac:dyDescent="0.15">
      <c r="B20" s="113"/>
      <c r="F20" s="111"/>
      <c r="G20" s="111"/>
      <c r="H20" s="111"/>
      <c r="I20" s="111"/>
      <c r="J20" s="113"/>
    </row>
    <row r="21" spans="2:10" ht="18" x14ac:dyDescent="0.2">
      <c r="B21" s="597"/>
      <c r="C21" s="597"/>
      <c r="D21" s="597"/>
      <c r="E21" s="597"/>
      <c r="F21" s="597"/>
      <c r="G21" s="117"/>
      <c r="H21" s="117"/>
      <c r="I21" s="117"/>
      <c r="J21" s="113"/>
    </row>
  </sheetData>
  <sheetProtection algorithmName="SHA-512" hashValue="QqwL6OAV4jWyjBjXRITUJvcwLkkN/CHtPD59OE5j48tDphdbWBePyil98zkO9siQEbXmEhGpQxyNni9zR1pg7Q==" saltValue="z1aLTI+RSP8EMiwhE29Amg==" spinCount="100000" sheet="1" objects="1" scenarios="1"/>
  <mergeCells count="23">
    <mergeCell ref="O7:P7"/>
    <mergeCell ref="N16:O16"/>
    <mergeCell ref="B21:F21"/>
    <mergeCell ref="C4:C5"/>
    <mergeCell ref="D4:D5"/>
    <mergeCell ref="J4:J5"/>
    <mergeCell ref="K4:K5"/>
    <mergeCell ref="L4:L5"/>
    <mergeCell ref="O6:P6"/>
    <mergeCell ref="M4:M5"/>
    <mergeCell ref="G3:G5"/>
    <mergeCell ref="Q2:R3"/>
    <mergeCell ref="B1:R1"/>
    <mergeCell ref="A2:A5"/>
    <mergeCell ref="B2:B5"/>
    <mergeCell ref="C2:D2"/>
    <mergeCell ref="J2:L2"/>
    <mergeCell ref="O2:P5"/>
    <mergeCell ref="E3:E5"/>
    <mergeCell ref="F3:F5"/>
    <mergeCell ref="N3:N5"/>
    <mergeCell ref="H4:H5"/>
    <mergeCell ref="I4:I5"/>
  </mergeCells>
  <printOptions horizontalCentered="1"/>
  <pageMargins left="0.82677165354330717" right="0.23622047244094491" top="0.74803149606299213" bottom="0.74803149606299213" header="0.31496062992125984" footer="0.31496062992125984"/>
  <pageSetup scale="4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C93B4-A562-4F06-AA14-0C733FF9F8D1}">
  <dimension ref="A1:X20"/>
  <sheetViews>
    <sheetView showGridLines="0" tabSelected="1" zoomScale="70" zoomScaleNormal="70" workbookViewId="0">
      <pane xSplit="2" topLeftCell="C1" activePane="topRight" state="frozen"/>
      <selection activeCell="A2" sqref="A2"/>
      <selection pane="topRight" activeCell="M4" sqref="M4:M5"/>
    </sheetView>
  </sheetViews>
  <sheetFormatPr baseColWidth="10" defaultColWidth="11.5" defaultRowHeight="16.5" customHeight="1" x14ac:dyDescent="0.15"/>
  <cols>
    <col min="1" max="1" width="11.5" style="98"/>
    <col min="2" max="2" width="17.5" style="111" customWidth="1"/>
    <col min="3" max="3" width="43" style="98" customWidth="1"/>
    <col min="4" max="4" width="16.83203125" style="113" bestFit="1" customWidth="1"/>
    <col min="5" max="5" width="27.33203125" style="113" customWidth="1"/>
    <col min="6" max="6" width="17.6640625" style="113" customWidth="1"/>
    <col min="7" max="10" width="18.6640625" style="113" customWidth="1"/>
    <col min="11" max="14" width="16.33203125" style="111" customWidth="1"/>
    <col min="15" max="15" width="11.33203125" style="114" customWidth="1"/>
    <col min="16" max="16" width="46.33203125" style="114" customWidth="1"/>
    <col min="17" max="17" width="28.5" style="114" customWidth="1"/>
    <col min="18" max="18" width="22.5" style="114" bestFit="1" customWidth="1"/>
    <col min="19" max="19" width="29" style="98" customWidth="1"/>
    <col min="20" max="16384" width="11.5" style="98"/>
  </cols>
  <sheetData>
    <row r="1" spans="1:24" ht="111" customHeight="1" x14ac:dyDescent="0.15">
      <c r="B1" s="237"/>
      <c r="C1" s="602" t="s">
        <v>168</v>
      </c>
      <c r="D1" s="582"/>
      <c r="E1" s="582"/>
      <c r="F1" s="582"/>
      <c r="G1" s="582"/>
      <c r="H1" s="582"/>
      <c r="I1" s="582"/>
      <c r="J1" s="582"/>
      <c r="K1" s="582"/>
      <c r="L1" s="582"/>
      <c r="M1" s="582"/>
      <c r="N1" s="582"/>
      <c r="O1" s="582"/>
      <c r="P1" s="582"/>
      <c r="Q1" s="582"/>
      <c r="R1" s="582"/>
      <c r="S1" s="583"/>
    </row>
    <row r="2" spans="1:24" s="101" customFormat="1" ht="33.75" customHeight="1" x14ac:dyDescent="0.2">
      <c r="A2" s="590" t="s">
        <v>166</v>
      </c>
      <c r="B2" s="590" t="s">
        <v>167</v>
      </c>
      <c r="C2" s="585" t="s">
        <v>24</v>
      </c>
      <c r="D2" s="579" t="s">
        <v>149</v>
      </c>
      <c r="E2" s="580"/>
      <c r="F2" s="238"/>
      <c r="G2" s="238"/>
      <c r="H2" s="239"/>
      <c r="I2" s="239"/>
      <c r="J2" s="239"/>
      <c r="K2" s="586" t="s">
        <v>150</v>
      </c>
      <c r="L2" s="587"/>
      <c r="M2" s="588"/>
      <c r="N2" s="240"/>
      <c r="O2" s="241"/>
      <c r="P2" s="589" t="s">
        <v>73</v>
      </c>
      <c r="Q2" s="589"/>
      <c r="R2" s="577" t="s">
        <v>151</v>
      </c>
      <c r="S2" s="578"/>
    </row>
    <row r="3" spans="1:24" s="101" customFormat="1" ht="82.5" customHeight="1" x14ac:dyDescent="0.2">
      <c r="A3" s="590"/>
      <c r="B3" s="590"/>
      <c r="C3" s="584"/>
      <c r="D3" s="102" t="s">
        <v>69</v>
      </c>
      <c r="E3" s="100" t="s">
        <v>152</v>
      </c>
      <c r="F3" s="591" t="s">
        <v>153</v>
      </c>
      <c r="G3" s="591" t="s">
        <v>154</v>
      </c>
      <c r="H3" s="591" t="s">
        <v>155</v>
      </c>
      <c r="I3" s="234" t="s">
        <v>156</v>
      </c>
      <c r="J3" s="234" t="s">
        <v>157</v>
      </c>
      <c r="K3" s="103" t="s">
        <v>29</v>
      </c>
      <c r="L3" s="103" t="s">
        <v>158</v>
      </c>
      <c r="M3" s="103" t="s">
        <v>31</v>
      </c>
      <c r="N3" s="103" t="s">
        <v>32</v>
      </c>
      <c r="O3" s="594" t="s">
        <v>59</v>
      </c>
      <c r="P3" s="590"/>
      <c r="Q3" s="590"/>
      <c r="R3" s="579"/>
      <c r="S3" s="580"/>
    </row>
    <row r="4" spans="1:24" s="101" customFormat="1" ht="33.75" customHeight="1" x14ac:dyDescent="0.2">
      <c r="A4" s="590"/>
      <c r="B4" s="590"/>
      <c r="C4" s="584"/>
      <c r="D4" s="598" t="s">
        <v>159</v>
      </c>
      <c r="E4" s="598" t="s">
        <v>159</v>
      </c>
      <c r="F4" s="592"/>
      <c r="G4" s="592"/>
      <c r="H4" s="592"/>
      <c r="I4" s="594" t="s">
        <v>146</v>
      </c>
      <c r="J4" s="594" t="s">
        <v>146</v>
      </c>
      <c r="K4" s="594" t="s">
        <v>146</v>
      </c>
      <c r="L4" s="594" t="s">
        <v>146</v>
      </c>
      <c r="M4" s="594" t="s">
        <v>146</v>
      </c>
      <c r="N4" s="600" t="s">
        <v>146</v>
      </c>
      <c r="O4" s="594"/>
      <c r="P4" s="590"/>
      <c r="Q4" s="590"/>
      <c r="R4" s="100" t="s">
        <v>160</v>
      </c>
      <c r="S4" s="236">
        <v>311098793</v>
      </c>
      <c r="T4" s="235"/>
      <c r="U4" s="235"/>
      <c r="V4" s="235"/>
      <c r="W4" s="235"/>
      <c r="X4" s="235"/>
    </row>
    <row r="5" spans="1:24" s="104" customFormat="1" ht="94.5" customHeight="1" x14ac:dyDescent="0.2">
      <c r="A5" s="601"/>
      <c r="B5" s="590"/>
      <c r="C5" s="584"/>
      <c r="D5" s="598"/>
      <c r="E5" s="598"/>
      <c r="F5" s="593"/>
      <c r="G5" s="593"/>
      <c r="H5" s="593"/>
      <c r="I5" s="594"/>
      <c r="J5" s="594"/>
      <c r="K5" s="594"/>
      <c r="L5" s="594"/>
      <c r="M5" s="594"/>
      <c r="N5" s="600"/>
      <c r="O5" s="594"/>
      <c r="P5" s="590"/>
      <c r="Q5" s="590"/>
      <c r="R5" s="99" t="s">
        <v>161</v>
      </c>
      <c r="S5" s="100" t="s">
        <v>162</v>
      </c>
    </row>
    <row r="6" spans="1:24" s="109" customFormat="1" ht="71.25" customHeight="1" x14ac:dyDescent="0.2">
      <c r="A6" s="301">
        <v>1</v>
      </c>
      <c r="B6" s="296">
        <v>2</v>
      </c>
      <c r="C6" s="297" t="s">
        <v>164</v>
      </c>
      <c r="D6" s="298" t="s">
        <v>1</v>
      </c>
      <c r="E6" s="298" t="s">
        <v>1</v>
      </c>
      <c r="F6" s="298" t="s">
        <v>1</v>
      </c>
      <c r="G6" s="298" t="s">
        <v>1</v>
      </c>
      <c r="H6" s="298" t="s">
        <v>1</v>
      </c>
      <c r="I6" s="299">
        <v>68.5</v>
      </c>
      <c r="J6" s="299">
        <v>5</v>
      </c>
      <c r="K6" s="299">
        <v>20</v>
      </c>
      <c r="L6" s="299">
        <v>0</v>
      </c>
      <c r="M6" s="299">
        <v>0</v>
      </c>
      <c r="N6" s="299">
        <v>0.25</v>
      </c>
      <c r="O6" s="300">
        <f>SUM(I6:N6)</f>
        <v>93.75</v>
      </c>
      <c r="P6" s="595"/>
      <c r="Q6" s="596"/>
      <c r="R6" s="268">
        <v>310919749</v>
      </c>
      <c r="S6" s="119" t="s">
        <v>1</v>
      </c>
    </row>
    <row r="7" spans="1:24" s="109" customFormat="1" ht="81.75" customHeight="1" x14ac:dyDescent="0.2">
      <c r="A7" s="302">
        <v>2</v>
      </c>
      <c r="B7" s="295">
        <v>1</v>
      </c>
      <c r="C7" s="106" t="str">
        <f>+'EVALUACIÓN EXPERIENCIA NVP'!A18</f>
        <v>CONSORCIO NVP</v>
      </c>
      <c r="D7" s="289" t="s">
        <v>1</v>
      </c>
      <c r="E7" s="289" t="s">
        <v>163</v>
      </c>
      <c r="F7" s="289" t="s">
        <v>1</v>
      </c>
      <c r="G7" s="289" t="s">
        <v>1</v>
      </c>
      <c r="H7" s="289" t="s">
        <v>1</v>
      </c>
      <c r="I7" s="288">
        <v>0</v>
      </c>
      <c r="J7" s="243">
        <v>10</v>
      </c>
      <c r="K7" s="243">
        <v>20</v>
      </c>
      <c r="L7" s="243">
        <v>1</v>
      </c>
      <c r="M7" s="243">
        <v>0.25</v>
      </c>
      <c r="N7" s="243">
        <v>0.25</v>
      </c>
      <c r="O7" s="107">
        <f>SUM(I7:N7)</f>
        <v>31.5</v>
      </c>
      <c r="P7" s="599"/>
      <c r="Q7" s="599"/>
      <c r="R7" s="18">
        <v>311098667</v>
      </c>
      <c r="S7" s="108" t="s">
        <v>1</v>
      </c>
    </row>
    <row r="8" spans="1:24" ht="19" x14ac:dyDescent="0.15">
      <c r="C8" s="112"/>
      <c r="D8" s="98"/>
      <c r="K8" s="113"/>
    </row>
    <row r="9" spans="1:24" ht="19" x14ac:dyDescent="0.15">
      <c r="C9" s="115"/>
      <c r="D9" s="98"/>
      <c r="K9" s="113"/>
    </row>
    <row r="10" spans="1:24" ht="14" x14ac:dyDescent="0.15">
      <c r="C10" s="116"/>
      <c r="D10" s="98"/>
      <c r="K10" s="113"/>
    </row>
    <row r="11" spans="1:24" ht="14" x14ac:dyDescent="0.15">
      <c r="D11" s="98"/>
      <c r="K11" s="113"/>
    </row>
    <row r="12" spans="1:24" ht="14" x14ac:dyDescent="0.15">
      <c r="D12" s="98"/>
      <c r="K12" s="113"/>
    </row>
    <row r="13" spans="1:24" ht="14" x14ac:dyDescent="0.15">
      <c r="D13" s="98"/>
      <c r="K13" s="113"/>
    </row>
    <row r="14" spans="1:24" ht="14" x14ac:dyDescent="0.15">
      <c r="D14" s="98"/>
    </row>
    <row r="15" spans="1:24" ht="54.75" customHeight="1" x14ac:dyDescent="0.2">
      <c r="C15" s="117"/>
      <c r="D15" s="118"/>
      <c r="O15" s="597"/>
      <c r="P15" s="597"/>
      <c r="Q15" s="117"/>
      <c r="R15" s="117"/>
    </row>
    <row r="16" spans="1:24" s="111" customFormat="1" ht="14" x14ac:dyDescent="0.15">
      <c r="A16" s="98"/>
      <c r="C16" s="98"/>
      <c r="D16" s="98"/>
      <c r="E16" s="113"/>
      <c r="F16" s="113"/>
      <c r="G16" s="113"/>
      <c r="H16" s="113"/>
      <c r="I16" s="113"/>
      <c r="J16" s="113"/>
      <c r="K16" s="113"/>
      <c r="O16" s="114"/>
      <c r="P16" s="114"/>
      <c r="Q16" s="114"/>
      <c r="R16" s="114"/>
      <c r="S16" s="98"/>
      <c r="T16" s="98"/>
      <c r="U16" s="98"/>
      <c r="V16" s="98"/>
      <c r="W16" s="98"/>
      <c r="X16" s="98"/>
    </row>
    <row r="17" spans="1:24" s="111" customFormat="1" ht="14" x14ac:dyDescent="0.15">
      <c r="A17" s="98"/>
      <c r="C17" s="98"/>
      <c r="D17" s="98"/>
      <c r="E17" s="113"/>
      <c r="F17" s="113"/>
      <c r="G17" s="113"/>
      <c r="H17" s="113"/>
      <c r="I17" s="113"/>
      <c r="J17" s="113"/>
      <c r="K17" s="113"/>
      <c r="O17" s="114"/>
      <c r="P17" s="114"/>
      <c r="Q17" s="114"/>
      <c r="R17" s="114"/>
      <c r="S17" s="98"/>
      <c r="T17" s="98"/>
      <c r="U17" s="98"/>
      <c r="V17" s="98"/>
      <c r="W17" s="98"/>
      <c r="X17" s="98"/>
    </row>
    <row r="18" spans="1:24" s="111" customFormat="1" ht="14" x14ac:dyDescent="0.15">
      <c r="A18" s="98"/>
      <c r="C18" s="98"/>
      <c r="D18" s="98"/>
      <c r="E18" s="113"/>
      <c r="F18" s="113"/>
      <c r="G18" s="113"/>
      <c r="H18" s="113"/>
      <c r="I18" s="113"/>
      <c r="J18" s="113"/>
      <c r="K18" s="113"/>
      <c r="O18" s="114"/>
      <c r="P18" s="114"/>
      <c r="Q18" s="114"/>
      <c r="R18" s="114"/>
      <c r="S18" s="98"/>
      <c r="T18" s="98"/>
      <c r="U18" s="98"/>
      <c r="V18" s="98"/>
      <c r="W18" s="98"/>
      <c r="X18" s="98"/>
    </row>
    <row r="19" spans="1:24" s="111" customFormat="1" ht="14" x14ac:dyDescent="0.15">
      <c r="A19" s="98"/>
      <c r="C19" s="113"/>
      <c r="D19" s="113"/>
      <c r="E19" s="113"/>
      <c r="F19" s="113"/>
      <c r="K19" s="113"/>
      <c r="O19" s="114"/>
      <c r="P19" s="114"/>
      <c r="Q19" s="114"/>
      <c r="R19" s="114"/>
      <c r="S19" s="98"/>
      <c r="T19" s="98"/>
      <c r="U19" s="98"/>
      <c r="V19" s="98"/>
      <c r="W19" s="98"/>
      <c r="X19" s="98"/>
    </row>
    <row r="20" spans="1:24" s="111" customFormat="1" ht="18" x14ac:dyDescent="0.2">
      <c r="A20" s="98"/>
      <c r="C20" s="597"/>
      <c r="D20" s="597"/>
      <c r="E20" s="597"/>
      <c r="F20" s="597"/>
      <c r="G20" s="597"/>
      <c r="H20" s="117"/>
      <c r="I20" s="117"/>
      <c r="J20" s="117"/>
      <c r="K20" s="113"/>
      <c r="O20" s="114"/>
      <c r="P20" s="114"/>
      <c r="Q20" s="114"/>
      <c r="R20" s="114"/>
      <c r="S20" s="98"/>
      <c r="T20" s="98"/>
      <c r="U20" s="98"/>
      <c r="V20" s="98"/>
      <c r="W20" s="98"/>
      <c r="X20" s="98"/>
    </row>
  </sheetData>
  <sheetProtection algorithmName="SHA-512" hashValue="sTvCGMv+iRmiJJVLqX3nzEtwaAmf/Z+619AkUOWQGhoS6yEoF1xFwotgyJcaQ7wUzS4aSPfSYIPJLHZmK3j2Dg==" saltValue="nzPj7V4EZ1HTVRDmYCH4iw==" spinCount="100000" sheet="1" objects="1" scenarios="1"/>
  <mergeCells count="24">
    <mergeCell ref="C1:S1"/>
    <mergeCell ref="B2:B5"/>
    <mergeCell ref="C2:C5"/>
    <mergeCell ref="D2:E2"/>
    <mergeCell ref="K2:M2"/>
    <mergeCell ref="P2:Q5"/>
    <mergeCell ref="R2:S3"/>
    <mergeCell ref="F3:F5"/>
    <mergeCell ref="G3:G5"/>
    <mergeCell ref="H3:H5"/>
    <mergeCell ref="P7:Q7"/>
    <mergeCell ref="P6:Q6"/>
    <mergeCell ref="O15:P15"/>
    <mergeCell ref="C20:G20"/>
    <mergeCell ref="A2:A5"/>
    <mergeCell ref="O3:O5"/>
    <mergeCell ref="D4:D5"/>
    <mergeCell ref="E4:E5"/>
    <mergeCell ref="I4:I5"/>
    <mergeCell ref="J4:J5"/>
    <mergeCell ref="K4:K5"/>
    <mergeCell ref="L4:L5"/>
    <mergeCell ref="M4:M5"/>
    <mergeCell ref="N4:N5"/>
  </mergeCells>
  <printOptions horizontalCentered="1"/>
  <pageMargins left="0.82677165354330717" right="0.23622047244094491" top="0.74803149606299213" bottom="0.74803149606299213" header="0.31496062992125984" footer="0.31496062992125984"/>
  <pageSetup scale="4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541e5e-85ee-475c-9819-c4b4564e039b" xsi:nil="true"/>
    <lcf76f155ced4ddcb4097134ff3c332f xmlns="2da80acf-c920-4c19-aa45-2d62a393a728">
      <Terms xmlns="http://schemas.microsoft.com/office/infopath/2007/PartnerControls"/>
    </lcf76f155ced4ddcb4097134ff3c332f>
    <SharedWithUsers xmlns="3a541e5e-85ee-475c-9819-c4b4564e039b">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5F0894EB58A8F408EE8DBEC017592E8" ma:contentTypeVersion="19" ma:contentTypeDescription="Crear nuevo documento." ma:contentTypeScope="" ma:versionID="a15bee776bde3df6ce276b02a3f2a87c">
  <xsd:schema xmlns:xsd="http://www.w3.org/2001/XMLSchema" xmlns:xs="http://www.w3.org/2001/XMLSchema" xmlns:p="http://schemas.microsoft.com/office/2006/metadata/properties" xmlns:ns2="2da80acf-c920-4c19-aa45-2d62a393a728" xmlns:ns3="3a541e5e-85ee-475c-9819-c4b4564e039b" targetNamespace="http://schemas.microsoft.com/office/2006/metadata/properties" ma:root="true" ma:fieldsID="9e0f33b7726e5472cb7ccbd5391431d8" ns2:_="" ns3:_="">
    <xsd:import namespace="2da80acf-c920-4c19-aa45-2d62a393a728"/>
    <xsd:import namespace="3a541e5e-85ee-475c-9819-c4b4564e039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Location" minOccurs="0"/>
                <xsd:element ref="ns2:MediaLengthInSecond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a80acf-c920-4c19-aa45-2d62a393a7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541e5e-85ee-475c-9819-c4b4564e039b"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71ef14fe-d090-4c40-a3b8-23b3dd286a50}" ma:internalName="TaxCatchAll" ma:showField="CatchAllData" ma:web="3a541e5e-85ee-475c-9819-c4b4564e03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3a541e5e-85ee-475c-9819-c4b4564e039b"/>
    <ds:schemaRef ds:uri="2da80acf-c920-4c19-aa45-2d62a393a728"/>
  </ds:schemaRefs>
</ds:datastoreItem>
</file>

<file path=customXml/itemProps2.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3.xml><?xml version="1.0" encoding="utf-8"?>
<ds:datastoreItem xmlns:ds="http://schemas.openxmlformats.org/officeDocument/2006/customXml" ds:itemID="{33FAE061-C199-4B19-B9EF-BC743879E6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a80acf-c920-4c19-aa45-2d62a393a728"/>
    <ds:schemaRef ds:uri="3a541e5e-85ee-475c-9819-c4b4564e03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EVALUACIÓN EXPERIENCIA NVP</vt:lpstr>
      <vt:lpstr>Base</vt:lpstr>
      <vt:lpstr>EVALUACIÓN EXPERIENCIA JUANGUER</vt:lpstr>
      <vt:lpstr>EVALUACION E ADICIONAL</vt:lpstr>
      <vt:lpstr>CONSOLIDADO GENERAL</vt:lpstr>
      <vt:lpstr>ORDEN DE ELEGIBILIDAD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Microsoft Office User</cp:lastModifiedBy>
  <cp:revision/>
  <dcterms:created xsi:type="dcterms:W3CDTF">2015-04-27T15:33:20Z</dcterms:created>
  <dcterms:modified xsi:type="dcterms:W3CDTF">2025-07-04T21:42:42Z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0x010100B5F0894EB58A8F408EE8DBEC017592E8</vt:lpwstr>
  </property>
  <property fmtid="{D5CDD505-2E9C-101B-9397-08002B2CF9AE}" pid="3" name="MediaServiceImageTags">
    <vt:lpwstr/>
  </property>
  <property fmtid="{D5CDD505-2E9C-101B-9397-08002B2CF9AE}" pid="4" name="Order">
    <vt:r8>3630200</vt:r8>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_ExtendedDescription">
    <vt:lpwstr/>
  </property>
</Properties>
</file>