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drhoz\OneDrive - Servicio Nacional de Aprendizaje\Escritorio\ESTUDIOS DE MERCADO\"/>
    </mc:Choice>
  </mc:AlternateContent>
  <bookViews>
    <workbookView xWindow="-120" yWindow="-120" windowWidth="29040" windowHeight="15720"/>
  </bookViews>
  <sheets>
    <sheet name="LOTE 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9" i="1" l="1"/>
  <c r="S9" i="1" l="1"/>
  <c r="S10" i="1"/>
  <c r="S11" i="1"/>
  <c r="S12" i="1"/>
  <c r="S13" i="1"/>
  <c r="S14" i="1"/>
  <c r="S15" i="1"/>
  <c r="S16" i="1"/>
  <c r="S17" i="1"/>
  <c r="S18" i="1"/>
  <c r="L17" i="1"/>
  <c r="L9" i="1"/>
  <c r="P11" i="1" l="1"/>
  <c r="P12" i="1"/>
  <c r="P13" i="1"/>
  <c r="P14" i="1"/>
  <c r="P15" i="1"/>
  <c r="P16" i="1"/>
  <c r="P17" i="1"/>
  <c r="P18" i="1"/>
  <c r="P10" i="1"/>
  <c r="P9" i="1"/>
  <c r="L10" i="1"/>
  <c r="L11" i="1"/>
  <c r="L12" i="1"/>
  <c r="L13" i="1"/>
  <c r="L14" i="1"/>
  <c r="L15" i="1"/>
  <c r="L16" i="1"/>
  <c r="L18" i="1"/>
  <c r="Q11" i="1" l="1"/>
  <c r="R11" i="1" s="1"/>
  <c r="Q12" i="1"/>
  <c r="R12" i="1" s="1"/>
  <c r="Q13" i="1"/>
  <c r="R13" i="1" s="1"/>
  <c r="Q14" i="1"/>
  <c r="R14" i="1" s="1"/>
  <c r="Q15" i="1"/>
  <c r="R15" i="1" s="1"/>
  <c r="Q16" i="1"/>
  <c r="R16" i="1" s="1"/>
  <c r="Q17" i="1"/>
  <c r="R17" i="1" s="1"/>
  <c r="Q18" i="1"/>
  <c r="R18" i="1" s="1"/>
  <c r="M11" i="1"/>
  <c r="M12" i="1"/>
  <c r="M13" i="1"/>
  <c r="M14" i="1"/>
  <c r="M15" i="1"/>
  <c r="M16" i="1"/>
  <c r="M17" i="1"/>
  <c r="M18" i="1"/>
  <c r="H11" i="1"/>
  <c r="I11" i="1" s="1"/>
  <c r="H12" i="1"/>
  <c r="I12" i="1" s="1"/>
  <c r="H13" i="1"/>
  <c r="I13" i="1" s="1"/>
  <c r="H14" i="1"/>
  <c r="I14" i="1" s="1"/>
  <c r="H15" i="1"/>
  <c r="I15" i="1" s="1"/>
  <c r="H16" i="1"/>
  <c r="I16" i="1" s="1"/>
  <c r="H17" i="1"/>
  <c r="I17" i="1" s="1"/>
  <c r="H18" i="1"/>
  <c r="I18" i="1" s="1"/>
  <c r="H10" i="1"/>
  <c r="H9" i="1"/>
  <c r="T18" i="1" l="1"/>
  <c r="U18" i="1" s="1"/>
  <c r="T17" i="1"/>
  <c r="U17" i="1" s="1"/>
  <c r="T16" i="1"/>
  <c r="U16" i="1" s="1"/>
  <c r="J15" i="1"/>
  <c r="T15" i="1"/>
  <c r="U15" i="1" s="1"/>
  <c r="J14" i="1"/>
  <c r="T14" i="1"/>
  <c r="U14" i="1" s="1"/>
  <c r="J13" i="1"/>
  <c r="T13" i="1"/>
  <c r="U13" i="1" s="1"/>
  <c r="J12" i="1"/>
  <c r="T12" i="1"/>
  <c r="U12" i="1" s="1"/>
  <c r="T11" i="1"/>
  <c r="U11" i="1" s="1"/>
  <c r="J11" i="1"/>
  <c r="J16" i="1"/>
  <c r="J18" i="1"/>
  <c r="J17" i="1"/>
  <c r="N15" i="1"/>
  <c r="N14" i="1"/>
  <c r="N13" i="1"/>
  <c r="N12" i="1"/>
  <c r="N11" i="1"/>
  <c r="N18" i="1"/>
  <c r="N17" i="1"/>
  <c r="N16" i="1"/>
  <c r="I9" i="1"/>
  <c r="J9" i="1" l="1"/>
  <c r="M10" i="1"/>
  <c r="I10" i="1"/>
  <c r="M9" i="1" l="1"/>
  <c r="Q9" i="1"/>
  <c r="R9" i="1" s="1"/>
  <c r="J10" i="1"/>
  <c r="N10" i="1"/>
  <c r="Q10" i="1"/>
  <c r="T9" i="1" l="1"/>
  <c r="R10" i="1"/>
  <c r="T10" i="1"/>
  <c r="U10" i="1" s="1"/>
  <c r="N9" i="1"/>
  <c r="R19" i="1" l="1"/>
  <c r="J19" i="1" l="1"/>
  <c r="U19" i="1"/>
  <c r="N19" i="1"/>
</calcChain>
</file>

<file path=xl/comments1.xml><?xml version="1.0" encoding="utf-8"?>
<comments xmlns="http://schemas.openxmlformats.org/spreadsheetml/2006/main">
  <authors>
    <author>Usuario de Windows</author>
    <author>Adriana Janeth Vesga Maldonado</author>
  </authors>
  <commentList>
    <comment ref="D8" authorId="0" shapeId="0">
      <text>
        <r>
          <rPr>
            <b/>
            <sz val="9"/>
            <color indexed="81"/>
            <rFont val="Tahoma"/>
            <family val="2"/>
          </rPr>
          <t xml:space="preserve">Especificaciones tecnicas: Detallar el producto de manera especifica, que aborde cada componente o caracteristica interna o externa del producto o servicio. Ejemplo: Tamaño, caracteristicas del material.
</t>
        </r>
      </text>
    </comment>
    <comment ref="E8" authorId="0" shapeId="0">
      <text>
        <r>
          <rPr>
            <b/>
            <sz val="9"/>
            <color indexed="81"/>
            <rFont val="Tahoma"/>
            <family val="2"/>
          </rPr>
          <t>Unidad de Medida:
Presentación en la que viene el producto. Ejemplo: Metros, Rollos, Oz, Lts, Gramos, etc.</t>
        </r>
      </text>
    </comment>
    <comment ref="F8" authorId="1" shapeId="0">
      <text>
        <r>
          <rPr>
            <b/>
            <sz val="9"/>
            <color indexed="81"/>
            <rFont val="Tahoma"/>
            <family val="2"/>
          </rPr>
          <t>Adriana Janeth Vesga Maldonado:</t>
        </r>
        <r>
          <rPr>
            <sz val="9"/>
            <color indexed="81"/>
            <rFont val="Tahoma"/>
            <family val="2"/>
          </rPr>
          <t xml:space="preserve">
Si el elemento a solicitar pertenece al rubro de materiales de formación o a otro rubro del centro</t>
        </r>
      </text>
    </comment>
  </commentList>
</comments>
</file>

<file path=xl/sharedStrings.xml><?xml version="1.0" encoding="utf-8"?>
<sst xmlns="http://schemas.openxmlformats.org/spreadsheetml/2006/main" count="62" uniqueCount="44">
  <si>
    <t>ANALISIS DE PRECIOS</t>
  </si>
  <si>
    <t>COTIZACIONES:</t>
  </si>
  <si>
    <t>CEBEM</t>
  </si>
  <si>
    <t>MONARCA INGENIERIA ZOMAC S.A.S.</t>
  </si>
  <si>
    <t>PROMEDIO</t>
  </si>
  <si>
    <t>ITEM</t>
  </si>
  <si>
    <t>NECESIDAD</t>
  </si>
  <si>
    <t>ESPECIFICACIONES TÉCNICAS</t>
  </si>
  <si>
    <t>UNIDAD DE MEDIDA</t>
  </si>
  <si>
    <t>CANTIDAD SOLICITDA</t>
  </si>
  <si>
    <t>VALOR UNITARIO</t>
  </si>
  <si>
    <t>VALOR IVA</t>
  </si>
  <si>
    <t>VALOR UNITARIO + IVA</t>
  </si>
  <si>
    <t>VALOR TOTAL</t>
  </si>
  <si>
    <t>VALOR PROMEDIO UNITARIO</t>
  </si>
  <si>
    <t>VALOR SECOP II</t>
  </si>
  <si>
    <t>VALOR PROMEDIO TOTAL</t>
  </si>
  <si>
    <t>Apagador Inteligente Wifi Touch Triple 3 Botones Interruptor</t>
  </si>
  <si>
    <t>Apagador Inteligente Wifi Touch Triple 3 Botones Interruptor. Datos detallados del producto:
Voltaje nominal 100-240V; Frecuencia AC50/60Hz; Tamaño: 118 * 70 * 39 (mm); Material de la carcasa: ABS ignífugo; Rango de voltaje nominal 3C: 440 V y menos; Vida eléctrica: 100,000 veces; Material de la hoja de cobre: cobre puro; Distancia del orificio de montaje: 120; Método de inicio: interruptor táctil
Descripción del producto:
El interruptor o apagador de pared WiFi se conecta a Internet a través de una red WiFi para poder controla el encendido o apagado de luces, focos o electrodomesticos de tu casa, y puede ser instalado para encender el foco de tu cuarto, cocina, sala, escaleras, etc. *Compatible con red WiFi. *Compatible con Amazon Alexa y Google Nest. *Seguimiento de estado de ayuda, estado de los electrodomésticos retroalimentación oportuna a su dispositivo. *Fácil Instalación, fácil manejo y puede ser activado de manera inmediata y estable.</t>
  </si>
  <si>
    <t>unidad</t>
  </si>
  <si>
    <t>Toma Corriente Doble Inteligente Wi-fi Alexa Google Home</t>
  </si>
  <si>
    <t xml:space="preserve"> Toma Corriente Doble Inteligente Wi-fi Alexa Google Home Incorpora 2 salidas con polo a tierra controladas independientemente ;Puerto USB de 2.1A para dispositivos móviles. Puede controlar los dispositivos conectados al tomacorriente desde cualquier lugar a través del teléfono inteligente Android / iOS. Puede usarlo junto con la aplicación Smart Life como control remoto, o también puede encender o apagar cada canal del tomacorriente de forma independiente, ya que cuenta con un botón para cada canal. Temporizador: configure los tomacorrientes para el encendido y apagado de sus equipos a determinada horas. Comparta el control de sus tomacorrientes de su hogar inteligente junto con su familia. Compatible con Google Home y Alexa</t>
  </si>
  <si>
    <t>Amazon Dot Echo Dot 5th Gen con asistente virtual Alexa deep sea blue 110/220V</t>
  </si>
  <si>
    <t xml:space="preserve">Amazon Dot Echo Dot 5th Gen con asistente virtual Alexa deep sea blue 110/220V. Color	
Deep sea blue. Potencia	15 W. Radiofrecuencias	2.4 GHz, 5 GHz. Con sistema de audio multi-room	
Sí. Respuesta mínima en frecuencia 100 Hz. Respuesta máxima en frecuencia 40000 Hz. Asistentes virtuales Alexa. Funciones Reproducción de música, Control por voz, Sensores ambientales, Control de dispositivos del hogar, Control por tacto. </t>
  </si>
  <si>
    <t>Cargador universal MaximalPower FC999 batería Alk Ni-MH, Ni-CD, AAA, AA, A, C, D, 9V.</t>
  </si>
  <si>
    <t>Funciones:El FC999 tiene un polo negativo deslizante accionado por resorte fácil de usar, lo que hace que insertar cualquier tipo de batería sea muy fácil. El FC999 puede cargar hasta 4 baterías más UNA batería de bloque de 9 V, todo al mismo tiempo. Con pantalla LCD y un microprocesador de 8 bits, el FC999 emplea una arquitectura RISC avanzada con convertidores integrados y puertos de entrada/salida multicanal de alta velocidad para controlar toda la carga en tiempo real. Los temporizadores individuales ayudan a la protección contra sobrecargas, proporcionando un ciclo de carga completo controlado de forma inteligente. Parada automática cuando la batería tiene suficiente carga. El FC999 tiene una pantalla LCD retroiluminada que muestra el estado del ciclo de carga de cada batería de forma rápida y clara para facilitar la lectura. Recarga las baterías en INDIVIDUAL o en grupo, ya que el microprocesador FC999. supervisa cada bahía de carga individualmente. Marca con sede en EE. UU. con garantía y servicio al cliente. Tipo de baterías compatibles: Alcalina (antes no recargable). RAM (manganeso alcalino recargable). Ni-CD (níquel cadmio). Ni-MH (hidruro metálico de níquel)</t>
  </si>
  <si>
    <t>Unidad</t>
  </si>
  <si>
    <t>KIT LIMPIADOR DE PANTALLAS LCD, CRT, PLASMA x 100ml</t>
  </si>
  <si>
    <t>Kit limpiador de pantallas LCD, CRT, PLASMA. Incluye: liquido de limpieza, cepillo para polvo y paño de fibra, liquido con pelicula protectora anti estáticacapacidad: 100ml</t>
  </si>
  <si>
    <t>LIMPIADOR ESPUMOSO BIODEGRADABLE PARA CARCAZA COMPUTADOR x 450ml</t>
  </si>
  <si>
    <t>Limpiador espumoso biodegradable para carcazas de computador, fotocopiadoras. Elimina humedad y oxidacion de partes metálicas. No incluye componentes agresivos o abrasivos contra la superficie de uso. Aerosol  x 450ml</t>
  </si>
  <si>
    <t>SET DE PAÑOS MICROFIBRA DE 35,6 X 35,6cm</t>
  </si>
  <si>
    <t>Set de 30 paños de microfibra colores surtidos. Dim: 35,6 x 35,6cm, textura suave, gran capacidad de absorción. Material microfibra: 80% poliester + 20% poliamida. Absorve hasta 6 veces su propio peso, reutilizable y lavable, no suelta pelusas, limpieza y brillo sin rayas.</t>
  </si>
  <si>
    <t>Set</t>
  </si>
  <si>
    <t>medidor de energia monofasico bifilar</t>
  </si>
  <si>
    <t>Medidor Monofasico 120v Digital Contador De Energía Lcd. Medidor monofásico Genesis I AF EMMM12 electrónico calibrado con protocolo. Monofásico bifilar. Conexión directa. Precisión: Clase 1; Grado de protección: IP52; Con protocolo de calibración vigente; Cumple norma IEC 62053-21 NTC 4052; Registro LCD; Medida activa; Medidor homologado para toda las electrificadoras del país. Homologado para Afinia y Aire.</t>
  </si>
  <si>
    <t>medidor de energia monofasico trifilar</t>
  </si>
  <si>
    <t>Medidor Bifasico Certificado Con Protocolo Calibrado. Precisión: Clase 1; Grado de protección: IP54; Con protocolo de calibración vigente; Cumple norma IEC 62052-11, IEC 62053-21; Registro ciclométrico.; Medidor homologado para la mayoría de electrificadoras del paíS.</t>
  </si>
  <si>
    <t>UPS 1200VA/650 W, 6 TOMAS AVR COMPACTA Y TIEMPO DE TRANSFERENCIA RAPIDO, AUTONOMIA X 6min</t>
  </si>
  <si>
    <t>TOTAL</t>
  </si>
  <si>
    <t>PRESUPUESTO</t>
  </si>
  <si>
    <t xml:space="preserve">NOTA: </t>
  </si>
  <si>
    <t>No se tuvo en cuenta la cotización de MONARCA, por cuando según el RUES no hay ninguna actividad que guarde relacion</t>
  </si>
  <si>
    <t>SOLUCIONES DINAMICAS SANTA MARTA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</si>
</sst>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43" formatCode="_-* #,##0.00_-;\-* #,##0.00_-;_-* &quot;-&quot;??_-;_-@_-"/>
    <numFmt numFmtId="164" formatCode="_(* #,##0.00_);_(* \(#,##0.00\);_(* &quot;-&quot;??_);_(@_)"/>
    <numFmt numFmtId="165" formatCode="_(* #,##0_);_(* \(#,##0\);_(* &quot;-&quot;??_);_(@_)"/>
    <numFmt numFmtId="166" formatCode="&quot;$&quot;#,##0.00"/>
  </numFmts>
  <fonts count="24" x14ac:knownFonts="1">
    <font>
      <sz val="11"/>
      <color theme="1"/>
      <name val="Calibri"/>
      <family val="2"/>
      <scheme val="minor"/>
    </font>
    <font>
      <sz val="11"/>
      <color theme="1"/>
      <name val="Calibri"/>
      <family val="2"/>
      <scheme val="minor"/>
    </font>
    <font>
      <sz val="10"/>
      <color theme="1"/>
      <name val="Arial Narrow"/>
      <family val="2"/>
    </font>
    <font>
      <sz val="10"/>
      <name val="Arial"/>
      <family val="2"/>
    </font>
    <font>
      <b/>
      <sz val="16"/>
      <name val="Arial"/>
      <family val="2"/>
    </font>
    <font>
      <b/>
      <sz val="11"/>
      <color theme="1"/>
      <name val="Arial"/>
      <family val="2"/>
    </font>
    <font>
      <sz val="9"/>
      <color theme="1"/>
      <name val="Arial Narrow"/>
      <family val="2"/>
    </font>
    <font>
      <b/>
      <sz val="9"/>
      <color indexed="81"/>
      <name val="Tahoma"/>
      <family val="2"/>
    </font>
    <font>
      <sz val="9"/>
      <color indexed="81"/>
      <name val="Tahoma"/>
      <family val="2"/>
    </font>
    <font>
      <sz val="8"/>
      <name val="Calibri"/>
      <family val="2"/>
      <scheme val="minor"/>
    </font>
    <font>
      <b/>
      <sz val="12"/>
      <name val="Arial"/>
      <family val="2"/>
    </font>
    <font>
      <sz val="12"/>
      <color theme="1"/>
      <name val="Arial"/>
      <family val="2"/>
    </font>
    <font>
      <b/>
      <sz val="12"/>
      <color theme="1"/>
      <name val="Arial"/>
      <family val="2"/>
    </font>
    <font>
      <b/>
      <sz val="20"/>
      <name val="Arial"/>
      <family val="2"/>
    </font>
    <font>
      <sz val="11"/>
      <color theme="1"/>
      <name val="Arial"/>
      <family val="2"/>
    </font>
    <font>
      <sz val="11"/>
      <name val="Arial"/>
      <family val="2"/>
    </font>
    <font>
      <b/>
      <sz val="11"/>
      <color theme="1"/>
      <name val="Calibri"/>
      <family val="2"/>
      <scheme val="minor"/>
    </font>
    <font>
      <b/>
      <sz val="11"/>
      <name val="Arial"/>
      <family val="2"/>
    </font>
    <font>
      <sz val="10"/>
      <color rgb="FF000000"/>
      <name val="Calibri"/>
      <family val="2"/>
      <scheme val="minor"/>
    </font>
    <font>
      <sz val="10"/>
      <color rgb="FF000000"/>
      <name val="Arial"/>
      <family val="2"/>
    </font>
    <font>
      <sz val="11"/>
      <color rgb="FF000000"/>
      <name val="Arial"/>
      <family val="2"/>
    </font>
    <font>
      <sz val="11"/>
      <color rgb="FF000000"/>
      <name val="Calibri"/>
      <family val="2"/>
      <scheme val="minor"/>
    </font>
    <font>
      <sz val="12"/>
      <name val="Arial"/>
      <family val="2"/>
    </font>
    <font>
      <sz val="1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DDF8"/>
        <bgColor indexed="64"/>
      </patternFill>
    </fill>
    <fill>
      <patternFill patternType="solid">
        <fgColor rgb="FFFFFF00"/>
        <bgColor indexed="64"/>
      </patternFill>
    </fill>
    <fill>
      <patternFill patternType="solid">
        <fgColor rgb="FFFFFFFF"/>
        <bgColor indexed="64"/>
      </patternFill>
    </fill>
    <fill>
      <patternFill patternType="solid">
        <fgColor rgb="FFFFFFFF"/>
        <bgColor rgb="FF000000"/>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rgb="FF000000"/>
      </left>
      <right style="medium">
        <color rgb="FF000000"/>
      </right>
      <top style="thin">
        <color indexed="64"/>
      </top>
      <bottom/>
      <diagonal/>
    </border>
    <border>
      <left style="thin">
        <color indexed="64"/>
      </left>
      <right style="thin">
        <color rgb="FF000000"/>
      </right>
      <top style="thin">
        <color rgb="FF000000"/>
      </top>
      <bottom/>
      <diagonal/>
    </border>
    <border>
      <left style="thin">
        <color rgb="FF000000"/>
      </left>
      <right style="medium">
        <color rgb="FF000000"/>
      </right>
      <top style="thin">
        <color rgb="FF000000"/>
      </top>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8">
    <xf numFmtId="0" fontId="0" fillId="0" borderId="0"/>
    <xf numFmtId="43" fontId="1" fillId="0" borderId="0" applyFont="0" applyFill="0" applyBorder="0" applyAlignment="0" applyProtection="0"/>
    <xf numFmtId="0" fontId="3" fillId="0" borderId="0"/>
    <xf numFmtId="164"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0" fontId="3" fillId="0" borderId="0"/>
  </cellStyleXfs>
  <cellXfs count="102">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6" fillId="0" borderId="0" xfId="0" applyFont="1" applyAlignment="1">
      <alignment vertical="center"/>
    </xf>
    <xf numFmtId="0" fontId="11" fillId="0" borderId="0" xfId="0" applyFont="1" applyAlignment="1">
      <alignment vertical="center"/>
    </xf>
    <xf numFmtId="0" fontId="0" fillId="8" borderId="0" xfId="0" applyFill="1"/>
    <xf numFmtId="0" fontId="12" fillId="4" borderId="14" xfId="0" applyFont="1" applyFill="1" applyBorder="1" applyAlignment="1">
      <alignment vertical="center"/>
    </xf>
    <xf numFmtId="0" fontId="10" fillId="2" borderId="18" xfId="2" applyFont="1" applyFill="1" applyBorder="1" applyAlignment="1">
      <alignment horizontal="center" vertical="center" wrapText="1"/>
    </xf>
    <xf numFmtId="0" fontId="10" fillId="2" borderId="20" xfId="2"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2" borderId="1" xfId="2" applyFont="1" applyFill="1" applyBorder="1" applyAlignment="1">
      <alignment vertical="center" wrapText="1"/>
    </xf>
    <xf numFmtId="0" fontId="10" fillId="2" borderId="17" xfId="2" applyFont="1" applyFill="1" applyBorder="1" applyAlignment="1">
      <alignment horizontal="center" vertical="center" wrapText="1"/>
    </xf>
    <xf numFmtId="0" fontId="10" fillId="2" borderId="6" xfId="2" applyFont="1" applyFill="1" applyBorder="1" applyAlignment="1">
      <alignment horizontal="center" vertical="center" wrapText="1"/>
    </xf>
    <xf numFmtId="165" fontId="10" fillId="2" borderId="17" xfId="1" applyNumberFormat="1"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43" fontId="15" fillId="0" borderId="16" xfId="1" applyFont="1" applyBorder="1" applyAlignment="1">
      <alignment horizontal="center" vertical="center"/>
    </xf>
    <xf numFmtId="164" fontId="14" fillId="0" borderId="7" xfId="3" applyFont="1" applyFill="1" applyBorder="1" applyAlignment="1">
      <alignment horizontal="center" vertical="center" wrapText="1"/>
    </xf>
    <xf numFmtId="165" fontId="14" fillId="3" borderId="7" xfId="0" applyNumberFormat="1" applyFont="1" applyFill="1" applyBorder="1" applyAlignment="1">
      <alignment horizontal="center" vertical="center" wrapText="1"/>
    </xf>
    <xf numFmtId="165" fontId="5" fillId="0" borderId="10" xfId="0" applyNumberFormat="1" applyFont="1" applyBorder="1" applyAlignment="1">
      <alignment horizontal="center" vertical="center" wrapText="1"/>
    </xf>
    <xf numFmtId="164" fontId="5" fillId="0" borderId="11" xfId="3" applyFont="1" applyFill="1" applyBorder="1" applyAlignment="1">
      <alignment horizontal="center" vertical="center" wrapText="1"/>
    </xf>
    <xf numFmtId="164" fontId="5" fillId="0" borderId="9" xfId="3" applyFont="1" applyFill="1" applyBorder="1" applyAlignment="1">
      <alignment horizontal="center" vertical="center" wrapText="1"/>
    </xf>
    <xf numFmtId="0" fontId="5" fillId="4" borderId="15" xfId="0" applyFont="1" applyFill="1" applyBorder="1" applyAlignment="1">
      <alignment vertical="center"/>
    </xf>
    <xf numFmtId="0" fontId="5" fillId="4" borderId="13" xfId="0" applyFont="1" applyFill="1" applyBorder="1" applyAlignment="1">
      <alignment vertical="center"/>
    </xf>
    <xf numFmtId="0" fontId="5" fillId="3" borderId="14" xfId="0" applyFont="1" applyFill="1" applyBorder="1" applyAlignment="1">
      <alignment vertical="center"/>
    </xf>
    <xf numFmtId="165" fontId="5" fillId="3" borderId="13" xfId="0" applyNumberFormat="1" applyFont="1" applyFill="1" applyBorder="1" applyAlignment="1">
      <alignment vertical="center"/>
    </xf>
    <xf numFmtId="0" fontId="5" fillId="4" borderId="14" xfId="0" applyFont="1" applyFill="1" applyBorder="1" applyAlignment="1">
      <alignment vertical="center"/>
    </xf>
    <xf numFmtId="0" fontId="5" fillId="6" borderId="14" xfId="0" applyFont="1" applyFill="1" applyBorder="1" applyAlignment="1">
      <alignment vertical="center"/>
    </xf>
    <xf numFmtId="165" fontId="5" fillId="0" borderId="9" xfId="0" applyNumberFormat="1" applyFont="1" applyBorder="1" applyAlignment="1">
      <alignment horizontal="center" vertical="center" wrapText="1"/>
    </xf>
    <xf numFmtId="0" fontId="12" fillId="6" borderId="14" xfId="0" applyFont="1" applyFill="1" applyBorder="1" applyAlignment="1">
      <alignment horizontal="center" vertical="center" wrapText="1"/>
    </xf>
    <xf numFmtId="0" fontId="12" fillId="7" borderId="15" xfId="0" applyFont="1" applyFill="1" applyBorder="1" applyAlignment="1">
      <alignment horizontal="center" vertical="center" wrapText="1"/>
    </xf>
    <xf numFmtId="165" fontId="5" fillId="6" borderId="13" xfId="0" applyNumberFormat="1" applyFont="1" applyFill="1" applyBorder="1" applyAlignment="1">
      <alignment vertical="center"/>
    </xf>
    <xf numFmtId="0" fontId="12" fillId="4" borderId="15" xfId="0" applyFont="1" applyFill="1" applyBorder="1" applyAlignment="1">
      <alignment vertical="center"/>
    </xf>
    <xf numFmtId="0" fontId="16" fillId="0" borderId="0" xfId="0" applyFont="1"/>
    <xf numFmtId="0" fontId="5" fillId="4" borderId="12" xfId="0" applyFont="1" applyFill="1" applyBorder="1" applyAlignment="1">
      <alignment horizontal="right" vertical="center"/>
    </xf>
    <xf numFmtId="165" fontId="5" fillId="4" borderId="12" xfId="0" applyNumberFormat="1" applyFont="1" applyFill="1" applyBorder="1" applyAlignment="1">
      <alignment vertical="center"/>
    </xf>
    <xf numFmtId="44" fontId="11" fillId="0" borderId="0" xfId="4" applyFont="1"/>
    <xf numFmtId="0" fontId="11" fillId="0" borderId="0" xfId="0" applyFont="1"/>
    <xf numFmtId="0" fontId="12" fillId="0" borderId="0" xfId="0" applyFont="1"/>
    <xf numFmtId="44" fontId="16" fillId="0" borderId="0" xfId="4" applyFont="1"/>
    <xf numFmtId="164" fontId="15" fillId="0" borderId="7" xfId="3" applyFont="1" applyFill="1" applyBorder="1" applyAlignment="1">
      <alignment horizontal="center" vertical="center" wrapText="1"/>
    </xf>
    <xf numFmtId="3" fontId="15" fillId="0" borderId="16" xfId="0" applyNumberFormat="1" applyFont="1" applyBorder="1" applyAlignment="1">
      <alignment horizontal="center" vertical="center" wrapText="1"/>
    </xf>
    <xf numFmtId="43" fontId="15" fillId="7" borderId="7" xfId="0" applyNumberFormat="1" applyFont="1" applyFill="1" applyBorder="1" applyAlignment="1">
      <alignment horizontal="center" vertical="center" wrapText="1"/>
    </xf>
    <xf numFmtId="166" fontId="15" fillId="0" borderId="16" xfId="0" applyNumberFormat="1" applyFont="1" applyBorder="1" applyAlignment="1">
      <alignment vertical="center"/>
    </xf>
    <xf numFmtId="43" fontId="15" fillId="6" borderId="8" xfId="0" applyNumberFormat="1" applyFont="1" applyFill="1" applyBorder="1" applyAlignment="1">
      <alignment horizontal="center" vertical="center" wrapText="1"/>
    </xf>
    <xf numFmtId="164" fontId="17" fillId="0" borderId="19" xfId="3" applyFont="1" applyFill="1" applyBorder="1" applyAlignment="1">
      <alignment horizontal="center" vertical="center" wrapText="1"/>
    </xf>
    <xf numFmtId="164" fontId="17" fillId="0" borderId="9" xfId="3" applyFont="1" applyFill="1" applyBorder="1" applyAlignment="1">
      <alignment horizontal="center" vertical="center" wrapText="1"/>
    </xf>
    <xf numFmtId="0" fontId="14" fillId="9" borderId="7" xfId="0" applyFont="1" applyFill="1" applyBorder="1" applyAlignment="1">
      <alignment horizontal="center" vertical="center" wrapText="1"/>
    </xf>
    <xf numFmtId="164" fontId="5" fillId="0" borderId="21" xfId="3" applyFont="1" applyFill="1" applyBorder="1" applyAlignment="1">
      <alignment horizontal="center" vertical="center" wrapText="1"/>
    </xf>
    <xf numFmtId="4" fontId="0" fillId="8" borderId="5" xfId="0" applyNumberFormat="1" applyFill="1" applyBorder="1"/>
    <xf numFmtId="43" fontId="0" fillId="0" borderId="0" xfId="0" applyNumberFormat="1"/>
    <xf numFmtId="0" fontId="18" fillId="0" borderId="22" xfId="0" applyFont="1" applyBorder="1" applyAlignment="1">
      <alignment horizontal="center" vertical="center" wrapText="1"/>
    </xf>
    <xf numFmtId="0" fontId="20" fillId="0" borderId="23" xfId="0" applyFont="1" applyBorder="1" applyAlignment="1">
      <alignment horizontal="center" vertical="center"/>
    </xf>
    <xf numFmtId="0" fontId="15" fillId="10" borderId="24" xfId="0" applyFont="1" applyFill="1" applyBorder="1" applyAlignment="1">
      <alignment horizontal="center" vertical="center" wrapText="1"/>
    </xf>
    <xf numFmtId="0" fontId="19" fillId="0" borderId="7" xfId="0" applyFont="1" applyBorder="1" applyAlignment="1">
      <alignment horizontal="justify" vertical="center" wrapText="1"/>
    </xf>
    <xf numFmtId="0" fontId="20" fillId="0" borderId="25" xfId="0" applyFont="1" applyBorder="1" applyAlignment="1">
      <alignment horizontal="center" vertical="center"/>
    </xf>
    <xf numFmtId="0" fontId="15" fillId="10" borderId="26" xfId="0" applyFont="1" applyFill="1" applyBorder="1" applyAlignment="1">
      <alignment horizontal="center" vertical="center" wrapText="1"/>
    </xf>
    <xf numFmtId="0" fontId="21" fillId="0" borderId="22"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27" xfId="0" applyFont="1" applyBorder="1" applyAlignment="1">
      <alignment horizontal="center" vertical="center" wrapText="1"/>
    </xf>
    <xf numFmtId="165" fontId="15" fillId="3" borderId="7" xfId="0" applyNumberFormat="1" applyFont="1" applyFill="1" applyBorder="1" applyAlignment="1">
      <alignment horizontal="center" vertical="center" wrapText="1"/>
    </xf>
    <xf numFmtId="165" fontId="17" fillId="0" borderId="10" xfId="0" applyNumberFormat="1" applyFont="1" applyBorder="1" applyAlignment="1">
      <alignment horizontal="center" vertical="center" wrapText="1"/>
    </xf>
    <xf numFmtId="0" fontId="17" fillId="4" borderId="14" xfId="0" applyFont="1" applyFill="1" applyBorder="1" applyAlignment="1">
      <alignment vertical="center"/>
    </xf>
    <xf numFmtId="0" fontId="17" fillId="4" borderId="13" xfId="0" applyFont="1" applyFill="1" applyBorder="1" applyAlignment="1">
      <alignment vertical="center"/>
    </xf>
    <xf numFmtId="0" fontId="17" fillId="7" borderId="14" xfId="0" applyFont="1" applyFill="1" applyBorder="1" applyAlignment="1">
      <alignment vertical="center"/>
    </xf>
    <xf numFmtId="165" fontId="17" fillId="7" borderId="13" xfId="0" applyNumberFormat="1" applyFont="1" applyFill="1" applyBorder="1" applyAlignment="1">
      <alignment vertical="center"/>
    </xf>
    <xf numFmtId="0" fontId="22" fillId="0" borderId="0" xfId="0" applyFont="1" applyAlignment="1">
      <alignment vertical="center"/>
    </xf>
    <xf numFmtId="0" fontId="23" fillId="0" borderId="7" xfId="0" applyFont="1" applyBorder="1" applyAlignment="1">
      <alignment horizontal="center" vertical="center" wrapText="1"/>
    </xf>
    <xf numFmtId="0" fontId="23" fillId="0" borderId="27" xfId="0" applyFont="1" applyBorder="1" applyAlignment="1">
      <alignment horizontal="center" vertical="center" wrapText="1"/>
    </xf>
    <xf numFmtId="164" fontId="17" fillId="0" borderId="11" xfId="3" applyFont="1" applyFill="1" applyBorder="1" applyAlignment="1">
      <alignment horizontal="center" vertical="center" wrapText="1"/>
    </xf>
    <xf numFmtId="0" fontId="23" fillId="0" borderId="22"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0" xfId="0" applyFont="1" applyBorder="1" applyAlignment="1">
      <alignment horizontal="center" vertical="center" wrapText="1"/>
    </xf>
    <xf numFmtId="0" fontId="12" fillId="4" borderId="14" xfId="0" applyFont="1" applyFill="1" applyBorder="1" applyAlignment="1">
      <alignment horizontal="center" vertical="center"/>
    </xf>
    <xf numFmtId="0" fontId="12" fillId="4" borderId="15" xfId="0" applyFont="1" applyFill="1" applyBorder="1" applyAlignment="1">
      <alignment horizontal="center" vertical="center"/>
    </xf>
    <xf numFmtId="0" fontId="12" fillId="4" borderId="13" xfId="0" applyFont="1" applyFill="1" applyBorder="1" applyAlignment="1">
      <alignment horizontal="center" vertical="center"/>
    </xf>
    <xf numFmtId="0" fontId="10" fillId="6" borderId="14"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5" fillId="8" borderId="0" xfId="0" applyFont="1" applyFill="1" applyAlignment="1">
      <alignment horizontal="center" vertical="center" wrapText="1"/>
    </xf>
    <xf numFmtId="0" fontId="13" fillId="2" borderId="4" xfId="2" applyFont="1" applyFill="1" applyBorder="1" applyAlignment="1">
      <alignment horizontal="center" vertical="center"/>
    </xf>
    <xf numFmtId="0" fontId="4" fillId="2" borderId="0" xfId="2" applyFont="1" applyFill="1" applyAlignment="1">
      <alignment horizontal="center" vertical="center"/>
    </xf>
    <xf numFmtId="0" fontId="4" fillId="2" borderId="4" xfId="2" applyFont="1" applyFill="1" applyBorder="1" applyAlignment="1">
      <alignment horizontal="center" vertical="center"/>
    </xf>
    <xf numFmtId="0" fontId="4" fillId="2" borderId="5" xfId="2" applyFont="1" applyFill="1" applyBorder="1" applyAlignment="1">
      <alignment horizontal="center" vertical="center"/>
    </xf>
    <xf numFmtId="0" fontId="4" fillId="2" borderId="6" xfId="2" applyFont="1" applyFill="1" applyBorder="1" applyAlignment="1">
      <alignment horizontal="center" vertical="center"/>
    </xf>
    <xf numFmtId="0" fontId="10" fillId="2" borderId="15" xfId="2"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7" borderId="14"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3" xfId="0" applyFont="1" applyFill="1" applyBorder="1" applyAlignment="1">
      <alignment horizontal="center" vertical="center"/>
    </xf>
    <xf numFmtId="0" fontId="0" fillId="0" borderId="0" xfId="0" applyAlignment="1">
      <alignment horizontal="center" vertical="center" wrapText="1"/>
    </xf>
  </cellXfs>
  <cellStyles count="8">
    <cellStyle name="Millares" xfId="1" builtinId="3"/>
    <cellStyle name="Millares 5" xfId="3"/>
    <cellStyle name="Moneda" xfId="4" builtinId="4"/>
    <cellStyle name="Moneda 2" xfId="6"/>
    <cellStyle name="Normal" xfId="0" builtinId="0"/>
    <cellStyle name="Normal 2" xfId="2"/>
    <cellStyle name="Normal 6" xfId="7"/>
    <cellStyle name="Normal 7" xfId="5"/>
  </cellStyles>
  <dxfs count="0"/>
  <tableStyles count="0" defaultTableStyle="TableStyleMedium2" defaultPivotStyle="PivotStyleLight16"/>
  <colors>
    <mruColors>
      <color rgb="FFDFEDE0"/>
      <color rgb="FFFFDD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736600</xdr:colOff>
          <xdr:row>1</xdr:row>
          <xdr:rowOff>38100</xdr:rowOff>
        </xdr:from>
        <xdr:to>
          <xdr:col>2</xdr:col>
          <xdr:colOff>1612900</xdr:colOff>
          <xdr:row>5</xdr:row>
          <xdr:rowOff>50800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7</xdr:col>
      <xdr:colOff>0</xdr:colOff>
      <xdr:row>18</xdr:row>
      <xdr:rowOff>0</xdr:rowOff>
    </xdr:from>
    <xdr:to>
      <xdr:col>7</xdr:col>
      <xdr:colOff>304800</xdr:colOff>
      <xdr:row>19</xdr:row>
      <xdr:rowOff>91903</xdr:rowOff>
    </xdr:to>
    <xdr:sp macro="" textlink="">
      <xdr:nvSpPr>
        <xdr:cNvPr id="3" name="AutoShape 36" descr="Resultado de imagen para inmovilizador de cabeza para camilla">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18</xdr:row>
      <xdr:rowOff>0</xdr:rowOff>
    </xdr:from>
    <xdr:to>
      <xdr:col>8</xdr:col>
      <xdr:colOff>304800</xdr:colOff>
      <xdr:row>19</xdr:row>
      <xdr:rowOff>91903</xdr:rowOff>
    </xdr:to>
    <xdr:sp macro="" textlink="">
      <xdr:nvSpPr>
        <xdr:cNvPr id="4" name="AutoShape 37" descr="Resultado de imagen para inmovilizador de cabeza para camilla">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304800</xdr:colOff>
      <xdr:row>19</xdr:row>
      <xdr:rowOff>88541</xdr:rowOff>
    </xdr:to>
    <xdr:sp macro="" textlink="">
      <xdr:nvSpPr>
        <xdr:cNvPr id="5" name="AutoShape 29" descr="Resultado de imagen para KIT DE RESCATE EN ALTURAS">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7886700" y="39319200"/>
          <a:ext cx="304800" cy="2814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18</xdr:row>
      <xdr:rowOff>0</xdr:rowOff>
    </xdr:from>
    <xdr:to>
      <xdr:col>8</xdr:col>
      <xdr:colOff>304800</xdr:colOff>
      <xdr:row>19</xdr:row>
      <xdr:rowOff>88541</xdr:rowOff>
    </xdr:to>
    <xdr:sp macro="" textlink="">
      <xdr:nvSpPr>
        <xdr:cNvPr id="6" name="AutoShape 31" descr="Resultado de imagen para KIT DE RESCATE EN ALTURAS">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7886700" y="39319200"/>
          <a:ext cx="304800" cy="2814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18</xdr:row>
      <xdr:rowOff>0</xdr:rowOff>
    </xdr:from>
    <xdr:to>
      <xdr:col>5</xdr:col>
      <xdr:colOff>304800</xdr:colOff>
      <xdr:row>45</xdr:row>
      <xdr:rowOff>23037</xdr:rowOff>
    </xdr:to>
    <xdr:sp macro="" textlink="">
      <xdr:nvSpPr>
        <xdr:cNvPr id="8" name="AutoShape 5" descr="Imagen 1 de 4 de Molinos De Martillos O Pulverizadores En Hierro O Acero Inox">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6737350" y="1880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18</xdr:row>
      <xdr:rowOff>0</xdr:rowOff>
    </xdr:from>
    <xdr:to>
      <xdr:col>5</xdr:col>
      <xdr:colOff>304800</xdr:colOff>
      <xdr:row>33</xdr:row>
      <xdr:rowOff>108411</xdr:rowOff>
    </xdr:to>
    <xdr:sp macro="" textlink="">
      <xdr:nvSpPr>
        <xdr:cNvPr id="9" name="AutoShape 9" descr="Imagen 1 de 2 de Bota Pantanera Caucho Pvc Bata Agricola Impermeable Suelacol">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6737350" y="34074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304800</xdr:colOff>
      <xdr:row>19</xdr:row>
      <xdr:rowOff>129267</xdr:rowOff>
    </xdr:to>
    <xdr:sp macro="" textlink="">
      <xdr:nvSpPr>
        <xdr:cNvPr id="10" name="AutoShape 36" descr="Resultado de imagen para inmovilizador de cabeza para camilla">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11791950" y="208883250"/>
          <a:ext cx="304800" cy="3134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304800</xdr:colOff>
      <xdr:row>19</xdr:row>
      <xdr:rowOff>125905</xdr:rowOff>
    </xdr:to>
    <xdr:sp macro="" textlink="">
      <xdr:nvSpPr>
        <xdr:cNvPr id="12" name="AutoShape 29" descr="Resultado de imagen para KIT DE RESCATE EN ALTURAS">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11791950" y="208883250"/>
          <a:ext cx="304800" cy="3100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18</xdr:row>
      <xdr:rowOff>0</xdr:rowOff>
    </xdr:from>
    <xdr:ext cx="304800" cy="300263"/>
    <xdr:sp macro="" textlink="">
      <xdr:nvSpPr>
        <xdr:cNvPr id="2" name="AutoShape 36" descr="Resultado de imagen para inmovilizador de cabeza para camilla">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0491107" y="123008571"/>
          <a:ext cx="304800" cy="30026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18</xdr:row>
      <xdr:rowOff>0</xdr:rowOff>
    </xdr:from>
    <xdr:ext cx="304800" cy="296901"/>
    <xdr:sp macro="" textlink="">
      <xdr:nvSpPr>
        <xdr:cNvPr id="11" name="AutoShape 29" descr="Resultado de imagen para KIT DE RESCATE EN ALTURAS">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10491107" y="123008571"/>
          <a:ext cx="304800" cy="2969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0</xdr:colOff>
      <xdr:row>18</xdr:row>
      <xdr:rowOff>0</xdr:rowOff>
    </xdr:from>
    <xdr:to>
      <xdr:col>7</xdr:col>
      <xdr:colOff>299442</xdr:colOff>
      <xdr:row>19</xdr:row>
      <xdr:rowOff>91902</xdr:rowOff>
    </xdr:to>
    <xdr:sp macro="" textlink="">
      <xdr:nvSpPr>
        <xdr:cNvPr id="13" name="AutoShape 36" descr="Resultado de imagen para inmovilizador de cabeza para camilla">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0668000" y="19345275"/>
          <a:ext cx="299442" cy="30145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18</xdr:row>
      <xdr:rowOff>0</xdr:rowOff>
    </xdr:from>
    <xdr:to>
      <xdr:col>8</xdr:col>
      <xdr:colOff>304800</xdr:colOff>
      <xdr:row>19</xdr:row>
      <xdr:rowOff>91902</xdr:rowOff>
    </xdr:to>
    <xdr:sp macro="" textlink="">
      <xdr:nvSpPr>
        <xdr:cNvPr id="14" name="AutoShape 37" descr="Resultado de imagen para inmovilizador de cabeza para camilla">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10677525" y="19345275"/>
          <a:ext cx="304800" cy="30145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299442</xdr:colOff>
      <xdr:row>19</xdr:row>
      <xdr:rowOff>88540</xdr:rowOff>
    </xdr:to>
    <xdr:sp macro="" textlink="">
      <xdr:nvSpPr>
        <xdr:cNvPr id="15" name="AutoShape 29" descr="Resultado de imagen para KIT DE RESCATE EN ALTURAS">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10668000" y="19345275"/>
          <a:ext cx="299442" cy="2980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18</xdr:row>
      <xdr:rowOff>0</xdr:rowOff>
    </xdr:from>
    <xdr:to>
      <xdr:col>8</xdr:col>
      <xdr:colOff>304800</xdr:colOff>
      <xdr:row>19</xdr:row>
      <xdr:rowOff>88540</xdr:rowOff>
    </xdr:to>
    <xdr:sp macro="" textlink="">
      <xdr:nvSpPr>
        <xdr:cNvPr id="16" name="AutoShape 31" descr="Resultado de imagen para KIT DE RESCATE EN ALTURAS">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10677525" y="19345275"/>
          <a:ext cx="304800" cy="2980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299442</xdr:colOff>
      <xdr:row>19</xdr:row>
      <xdr:rowOff>129266</xdr:rowOff>
    </xdr:to>
    <xdr:sp macro="" textlink="">
      <xdr:nvSpPr>
        <xdr:cNvPr id="17" name="AutoShape 36" descr="Resultado de imagen para inmovilizador de cabeza para camilla">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10668000" y="19345275"/>
          <a:ext cx="299442" cy="3388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18</xdr:row>
      <xdr:rowOff>0</xdr:rowOff>
    </xdr:from>
    <xdr:to>
      <xdr:col>7</xdr:col>
      <xdr:colOff>299442</xdr:colOff>
      <xdr:row>19</xdr:row>
      <xdr:rowOff>125904</xdr:rowOff>
    </xdr:to>
    <xdr:sp macro="" textlink="">
      <xdr:nvSpPr>
        <xdr:cNvPr id="18" name="AutoShape 29" descr="Resultado de imagen para KIT DE RESCATE EN ALTURAS">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10668000" y="19345275"/>
          <a:ext cx="299442" cy="335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18</xdr:row>
      <xdr:rowOff>0</xdr:rowOff>
    </xdr:from>
    <xdr:ext cx="304800" cy="300263"/>
    <xdr:sp macro="" textlink="">
      <xdr:nvSpPr>
        <xdr:cNvPr id="19" name="AutoShape 36" descr="Resultado de imagen para inmovilizador de cabeza para camilla">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10668000" y="19345275"/>
          <a:ext cx="304800" cy="30026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18</xdr:row>
      <xdr:rowOff>0</xdr:rowOff>
    </xdr:from>
    <xdr:ext cx="304800" cy="296901"/>
    <xdr:sp macro="" textlink="">
      <xdr:nvSpPr>
        <xdr:cNvPr id="20" name="AutoShape 29" descr="Resultado de imagen para KIT DE RESCATE EN ALTURAS">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10668000" y="19345275"/>
          <a:ext cx="304800" cy="2969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18</xdr:row>
      <xdr:rowOff>0</xdr:rowOff>
    </xdr:from>
    <xdr:ext cx="304800" cy="300263"/>
    <xdr:sp macro="" textlink="">
      <xdr:nvSpPr>
        <xdr:cNvPr id="21" name="AutoShape 37" descr="Resultado de imagen para inmovilizador de cabeza para camilla">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11846719" y="39603164"/>
          <a:ext cx="304800" cy="30026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18</xdr:row>
      <xdr:rowOff>0</xdr:rowOff>
    </xdr:from>
    <xdr:ext cx="304800" cy="296901"/>
    <xdr:sp macro="" textlink="">
      <xdr:nvSpPr>
        <xdr:cNvPr id="22" name="AutoShape 31" descr="Resultado de imagen para KIT DE RESCATE EN ALTURAS">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11846719" y="39603164"/>
          <a:ext cx="304800" cy="2969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18</xdr:row>
      <xdr:rowOff>0</xdr:rowOff>
    </xdr:from>
    <xdr:ext cx="304800" cy="300262"/>
    <xdr:sp macro="" textlink="">
      <xdr:nvSpPr>
        <xdr:cNvPr id="23" name="AutoShape 37" descr="Resultado de imagen para inmovilizador de cabeza para camilla">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11846719" y="39603164"/>
          <a:ext cx="304800" cy="3002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18</xdr:row>
      <xdr:rowOff>0</xdr:rowOff>
    </xdr:from>
    <xdr:ext cx="304800" cy="296900"/>
    <xdr:sp macro="" textlink="">
      <xdr:nvSpPr>
        <xdr:cNvPr id="24" name="AutoShape 31" descr="Resultado de imagen para KIT DE RESCATE EN ALTURAS">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11846719" y="39603164"/>
          <a:ext cx="304800" cy="2969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31"/>
  <sheetViews>
    <sheetView tabSelected="1" topLeftCell="A16" zoomScale="64" zoomScaleNormal="64" workbookViewId="0">
      <selection activeCell="G21" sqref="G21"/>
    </sheetView>
  </sheetViews>
  <sheetFormatPr baseColWidth="10" defaultColWidth="11.453125" defaultRowHeight="14.5" x14ac:dyDescent="0.35"/>
  <cols>
    <col min="1" max="1" width="3.54296875" customWidth="1"/>
    <col min="2" max="2" width="7.54296875" customWidth="1"/>
    <col min="3" max="3" width="29.7265625" customWidth="1"/>
    <col min="4" max="4" width="39.26953125" customWidth="1"/>
    <col min="5" max="5" width="11.453125" customWidth="1"/>
    <col min="6" max="6" width="15" customWidth="1"/>
    <col min="7" max="7" width="17.26953125" customWidth="1"/>
    <col min="8" max="8" width="17.1796875" customWidth="1"/>
    <col min="9" max="11" width="16.81640625" customWidth="1"/>
    <col min="12" max="12" width="15.81640625" customWidth="1"/>
    <col min="13" max="14" width="16.453125" customWidth="1"/>
    <col min="15" max="15" width="15.453125" customWidth="1"/>
    <col min="16" max="16" width="15.81640625" customWidth="1"/>
    <col min="17" max="17" width="14.453125" customWidth="1"/>
    <col min="18" max="18" width="18.54296875" customWidth="1"/>
    <col min="19" max="19" width="20.1796875" customWidth="1"/>
    <col min="20" max="20" width="19.1796875" customWidth="1"/>
    <col min="21" max="21" width="19.26953125" customWidth="1"/>
    <col min="22" max="22" width="24.453125" customWidth="1"/>
  </cols>
  <sheetData>
    <row r="1" spans="1:22" x14ac:dyDescent="0.35">
      <c r="A1" s="1"/>
      <c r="B1" s="2"/>
      <c r="C1" s="3"/>
      <c r="D1" s="3"/>
      <c r="E1" s="3"/>
      <c r="F1" s="3"/>
      <c r="G1" s="4"/>
      <c r="H1" s="4"/>
      <c r="I1" s="1"/>
      <c r="J1" s="1"/>
      <c r="K1" s="1"/>
      <c r="L1" s="1"/>
      <c r="M1" s="1"/>
      <c r="N1" s="1"/>
      <c r="O1" s="1"/>
      <c r="P1" s="1"/>
      <c r="Q1" s="1"/>
      <c r="R1" s="1"/>
    </row>
    <row r="2" spans="1:22" x14ac:dyDescent="0.35">
      <c r="A2" s="1"/>
      <c r="B2" s="89" t="s">
        <v>0</v>
      </c>
      <c r="C2" s="90"/>
      <c r="D2" s="90"/>
      <c r="E2" s="90"/>
      <c r="F2" s="90"/>
      <c r="G2" s="90"/>
      <c r="H2" s="90"/>
      <c r="I2" s="90"/>
      <c r="J2" s="90"/>
      <c r="K2" s="90"/>
      <c r="L2" s="90"/>
      <c r="M2" s="90"/>
      <c r="N2" s="90"/>
      <c r="O2" s="90"/>
      <c r="P2" s="90"/>
      <c r="Q2" s="90"/>
      <c r="R2" s="90"/>
    </row>
    <row r="3" spans="1:22" x14ac:dyDescent="0.35">
      <c r="A3" s="1"/>
      <c r="B3" s="91"/>
      <c r="C3" s="90"/>
      <c r="D3" s="90"/>
      <c r="E3" s="90"/>
      <c r="F3" s="90"/>
      <c r="G3" s="90"/>
      <c r="H3" s="90"/>
      <c r="I3" s="90"/>
      <c r="J3" s="90"/>
      <c r="K3" s="90"/>
      <c r="L3" s="90"/>
      <c r="M3" s="90"/>
      <c r="N3" s="90"/>
      <c r="O3" s="90"/>
      <c r="P3" s="90"/>
      <c r="Q3" s="90"/>
      <c r="R3" s="90"/>
    </row>
    <row r="4" spans="1:22" x14ac:dyDescent="0.35">
      <c r="A4" s="1"/>
      <c r="B4" s="91"/>
      <c r="C4" s="90"/>
      <c r="D4" s="90"/>
      <c r="E4" s="90"/>
      <c r="F4" s="90"/>
      <c r="G4" s="90"/>
      <c r="H4" s="90"/>
      <c r="I4" s="90"/>
      <c r="J4" s="90"/>
      <c r="K4" s="90"/>
      <c r="L4" s="90"/>
      <c r="M4" s="90"/>
      <c r="N4" s="90"/>
      <c r="O4" s="90"/>
      <c r="P4" s="90"/>
      <c r="Q4" s="90"/>
      <c r="R4" s="90"/>
    </row>
    <row r="5" spans="1:22" x14ac:dyDescent="0.35">
      <c r="A5" s="1"/>
      <c r="B5" s="91"/>
      <c r="C5" s="90"/>
      <c r="D5" s="90"/>
      <c r="E5" s="90"/>
      <c r="F5" s="90"/>
      <c r="G5" s="90"/>
      <c r="H5" s="90"/>
      <c r="I5" s="90"/>
      <c r="J5" s="90"/>
      <c r="K5" s="90"/>
      <c r="L5" s="90"/>
      <c r="M5" s="90"/>
      <c r="N5" s="90"/>
      <c r="O5" s="90"/>
      <c r="P5" s="90"/>
      <c r="Q5" s="90"/>
      <c r="R5" s="90"/>
    </row>
    <row r="6" spans="1:22" ht="15" thickBot="1" x14ac:dyDescent="0.4">
      <c r="A6" s="1"/>
      <c r="B6" s="92"/>
      <c r="C6" s="93"/>
      <c r="D6" s="93"/>
      <c r="E6" s="93"/>
      <c r="F6" s="93"/>
      <c r="G6" s="93"/>
      <c r="H6" s="93"/>
      <c r="I6" s="93"/>
      <c r="J6" s="93"/>
      <c r="K6" s="93"/>
      <c r="L6" s="93"/>
      <c r="M6" s="93"/>
      <c r="N6" s="93"/>
      <c r="O6" s="93"/>
      <c r="P6" s="93"/>
      <c r="Q6" s="93"/>
      <c r="R6" s="93"/>
    </row>
    <row r="7" spans="1:22" ht="15" customHeight="1" thickBot="1" x14ac:dyDescent="0.4">
      <c r="A7" s="1"/>
      <c r="B7" s="11"/>
      <c r="C7" s="94" t="s">
        <v>1</v>
      </c>
      <c r="D7" s="94"/>
      <c r="E7" s="94"/>
      <c r="F7" s="94"/>
      <c r="G7" s="95" t="s">
        <v>2</v>
      </c>
      <c r="H7" s="96"/>
      <c r="I7" s="96"/>
      <c r="J7" s="97"/>
      <c r="K7" s="98" t="s">
        <v>3</v>
      </c>
      <c r="L7" s="99"/>
      <c r="M7" s="99"/>
      <c r="N7" s="100"/>
      <c r="O7" s="86" t="s">
        <v>43</v>
      </c>
      <c r="P7" s="87"/>
      <c r="Q7" s="87"/>
      <c r="R7" s="87"/>
      <c r="S7" s="83" t="s">
        <v>4</v>
      </c>
      <c r="T7" s="84"/>
      <c r="U7" s="85"/>
    </row>
    <row r="8" spans="1:22" ht="85.5" customHeight="1" thickBot="1" x14ac:dyDescent="0.4">
      <c r="A8" s="5"/>
      <c r="B8" s="12" t="s">
        <v>5</v>
      </c>
      <c r="C8" s="13" t="s">
        <v>6</v>
      </c>
      <c r="D8" s="14" t="s">
        <v>7</v>
      </c>
      <c r="E8" s="13" t="s">
        <v>8</v>
      </c>
      <c r="F8" s="15" t="s">
        <v>9</v>
      </c>
      <c r="G8" s="16" t="s">
        <v>10</v>
      </c>
      <c r="H8" s="17" t="s">
        <v>11</v>
      </c>
      <c r="I8" s="17" t="s">
        <v>12</v>
      </c>
      <c r="J8" s="17" t="s">
        <v>13</v>
      </c>
      <c r="K8" s="18" t="s">
        <v>10</v>
      </c>
      <c r="L8" s="39" t="s">
        <v>11</v>
      </c>
      <c r="M8" s="18" t="s">
        <v>12</v>
      </c>
      <c r="N8" s="19" t="s">
        <v>13</v>
      </c>
      <c r="O8" s="38" t="s">
        <v>10</v>
      </c>
      <c r="P8" s="20" t="s">
        <v>11</v>
      </c>
      <c r="Q8" s="20" t="s">
        <v>12</v>
      </c>
      <c r="R8" s="21" t="s">
        <v>13</v>
      </c>
      <c r="S8" s="22" t="s">
        <v>14</v>
      </c>
      <c r="T8" s="23" t="s">
        <v>15</v>
      </c>
      <c r="U8" s="24" t="s">
        <v>16</v>
      </c>
    </row>
    <row r="9" spans="1:22" ht="69" customHeight="1" thickBot="1" x14ac:dyDescent="0.4">
      <c r="A9" s="6"/>
      <c r="B9" s="9">
        <v>1</v>
      </c>
      <c r="C9" s="60" t="s">
        <v>17</v>
      </c>
      <c r="D9" s="56" t="s">
        <v>18</v>
      </c>
      <c r="E9" s="61" t="s">
        <v>19</v>
      </c>
      <c r="F9" s="62">
        <v>1</v>
      </c>
      <c r="G9" s="25">
        <v>159850</v>
      </c>
      <c r="H9" s="26">
        <f>(G9*0.19)</f>
        <v>30371.5</v>
      </c>
      <c r="I9" s="27">
        <f>G9+H9</f>
        <v>190221.5</v>
      </c>
      <c r="J9" s="37">
        <f t="shared" ref="J9:J18" si="0">F9*I9</f>
        <v>190221.5</v>
      </c>
      <c r="K9" s="50">
        <v>146120</v>
      </c>
      <c r="L9" s="49">
        <f>(K9*0.19)</f>
        <v>27762.799999999999</v>
      </c>
      <c r="M9" s="51">
        <f t="shared" ref="M9" si="1">K9+L9</f>
        <v>173882.8</v>
      </c>
      <c r="N9" s="70">
        <f t="shared" ref="N9:N18" si="2">M9*F9</f>
        <v>173882.8</v>
      </c>
      <c r="O9" s="52">
        <v>168840</v>
      </c>
      <c r="P9" s="49">
        <f>(O9*0.19)</f>
        <v>32079.600000000002</v>
      </c>
      <c r="Q9" s="53">
        <f t="shared" ref="Q9:Q18" si="3">O9+P9</f>
        <v>200919.6</v>
      </c>
      <c r="R9" s="54">
        <f t="shared" ref="R9:R18" si="4">Q9*F9</f>
        <v>200919.6</v>
      </c>
      <c r="S9" s="57">
        <f>(I9+Q9)/2</f>
        <v>195570.55</v>
      </c>
      <c r="T9" s="29">
        <f>+ROUND(S9,0)</f>
        <v>195571</v>
      </c>
      <c r="U9" s="30">
        <f>T9*F9</f>
        <v>195571</v>
      </c>
      <c r="V9" s="59"/>
    </row>
    <row r="10" spans="1:22" ht="88.5" customHeight="1" thickBot="1" x14ac:dyDescent="0.4">
      <c r="A10" s="6"/>
      <c r="B10" s="10">
        <v>2</v>
      </c>
      <c r="C10" s="60" t="s">
        <v>20</v>
      </c>
      <c r="D10" s="63" t="s">
        <v>21</v>
      </c>
      <c r="E10" s="64" t="s">
        <v>19</v>
      </c>
      <c r="F10" s="65">
        <v>1</v>
      </c>
      <c r="G10" s="25">
        <v>178350</v>
      </c>
      <c r="H10" s="26">
        <f t="shared" ref="H10:H18" si="5">(G10*0.19)</f>
        <v>33886.5</v>
      </c>
      <c r="I10" s="27">
        <f t="shared" ref="I10:I18" si="6">G10+H10</f>
        <v>212236.5</v>
      </c>
      <c r="J10" s="28">
        <f t="shared" si="0"/>
        <v>212236.5</v>
      </c>
      <c r="K10" s="50">
        <v>180155</v>
      </c>
      <c r="L10" s="49">
        <f t="shared" ref="L10:L18" si="7">(K10*0.19)</f>
        <v>34229.449999999997</v>
      </c>
      <c r="M10" s="51">
        <f>K10+L10</f>
        <v>214384.45</v>
      </c>
      <c r="N10" s="70">
        <f t="shared" si="2"/>
        <v>214384.45</v>
      </c>
      <c r="O10" s="52">
        <v>180520</v>
      </c>
      <c r="P10" s="49">
        <f>(O10*0.19)</f>
        <v>34298.800000000003</v>
      </c>
      <c r="Q10" s="53">
        <f t="shared" si="3"/>
        <v>214818.8</v>
      </c>
      <c r="R10" s="55">
        <f t="shared" si="4"/>
        <v>214818.8</v>
      </c>
      <c r="S10" s="57">
        <f t="shared" ref="S10:S18" si="8">(I10+Q10)/2</f>
        <v>213527.65</v>
      </c>
      <c r="T10" s="29">
        <f>+ROUND(S10,0)</f>
        <v>213528</v>
      </c>
      <c r="U10" s="30">
        <f t="shared" ref="U9:U18" si="9">T10*F10</f>
        <v>213528</v>
      </c>
      <c r="V10" s="59"/>
    </row>
    <row r="11" spans="1:22" ht="88.5" customHeight="1" thickBot="1" x14ac:dyDescent="0.4">
      <c r="A11" s="6"/>
      <c r="B11" s="10">
        <v>3</v>
      </c>
      <c r="C11" s="60" t="s">
        <v>22</v>
      </c>
      <c r="D11" s="56" t="s">
        <v>23</v>
      </c>
      <c r="E11" s="64" t="s">
        <v>19</v>
      </c>
      <c r="F11" s="65">
        <v>1</v>
      </c>
      <c r="G11" s="25">
        <v>496000</v>
      </c>
      <c r="H11" s="26">
        <f t="shared" si="5"/>
        <v>94240</v>
      </c>
      <c r="I11" s="27">
        <f t="shared" si="6"/>
        <v>590240</v>
      </c>
      <c r="J11" s="28">
        <f t="shared" si="0"/>
        <v>590240</v>
      </c>
      <c r="K11" s="50">
        <v>477500</v>
      </c>
      <c r="L11" s="49">
        <f t="shared" si="7"/>
        <v>90725</v>
      </c>
      <c r="M11" s="51">
        <f t="shared" ref="M11:M18" si="10">K11+L11</f>
        <v>568225</v>
      </c>
      <c r="N11" s="70">
        <f t="shared" si="2"/>
        <v>568225</v>
      </c>
      <c r="O11" s="52">
        <v>527000</v>
      </c>
      <c r="P11" s="49">
        <f t="shared" ref="P11:P18" si="11">(O11*0.19)</f>
        <v>100130</v>
      </c>
      <c r="Q11" s="53">
        <f t="shared" si="3"/>
        <v>627130</v>
      </c>
      <c r="R11" s="55">
        <f t="shared" si="4"/>
        <v>627130</v>
      </c>
      <c r="S11" s="57">
        <f t="shared" si="8"/>
        <v>608685</v>
      </c>
      <c r="T11" s="29">
        <f t="shared" ref="T11:T18" si="12">+ROUND(S11,0)</f>
        <v>608685</v>
      </c>
      <c r="U11" s="30">
        <f t="shared" si="9"/>
        <v>608685</v>
      </c>
      <c r="V11" s="59"/>
    </row>
    <row r="12" spans="1:22" ht="88.5" customHeight="1" thickBot="1" x14ac:dyDescent="0.4">
      <c r="A12" s="6"/>
      <c r="B12" s="10">
        <v>4</v>
      </c>
      <c r="C12" s="60" t="s">
        <v>24</v>
      </c>
      <c r="D12" s="63" t="s">
        <v>25</v>
      </c>
      <c r="E12" s="64" t="s">
        <v>26</v>
      </c>
      <c r="F12" s="65">
        <v>1</v>
      </c>
      <c r="G12" s="25">
        <v>320500</v>
      </c>
      <c r="H12" s="26">
        <f t="shared" si="5"/>
        <v>60895</v>
      </c>
      <c r="I12" s="27">
        <f t="shared" si="6"/>
        <v>381395</v>
      </c>
      <c r="J12" s="28">
        <f t="shared" si="0"/>
        <v>381395</v>
      </c>
      <c r="K12" s="50">
        <v>306210</v>
      </c>
      <c r="L12" s="49">
        <f t="shared" si="7"/>
        <v>58179.9</v>
      </c>
      <c r="M12" s="51">
        <f t="shared" si="10"/>
        <v>364389.9</v>
      </c>
      <c r="N12" s="70">
        <f t="shared" si="2"/>
        <v>364389.9</v>
      </c>
      <c r="O12" s="52">
        <v>335100</v>
      </c>
      <c r="P12" s="49">
        <f t="shared" si="11"/>
        <v>63669</v>
      </c>
      <c r="Q12" s="53">
        <f t="shared" si="3"/>
        <v>398769</v>
      </c>
      <c r="R12" s="55">
        <f t="shared" si="4"/>
        <v>398769</v>
      </c>
      <c r="S12" s="57">
        <f t="shared" si="8"/>
        <v>390082</v>
      </c>
      <c r="T12" s="29">
        <f t="shared" si="12"/>
        <v>390082</v>
      </c>
      <c r="U12" s="30">
        <f t="shared" si="9"/>
        <v>390082</v>
      </c>
      <c r="V12" s="59"/>
    </row>
    <row r="13" spans="1:22" ht="88.5" customHeight="1" thickBot="1" x14ac:dyDescent="0.4">
      <c r="A13" s="6"/>
      <c r="B13" s="10">
        <v>5</v>
      </c>
      <c r="C13" s="66" t="s">
        <v>27</v>
      </c>
      <c r="D13" s="67" t="s">
        <v>28</v>
      </c>
      <c r="E13" s="67" t="s">
        <v>26</v>
      </c>
      <c r="F13" s="68">
        <v>1</v>
      </c>
      <c r="G13" s="25">
        <v>56750</v>
      </c>
      <c r="H13" s="26">
        <f t="shared" si="5"/>
        <v>10782.5</v>
      </c>
      <c r="I13" s="27">
        <f t="shared" si="6"/>
        <v>67532.5</v>
      </c>
      <c r="J13" s="28">
        <f t="shared" si="0"/>
        <v>67532.5</v>
      </c>
      <c r="K13" s="50">
        <v>46600</v>
      </c>
      <c r="L13" s="49">
        <f t="shared" si="7"/>
        <v>8854</v>
      </c>
      <c r="M13" s="51">
        <f t="shared" si="10"/>
        <v>55454</v>
      </c>
      <c r="N13" s="70">
        <f t="shared" si="2"/>
        <v>55454</v>
      </c>
      <c r="O13" s="52">
        <v>59950</v>
      </c>
      <c r="P13" s="49">
        <f t="shared" si="11"/>
        <v>11390.5</v>
      </c>
      <c r="Q13" s="53">
        <f t="shared" si="3"/>
        <v>71340.5</v>
      </c>
      <c r="R13" s="55">
        <f t="shared" si="4"/>
        <v>71340.5</v>
      </c>
      <c r="S13" s="57">
        <f t="shared" si="8"/>
        <v>69436.5</v>
      </c>
      <c r="T13" s="29">
        <f t="shared" si="12"/>
        <v>69437</v>
      </c>
      <c r="U13" s="30">
        <f t="shared" si="9"/>
        <v>69437</v>
      </c>
      <c r="V13" s="59"/>
    </row>
    <row r="14" spans="1:22" ht="105" customHeight="1" thickBot="1" x14ac:dyDescent="0.4">
      <c r="A14" s="6"/>
      <c r="B14" s="10">
        <v>6</v>
      </c>
      <c r="C14" s="67" t="s">
        <v>29</v>
      </c>
      <c r="D14" s="67" t="s">
        <v>30</v>
      </c>
      <c r="E14" s="67" t="s">
        <v>26</v>
      </c>
      <c r="F14" s="68">
        <v>1</v>
      </c>
      <c r="G14" s="25">
        <v>55700</v>
      </c>
      <c r="H14" s="26">
        <f t="shared" si="5"/>
        <v>10583</v>
      </c>
      <c r="I14" s="27">
        <f t="shared" si="6"/>
        <v>66283</v>
      </c>
      <c r="J14" s="28">
        <f t="shared" si="0"/>
        <v>66283</v>
      </c>
      <c r="K14" s="50">
        <v>58600</v>
      </c>
      <c r="L14" s="49">
        <f t="shared" si="7"/>
        <v>11134</v>
      </c>
      <c r="M14" s="51">
        <f t="shared" si="10"/>
        <v>69734</v>
      </c>
      <c r="N14" s="70">
        <f t="shared" si="2"/>
        <v>69734</v>
      </c>
      <c r="O14" s="52">
        <v>75100</v>
      </c>
      <c r="P14" s="49">
        <f t="shared" si="11"/>
        <v>14269</v>
      </c>
      <c r="Q14" s="53">
        <f t="shared" si="3"/>
        <v>89369</v>
      </c>
      <c r="R14" s="55">
        <f t="shared" si="4"/>
        <v>89369</v>
      </c>
      <c r="S14" s="57">
        <f t="shared" si="8"/>
        <v>77826</v>
      </c>
      <c r="T14" s="29">
        <f t="shared" si="12"/>
        <v>77826</v>
      </c>
      <c r="U14" s="30">
        <f t="shared" si="9"/>
        <v>77826</v>
      </c>
      <c r="V14" s="59"/>
    </row>
    <row r="15" spans="1:22" ht="88.5" customHeight="1" thickBot="1" x14ac:dyDescent="0.4">
      <c r="A15" s="75"/>
      <c r="B15" s="10">
        <v>7</v>
      </c>
      <c r="C15" s="76" t="s">
        <v>31</v>
      </c>
      <c r="D15" s="76" t="s">
        <v>32</v>
      </c>
      <c r="E15" s="76" t="s">
        <v>33</v>
      </c>
      <c r="F15" s="77">
        <v>1</v>
      </c>
      <c r="G15" s="25">
        <v>109999</v>
      </c>
      <c r="H15" s="49">
        <f t="shared" si="5"/>
        <v>20899.810000000001</v>
      </c>
      <c r="I15" s="69">
        <f t="shared" si="6"/>
        <v>130898.81</v>
      </c>
      <c r="J15" s="70">
        <f t="shared" si="0"/>
        <v>130898.81</v>
      </c>
      <c r="K15" s="50">
        <v>100888</v>
      </c>
      <c r="L15" s="49">
        <f t="shared" si="7"/>
        <v>19168.72</v>
      </c>
      <c r="M15" s="51">
        <f t="shared" si="10"/>
        <v>120056.72</v>
      </c>
      <c r="N15" s="70">
        <f t="shared" si="2"/>
        <v>120056.72</v>
      </c>
      <c r="O15" s="52">
        <v>129999</v>
      </c>
      <c r="P15" s="49">
        <f t="shared" si="11"/>
        <v>24699.81</v>
      </c>
      <c r="Q15" s="53">
        <f t="shared" si="3"/>
        <v>154698.81</v>
      </c>
      <c r="R15" s="55">
        <f t="shared" si="4"/>
        <v>154698.81</v>
      </c>
      <c r="S15" s="57">
        <f t="shared" si="8"/>
        <v>142798.81</v>
      </c>
      <c r="T15" s="78">
        <f t="shared" si="12"/>
        <v>142799</v>
      </c>
      <c r="U15" s="30">
        <f t="shared" si="9"/>
        <v>142799</v>
      </c>
      <c r="V15" s="59"/>
    </row>
    <row r="16" spans="1:22" ht="88.5" customHeight="1" thickBot="1" x14ac:dyDescent="0.4">
      <c r="A16" s="75"/>
      <c r="B16" s="10">
        <v>8</v>
      </c>
      <c r="C16" s="79" t="s">
        <v>34</v>
      </c>
      <c r="D16" s="79" t="s">
        <v>35</v>
      </c>
      <c r="E16" s="76" t="s">
        <v>19</v>
      </c>
      <c r="F16" s="77">
        <v>1</v>
      </c>
      <c r="G16" s="25">
        <v>248500</v>
      </c>
      <c r="H16" s="49">
        <f t="shared" si="5"/>
        <v>47215</v>
      </c>
      <c r="I16" s="69">
        <f t="shared" si="6"/>
        <v>295715</v>
      </c>
      <c r="J16" s="70">
        <f t="shared" si="0"/>
        <v>295715</v>
      </c>
      <c r="K16" s="50">
        <v>246100</v>
      </c>
      <c r="L16" s="49">
        <f t="shared" si="7"/>
        <v>46759</v>
      </c>
      <c r="M16" s="51">
        <f t="shared" si="10"/>
        <v>292859</v>
      </c>
      <c r="N16" s="70">
        <f t="shared" si="2"/>
        <v>292859</v>
      </c>
      <c r="O16" s="52">
        <v>249100</v>
      </c>
      <c r="P16" s="49">
        <f t="shared" si="11"/>
        <v>47329</v>
      </c>
      <c r="Q16" s="53">
        <f t="shared" si="3"/>
        <v>296429</v>
      </c>
      <c r="R16" s="55">
        <f t="shared" si="4"/>
        <v>296429</v>
      </c>
      <c r="S16" s="57">
        <f t="shared" si="8"/>
        <v>296072</v>
      </c>
      <c r="T16" s="78">
        <f t="shared" si="12"/>
        <v>296072</v>
      </c>
      <c r="U16" s="30">
        <f t="shared" si="9"/>
        <v>296072</v>
      </c>
      <c r="V16" s="59"/>
    </row>
    <row r="17" spans="1:22" ht="88.5" customHeight="1" thickBot="1" x14ac:dyDescent="0.4">
      <c r="A17" s="75"/>
      <c r="B17" s="10">
        <v>9</v>
      </c>
      <c r="C17" s="79" t="s">
        <v>36</v>
      </c>
      <c r="D17" s="79" t="s">
        <v>37</v>
      </c>
      <c r="E17" s="79" t="s">
        <v>19</v>
      </c>
      <c r="F17" s="80">
        <v>1</v>
      </c>
      <c r="G17" s="25">
        <v>237200</v>
      </c>
      <c r="H17" s="49">
        <f t="shared" si="5"/>
        <v>45068</v>
      </c>
      <c r="I17" s="69">
        <f t="shared" si="6"/>
        <v>282268</v>
      </c>
      <c r="J17" s="70">
        <f t="shared" si="0"/>
        <v>282268</v>
      </c>
      <c r="K17" s="50">
        <v>236150</v>
      </c>
      <c r="L17" s="49">
        <f>(K17*0.19)</f>
        <v>44868.5</v>
      </c>
      <c r="M17" s="51">
        <f t="shared" si="10"/>
        <v>281018.5</v>
      </c>
      <c r="N17" s="70">
        <f t="shared" si="2"/>
        <v>281018.5</v>
      </c>
      <c r="O17" s="52">
        <v>239150</v>
      </c>
      <c r="P17" s="49">
        <f t="shared" si="11"/>
        <v>45438.5</v>
      </c>
      <c r="Q17" s="53">
        <f t="shared" si="3"/>
        <v>284588.5</v>
      </c>
      <c r="R17" s="55">
        <f t="shared" si="4"/>
        <v>284588.5</v>
      </c>
      <c r="S17" s="57">
        <f t="shared" si="8"/>
        <v>283428.25</v>
      </c>
      <c r="T17" s="78">
        <f t="shared" si="12"/>
        <v>283428</v>
      </c>
      <c r="U17" s="30">
        <f t="shared" si="9"/>
        <v>283428</v>
      </c>
      <c r="V17" s="59"/>
    </row>
    <row r="18" spans="1:22" ht="88.5" customHeight="1" thickBot="1" x14ac:dyDescent="0.4">
      <c r="A18" s="75"/>
      <c r="B18" s="10">
        <v>10</v>
      </c>
      <c r="C18" s="81" t="s">
        <v>38</v>
      </c>
      <c r="D18" s="81" t="s">
        <v>38</v>
      </c>
      <c r="E18" s="81" t="s">
        <v>26</v>
      </c>
      <c r="F18" s="82">
        <v>1</v>
      </c>
      <c r="G18" s="25">
        <v>767500</v>
      </c>
      <c r="H18" s="49">
        <f t="shared" si="5"/>
        <v>145825</v>
      </c>
      <c r="I18" s="69">
        <f t="shared" si="6"/>
        <v>913325</v>
      </c>
      <c r="J18" s="70">
        <f t="shared" si="0"/>
        <v>913325</v>
      </c>
      <c r="K18" s="50">
        <v>787400</v>
      </c>
      <c r="L18" s="49">
        <f t="shared" si="7"/>
        <v>149606</v>
      </c>
      <c r="M18" s="51">
        <f t="shared" si="10"/>
        <v>937006</v>
      </c>
      <c r="N18" s="70">
        <f t="shared" si="2"/>
        <v>937006</v>
      </c>
      <c r="O18" s="52">
        <v>787400</v>
      </c>
      <c r="P18" s="49">
        <f t="shared" si="11"/>
        <v>149606</v>
      </c>
      <c r="Q18" s="53">
        <f t="shared" si="3"/>
        <v>937006</v>
      </c>
      <c r="R18" s="55">
        <f t="shared" si="4"/>
        <v>937006</v>
      </c>
      <c r="S18" s="57">
        <f t="shared" si="8"/>
        <v>925165.5</v>
      </c>
      <c r="T18" s="78">
        <f t="shared" si="12"/>
        <v>925166</v>
      </c>
      <c r="U18" s="30">
        <f t="shared" si="9"/>
        <v>925166</v>
      </c>
      <c r="V18" s="59"/>
    </row>
    <row r="19" spans="1:22" ht="16" thickBot="1" x14ac:dyDescent="0.4">
      <c r="A19" s="8"/>
      <c r="B19" s="41"/>
      <c r="C19" s="31"/>
      <c r="D19" s="31"/>
      <c r="E19" s="31"/>
      <c r="F19" s="31"/>
      <c r="G19" s="31"/>
      <c r="H19" s="32"/>
      <c r="I19" s="33" t="s">
        <v>39</v>
      </c>
      <c r="J19" s="34">
        <f>SUM(J9:J18)</f>
        <v>3130115.31</v>
      </c>
      <c r="K19" s="71"/>
      <c r="L19" s="72"/>
      <c r="M19" s="73" t="s">
        <v>39</v>
      </c>
      <c r="N19" s="74">
        <f>SUM(N9:N18)</f>
        <v>3077010.37</v>
      </c>
      <c r="O19" s="35"/>
      <c r="P19" s="32"/>
      <c r="Q19" s="36" t="s">
        <v>39</v>
      </c>
      <c r="R19" s="40">
        <f>SUM(R9:R18)</f>
        <v>3275069.21</v>
      </c>
      <c r="S19" s="43"/>
      <c r="T19" s="43"/>
      <c r="U19" s="44">
        <f>SUM(U9:U18)</f>
        <v>3202594</v>
      </c>
    </row>
    <row r="20" spans="1:22" ht="15.5" x14ac:dyDescent="0.35">
      <c r="I20" s="46"/>
      <c r="J20" s="45"/>
      <c r="M20" s="46"/>
      <c r="N20" s="45"/>
    </row>
    <row r="21" spans="1:22" ht="16" thickBot="1" x14ac:dyDescent="0.4">
      <c r="I21" s="47"/>
      <c r="J21" s="48"/>
      <c r="M21" s="47"/>
      <c r="N21" s="48"/>
      <c r="T21" s="7" t="s">
        <v>40</v>
      </c>
      <c r="U21" s="58"/>
    </row>
    <row r="22" spans="1:22" ht="15.5" x14ac:dyDescent="0.35">
      <c r="I22" s="46"/>
      <c r="J22" s="45"/>
    </row>
    <row r="23" spans="1:22" x14ac:dyDescent="0.35">
      <c r="C23" s="88" t="s">
        <v>41</v>
      </c>
      <c r="D23" s="88"/>
      <c r="E23" s="101" t="s">
        <v>42</v>
      </c>
      <c r="F23" s="101"/>
      <c r="G23" s="101"/>
      <c r="H23" s="101"/>
    </row>
    <row r="24" spans="1:22" x14ac:dyDescent="0.35">
      <c r="C24" s="88"/>
      <c r="D24" s="88"/>
      <c r="E24" s="101"/>
      <c r="F24" s="101"/>
      <c r="G24" s="101"/>
      <c r="H24" s="101"/>
    </row>
    <row r="25" spans="1:22" x14ac:dyDescent="0.35">
      <c r="C25" s="88"/>
      <c r="D25" s="88"/>
      <c r="E25" s="101"/>
      <c r="F25" s="101"/>
      <c r="G25" s="101"/>
      <c r="H25" s="101"/>
    </row>
    <row r="26" spans="1:22" x14ac:dyDescent="0.35">
      <c r="C26" s="88"/>
      <c r="D26" s="88"/>
      <c r="E26" s="101"/>
      <c r="F26" s="101"/>
      <c r="G26" s="101"/>
      <c r="H26" s="101"/>
    </row>
    <row r="27" spans="1:22" x14ac:dyDescent="0.35">
      <c r="C27" s="88"/>
      <c r="D27" s="88"/>
      <c r="E27" s="101"/>
      <c r="F27" s="101"/>
      <c r="G27" s="101"/>
      <c r="H27" s="101"/>
    </row>
    <row r="28" spans="1:22" x14ac:dyDescent="0.35">
      <c r="C28" s="88"/>
      <c r="D28" s="88"/>
      <c r="E28" s="101"/>
      <c r="F28" s="101"/>
      <c r="G28" s="101"/>
      <c r="H28" s="101"/>
    </row>
    <row r="29" spans="1:22" x14ac:dyDescent="0.35">
      <c r="C29" s="88"/>
      <c r="D29" s="88"/>
      <c r="E29" s="101"/>
      <c r="F29" s="101"/>
      <c r="G29" s="101"/>
      <c r="H29" s="101"/>
    </row>
    <row r="31" spans="1:22" x14ac:dyDescent="0.35">
      <c r="G31" s="42"/>
    </row>
  </sheetData>
  <mergeCells count="8">
    <mergeCell ref="S7:U7"/>
    <mergeCell ref="O7:R7"/>
    <mergeCell ref="C23:D29"/>
    <mergeCell ref="B2:R6"/>
    <mergeCell ref="C7:F7"/>
    <mergeCell ref="G7:J7"/>
    <mergeCell ref="K7:N7"/>
    <mergeCell ref="E23:H29"/>
  </mergeCells>
  <phoneticPr fontId="9" type="noConversion"/>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2</xdr:col>
                <xdr:colOff>736600</xdr:colOff>
                <xdr:row>1</xdr:row>
                <xdr:rowOff>38100</xdr:rowOff>
              </from>
              <to>
                <xdr:col>2</xdr:col>
                <xdr:colOff>1612900</xdr:colOff>
                <xdr:row>5</xdr:row>
                <xdr:rowOff>50800</xdr:rowOff>
              </to>
            </anchor>
          </objectPr>
        </oleObject>
      </mc:Choice>
      <mc:Fallback>
        <oleObject progId="Word.Picture.8"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Ramirez de la Hoz</dc:creator>
  <cp:keywords/>
  <dc:description/>
  <cp:lastModifiedBy>Daniela Ramirez de la Hoz</cp:lastModifiedBy>
  <cp:revision/>
  <dcterms:created xsi:type="dcterms:W3CDTF">2023-06-20T15:45:21Z</dcterms:created>
  <dcterms:modified xsi:type="dcterms:W3CDTF">2025-07-08T19:08:55Z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2024-04-29T14:12:29Z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c9f1dd3d-0e3c-4d6f-a4b5-24050b07bae2</vt:lpwstr>
  </property>
  <property fmtid="{D5CDD505-2E9C-101B-9397-08002B2CF9AE}" pid="8" name="MSIP_Label_fc111285-cafa-4fc9-8a9a-bd902089b24f_ContentBits">
    <vt:lpwstr>0</vt:lpwstr>
  </property>
</Properties>
</file>