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embeddings/oleObject1.bin" ContentType="application/vnd.openxmlformats-officedocument.oleObject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8"/>
  <workbookPr/>
  <mc:AlternateContent xmlns:mc="http://schemas.openxmlformats.org/markup-compatibility/2006">
    <mc:Choice Requires="x15">
      <x15ac:absPath xmlns:x15ac="http://schemas.microsoft.com/office/spreadsheetml/2010/11/ac" url="C:\Users\SENA\Documents\CONTRATACIÓN 2025\ESTUDIOS DE MERCADO\MF  TURISMO\"/>
    </mc:Choice>
  </mc:AlternateContent>
  <xr:revisionPtr revIDLastSave="12" documentId="13_ncr:1_{A479D202-EAE0-40F8-AD16-DE7705C869F2}" xr6:coauthVersionLast="47" xr6:coauthVersionMax="47" xr10:uidLastSave="{CE5BDB47-F322-4BD0-A4B7-ED087848BC4D}"/>
  <bookViews>
    <workbookView xWindow="-120" yWindow="-120" windowWidth="29040" windowHeight="15840" xr2:uid="{00000000-000D-0000-FFFF-FFFF00000000}"/>
  </bookViews>
  <sheets>
    <sheet name="LOTE 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9" i="1" l="1"/>
  <c r="P10" i="1"/>
  <c r="P11" i="1"/>
  <c r="P12" i="1"/>
  <c r="P13" i="1"/>
  <c r="P14" i="1"/>
  <c r="P15" i="1"/>
  <c r="P9" i="1"/>
  <c r="L10" i="1"/>
  <c r="L11" i="1"/>
  <c r="L12" i="1"/>
  <c r="L13" i="1"/>
  <c r="L14" i="1"/>
  <c r="L15" i="1"/>
  <c r="H10" i="1"/>
  <c r="H11" i="1"/>
  <c r="H12" i="1"/>
  <c r="H13" i="1"/>
  <c r="H14" i="1"/>
  <c r="H15" i="1"/>
  <c r="H9" i="1"/>
  <c r="Q11" i="1" l="1"/>
  <c r="R11" i="1" s="1"/>
  <c r="Q12" i="1"/>
  <c r="R12" i="1" s="1"/>
  <c r="Q13" i="1"/>
  <c r="R13" i="1" s="1"/>
  <c r="Q14" i="1"/>
  <c r="R14" i="1" s="1"/>
  <c r="Q15" i="1"/>
  <c r="R15" i="1" s="1"/>
  <c r="I9" i="1" l="1"/>
  <c r="J9" i="1" l="1"/>
  <c r="M10" i="1"/>
  <c r="I10" i="1"/>
  <c r="I11" i="1"/>
  <c r="I12" i="1"/>
  <c r="S12" i="1" s="1"/>
  <c r="I13" i="1"/>
  <c r="I14" i="1"/>
  <c r="S14" i="1" s="1"/>
  <c r="I15" i="1"/>
  <c r="M15" i="1" l="1"/>
  <c r="S15" i="1" s="1"/>
  <c r="N15" i="1" l="1"/>
  <c r="M9" i="1"/>
  <c r="Q9" i="1"/>
  <c r="J10" i="1"/>
  <c r="N10" i="1"/>
  <c r="Q10" i="1"/>
  <c r="S10" i="1" s="1"/>
  <c r="R9" i="1" l="1"/>
  <c r="S9" i="1"/>
  <c r="T9" i="1"/>
  <c r="U9" i="1" s="1"/>
  <c r="R10" i="1"/>
  <c r="T10" i="1"/>
  <c r="U10" i="1" s="1"/>
  <c r="N9" i="1"/>
  <c r="J15" i="1"/>
  <c r="T15" i="1"/>
  <c r="U15" i="1" s="1"/>
  <c r="M11" i="1" l="1"/>
  <c r="S11" i="1" s="1"/>
  <c r="M12" i="1"/>
  <c r="M13" i="1"/>
  <c r="S13" i="1" s="1"/>
  <c r="M14" i="1"/>
  <c r="T14" i="1" l="1"/>
  <c r="U14" i="1" s="1"/>
  <c r="T11" i="1"/>
  <c r="U11" i="1" s="1"/>
  <c r="T12" i="1"/>
  <c r="U12" i="1" s="1"/>
  <c r="T13" i="1"/>
  <c r="U13" i="1" s="1"/>
  <c r="N14" i="1"/>
  <c r="N12" i="1"/>
  <c r="N13" i="1"/>
  <c r="N11" i="1"/>
  <c r="R16" i="1"/>
  <c r="J14" i="1"/>
  <c r="J12" i="1"/>
  <c r="J11" i="1"/>
  <c r="J13" i="1"/>
  <c r="J16" i="1" l="1"/>
  <c r="U16" i="1"/>
  <c r="N16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Usuario de Windows</author>
    <author>Adriana Janeth Vesga Maldonado</author>
  </authors>
  <commentList>
    <comment ref="D8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 xml:space="preserve">Especificaciones tecnicas: Detallar el producto de manera especifica, que aborde cada componente o caracteristica interna o externa del producto o servicio. Ejemplo: Tamaño, caracteristicas del material.
</t>
        </r>
      </text>
    </comment>
    <comment ref="E8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Unidad de Medida:
Presentación en la que viene el producto. Ejemplo: Metros, Rollos, Oz, Lts, Gramos, etc.</t>
        </r>
      </text>
    </comment>
    <comment ref="F8" authorId="1" shapeId="0" xr:uid="{00000000-0006-0000-0000-000003000000}">
      <text>
        <r>
          <rPr>
            <b/>
            <sz val="9"/>
            <color indexed="81"/>
            <rFont val="Tahoma"/>
            <family val="2"/>
          </rPr>
          <t>Adriana Janeth Vesga Maldonado:</t>
        </r>
        <r>
          <rPr>
            <sz val="9"/>
            <color indexed="81"/>
            <rFont val="Tahoma"/>
            <family val="2"/>
          </rPr>
          <t xml:space="preserve">
Si el elemento a solicitar pertenece al rubro de materiales de formación o a otro rubro del centro</t>
        </r>
      </text>
    </comment>
  </commentList>
</comments>
</file>

<file path=xl/sharedStrings.xml><?xml version="1.0" encoding="utf-8"?>
<sst xmlns="http://schemas.openxmlformats.org/spreadsheetml/2006/main" count="52" uniqueCount="36">
  <si>
    <t>ANALISIS DE PRECIOS</t>
  </si>
  <si>
    <t>COTIZACIONES:</t>
  </si>
  <si>
    <t>DISTRIANGULO S.A.S.</t>
  </si>
  <si>
    <t xml:space="preserve">INVERSIONES QDE S.A.S  </t>
  </si>
  <si>
    <t>PSI EXTINTORES</t>
  </si>
  <si>
    <t>PROMEDIO</t>
  </si>
  <si>
    <t>ITEM</t>
  </si>
  <si>
    <t>NECESIDAD</t>
  </si>
  <si>
    <t>ESPECIFICACIONES TÉCNICAS</t>
  </si>
  <si>
    <t>UNIDAD DE MEDIDA</t>
  </si>
  <si>
    <t>CANTIDAD SOLICITDA</t>
  </si>
  <si>
    <t>VALOR UNITARIO</t>
  </si>
  <si>
    <t>VALOR IVA</t>
  </si>
  <si>
    <t>VALOR UNITARIO + IVA</t>
  </si>
  <si>
    <t>VALOR TOTAL</t>
  </si>
  <si>
    <t>VALOR PROMEDIO UNITARIO</t>
  </si>
  <si>
    <t>VALOR SECOP II</t>
  </si>
  <si>
    <t>VALOR PROMEDIO TOTAL</t>
  </si>
  <si>
    <t>BOTIQUIN METALICO PARED PRIMEROS AUXILIOS</t>
  </si>
  <si>
    <t>BOTIQUIN METALICO PARED PRIMEROS AUXILIOS DOTADO EMERGENCIA: ANCHO 17 CM, ALTO: 27 CM, FONDO: 12 CM</t>
  </si>
  <si>
    <t>UND</t>
  </si>
  <si>
    <t>CUERDA SEMIESTATICA</t>
  </si>
  <si>
    <t>UNIDAD DE MEDIDA UNIDAD CARACTERISTICA SEMI-ESTATICA DIMENSION 10 MT MATERIAL N.A.</t>
  </si>
  <si>
    <t>CUERDA PARACORD</t>
  </si>
  <si>
    <t>CUERDA PARACORD 550LB DE NYLON DE 7 HILOS X 100 PIES</t>
  </si>
  <si>
    <t>MALETINES TIPO KANGURO</t>
  </si>
  <si>
    <t>MALETINES TIPO KANGURO SENCILLO POLIESTER TAMAÑO DE LA BOLSA: 28X11</t>
  </si>
  <si>
    <t>BRUJULA TIPO MANILLA</t>
  </si>
  <si>
    <t>BRUJULA TIPO MANILLA, LONGITUD 2 PULGADA, MATERIAL PARACORD Y POLIURETANO, INCLUYE CUCHILLA TIPO SIERRA E INICIADOR DE FUEGO</t>
  </si>
  <si>
    <t>GORRA CON VISERA</t>
  </si>
  <si>
    <t>GORRA CON VISERA, TELA DE MALLITA DE LA MITAD HACIA ATRÁS, MATERIAL ACRILICO Y CIERRE AJUSTABLE</t>
  </si>
  <si>
    <t>LINTERNA</t>
  </si>
  <si>
    <t>TAMAÑO NUMERO 6 UNIDAD DE MEDIDA UNIDAD CARACTERISTICA CERDA SUAVE</t>
  </si>
  <si>
    <t>TOTAL</t>
  </si>
  <si>
    <t>PRESUPUESTO</t>
  </si>
  <si>
    <t xml:space="preserve">NOTA: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</si>
</sst>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(* #,##0.00_);_(* \(#,##0.00\);_(* &quot;-&quot;??_);_(@_)"/>
    <numFmt numFmtId="164" formatCode="_-&quot;$&quot;\ * #,##0.00_-;\-&quot;$&quot;\ * #,##0.00_-;_-&quot;$&quot;\ * &quot;-&quot;??_-;_-@_-"/>
    <numFmt numFmtId="165" formatCode="_-* #,##0.00_-;\-* #,##0.00_-;_-* &quot;-&quot;??_-;_-@_-"/>
    <numFmt numFmtId="166" formatCode="_(* #,##0_);_(* \(#,##0\);_(* &quot;-&quot;??_);_(@_)"/>
    <numFmt numFmtId="167" formatCode="&quot;$&quot;#,##0.00"/>
    <numFmt numFmtId="168" formatCode="&quot;$&quot;\ #,##0.00"/>
  </numFmts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 Narrow"/>
      <family val="2"/>
    </font>
    <font>
      <sz val="10"/>
      <name val="Arial"/>
      <family val="2"/>
    </font>
    <font>
      <b/>
      <sz val="16"/>
      <name val="Arial"/>
      <family val="2"/>
    </font>
    <font>
      <b/>
      <sz val="11"/>
      <color theme="1"/>
      <name val="Arial"/>
      <family val="2"/>
    </font>
    <font>
      <sz val="9"/>
      <color theme="1"/>
      <name val="Arial Narrow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8"/>
      <name val="Calibri"/>
      <family val="2"/>
      <scheme val="minor"/>
    </font>
    <font>
      <b/>
      <sz val="12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20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  <font>
      <b/>
      <sz val="11"/>
      <color theme="1"/>
      <name val="Calibri"/>
      <family val="2"/>
      <scheme val="minor"/>
    </font>
    <font>
      <b/>
      <sz val="11"/>
      <name val="Arial"/>
      <family val="2"/>
    </font>
    <font>
      <b/>
      <sz val="11"/>
      <color rgb="FF00000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DDF8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8">
    <xf numFmtId="0" fontId="0" fillId="0" borderId="0"/>
    <xf numFmtId="165" fontId="1" fillId="0" borderId="0" applyFont="0" applyFill="0" applyBorder="0" applyAlignment="0" applyProtection="0"/>
    <xf numFmtId="0" fontId="3" fillId="0" borderId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3" fillId="0" borderId="0"/>
  </cellStyleXfs>
  <cellXfs count="92">
    <xf numFmtId="0" fontId="0" fillId="0" borderId="0" xfId="0"/>
    <xf numFmtId="0" fontId="2" fillId="0" borderId="0" xfId="0" applyFont="1"/>
    <xf numFmtId="0" fontId="2" fillId="0" borderId="1" xfId="0" applyFont="1" applyBorder="1"/>
    <xf numFmtId="0" fontId="2" fillId="0" borderId="2" xfId="0" applyFont="1" applyBorder="1"/>
    <xf numFmtId="0" fontId="2" fillId="0" borderId="3" xfId="0" applyFont="1" applyBorder="1"/>
    <xf numFmtId="0" fontId="6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0" fillId="8" borderId="0" xfId="0" applyFill="1"/>
    <xf numFmtId="0" fontId="12" fillId="4" borderId="14" xfId="0" applyFont="1" applyFill="1" applyBorder="1" applyAlignment="1">
      <alignment vertical="center"/>
    </xf>
    <xf numFmtId="0" fontId="10" fillId="2" borderId="18" xfId="2" applyFont="1" applyFill="1" applyBorder="1" applyAlignment="1">
      <alignment horizontal="center" vertical="center" wrapText="1"/>
    </xf>
    <xf numFmtId="0" fontId="10" fillId="2" borderId="20" xfId="2" applyFont="1" applyFill="1" applyBorder="1" applyAlignment="1">
      <alignment horizontal="center" vertical="center" wrapText="1"/>
    </xf>
    <xf numFmtId="0" fontId="10" fillId="2" borderId="1" xfId="2" applyFont="1" applyFill="1" applyBorder="1" applyAlignment="1">
      <alignment horizontal="center" vertical="center" wrapText="1"/>
    </xf>
    <xf numFmtId="0" fontId="10" fillId="2" borderId="1" xfId="2" applyFont="1" applyFill="1" applyBorder="1" applyAlignment="1">
      <alignment vertical="center" wrapText="1"/>
    </xf>
    <xf numFmtId="0" fontId="10" fillId="2" borderId="17" xfId="2" applyFont="1" applyFill="1" applyBorder="1" applyAlignment="1">
      <alignment horizontal="center" vertical="center" wrapText="1"/>
    </xf>
    <xf numFmtId="0" fontId="10" fillId="2" borderId="6" xfId="2" applyFont="1" applyFill="1" applyBorder="1" applyAlignment="1">
      <alignment horizontal="center" vertical="center" wrapText="1"/>
    </xf>
    <xf numFmtId="166" fontId="10" fillId="2" borderId="17" xfId="1" applyNumberFormat="1" applyFont="1" applyFill="1" applyBorder="1" applyAlignment="1">
      <alignment horizontal="center" vertical="center" wrapText="1"/>
    </xf>
    <xf numFmtId="0" fontId="12" fillId="3" borderId="15" xfId="0" applyFont="1" applyFill="1" applyBorder="1" applyAlignment="1">
      <alignment horizontal="center" vertical="center" wrapText="1"/>
    </xf>
    <xf numFmtId="0" fontId="12" fillId="3" borderId="12" xfId="0" applyFont="1" applyFill="1" applyBorder="1" applyAlignment="1">
      <alignment horizontal="center" vertical="center" wrapText="1"/>
    </xf>
    <xf numFmtId="0" fontId="12" fillId="7" borderId="12" xfId="0" applyFont="1" applyFill="1" applyBorder="1" applyAlignment="1">
      <alignment horizontal="center" vertical="center" wrapText="1"/>
    </xf>
    <xf numFmtId="0" fontId="12" fillId="7" borderId="13" xfId="0" applyFont="1" applyFill="1" applyBorder="1" applyAlignment="1">
      <alignment horizontal="center" vertical="center" wrapText="1"/>
    </xf>
    <xf numFmtId="0" fontId="12" fillId="6" borderId="12" xfId="0" applyFont="1" applyFill="1" applyBorder="1" applyAlignment="1">
      <alignment horizontal="center" vertical="center" wrapText="1"/>
    </xf>
    <xf numFmtId="0" fontId="12" fillId="6" borderId="13" xfId="0" applyFont="1" applyFill="1" applyBorder="1" applyAlignment="1">
      <alignment horizontal="center" vertical="center" wrapText="1"/>
    </xf>
    <xf numFmtId="0" fontId="12" fillId="5" borderId="12" xfId="0" applyFont="1" applyFill="1" applyBorder="1" applyAlignment="1">
      <alignment horizontal="center" vertical="center" wrapText="1"/>
    </xf>
    <xf numFmtId="0" fontId="12" fillId="0" borderId="12" xfId="0" applyFont="1" applyBorder="1" applyAlignment="1">
      <alignment horizontal="center" vertical="center" wrapText="1"/>
    </xf>
    <xf numFmtId="0" fontId="12" fillId="0" borderId="13" xfId="0" applyFont="1" applyBorder="1" applyAlignment="1">
      <alignment horizontal="center" vertical="center" wrapText="1"/>
    </xf>
    <xf numFmtId="165" fontId="15" fillId="0" borderId="16" xfId="1" applyFont="1" applyBorder="1" applyAlignment="1">
      <alignment horizontal="center" vertical="center"/>
    </xf>
    <xf numFmtId="43" fontId="14" fillId="0" borderId="7" xfId="3" applyFont="1" applyFill="1" applyBorder="1" applyAlignment="1">
      <alignment horizontal="center" vertical="center" wrapText="1"/>
    </xf>
    <xf numFmtId="166" fontId="14" fillId="3" borderId="7" xfId="0" applyNumberFormat="1" applyFont="1" applyFill="1" applyBorder="1" applyAlignment="1">
      <alignment horizontal="center" vertical="center" wrapText="1"/>
    </xf>
    <xf numFmtId="166" fontId="5" fillId="0" borderId="10" xfId="0" applyNumberFormat="1" applyFont="1" applyBorder="1" applyAlignment="1">
      <alignment horizontal="center" vertical="center" wrapText="1"/>
    </xf>
    <xf numFmtId="43" fontId="5" fillId="0" borderId="11" xfId="3" applyFont="1" applyFill="1" applyBorder="1" applyAlignment="1">
      <alignment horizontal="center" vertical="center" wrapText="1"/>
    </xf>
    <xf numFmtId="43" fontId="5" fillId="0" borderId="9" xfId="3" applyFont="1" applyFill="1" applyBorder="1" applyAlignment="1">
      <alignment horizontal="center" vertical="center" wrapText="1"/>
    </xf>
    <xf numFmtId="0" fontId="5" fillId="4" borderId="15" xfId="0" applyFont="1" applyFill="1" applyBorder="1" applyAlignment="1">
      <alignment vertical="center"/>
    </xf>
    <xf numFmtId="0" fontId="5" fillId="4" borderId="13" xfId="0" applyFont="1" applyFill="1" applyBorder="1" applyAlignment="1">
      <alignment vertical="center"/>
    </xf>
    <xf numFmtId="0" fontId="5" fillId="3" borderId="14" xfId="0" applyFont="1" applyFill="1" applyBorder="1" applyAlignment="1">
      <alignment vertical="center"/>
    </xf>
    <xf numFmtId="166" fontId="5" fillId="3" borderId="13" xfId="0" applyNumberFormat="1" applyFont="1" applyFill="1" applyBorder="1" applyAlignment="1">
      <alignment vertical="center"/>
    </xf>
    <xf numFmtId="0" fontId="5" fillId="7" borderId="14" xfId="0" applyFont="1" applyFill="1" applyBorder="1" applyAlignment="1">
      <alignment vertical="center"/>
    </xf>
    <xf numFmtId="166" fontId="5" fillId="7" borderId="13" xfId="0" applyNumberFormat="1" applyFont="1" applyFill="1" applyBorder="1" applyAlignment="1">
      <alignment vertical="center"/>
    </xf>
    <xf numFmtId="0" fontId="5" fillId="4" borderId="14" xfId="0" applyFont="1" applyFill="1" applyBorder="1" applyAlignment="1">
      <alignment vertical="center"/>
    </xf>
    <xf numFmtId="0" fontId="5" fillId="6" borderId="14" xfId="0" applyFont="1" applyFill="1" applyBorder="1" applyAlignment="1">
      <alignment vertical="center"/>
    </xf>
    <xf numFmtId="166" fontId="5" fillId="0" borderId="9" xfId="0" applyNumberFormat="1" applyFont="1" applyBorder="1" applyAlignment="1">
      <alignment horizontal="center" vertical="center" wrapText="1"/>
    </xf>
    <xf numFmtId="0" fontId="12" fillId="6" borderId="14" xfId="0" applyFont="1" applyFill="1" applyBorder="1" applyAlignment="1">
      <alignment horizontal="center" vertical="center" wrapText="1"/>
    </xf>
    <xf numFmtId="0" fontId="12" fillId="7" borderId="15" xfId="0" applyFont="1" applyFill="1" applyBorder="1" applyAlignment="1">
      <alignment horizontal="center" vertical="center" wrapText="1"/>
    </xf>
    <xf numFmtId="166" fontId="5" fillId="6" borderId="13" xfId="0" applyNumberFormat="1" applyFont="1" applyFill="1" applyBorder="1" applyAlignment="1">
      <alignment vertical="center"/>
    </xf>
    <xf numFmtId="0" fontId="12" fillId="4" borderId="15" xfId="0" applyFont="1" applyFill="1" applyBorder="1" applyAlignment="1">
      <alignment vertical="center"/>
    </xf>
    <xf numFmtId="0" fontId="16" fillId="0" borderId="0" xfId="0" applyFont="1"/>
    <xf numFmtId="0" fontId="5" fillId="4" borderId="12" xfId="0" applyFont="1" applyFill="1" applyBorder="1" applyAlignment="1">
      <alignment horizontal="right" vertical="center"/>
    </xf>
    <xf numFmtId="166" fontId="5" fillId="4" borderId="12" xfId="0" applyNumberFormat="1" applyFont="1" applyFill="1" applyBorder="1" applyAlignment="1">
      <alignment vertical="center"/>
    </xf>
    <xf numFmtId="164" fontId="11" fillId="0" borderId="0" xfId="4" applyFont="1"/>
    <xf numFmtId="0" fontId="11" fillId="0" borderId="0" xfId="0" applyFont="1"/>
    <xf numFmtId="0" fontId="12" fillId="0" borderId="0" xfId="0" applyFont="1"/>
    <xf numFmtId="164" fontId="16" fillId="0" borderId="0" xfId="4" applyFont="1"/>
    <xf numFmtId="43" fontId="15" fillId="0" borderId="7" xfId="3" applyFont="1" applyFill="1" applyBorder="1" applyAlignment="1">
      <alignment horizontal="center" vertical="center" wrapText="1"/>
    </xf>
    <xf numFmtId="166" fontId="17" fillId="0" borderId="10" xfId="0" applyNumberFormat="1" applyFont="1" applyBorder="1" applyAlignment="1">
      <alignment horizontal="center" vertical="center" wrapText="1"/>
    </xf>
    <xf numFmtId="3" fontId="15" fillId="0" borderId="16" xfId="0" applyNumberFormat="1" applyFont="1" applyBorder="1" applyAlignment="1">
      <alignment horizontal="center" vertical="center" wrapText="1"/>
    </xf>
    <xf numFmtId="165" fontId="15" fillId="7" borderId="7" xfId="0" applyNumberFormat="1" applyFont="1" applyFill="1" applyBorder="1" applyAlignment="1">
      <alignment horizontal="center" vertical="center" wrapText="1"/>
    </xf>
    <xf numFmtId="167" fontId="15" fillId="0" borderId="16" xfId="0" applyNumberFormat="1" applyFont="1" applyBorder="1" applyAlignment="1">
      <alignment vertical="center"/>
    </xf>
    <xf numFmtId="165" fontId="15" fillId="6" borderId="8" xfId="0" applyNumberFormat="1" applyFont="1" applyFill="1" applyBorder="1" applyAlignment="1">
      <alignment horizontal="center" vertical="center" wrapText="1"/>
    </xf>
    <xf numFmtId="43" fontId="17" fillId="0" borderId="19" xfId="3" applyFont="1" applyFill="1" applyBorder="1" applyAlignment="1">
      <alignment horizontal="center" vertical="center" wrapText="1"/>
    </xf>
    <xf numFmtId="43" fontId="17" fillId="0" borderId="9" xfId="3" applyFont="1" applyFill="1" applyBorder="1" applyAlignment="1">
      <alignment horizontal="center" vertical="center" wrapText="1"/>
    </xf>
    <xf numFmtId="168" fontId="0" fillId="0" borderId="0" xfId="0" applyNumberFormat="1" applyAlignment="1">
      <alignment vertical="center"/>
    </xf>
    <xf numFmtId="0" fontId="14" fillId="9" borderId="7" xfId="0" applyFont="1" applyFill="1" applyBorder="1" applyAlignment="1">
      <alignment horizontal="center" vertical="center" wrapText="1"/>
    </xf>
    <xf numFmtId="0" fontId="14" fillId="0" borderId="21" xfId="0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0" fontId="18" fillId="0" borderId="16" xfId="0" applyFont="1" applyBorder="1" applyAlignment="1">
      <alignment horizontal="center" vertical="center" wrapText="1"/>
    </xf>
    <xf numFmtId="0" fontId="15" fillId="2" borderId="7" xfId="0" applyFont="1" applyFill="1" applyBorder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14" fillId="0" borderId="10" xfId="0" applyFont="1" applyBorder="1" applyAlignment="1">
      <alignment horizontal="center" vertical="center"/>
    </xf>
    <xf numFmtId="0" fontId="14" fillId="0" borderId="19" xfId="0" applyFont="1" applyBorder="1" applyAlignment="1">
      <alignment horizontal="center" vertical="center"/>
    </xf>
    <xf numFmtId="43" fontId="5" fillId="0" borderId="22" xfId="3" applyFont="1" applyFill="1" applyBorder="1" applyAlignment="1">
      <alignment horizontal="center" vertical="center" wrapText="1"/>
    </xf>
    <xf numFmtId="43" fontId="5" fillId="0" borderId="16" xfId="3" applyFont="1" applyFill="1" applyBorder="1" applyAlignment="1">
      <alignment horizontal="center" vertical="center" wrapText="1"/>
    </xf>
    <xf numFmtId="43" fontId="17" fillId="0" borderId="16" xfId="3" applyFont="1" applyFill="1" applyBorder="1" applyAlignment="1">
      <alignment horizontal="center" vertical="center" wrapText="1"/>
    </xf>
    <xf numFmtId="4" fontId="0" fillId="8" borderId="5" xfId="0" applyNumberFormat="1" applyFill="1" applyBorder="1"/>
    <xf numFmtId="165" fontId="0" fillId="0" borderId="0" xfId="0" applyNumberFormat="1"/>
    <xf numFmtId="0" fontId="5" fillId="0" borderId="16" xfId="0" applyFont="1" applyBorder="1" applyAlignment="1">
      <alignment horizontal="center" vertical="center" wrapText="1"/>
    </xf>
    <xf numFmtId="0" fontId="12" fillId="4" borderId="14" xfId="0" applyFont="1" applyFill="1" applyBorder="1" applyAlignment="1">
      <alignment horizontal="center" vertical="center"/>
    </xf>
    <xf numFmtId="0" fontId="12" fillId="4" borderId="15" xfId="0" applyFont="1" applyFill="1" applyBorder="1" applyAlignment="1">
      <alignment horizontal="center" vertical="center"/>
    </xf>
    <xf numFmtId="0" fontId="12" fillId="4" borderId="13" xfId="0" applyFont="1" applyFill="1" applyBorder="1" applyAlignment="1">
      <alignment horizontal="center" vertical="center"/>
    </xf>
    <xf numFmtId="0" fontId="10" fillId="6" borderId="14" xfId="0" applyFont="1" applyFill="1" applyBorder="1" applyAlignment="1">
      <alignment horizontal="center" vertical="center" wrapText="1"/>
    </xf>
    <xf numFmtId="0" fontId="10" fillId="6" borderId="15" xfId="0" applyFont="1" applyFill="1" applyBorder="1" applyAlignment="1">
      <alignment horizontal="center" vertical="center" wrapText="1"/>
    </xf>
    <xf numFmtId="0" fontId="5" fillId="8" borderId="0" xfId="0" applyFont="1" applyFill="1" applyAlignment="1">
      <alignment horizontal="center" vertical="center" wrapText="1"/>
    </xf>
    <xf numFmtId="0" fontId="13" fillId="2" borderId="4" xfId="2" applyFont="1" applyFill="1" applyBorder="1" applyAlignment="1">
      <alignment horizontal="center" vertical="center"/>
    </xf>
    <xf numFmtId="0" fontId="4" fillId="2" borderId="0" xfId="2" applyFont="1" applyFill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5" xfId="2" applyFont="1" applyFill="1" applyBorder="1" applyAlignment="1">
      <alignment horizontal="center" vertical="center"/>
    </xf>
    <xf numFmtId="0" fontId="4" fillId="2" borderId="6" xfId="2" applyFont="1" applyFill="1" applyBorder="1" applyAlignment="1">
      <alignment horizontal="center" vertical="center"/>
    </xf>
    <xf numFmtId="0" fontId="10" fillId="2" borderId="15" xfId="2" applyFont="1" applyFill="1" applyBorder="1" applyAlignment="1">
      <alignment horizontal="center" vertical="center" wrapText="1"/>
    </xf>
    <xf numFmtId="0" fontId="10" fillId="3" borderId="14" xfId="0" applyFont="1" applyFill="1" applyBorder="1" applyAlignment="1">
      <alignment horizontal="center" vertical="center" wrapText="1"/>
    </xf>
    <xf numFmtId="0" fontId="10" fillId="3" borderId="15" xfId="0" applyFont="1" applyFill="1" applyBorder="1" applyAlignment="1">
      <alignment horizontal="center" vertical="center" wrapText="1"/>
    </xf>
    <xf numFmtId="0" fontId="10" fillId="3" borderId="13" xfId="0" applyFont="1" applyFill="1" applyBorder="1" applyAlignment="1">
      <alignment horizontal="center" vertical="center" wrapText="1"/>
    </xf>
    <xf numFmtId="0" fontId="10" fillId="7" borderId="14" xfId="0" applyFont="1" applyFill="1" applyBorder="1" applyAlignment="1">
      <alignment horizontal="center" vertical="center"/>
    </xf>
    <xf numFmtId="0" fontId="10" fillId="7" borderId="15" xfId="0" applyFont="1" applyFill="1" applyBorder="1" applyAlignment="1">
      <alignment horizontal="center" vertical="center"/>
    </xf>
    <xf numFmtId="0" fontId="10" fillId="7" borderId="13" xfId="0" applyFont="1" applyFill="1" applyBorder="1" applyAlignment="1">
      <alignment horizontal="center" vertical="center"/>
    </xf>
  </cellXfs>
  <cellStyles count="8">
    <cellStyle name="Millares" xfId="1" builtinId="3"/>
    <cellStyle name="Millares 5" xfId="3" xr:uid="{00000000-0005-0000-0000-000001000000}"/>
    <cellStyle name="Moneda" xfId="4" builtinId="4"/>
    <cellStyle name="Moneda 2" xfId="6" xr:uid="{36367579-7B2D-4E50-8999-74A06D89F1E5}"/>
    <cellStyle name="Normal" xfId="0" builtinId="0"/>
    <cellStyle name="Normal 2" xfId="2" xr:uid="{00000000-0005-0000-0000-000004000000}"/>
    <cellStyle name="Normal 6" xfId="7" xr:uid="{B6CC2DB7-C4DA-4056-961A-AD958C6CC9A7}"/>
    <cellStyle name="Normal 7" xfId="5" xr:uid="{2A3FE158-5495-499C-927F-9DC0D1D809DC}"/>
  </cellStyles>
  <dxfs count="0"/>
  <tableStyles count="0" defaultTableStyle="TableStyleMedium2" defaultPivotStyle="PivotStyleLight16"/>
  <colors>
    <mruColors>
      <color rgb="FFDFEDE0"/>
      <color rgb="FFFFDDF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733425</xdr:colOff>
          <xdr:row>1</xdr:row>
          <xdr:rowOff>38100</xdr:rowOff>
        </xdr:from>
        <xdr:to>
          <xdr:col>2</xdr:col>
          <xdr:colOff>1609725</xdr:colOff>
          <xdr:row>5</xdr:row>
          <xdr:rowOff>47625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00CC99"/>
                  </a:solidFill>
                </a14:hiddenFill>
              </a:ext>
            </a:extLst>
          </xdr:spPr>
        </xdr:sp>
        <xdr:clientData/>
      </xdr:twoCellAnchor>
    </mc:Choice>
    <mc:Fallback/>
  </mc:AlternateContent>
  <xdr:twoCellAnchor editAs="oneCell">
    <xdr:from>
      <xdr:col>7</xdr:col>
      <xdr:colOff>0</xdr:colOff>
      <xdr:row>15</xdr:row>
      <xdr:rowOff>0</xdr:rowOff>
    </xdr:from>
    <xdr:to>
      <xdr:col>7</xdr:col>
      <xdr:colOff>304800</xdr:colOff>
      <xdr:row>16</xdr:row>
      <xdr:rowOff>91904</xdr:rowOff>
    </xdr:to>
    <xdr:sp macro="" textlink="">
      <xdr:nvSpPr>
        <xdr:cNvPr id="3" name="AutoShape 36" descr="Resultado de imagen para inmovilizador de cabeza para camilla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Aspect="1" noChangeArrowheads="1"/>
        </xdr:cNvSpPr>
      </xdr:nvSpPr>
      <xdr:spPr bwMode="auto">
        <a:xfrm>
          <a:off x="7886700" y="39319200"/>
          <a:ext cx="304800" cy="28484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8</xdr:col>
      <xdr:colOff>0</xdr:colOff>
      <xdr:row>15</xdr:row>
      <xdr:rowOff>0</xdr:rowOff>
    </xdr:from>
    <xdr:to>
      <xdr:col>8</xdr:col>
      <xdr:colOff>304800</xdr:colOff>
      <xdr:row>16</xdr:row>
      <xdr:rowOff>91904</xdr:rowOff>
    </xdr:to>
    <xdr:sp macro="" textlink="">
      <xdr:nvSpPr>
        <xdr:cNvPr id="4" name="AutoShape 37" descr="Resultado de imagen para inmovilizador de cabeza para camilla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spect="1" noChangeArrowheads="1"/>
        </xdr:cNvSpPr>
      </xdr:nvSpPr>
      <xdr:spPr bwMode="auto">
        <a:xfrm>
          <a:off x="7886700" y="39319200"/>
          <a:ext cx="304800" cy="28484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15</xdr:row>
      <xdr:rowOff>0</xdr:rowOff>
    </xdr:from>
    <xdr:to>
      <xdr:col>7</xdr:col>
      <xdr:colOff>304800</xdr:colOff>
      <xdr:row>16</xdr:row>
      <xdr:rowOff>88542</xdr:rowOff>
    </xdr:to>
    <xdr:sp macro="" textlink="">
      <xdr:nvSpPr>
        <xdr:cNvPr id="5" name="AutoShape 29" descr="Resultado de imagen para KIT DE RESCATE EN ALTURAS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7886700" y="39319200"/>
          <a:ext cx="304800" cy="28148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8</xdr:col>
      <xdr:colOff>0</xdr:colOff>
      <xdr:row>15</xdr:row>
      <xdr:rowOff>0</xdr:rowOff>
    </xdr:from>
    <xdr:to>
      <xdr:col>8</xdr:col>
      <xdr:colOff>304800</xdr:colOff>
      <xdr:row>16</xdr:row>
      <xdr:rowOff>88542</xdr:rowOff>
    </xdr:to>
    <xdr:sp macro="" textlink="">
      <xdr:nvSpPr>
        <xdr:cNvPr id="6" name="AutoShape 31" descr="Resultado de imagen para KIT DE RESCATE EN ALTURAS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Aspect="1" noChangeArrowheads="1"/>
        </xdr:cNvSpPr>
      </xdr:nvSpPr>
      <xdr:spPr bwMode="auto">
        <a:xfrm>
          <a:off x="7886700" y="39319200"/>
          <a:ext cx="304800" cy="28148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0</xdr:colOff>
      <xdr:row>15</xdr:row>
      <xdr:rowOff>0</xdr:rowOff>
    </xdr:from>
    <xdr:to>
      <xdr:col>4</xdr:col>
      <xdr:colOff>304800</xdr:colOff>
      <xdr:row>42</xdr:row>
      <xdr:rowOff>23037</xdr:rowOff>
    </xdr:to>
    <xdr:sp macro="" textlink="">
      <xdr:nvSpPr>
        <xdr:cNvPr id="7" name="AutoShape 2" descr="Imagen 1 de 4 de Molinos De Martillos O Pulverizadores En Hierro O Acero Inox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5676900" y="18808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15</xdr:row>
      <xdr:rowOff>0</xdr:rowOff>
    </xdr:from>
    <xdr:to>
      <xdr:col>5</xdr:col>
      <xdr:colOff>304800</xdr:colOff>
      <xdr:row>42</xdr:row>
      <xdr:rowOff>23037</xdr:rowOff>
    </xdr:to>
    <xdr:sp macro="" textlink="">
      <xdr:nvSpPr>
        <xdr:cNvPr id="8" name="AutoShape 5" descr="Imagen 1 de 4 de Molinos De Martillos O Pulverizadores En Hierro O Acero Inox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6737350" y="18808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0</xdr:colOff>
      <xdr:row>15</xdr:row>
      <xdr:rowOff>0</xdr:rowOff>
    </xdr:from>
    <xdr:to>
      <xdr:col>5</xdr:col>
      <xdr:colOff>304800</xdr:colOff>
      <xdr:row>30</xdr:row>
      <xdr:rowOff>108411</xdr:rowOff>
    </xdr:to>
    <xdr:sp macro="" textlink="">
      <xdr:nvSpPr>
        <xdr:cNvPr id="9" name="AutoShape 9" descr="Imagen 1 de 2 de Bota Pantanera Caucho Pvc Bata Agricola Impermeable Suelacol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6737350" y="34074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15</xdr:row>
      <xdr:rowOff>0</xdr:rowOff>
    </xdr:from>
    <xdr:to>
      <xdr:col>7</xdr:col>
      <xdr:colOff>304800</xdr:colOff>
      <xdr:row>16</xdr:row>
      <xdr:rowOff>129268</xdr:rowOff>
    </xdr:to>
    <xdr:sp macro="" textlink="">
      <xdr:nvSpPr>
        <xdr:cNvPr id="10" name="AutoShape 36" descr="Resultado de imagen para inmovilizador de cabeza para camilla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11791950" y="208883250"/>
          <a:ext cx="304800" cy="31341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15</xdr:row>
      <xdr:rowOff>0</xdr:rowOff>
    </xdr:from>
    <xdr:to>
      <xdr:col>7</xdr:col>
      <xdr:colOff>304800</xdr:colOff>
      <xdr:row>16</xdr:row>
      <xdr:rowOff>125906</xdr:rowOff>
    </xdr:to>
    <xdr:sp macro="" textlink="">
      <xdr:nvSpPr>
        <xdr:cNvPr id="12" name="AutoShape 29" descr="Resultado de imagen para KIT DE RESCATE EN ALTURAS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11791950" y="208883250"/>
          <a:ext cx="304800" cy="3100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7</xdr:col>
      <xdr:colOff>0</xdr:colOff>
      <xdr:row>15</xdr:row>
      <xdr:rowOff>0</xdr:rowOff>
    </xdr:from>
    <xdr:ext cx="304800" cy="300263"/>
    <xdr:sp macro="" textlink="">
      <xdr:nvSpPr>
        <xdr:cNvPr id="2" name="AutoShape 36" descr="Resultado de imagen para inmovilizador de cabeza para camilla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Aspect="1" noChangeArrowheads="1"/>
        </xdr:cNvSpPr>
      </xdr:nvSpPr>
      <xdr:spPr bwMode="auto">
        <a:xfrm>
          <a:off x="10491107" y="123008571"/>
          <a:ext cx="304800" cy="30026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296901"/>
    <xdr:sp macro="" textlink="">
      <xdr:nvSpPr>
        <xdr:cNvPr id="11" name="AutoShape 29" descr="Resultado de imagen para KIT DE RESCATE EN ALTURAS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10491107" y="123008571"/>
          <a:ext cx="304800" cy="2969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7</xdr:col>
      <xdr:colOff>0</xdr:colOff>
      <xdr:row>15</xdr:row>
      <xdr:rowOff>0</xdr:rowOff>
    </xdr:from>
    <xdr:to>
      <xdr:col>7</xdr:col>
      <xdr:colOff>299442</xdr:colOff>
      <xdr:row>16</xdr:row>
      <xdr:rowOff>91903</xdr:rowOff>
    </xdr:to>
    <xdr:sp macro="" textlink="">
      <xdr:nvSpPr>
        <xdr:cNvPr id="13" name="AutoShape 36" descr="Resultado de imagen para inmovilizador de cabeza para camilla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10668000" y="19345275"/>
          <a:ext cx="299442" cy="30145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8</xdr:col>
      <xdr:colOff>0</xdr:colOff>
      <xdr:row>15</xdr:row>
      <xdr:rowOff>0</xdr:rowOff>
    </xdr:from>
    <xdr:to>
      <xdr:col>8</xdr:col>
      <xdr:colOff>304800</xdr:colOff>
      <xdr:row>16</xdr:row>
      <xdr:rowOff>91903</xdr:rowOff>
    </xdr:to>
    <xdr:sp macro="" textlink="">
      <xdr:nvSpPr>
        <xdr:cNvPr id="14" name="AutoShape 37" descr="Resultado de imagen para inmovilizador de cabeza para camilla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10677525" y="19345275"/>
          <a:ext cx="304800" cy="30145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15</xdr:row>
      <xdr:rowOff>0</xdr:rowOff>
    </xdr:from>
    <xdr:to>
      <xdr:col>7</xdr:col>
      <xdr:colOff>299442</xdr:colOff>
      <xdr:row>16</xdr:row>
      <xdr:rowOff>88541</xdr:rowOff>
    </xdr:to>
    <xdr:sp macro="" textlink="">
      <xdr:nvSpPr>
        <xdr:cNvPr id="15" name="AutoShape 29" descr="Resultado de imagen para KIT DE RESCATE EN ALTURAS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10668000" y="19345275"/>
          <a:ext cx="299442" cy="2980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8</xdr:col>
      <xdr:colOff>0</xdr:colOff>
      <xdr:row>15</xdr:row>
      <xdr:rowOff>0</xdr:rowOff>
    </xdr:from>
    <xdr:to>
      <xdr:col>8</xdr:col>
      <xdr:colOff>304800</xdr:colOff>
      <xdr:row>16</xdr:row>
      <xdr:rowOff>88541</xdr:rowOff>
    </xdr:to>
    <xdr:sp macro="" textlink="">
      <xdr:nvSpPr>
        <xdr:cNvPr id="16" name="AutoShape 31" descr="Resultado de imagen para KIT DE RESCATE EN ALTURAS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10677525" y="19345275"/>
          <a:ext cx="304800" cy="29809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15</xdr:row>
      <xdr:rowOff>0</xdr:rowOff>
    </xdr:from>
    <xdr:to>
      <xdr:col>7</xdr:col>
      <xdr:colOff>299442</xdr:colOff>
      <xdr:row>16</xdr:row>
      <xdr:rowOff>129267</xdr:rowOff>
    </xdr:to>
    <xdr:sp macro="" textlink="">
      <xdr:nvSpPr>
        <xdr:cNvPr id="17" name="AutoShape 36" descr="Resultado de imagen para inmovilizador de cabeza para camilla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10668000" y="19345275"/>
          <a:ext cx="299442" cy="33881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7</xdr:col>
      <xdr:colOff>0</xdr:colOff>
      <xdr:row>15</xdr:row>
      <xdr:rowOff>0</xdr:rowOff>
    </xdr:from>
    <xdr:to>
      <xdr:col>7</xdr:col>
      <xdr:colOff>299442</xdr:colOff>
      <xdr:row>16</xdr:row>
      <xdr:rowOff>125905</xdr:rowOff>
    </xdr:to>
    <xdr:sp macro="" textlink="">
      <xdr:nvSpPr>
        <xdr:cNvPr id="18" name="AutoShape 29" descr="Resultado de imagen para KIT DE RESCATE EN ALTURAS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10668000" y="19345275"/>
          <a:ext cx="299442" cy="3354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7</xdr:col>
      <xdr:colOff>0</xdr:colOff>
      <xdr:row>15</xdr:row>
      <xdr:rowOff>0</xdr:rowOff>
    </xdr:from>
    <xdr:ext cx="304800" cy="300263"/>
    <xdr:sp macro="" textlink="">
      <xdr:nvSpPr>
        <xdr:cNvPr id="19" name="AutoShape 36" descr="Resultado de imagen para inmovilizador de cabeza para camilla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10668000" y="19345275"/>
          <a:ext cx="304800" cy="30026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7</xdr:col>
      <xdr:colOff>0</xdr:colOff>
      <xdr:row>15</xdr:row>
      <xdr:rowOff>0</xdr:rowOff>
    </xdr:from>
    <xdr:ext cx="304800" cy="296901"/>
    <xdr:sp macro="" textlink="">
      <xdr:nvSpPr>
        <xdr:cNvPr id="20" name="AutoShape 29" descr="Resultado de imagen para KIT DE RESCATE EN ALTURAS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10668000" y="19345275"/>
          <a:ext cx="304800" cy="2969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0263"/>
    <xdr:sp macro="" textlink="">
      <xdr:nvSpPr>
        <xdr:cNvPr id="21" name="AutoShape 37" descr="Resultado de imagen para inmovilizador de cabeza para camilla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11846719" y="39603164"/>
          <a:ext cx="304800" cy="30026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296901"/>
    <xdr:sp macro="" textlink="">
      <xdr:nvSpPr>
        <xdr:cNvPr id="22" name="AutoShape 31" descr="Resultado de imagen para KIT DE RESCATE EN ALTURAS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11846719" y="39603164"/>
          <a:ext cx="304800" cy="2969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300262"/>
    <xdr:sp macro="" textlink="">
      <xdr:nvSpPr>
        <xdr:cNvPr id="23" name="AutoShape 37" descr="Resultado de imagen para inmovilizador de cabeza para camilla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11846719" y="39603164"/>
          <a:ext cx="304800" cy="30026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12</xdr:col>
      <xdr:colOff>0</xdr:colOff>
      <xdr:row>15</xdr:row>
      <xdr:rowOff>0</xdr:rowOff>
    </xdr:from>
    <xdr:ext cx="304800" cy="296900"/>
    <xdr:sp macro="" textlink="">
      <xdr:nvSpPr>
        <xdr:cNvPr id="24" name="AutoShape 31" descr="Resultado de imagen para KIT DE RESCATE EN ALTURAS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11846719" y="39603164"/>
          <a:ext cx="304800" cy="296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28"/>
  <sheetViews>
    <sheetView tabSelected="1" topLeftCell="A13" zoomScale="64" zoomScaleNormal="64" workbookViewId="0">
      <selection activeCell="E36" sqref="E36:E37"/>
    </sheetView>
  </sheetViews>
  <sheetFormatPr defaultColWidth="11.42578125" defaultRowHeight="15"/>
  <cols>
    <col min="1" max="1" width="3.5703125" customWidth="1"/>
    <col min="2" max="2" width="7.5703125" customWidth="1"/>
    <col min="3" max="3" width="35.7109375" customWidth="1"/>
    <col min="4" max="4" width="39.28515625" customWidth="1"/>
    <col min="5" max="5" width="11.42578125" customWidth="1"/>
    <col min="6" max="6" width="15" customWidth="1"/>
    <col min="7" max="7" width="14" customWidth="1"/>
    <col min="8" max="8" width="12" customWidth="1"/>
    <col min="9" max="9" width="15.7109375" customWidth="1"/>
    <col min="10" max="10" width="15.5703125" customWidth="1"/>
    <col min="11" max="11" width="14.7109375" customWidth="1"/>
    <col min="12" max="12" width="10.28515625" customWidth="1"/>
    <col min="13" max="13" width="14.42578125" customWidth="1"/>
    <col min="14" max="14" width="19.5703125" customWidth="1"/>
    <col min="15" max="15" width="15.42578125" customWidth="1"/>
    <col min="16" max="16" width="15.85546875" customWidth="1"/>
    <col min="17" max="17" width="14.42578125" customWidth="1"/>
    <col min="18" max="18" width="18.5703125" customWidth="1"/>
    <col min="19" max="19" width="20.140625" customWidth="1"/>
    <col min="20" max="20" width="19.140625" customWidth="1"/>
    <col min="21" max="21" width="19.28515625" customWidth="1"/>
    <col min="22" max="22" width="24.42578125" customWidth="1"/>
  </cols>
  <sheetData>
    <row r="1" spans="1:22">
      <c r="A1" s="1"/>
      <c r="B1" s="2"/>
      <c r="C1" s="3"/>
      <c r="D1" s="3"/>
      <c r="E1" s="3"/>
      <c r="F1" s="3"/>
      <c r="G1" s="4"/>
      <c r="H1" s="4"/>
      <c r="I1" s="1"/>
      <c r="J1" s="1"/>
      <c r="K1" s="1"/>
      <c r="L1" s="1"/>
      <c r="M1" s="1"/>
      <c r="N1" s="1"/>
      <c r="O1" s="1"/>
      <c r="P1" s="1"/>
      <c r="Q1" s="1"/>
      <c r="R1" s="1"/>
    </row>
    <row r="2" spans="1:22">
      <c r="A2" s="1"/>
      <c r="B2" s="80" t="s">
        <v>0</v>
      </c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</row>
    <row r="3" spans="1:22">
      <c r="A3" s="1"/>
      <c r="B3" s="82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  <c r="O3" s="81"/>
      <c r="P3" s="81"/>
      <c r="Q3" s="81"/>
      <c r="R3" s="81"/>
    </row>
    <row r="4" spans="1:22">
      <c r="A4" s="1"/>
      <c r="B4" s="82"/>
      <c r="C4" s="81"/>
      <c r="D4" s="81"/>
      <c r="E4" s="81"/>
      <c r="F4" s="81"/>
      <c r="G4" s="81"/>
      <c r="H4" s="81"/>
      <c r="I4" s="81"/>
      <c r="J4" s="81"/>
      <c r="K4" s="81"/>
      <c r="L4" s="81"/>
      <c r="M4" s="81"/>
      <c r="N4" s="81"/>
      <c r="O4" s="81"/>
      <c r="P4" s="81"/>
      <c r="Q4" s="81"/>
      <c r="R4" s="81"/>
    </row>
    <row r="5" spans="1:22">
      <c r="A5" s="1"/>
      <c r="B5" s="82"/>
      <c r="C5" s="81"/>
      <c r="D5" s="81"/>
      <c r="E5" s="81"/>
      <c r="F5" s="81"/>
      <c r="G5" s="81"/>
      <c r="H5" s="81"/>
      <c r="I5" s="81"/>
      <c r="J5" s="81"/>
      <c r="K5" s="81"/>
      <c r="L5" s="81"/>
      <c r="M5" s="81"/>
      <c r="N5" s="81"/>
      <c r="O5" s="81"/>
      <c r="P5" s="81"/>
      <c r="Q5" s="81"/>
      <c r="R5" s="81"/>
    </row>
    <row r="6" spans="1:22" ht="15.75" thickBot="1">
      <c r="A6" s="1"/>
      <c r="B6" s="83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  <c r="N6" s="84"/>
      <c r="O6" s="84"/>
      <c r="P6" s="84"/>
      <c r="Q6" s="84"/>
      <c r="R6" s="84"/>
    </row>
    <row r="7" spans="1:22" ht="15" customHeight="1" thickBot="1">
      <c r="A7" s="1"/>
      <c r="B7" s="11"/>
      <c r="C7" s="85" t="s">
        <v>1</v>
      </c>
      <c r="D7" s="85"/>
      <c r="E7" s="85"/>
      <c r="F7" s="85"/>
      <c r="G7" s="86" t="s">
        <v>2</v>
      </c>
      <c r="H7" s="87"/>
      <c r="I7" s="87"/>
      <c r="J7" s="88"/>
      <c r="K7" s="89" t="s">
        <v>3</v>
      </c>
      <c r="L7" s="90"/>
      <c r="M7" s="90"/>
      <c r="N7" s="91"/>
      <c r="O7" s="77" t="s">
        <v>4</v>
      </c>
      <c r="P7" s="78"/>
      <c r="Q7" s="78"/>
      <c r="R7" s="78"/>
      <c r="S7" s="74" t="s">
        <v>5</v>
      </c>
      <c r="T7" s="75"/>
      <c r="U7" s="76"/>
    </row>
    <row r="8" spans="1:22" ht="85.5" customHeight="1" thickBot="1">
      <c r="A8" s="5"/>
      <c r="B8" s="12" t="s">
        <v>6</v>
      </c>
      <c r="C8" s="13" t="s">
        <v>7</v>
      </c>
      <c r="D8" s="14" t="s">
        <v>8</v>
      </c>
      <c r="E8" s="13" t="s">
        <v>9</v>
      </c>
      <c r="F8" s="15" t="s">
        <v>10</v>
      </c>
      <c r="G8" s="16" t="s">
        <v>11</v>
      </c>
      <c r="H8" s="17" t="s">
        <v>12</v>
      </c>
      <c r="I8" s="17" t="s">
        <v>13</v>
      </c>
      <c r="J8" s="17" t="s">
        <v>14</v>
      </c>
      <c r="K8" s="18" t="s">
        <v>11</v>
      </c>
      <c r="L8" s="41" t="s">
        <v>12</v>
      </c>
      <c r="M8" s="18" t="s">
        <v>13</v>
      </c>
      <c r="N8" s="19" t="s">
        <v>14</v>
      </c>
      <c r="O8" s="40" t="s">
        <v>11</v>
      </c>
      <c r="P8" s="20" t="s">
        <v>12</v>
      </c>
      <c r="Q8" s="20" t="s">
        <v>13</v>
      </c>
      <c r="R8" s="21" t="s">
        <v>14</v>
      </c>
      <c r="S8" s="22" t="s">
        <v>15</v>
      </c>
      <c r="T8" s="23" t="s">
        <v>16</v>
      </c>
      <c r="U8" s="24" t="s">
        <v>17</v>
      </c>
    </row>
    <row r="9" spans="1:22" ht="69" customHeight="1">
      <c r="A9" s="6"/>
      <c r="B9" s="9">
        <v>1</v>
      </c>
      <c r="C9" s="73" t="s">
        <v>18</v>
      </c>
      <c r="D9" s="60" t="s">
        <v>19</v>
      </c>
      <c r="E9" s="61" t="s">
        <v>20</v>
      </c>
      <c r="F9" s="67">
        <v>1</v>
      </c>
      <c r="G9" s="25">
        <v>87000</v>
      </c>
      <c r="H9" s="26">
        <f>(G9*0.19)</f>
        <v>16530</v>
      </c>
      <c r="I9" s="27">
        <f>G9+H9</f>
        <v>103530</v>
      </c>
      <c r="J9" s="39">
        <f t="shared" ref="J9:J15" si="0">F9*I9</f>
        <v>103530</v>
      </c>
      <c r="K9" s="53">
        <v>224667</v>
      </c>
      <c r="L9" s="51">
        <f>(K9*0)</f>
        <v>0</v>
      </c>
      <c r="M9" s="54">
        <f t="shared" ref="M9:M13" si="1">K9+L9</f>
        <v>224667</v>
      </c>
      <c r="N9" s="52">
        <f t="shared" ref="N9:N15" si="2">M9*F9</f>
        <v>224667</v>
      </c>
      <c r="O9" s="55">
        <v>72000</v>
      </c>
      <c r="P9" s="51">
        <f>(O9*0.19)</f>
        <v>13680</v>
      </c>
      <c r="Q9" s="56">
        <f t="shared" ref="Q9:Q15" si="3">O9+P9</f>
        <v>85680</v>
      </c>
      <c r="R9" s="57">
        <f t="shared" ref="R9:R15" si="4">Q9*F9</f>
        <v>85680</v>
      </c>
      <c r="S9" s="68">
        <f>(I9+Q9)/2</f>
        <v>94605</v>
      </c>
      <c r="T9" s="29">
        <f>+ROUND(S9,0)</f>
        <v>94605</v>
      </c>
      <c r="U9" s="30">
        <f t="shared" ref="U9:U15" si="5">T9*F9</f>
        <v>94605</v>
      </c>
      <c r="V9" s="72"/>
    </row>
    <row r="10" spans="1:22" ht="88.5" customHeight="1">
      <c r="A10" s="6"/>
      <c r="B10" s="10">
        <v>2</v>
      </c>
      <c r="C10" s="73" t="s">
        <v>21</v>
      </c>
      <c r="D10" s="60" t="s">
        <v>22</v>
      </c>
      <c r="E10" s="62" t="s">
        <v>20</v>
      </c>
      <c r="F10" s="66">
        <v>1</v>
      </c>
      <c r="G10" s="25">
        <v>450000</v>
      </c>
      <c r="H10" s="26">
        <f t="shared" ref="H10:H15" si="6">(G10*0.19)</f>
        <v>85500</v>
      </c>
      <c r="I10" s="27">
        <f t="shared" ref="I10:I15" si="7">G10+H10</f>
        <v>535500</v>
      </c>
      <c r="J10" s="28">
        <f t="shared" si="0"/>
        <v>535500</v>
      </c>
      <c r="K10" s="53">
        <v>102101</v>
      </c>
      <c r="L10" s="51">
        <f t="shared" ref="L10:L15" si="8">(K10*0.19)</f>
        <v>19399.189999999999</v>
      </c>
      <c r="M10" s="54">
        <f>K10+L10</f>
        <v>121500.19</v>
      </c>
      <c r="N10" s="52">
        <f t="shared" si="2"/>
        <v>121500.19</v>
      </c>
      <c r="O10" s="55">
        <v>24000</v>
      </c>
      <c r="P10" s="51">
        <f t="shared" ref="P10:P15" si="9">(O10*0.19)</f>
        <v>4560</v>
      </c>
      <c r="Q10" s="56">
        <f t="shared" si="3"/>
        <v>28560</v>
      </c>
      <c r="R10" s="58">
        <f t="shared" si="4"/>
        <v>28560</v>
      </c>
      <c r="S10" s="70">
        <f>(I10+M10+Q10)/3</f>
        <v>228520.06333333332</v>
      </c>
      <c r="T10" s="29">
        <f>+ROUND(S10,0)</f>
        <v>228520</v>
      </c>
      <c r="U10" s="30">
        <f t="shared" si="5"/>
        <v>228520</v>
      </c>
      <c r="V10" s="72"/>
    </row>
    <row r="11" spans="1:22" ht="93.75" customHeight="1">
      <c r="A11" s="6"/>
      <c r="B11" s="10">
        <v>3</v>
      </c>
      <c r="C11" s="63" t="s">
        <v>23</v>
      </c>
      <c r="D11" s="64" t="s">
        <v>24</v>
      </c>
      <c r="E11" s="62" t="s">
        <v>20</v>
      </c>
      <c r="F11" s="66">
        <v>1</v>
      </c>
      <c r="G11" s="25">
        <v>230000</v>
      </c>
      <c r="H11" s="26">
        <f t="shared" si="6"/>
        <v>43700</v>
      </c>
      <c r="I11" s="27">
        <f t="shared" si="7"/>
        <v>273700</v>
      </c>
      <c r="J11" s="28">
        <f t="shared" si="0"/>
        <v>273700</v>
      </c>
      <c r="K11" s="53">
        <v>198179</v>
      </c>
      <c r="L11" s="51">
        <f t="shared" si="8"/>
        <v>37654.01</v>
      </c>
      <c r="M11" s="54">
        <f t="shared" si="1"/>
        <v>235833.01</v>
      </c>
      <c r="N11" s="52">
        <f t="shared" si="2"/>
        <v>235833.01</v>
      </c>
      <c r="O11" s="55">
        <v>420000</v>
      </c>
      <c r="P11" s="51">
        <f t="shared" si="9"/>
        <v>79800</v>
      </c>
      <c r="Q11" s="56">
        <f t="shared" si="3"/>
        <v>499800</v>
      </c>
      <c r="R11" s="58">
        <f t="shared" si="4"/>
        <v>499800</v>
      </c>
      <c r="S11" s="69">
        <f>(I11+M11)/2</f>
        <v>254766.505</v>
      </c>
      <c r="T11" s="29">
        <f t="shared" ref="T11:T13" si="10">+ROUND(S11,0)</f>
        <v>254767</v>
      </c>
      <c r="U11" s="30">
        <f t="shared" si="5"/>
        <v>254767</v>
      </c>
      <c r="V11" s="72"/>
    </row>
    <row r="12" spans="1:22" ht="66.75" customHeight="1">
      <c r="A12" s="6"/>
      <c r="B12" s="10">
        <v>4</v>
      </c>
      <c r="C12" s="63" t="s">
        <v>25</v>
      </c>
      <c r="D12" s="64" t="s">
        <v>26</v>
      </c>
      <c r="E12" s="62" t="s">
        <v>20</v>
      </c>
      <c r="F12" s="66">
        <v>1</v>
      </c>
      <c r="G12" s="25">
        <v>45000</v>
      </c>
      <c r="H12" s="26">
        <f t="shared" si="6"/>
        <v>8550</v>
      </c>
      <c r="I12" s="27">
        <f t="shared" si="7"/>
        <v>53550</v>
      </c>
      <c r="J12" s="28">
        <f t="shared" si="0"/>
        <v>53550</v>
      </c>
      <c r="K12" s="53">
        <v>84034</v>
      </c>
      <c r="L12" s="51">
        <f t="shared" si="8"/>
        <v>15966.460000000001</v>
      </c>
      <c r="M12" s="54">
        <f t="shared" si="1"/>
        <v>100000.46</v>
      </c>
      <c r="N12" s="52">
        <f t="shared" si="2"/>
        <v>100000.46</v>
      </c>
      <c r="O12" s="59">
        <v>36000</v>
      </c>
      <c r="P12" s="51">
        <f t="shared" si="9"/>
        <v>6840</v>
      </c>
      <c r="Q12" s="56">
        <f t="shared" si="3"/>
        <v>42840</v>
      </c>
      <c r="R12" s="58">
        <f t="shared" si="4"/>
        <v>42840</v>
      </c>
      <c r="S12" s="69">
        <f>(I12+Q12)/2</f>
        <v>48195</v>
      </c>
      <c r="T12" s="29">
        <f t="shared" si="10"/>
        <v>48195</v>
      </c>
      <c r="U12" s="30">
        <f t="shared" si="5"/>
        <v>48195</v>
      </c>
      <c r="V12" s="72"/>
    </row>
    <row r="13" spans="1:22" ht="82.5" customHeight="1">
      <c r="A13" s="6"/>
      <c r="B13" s="10">
        <v>5</v>
      </c>
      <c r="C13" s="63" t="s">
        <v>27</v>
      </c>
      <c r="D13" s="64" t="s">
        <v>28</v>
      </c>
      <c r="E13" s="62" t="s">
        <v>20</v>
      </c>
      <c r="F13" s="66">
        <v>1</v>
      </c>
      <c r="G13" s="25">
        <v>35000</v>
      </c>
      <c r="H13" s="26">
        <f t="shared" si="6"/>
        <v>6650</v>
      </c>
      <c r="I13" s="27">
        <f t="shared" si="7"/>
        <v>41650</v>
      </c>
      <c r="J13" s="28">
        <f t="shared" si="0"/>
        <v>41650</v>
      </c>
      <c r="K13" s="53">
        <v>39216</v>
      </c>
      <c r="L13" s="51">
        <f t="shared" si="8"/>
        <v>7451.04</v>
      </c>
      <c r="M13" s="54">
        <f t="shared" si="1"/>
        <v>46667.040000000001</v>
      </c>
      <c r="N13" s="52">
        <f t="shared" si="2"/>
        <v>46667.040000000001</v>
      </c>
      <c r="O13" s="55">
        <v>42000</v>
      </c>
      <c r="P13" s="51">
        <f t="shared" si="9"/>
        <v>7980</v>
      </c>
      <c r="Q13" s="56">
        <f t="shared" si="3"/>
        <v>49980</v>
      </c>
      <c r="R13" s="58">
        <f t="shared" si="4"/>
        <v>49980</v>
      </c>
      <c r="S13" s="69">
        <f>(I13+M13+Q13)/3</f>
        <v>46099.013333333336</v>
      </c>
      <c r="T13" s="29">
        <f t="shared" si="10"/>
        <v>46099</v>
      </c>
      <c r="U13" s="30">
        <f t="shared" si="5"/>
        <v>46099</v>
      </c>
      <c r="V13" s="72"/>
    </row>
    <row r="14" spans="1:22" ht="71.25" customHeight="1">
      <c r="A14" s="6"/>
      <c r="B14" s="10">
        <v>6</v>
      </c>
      <c r="C14" s="63" t="s">
        <v>29</v>
      </c>
      <c r="D14" s="64" t="s">
        <v>30</v>
      </c>
      <c r="E14" s="62" t="s">
        <v>20</v>
      </c>
      <c r="F14" s="66">
        <v>1</v>
      </c>
      <c r="G14" s="25">
        <v>45000</v>
      </c>
      <c r="H14" s="26">
        <f t="shared" si="6"/>
        <v>8550</v>
      </c>
      <c r="I14" s="27">
        <f t="shared" si="7"/>
        <v>53550</v>
      </c>
      <c r="J14" s="28">
        <f t="shared" si="0"/>
        <v>53550</v>
      </c>
      <c r="K14" s="53">
        <v>84034</v>
      </c>
      <c r="L14" s="51">
        <f t="shared" si="8"/>
        <v>15966.460000000001</v>
      </c>
      <c r="M14" s="54">
        <f t="shared" ref="M14:M15" si="11">K14+L14</f>
        <v>100000.46</v>
      </c>
      <c r="N14" s="52">
        <f t="shared" si="2"/>
        <v>100000.46</v>
      </c>
      <c r="O14" s="55">
        <v>30000</v>
      </c>
      <c r="P14" s="51">
        <f t="shared" si="9"/>
        <v>5700</v>
      </c>
      <c r="Q14" s="56">
        <f t="shared" si="3"/>
        <v>35700</v>
      </c>
      <c r="R14" s="58">
        <f t="shared" si="4"/>
        <v>35700</v>
      </c>
      <c r="S14" s="69">
        <f>(I14+Q14)/2</f>
        <v>44625</v>
      </c>
      <c r="T14" s="29">
        <f t="shared" ref="T14:T15" si="12">+ROUND(S14,0)</f>
        <v>44625</v>
      </c>
      <c r="U14" s="30">
        <f t="shared" si="5"/>
        <v>44625</v>
      </c>
      <c r="V14" s="72"/>
    </row>
    <row r="15" spans="1:22" ht="72.75" customHeight="1" thickBot="1">
      <c r="A15" s="6"/>
      <c r="B15" s="10">
        <v>7</v>
      </c>
      <c r="C15" s="65" t="s">
        <v>31</v>
      </c>
      <c r="D15" s="64" t="s">
        <v>32</v>
      </c>
      <c r="E15" s="62" t="s">
        <v>20</v>
      </c>
      <c r="F15" s="66">
        <v>1</v>
      </c>
      <c r="G15" s="25">
        <v>65000</v>
      </c>
      <c r="H15" s="26">
        <f t="shared" si="6"/>
        <v>12350</v>
      </c>
      <c r="I15" s="27">
        <f t="shared" si="7"/>
        <v>77350</v>
      </c>
      <c r="J15" s="28">
        <f t="shared" si="0"/>
        <v>77350</v>
      </c>
      <c r="K15" s="53">
        <v>34874</v>
      </c>
      <c r="L15" s="51">
        <f t="shared" si="8"/>
        <v>6626.06</v>
      </c>
      <c r="M15" s="54">
        <f t="shared" si="11"/>
        <v>41500.06</v>
      </c>
      <c r="N15" s="52">
        <f t="shared" si="2"/>
        <v>41500.06</v>
      </c>
      <c r="O15" s="55">
        <v>18000</v>
      </c>
      <c r="P15" s="51">
        <f t="shared" si="9"/>
        <v>3420</v>
      </c>
      <c r="Q15" s="56">
        <f t="shared" si="3"/>
        <v>21420</v>
      </c>
      <c r="R15" s="58">
        <f t="shared" si="4"/>
        <v>21420</v>
      </c>
      <c r="S15" s="69">
        <f>(I15+M15+Q15)/3</f>
        <v>46756.686666666668</v>
      </c>
      <c r="T15" s="29">
        <f t="shared" si="12"/>
        <v>46757</v>
      </c>
      <c r="U15" s="30">
        <f t="shared" si="5"/>
        <v>46757</v>
      </c>
      <c r="V15" s="72"/>
    </row>
    <row r="16" spans="1:22" ht="16.5" thickBot="1">
      <c r="A16" s="8"/>
      <c r="B16" s="43"/>
      <c r="C16" s="31"/>
      <c r="D16" s="31"/>
      <c r="E16" s="31"/>
      <c r="F16" s="31"/>
      <c r="G16" s="31"/>
      <c r="H16" s="32"/>
      <c r="I16" s="33" t="s">
        <v>33</v>
      </c>
      <c r="J16" s="34">
        <f>SUM(J9:J15)</f>
        <v>1138830</v>
      </c>
      <c r="K16" s="37"/>
      <c r="L16" s="32"/>
      <c r="M16" s="35" t="s">
        <v>33</v>
      </c>
      <c r="N16" s="36">
        <f>SUM(N9:N15)</f>
        <v>870168.22</v>
      </c>
      <c r="O16" s="37"/>
      <c r="P16" s="32"/>
      <c r="Q16" s="38" t="s">
        <v>33</v>
      </c>
      <c r="R16" s="42">
        <f>SUM(R9:R15)</f>
        <v>763980</v>
      </c>
      <c r="S16" s="45"/>
      <c r="T16" s="45"/>
      <c r="U16" s="46">
        <f>SUM(U9:U15)</f>
        <v>763568</v>
      </c>
    </row>
    <row r="17" spans="3:21" ht="15.75">
      <c r="I17" s="48"/>
      <c r="J17" s="47"/>
      <c r="M17" s="48"/>
      <c r="N17" s="47"/>
    </row>
    <row r="18" spans="3:21" ht="16.5" thickBot="1">
      <c r="I18" s="49"/>
      <c r="J18" s="50"/>
      <c r="M18" s="49"/>
      <c r="N18" s="50"/>
      <c r="T18" s="7" t="s">
        <v>34</v>
      </c>
      <c r="U18" s="71"/>
    </row>
    <row r="19" spans="3:21" ht="15.75">
      <c r="I19" s="48"/>
      <c r="J19" s="47"/>
    </row>
    <row r="20" spans="3:21">
      <c r="C20" s="79" t="s">
        <v>35</v>
      </c>
      <c r="D20" s="79"/>
    </row>
    <row r="21" spans="3:21">
      <c r="C21" s="79"/>
      <c r="D21" s="79"/>
    </row>
    <row r="22" spans="3:21">
      <c r="C22" s="79"/>
      <c r="D22" s="79"/>
    </row>
    <row r="23" spans="3:21">
      <c r="C23" s="79"/>
      <c r="D23" s="79"/>
    </row>
    <row r="24" spans="3:21">
      <c r="C24" s="79"/>
      <c r="D24" s="79"/>
    </row>
    <row r="25" spans="3:21">
      <c r="C25" s="79"/>
      <c r="D25" s="79"/>
    </row>
    <row r="26" spans="3:21">
      <c r="C26" s="79"/>
      <c r="D26" s="79"/>
    </row>
    <row r="28" spans="3:21">
      <c r="G28" s="44"/>
    </row>
  </sheetData>
  <protectedRanges>
    <protectedRange algorithmName="SHA-512" hashValue="0BGb958vww8j8VKBG+bnWzoC7xz+nTjKWQvoGHy6IeI2Iudd/8MZdwykC3/ZMncXzZlk5zq4GWx4C7BxvoD44A==" saltValue="ofXGskwOaaYLVxLeFo6z6g==" spinCount="100000" sqref="C15" name="Rango1_2_3_4_3_1_2"/>
  </protectedRanges>
  <mergeCells count="7">
    <mergeCell ref="S7:U7"/>
    <mergeCell ref="O7:R7"/>
    <mergeCell ref="C20:D26"/>
    <mergeCell ref="B2:R6"/>
    <mergeCell ref="C7:F7"/>
    <mergeCell ref="G7:J7"/>
    <mergeCell ref="K7:N7"/>
  </mergeCells>
  <phoneticPr fontId="9" type="noConversion"/>
  <pageMargins left="0.7" right="0.7" top="0.75" bottom="0.75" header="0.3" footer="0.3"/>
  <pageSetup orientation="portrait" r:id="rId1"/>
  <drawing r:id="rId2"/>
  <legacyDrawing r:id="rId3"/>
  <oleObjects>
    <mc:AlternateContent xmlns:mc="http://schemas.openxmlformats.org/markup-compatibility/2006">
      <mc:Choice Requires="x14">
        <oleObject progId="Word.Picture.8" shapeId="1025" r:id="rId4">
          <objectPr defaultSize="0" autoPict="0" r:id="rId5">
            <anchor moveWithCells="1" sizeWithCells="1">
              <from>
                <xdr:col>2</xdr:col>
                <xdr:colOff>733425</xdr:colOff>
                <xdr:row>1</xdr:row>
                <xdr:rowOff>38100</xdr:rowOff>
              </from>
              <to>
                <xdr:col>2</xdr:col>
                <xdr:colOff>1609725</xdr:colOff>
                <xdr:row>5</xdr:row>
                <xdr:rowOff>47625</xdr:rowOff>
              </to>
            </anchor>
          </objectPr>
        </oleObject>
      </mc:Choice>
      <mc:Fallback>
        <oleObject progId="Word.Picture.8" shapeId="1025" r:id="rId4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Daniela Ramirez de la Hoz</dc:creator>
  <cp:keywords/>
  <dc:description/>
  <cp:lastModifiedBy>Daniela Ramirez de la Hoz</cp:lastModifiedBy>
  <cp:revision/>
  <dcterms:created xsi:type="dcterms:W3CDTF">2023-06-20T15:45:21Z</dcterms:created>
  <dcterms:modified xsi:type="dcterms:W3CDTF">2025-06-04T19:08:15Z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2024-04-29T14:12:29Z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c9f1dd3d-0e3c-4d6f-a4b5-24050b07bae2</vt:lpwstr>
  </property>
  <property fmtid="{D5CDD505-2E9C-101B-9397-08002B2CF9AE}" pid="8" name="MSIP_Label_fc111285-cafa-4fc9-8a9a-bd902089b24f_ContentBits">
    <vt:lpwstr>0</vt:lpwstr>
  </property>
</Properties>
</file>