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hidePivotFieldList="1" defaultThemeVersion="166925"/>
  <mc:AlternateContent xmlns:mc="http://schemas.openxmlformats.org/markup-compatibility/2006">
    <mc:Choice Requires="x15">
      <x15ac:absPath xmlns:x15ac="http://schemas.microsoft.com/office/spreadsheetml/2010/11/ac" url="https://d.docs.live.net/2589d453ac892fc8/Backup PC/Sena/Procesos/1- Subasta Inversa/SASI-ATL-0005-2025 (MAQUINARIA INDUSTRIAL PARA MODERNIZACION)/Preliminares/"/>
    </mc:Choice>
  </mc:AlternateContent>
  <xr:revisionPtr revIDLastSave="26" documentId="8_{DC779DF2-3313-4544-8EEF-C596C2C95A8C}" xr6:coauthVersionLast="47" xr6:coauthVersionMax="47" xr10:uidLastSave="{26522368-A66B-2746-B774-FDBEE0657FFC}"/>
  <bookViews>
    <workbookView xWindow="28800" yWindow="-1060" windowWidth="38400" windowHeight="21600" xr2:uid="{00000000-000D-0000-FFFF-FFFF00000000}"/>
  </bookViews>
  <sheets>
    <sheet name="ESTUDIO MERCADO " sheetId="9" r:id="rId1"/>
  </sheets>
  <definedNames>
    <definedName name="_xlnm._FilterDatabase" localSheetId="0" hidden="1">'ESTUDIO MERCADO '!$A$1:$N$30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31" i="9" l="1"/>
  <c r="L18" i="9"/>
  <c r="L19" i="9"/>
  <c r="L20" i="9"/>
  <c r="L21" i="9"/>
  <c r="L22" i="9"/>
  <c r="L23" i="9"/>
  <c r="L24" i="9"/>
  <c r="L25" i="9"/>
  <c r="L26" i="9"/>
  <c r="L27" i="9"/>
  <c r="L28" i="9"/>
  <c r="L29" i="9"/>
  <c r="L30" i="9"/>
  <c r="H18" i="9"/>
  <c r="H19" i="9"/>
  <c r="H20" i="9"/>
  <c r="H21" i="9"/>
  <c r="H22" i="9"/>
  <c r="H23" i="9"/>
  <c r="H24" i="9"/>
  <c r="H25" i="9"/>
  <c r="H26" i="9"/>
  <c r="H27" i="9"/>
  <c r="H28" i="9"/>
  <c r="H29" i="9"/>
  <c r="H30" i="9"/>
  <c r="H17" i="9"/>
  <c r="L17" i="9"/>
  <c r="L15" i="9"/>
  <c r="L6" i="9"/>
  <c r="L7" i="9"/>
  <c r="L8" i="9"/>
  <c r="L9" i="9"/>
  <c r="L10" i="9"/>
  <c r="L11" i="9"/>
  <c r="L12" i="9"/>
  <c r="L13" i="9"/>
  <c r="L14" i="9"/>
  <c r="L5" i="9"/>
  <c r="M5" i="9"/>
  <c r="N15" i="9"/>
  <c r="H7" i="9"/>
  <c r="H8" i="9"/>
  <c r="H9" i="9"/>
  <c r="H10" i="9"/>
  <c r="H11" i="9"/>
  <c r="H12" i="9"/>
  <c r="H13" i="9"/>
  <c r="H14" i="9"/>
  <c r="H15" i="9"/>
  <c r="H6" i="9"/>
  <c r="H5" i="9"/>
  <c r="N30" i="9"/>
  <c r="G30" i="9"/>
  <c r="K30" i="9" l="1"/>
  <c r="K29" i="9"/>
  <c r="G29" i="9"/>
  <c r="K28" i="9"/>
  <c r="G28" i="9"/>
  <c r="K27" i="9"/>
  <c r="G27" i="9"/>
  <c r="K26" i="9"/>
  <c r="G26" i="9"/>
  <c r="K25" i="9"/>
  <c r="G25" i="9"/>
  <c r="K24" i="9"/>
  <c r="G24" i="9"/>
  <c r="K23" i="9"/>
  <c r="G23" i="9"/>
  <c r="K22" i="9"/>
  <c r="G22" i="9"/>
  <c r="K21" i="9"/>
  <c r="G21" i="9"/>
  <c r="K20" i="9"/>
  <c r="G20" i="9"/>
  <c r="K19" i="9"/>
  <c r="G19" i="9"/>
  <c r="K18" i="9"/>
  <c r="G18" i="9"/>
  <c r="K17" i="9"/>
  <c r="G17" i="9"/>
  <c r="K15" i="9"/>
  <c r="G15" i="9"/>
  <c r="M15" i="9" s="1"/>
  <c r="K14" i="9"/>
  <c r="G14" i="9"/>
  <c r="K13" i="9"/>
  <c r="G13" i="9"/>
  <c r="K12" i="9"/>
  <c r="G12" i="9"/>
  <c r="K11" i="9"/>
  <c r="G11" i="9"/>
  <c r="K10" i="9"/>
  <c r="G10" i="9"/>
  <c r="K9" i="9"/>
  <c r="G9" i="9"/>
  <c r="K8" i="9"/>
  <c r="G8" i="9"/>
  <c r="K7" i="9"/>
  <c r="G7" i="9"/>
  <c r="M7" i="9" s="1"/>
  <c r="K6" i="9"/>
  <c r="G6" i="9"/>
  <c r="K5" i="9"/>
  <c r="G5" i="9"/>
  <c r="N5" i="9" l="1"/>
  <c r="M13" i="9"/>
  <c r="M22" i="9"/>
  <c r="M19" i="9"/>
  <c r="M6" i="9"/>
  <c r="M14" i="9"/>
  <c r="M23" i="9"/>
  <c r="M18" i="9"/>
  <c r="M26" i="9"/>
  <c r="M28" i="9"/>
  <c r="M30" i="9"/>
  <c r="M12" i="9"/>
  <c r="M21" i="9"/>
  <c r="M29" i="9"/>
  <c r="N17" i="9"/>
  <c r="M25" i="9"/>
  <c r="M27" i="9"/>
  <c r="N8" i="9"/>
  <c r="M9" i="9"/>
  <c r="M24" i="9"/>
  <c r="M11" i="9"/>
  <c r="N20" i="9"/>
  <c r="N28" i="9"/>
  <c r="M8" i="9"/>
  <c r="M10" i="9"/>
  <c r="M17" i="9"/>
  <c r="N25" i="9"/>
  <c r="N7" i="9"/>
  <c r="N23" i="9"/>
  <c r="M20" i="9"/>
  <c r="N18" i="9"/>
  <c r="N21" i="9"/>
  <c r="N29" i="9"/>
  <c r="N24" i="9"/>
  <c r="N19" i="9"/>
  <c r="N27" i="9"/>
  <c r="N6" i="9"/>
  <c r="N13" i="9"/>
  <c r="N14" i="9"/>
  <c r="N9" i="9"/>
  <c r="N10" i="9"/>
  <c r="N22" i="9"/>
  <c r="N11" i="9"/>
  <c r="N26" i="9"/>
  <c r="N12" i="9"/>
</calcChain>
</file>

<file path=xl/sharedStrings.xml><?xml version="1.0" encoding="utf-8"?>
<sst xmlns="http://schemas.openxmlformats.org/spreadsheetml/2006/main" count="70" uniqueCount="42">
  <si>
    <t>ITEMS</t>
  </si>
  <si>
    <t xml:space="preserve">DESCRIPCIÓN </t>
  </si>
  <si>
    <t>UNIDAD</t>
  </si>
  <si>
    <t>VALOR UNITARIO</t>
  </si>
  <si>
    <t>% IVA</t>
  </si>
  <si>
    <t>VALOR IVA</t>
  </si>
  <si>
    <t>UND</t>
  </si>
  <si>
    <t>ADQUISICION DE MAQUINARIA INDUSTRIAL</t>
  </si>
  <si>
    <t>HORNO AHUMADOR A GAS PARA CARNES Y EMBUTIDOS: DISEÑADO PARA EL AHUMADO Y COCCIÓN DE EMBUTIDOS COMO CHORIZO Y COSTILLA, MEDIANTE LA GENERACIÓN CONTROLADA DE CALOR Y HUMO CON ASTILLAS ESPECIALIZADAS.
ESPECIFICACIONES TÉCNICAS:
-	ESTRUCTURA: ACERO INOXIDABLE.
-	VOLTAJE: 110V - 50HZ | POTENCIA: 200W.
-	PRESIÓN DE AIRE NOMINAL: 2.8 KPA.
-	RANGO DE TEMPERATURA: TEMPERATURA AMBIENTE HASTA 20°C.
-	CAPACIDAD: 9 PARRILLAS EN ACERO INOXIDABLE.
-	ACCESORIOS INCLUIDOS: PARRILLAS Y GANCHOS PARA COLGAR LAS CARNES.
-	CONTROL: DISPLAY DIGITAL CON AJUSTE DE TEMPERATURA Y TEMPORIZADOR.
-	DIMENSIONES: INTERNAS 60X59X120 CM | EXTERNAS 90X69X152 CM.
-	PESO NETO: 110 KG.</t>
  </si>
  <si>
    <t>TOMBLER AL VACIO
TUMBLER / MARINADOR (REF: TOMBLER)
SE REQUIERE LA ADQUISICIÓN DE UN TUMBLER / MARINADOR CON LAS SIGUIENTES ESPECIFICACIONES TÉCNICAS:
-	DIMENSIONES: ALTO: 110 CM - ANCHO: 70 CM - PROFUNDIDAD: 120 CM
-	CAPACIDAD: 50 KG (CAPACIDAD DEL PRODUCTO RECOMENDADO)
-	CAPACIDAD TOTAL DE LA CÁMARA: 110 L
-	FABRICACIÓN EN ACERO INOXIDABLE T-304 (CILINDRO, ESTRUCTURA Y GABINETE).
-	BOMBA DE VACÍO AUTO-LUBRICADA 1/3”
-	MOTO-REDUCTOR LUBRICADO EN ACEITE 1/2 HP
-	CONTROL DE TIEMPO DE MASAJE: 0-60 MIN
-	ALARMA DE FIN DE CICLO
-	VÁLVULA DE DESCARGA DE 1”
-	RODAJAS (4) MÓVILES CON FRENO
-	VOLTAJE: 220V TRIFÁSICO
-	CARACTERÍSTICAS Y BENEFICIOS:
TIEMPOS PROGRAMADOS DE MASAJEO
FÁCIL APERTURA Y CIERRE DE COMPUERTA
RENDIMIENTO CONTROLADO
SUAVIDAD DEL PRODUCTO
INCREMENTO EN LA CAPACIDAD DE AGLUTINAMIENTO
MARINADO Y SABOR UNIFORME
REDUCCIÓN DEL TIEMPO EN EL PROCESO
ESTE EQUIPO SERÁ UTILIZADO PARA EL MASAJEO Y MARINADO DE PRODUCTOS, ASEGURANDO UNA MEJOR TEXTURA Y UNIFORMIDAD EN EL SABOR.</t>
  </si>
  <si>
    <t>MADURADOR DE CARNE EN SECO CAPACIDAD 100 KG - DRY AGER
SE REQUIERE LA ADQUISICIÓN DE UN MADURADOR DE CARNE EN SECO CON LAS SIGUIENTES ESPECIFICACIONES TÉCNICAS:
-	DIMENSIONES: ALTO: 137,1 CM - ANCHO: 57,8 CM - PROFUNDIDAD: 58,7 CM
-	CAPACIDAD:100 KG DE CORTE EN ESTANTES
-	FUENTE DE ALIMENTACIÓN: ELÉCTRICA
-	RANGO DE TEMPERATURA: 0º C A +25º C
ESPECIFICACIONES ELÉCTRICAS: 220-240 V / 50 HZ
MATERIAL: ACERO INOXIDABLE Y PLÁSTICO DE POLIESTIRENO ANTIBACTERIANO
INCLUIR ACCESORIOS: GANCHOS COLGANTES EN ACERO INOXIDABLE Y PARRILLAS</t>
  </si>
  <si>
    <t>NEVERA REFRIGERADOR
ESPECIFICACIONES TÉCNICAS:
MARCA: EXHIBIR EQUIPOS
MODELO: NVERT-500L-V
VOLTAJE: 110V
COMPRESOR: TECUMSEH
POTENCIA: 3/8 HP
DIMENSIONES EXTERNAS: 71 X 80 X 200 CM (FRENTE X PROFUNDIDAD X ALTO)
CAPACIDAD INTERNA: 500 LITROS APROXIMADAMENTE
MÁXIMA TEMPERATURA AMBIENTE: 26°C / 60% HR
RANGO DE TEMPERATURA: +4°C A +8°C
CARACTERÍSTICAS:
SISTEMA DE REFRIGERACIÓN EFICIENTE PARA CONSERVACIÓN DE PRODUCTOS PERECEDEROS.
IDEAL PARA COMERCIOS, LABORATORIOS Y RESTAURANTES.
DISEÑO VERTICAL QUE OPTIMIZA EL ESPACIO Y FACILITA LA ORGANIZACIÓN.
CONTROL DE TEMPERATURA PRECISO PARA GARANTIZAR ESTABILIDAD TÉRMICA.</t>
  </si>
  <si>
    <t>BANCO DE HIELO PARA 500 LIBRAS
EL BANCO DE HIELO MODELO L15 DE ZINGAL ESTÁ DISEÑADO PARA APLICACIONES INDUSTRIALES QUE REQUIEREN UNA CAPACIDAD DE ALMACENAMIENTO DE 500 LIBRAS DE HIELO. A CONTINUACIÓN, SE DETALLAN SUS CARACTERÍSTICAS PRINCIPALES: CONSTRUCCIÓN: FABRICADO EN ACERO INOXIDABLE DE ALTA CALIDAD, LO QUE GARANTIZA DURABILIDAD Y RESISTENCIA A LA CORROSIÓN.
CAPACIDAD: DISEÑADO PARA ALMACENAR HASTA 500 LIBRAS DE HIELO, ADECUADO PARA OPERACIONES QUE DEMANDAN GRANDES VOLÚMENES DE REFRIGERACIÓN.
AISLAMIENTO: CUENTA CON AISLAMIENTO DE POLIURETANO INYECTADO DE 3 PULGADAS DE ESPESOR, ASEGURANDO UNA EXCELENTE RETENCIÓN DE FRÍO Y EFICIENCIA ENERGÉTICA.
SERPENTÍN INTERNO: EQUIPADO CON UN SERPENTÍN DE 1 PULGADA EN ACERO INOXIDABLE, OPTIMIZANDO EL PROCESO DE ENFRIAMIENTO.
UNIDAD DE REFRIGERACIÓN: INCLUYE UNA UNIDAD HERMÉTICA DE 1.5 HP, OPERANDO A 220 V, DISPONIBLE EN CONFIGURACIONES DE 2 O 3 FASES, ADAPTÁNDOSE A DIFERENTES NECESIDADES ELÉCTRICAS.
COMPONENTES ADICIONALES:
TAPA SUPERIOR PARA FÁCIL ACCESO.
DRENAJE CON VÁLVULA DE 1 PULGADA TIPO BOLA PARA UNA EVACUACIÓN EFICIENTE.
SOPORTE PARA LA UNIDAD DE FRÍO, ASEGURANDO UNA INSTALACIÓN ESTABLE Y SEGURA.
TABLERO ELÉCTRICO CON TODOS LOS COMPONENTES NECESARIOS PARA UN FUNCIONAMIENTO AUTOMÁTICO, FACILITANDO SU OPERACIÓN.
BOMBA PARA AGUA FRÍA, DISPONIBLE SEGÚN LAS NECESIDADES ESPECÍFICAS DE LA APLICACIÓN.
ESTE EQUIPO ES IDEAL PARA INDUSTRIAS QUE REQUIEREN UN SUMINISTRO CONSTANTE Y EFICIENTE DE AGUA FRÍA, COMO EN PROCESOS DE PASTEURIZACIÓN O EN LA PRODUCCIÓN DE LÁCTEOS. SU DISEÑO ROBUSTO Y EFICIENTE ASEGURA UN RENDIMIENTO ÓPTIMO EN ENTORNOS INDUSTRIALES EXIGENTES.</t>
  </si>
  <si>
    <t xml:space="preserve">PASTEURIZADOR DE PLACAS PARA 500 LITROS/HORAS
EL PASTEURIZADOR DE PLACAS MODELO L39 DE ZINGAL ESTÁ DISEÑADO PARA PROCESAR HASTA 500 LITROS POR HORA. A CONTINUACIÓN, SE DETALLAN SUS CARACTERÍSTICAS TÉCNICAS:
ESTRUCTURA: FABRICADA EN ACERO INOXIDABLE TIPO 304, ADECUADO PARA EL PROCESAMIENTO DE ALIMENTOS.
CAPACIDAD: 500 LITROS POR HORA.
FUNCIONAMIENTO: OPERA CON VAPOR SATURADO.
SECCIONES:
REGENERACIÓN: 50% DE EFICIENCIA.
CALENTAMIENTO.
RETENCIÓN: TIEMPO DE 16 SEGUNDOS.
ENFRIAMIENTO.
TEMPERATURA DE TRABAJO: RANGO DE 5°C A 85°C.
CONEXIONES: ENTRADAS Y SALIDAS DE PRODUCTO MEDIANTE TUBERÍAS SANITARIAS DE 1" TIPO CLAMP.
TANQUE DE BALANCEO: CAPACIDAD DE 50 LITROS.
VÁLVULA DE REVERSIÓN DE FLUJO: TIPO NEUMÁTICA DE 3 VÍAS CON CONEXIONES TIPO CLAMP.
BOMBA CENTRÍFUGA: MOTOR DE 1 HP A 1800 RPM, FABRICADO EN ACERO INOXIDABLE.
SENSORES DE TEMPERATURA: TIPO PT100 EN ACERO INOXIDABLE CON CABEZALES TIPO CLAMP DE 1½".
CONTROLADORES DE TEMPERATURA: DIGITALES.
REJILLA SEPARADORA DE FLUJOS: INCLUIDA.
TUBERÍAS: FABRICADAS EN ACERO INOXIDABLE.
TABLERO DE CONTROL: INCLUYE INDICADORES Y CONTROL DE TEMPERATURA.
MEZCLADOR DE AGUA Y VAPOR: PARA LA ZONA DE CALENTAMIENTO.
INCLUYE MANO DE OBRA DE INSTALACIÓN Y ASESORIOS PARA SU FUNCIONAMINETO
ESTE EQUIPO ES IDEAL PARA PLANTAS DE PROCESAMIENTO QUE REQUIEREN UNA PASTEURIZACIÓN ÓPTIMA Y EFICIENTE. ESTÁ FABRICADO EN BOGOTÁ POR ZINGAL Y SE DISTRIBUYE EN TODA COLOMBIA. </t>
  </si>
  <si>
    <t>ENFRIADOR DE PLACAS PARA 500 LITROS
EL ENFRIADOR DE PLACAS APV EP 500 ES UN INTERCAMBIADOR DE CALOR DISEÑADO PARA APLICACIONES INDUSTRIALES QUE REQUIEREN UN ENFRIAMIENTO EFICIENTE DE LÍQUIDOS. A CONTINUACIÓN, SE DETALLAN SUS ESPECIFICACIONES TÉCNICAS:
MATERIALES DE CONSTRUCCIÓN:
ESTRUCTURA: ACERO INOXIDABLE AISI 304, CONOCIDO POR SU DURABILIDAD Y RESISTENCIA A LA CORROSIÓN.
PLACAS: ACERO INOXIDABLE AISI 316 CON UN ESPESOR DE 0,6 MM, LO QUE PROPORCIONA UNA EXCELENTE TRANSFERENCIA TÉRMICA Y RESISTENCIA A AMBIENTES CORROSIVOS.
CAPACIDAD: CAPAZ DE PROCESAR HASTA 500 LITROS POR HORA, ADECUADO PARA OPERACIONES DE MEDIANA ESCALA EN INDUSTRIAS ALIMENTARIAS, FARMACÉUTICAS Y QUÍMICAS.
CONEXIONES:
ENTRADA DE PRODUCTO: CONEXIONES TIPO CLAMP QUE VARÍAN DESDE 1" HASTA 2 1/2", FACILITANDO LA INTEGRACIÓN CON DIFERENTES SISTEMAS DE TUBERÍAS.
ENTRADAS Y SALIDAS DE AGUA FRÍA: CONEXIONES TIPO CLAMP DE 2" A 3", ASEGURANDO UN FLUJO ADECUADO DE AGUA DE ENFRIAMIENTO PARA MANTENER LA EFICIENCIA DEL PROCESO.
SOPORTE Y ESTABILIDAD: EQUIPADO CON SOPORTES AL PISO AJUSTABLES CON NIVELADORES, PERMITIENDO UNA INSTALACIÓN ESTABLE Y NIVELADA EN DIVERSAS SUPERFICIES INDUSTRIALES.
ESTE ENFRIADOR DE PLACAS ES IDEAL PARA PROCESOS QUE REQUIEREN UN CONTROL PRECISO DE LA TEMPERATURA Y UNA ALTA EFICIENCIA EN LA TRANSFERENCIA DE CALOR. SU DISEÑO MODULAR Y LAS CONEXIONES TIPO CLAMP FACILITAN SU MANTENIMIENTO Y LIMPIEZA, CUMPLIENDO CON LOS ESTÁNDARES DE HIGIENE NECESARIOS EN INDUSTRIAS SENSIBLES.
PARA OBTENER INFORMACIÓN MÁS DETALLADA O ASESORAMIENTO ESPECÍFICO SOBRE ESTE MODELO, SE RECOMIENDA CONSULTAR EL MANUAL DE INSTALACIÓN, FUNCIONAMIENTO Y MANTENIMIENTO DE INTERCAMBIADORES DE CALOR DE PLACAS CON JUNTAS DE APV O CONTACTAR DIRECTAMENTE CON UN REPRESENTANTE AUTORIZADO DE APV.</t>
  </si>
  <si>
    <t>L26 – HOMOGENEIZADOR PARA 500 LITROS
HOMOGENEIZADOR PARA 500 LITROS – REF. L26 (ZINGAL)
USO:
EQUIPO DISEÑADO PARA HOMOGENEIZAR HASTA 500 LITROS POR HORA, ASEGURANDO UNA TEXTURA UNIFORME EN PRODUCTOS LÍQUIDOS EN LA INDUSTRIA ALIMENTARIA.
CARACTERÍSTICAS TÉCNICAS:
ESTRUCTURA: ACERO INOXIDABLE, GARANTIZANDO DURABILIDAD E HIGIENE.
ETAPAS DE HOMOGENEIZACIÓN: DOS ETAPAS PARA MAYOR EFICIENCIA.
PISTONES: TRES PISTONES QUE OPTIMIZAN EL PROCESO.
ASIENTOS INTERCAMBIABLES: FACILITAN EL MANTENIMIENTO Y EXTIENDEN LA VIDA ÚTIL DEL EQUIPO.
MANÓMETROS: PERMITEN MONITOREO PRECISO DE PRESIÓN DE HOMOGENEIZACIÓN Y DE ACEITE.
MOTOR: TRIFÁSICO, IDEAL PARA OPERACIÓN INDUSTRIAL CONTINUA.
TIPO: DISEÑADO PARA APLICACIONES DE LABORATORIO Y PRODUCCIÓN.
VENTAJAS:
CONSTRUCCIÓN RESISTENTE Y DE FÁCIL MANTENIMIENTO.
CONTROL PRECISO DE PRESIÓN DURANTE LA HOMOGENEIZACIÓN.
VERSÁTIL PARA DIFERENTES ENTORNOS INDUSTRIALES.
FABRICADO EN BOGOTÁ POR ZINGAL Y DISTRIBUIDO EN TODA COLOMBIA.</t>
  </si>
  <si>
    <t>CUARTO FRIO 
DIMENSIONES:
ANCHO: 2 METROS
LARGO: 2 METROS
ALTO: 1.5 METROS
PANELES AISLANTES:
ESPESOR: 2 PULGADAS (50 MM)
MATERIAL: ESPUMA RÍGIDA DE POLIURETANO (40 KG/M³) CON LÁMINAS DE ACERO GALVANIZADO PRELACADO
CARACTERÍSTICAS: AISLAMIENTO TÉRMICO EFICIENTE, ADECUADO PARA TEMPERATURAS ENTRE -10°C Y 10°C
PUERTA:
TIPO: PIVOTANTE ESTÁNDAR
DIMENSIONES: 183 CM DE ALTO X 80 CM DE ANCHO
CARACTERÍSTICAS: AISLANTE, HERMÉTICA Y EFICIENTE EN CONSUMO ENERGÉTICO
SISTEMA DE REFRIGERACIÓN:
CAPACIDAD: 1 HP
RANGO DE TEMPERATURA: -10°C A 10°C
COMPONENTES: COMPRESOR, CONDENSADOR Y EVAPORADOR DIMENSIONADOS SEGÚN LA CARGA TÉRMICA</t>
  </si>
  <si>
    <t>LAVADORA DE FRUTAS TALSA LIA1
MARCA: TALSA
SE UTILIZA PARA LAVAR FRUTAS Y HORTALIZAS DE HASTA 10 CM. UTILIZANDO PARA ELLO UN TANQUE DE INMERSIÓN CON TURBULENCIA Y UNA DUCHA DE ASPERSIÓN PLANA PARA TERMINAR EL LAVADO SUPERFICIAL DEL PRODUCTO.
ESTRUCTURA 100% INOX. (PIEZAS COMERCIALES O ACCESORIOS DE ENSAMBLE DEL EQUIPO, QUE NO ESTÁN EN CONTACTO DIRECTO CON EL ALIMENTO, PUEDEN SER EN MATERIALES DIFERENTES).
EQUIPO SOLDADO 100% CON SUPERFICIES INTERIORES LISAS QUE CONTRIBUYE A LA SEGURIDAD SANITARIA DEL PRODUCTO.
TRANSPORTE DEL PRODUCTO DE FORMA AUTOMÁTICA.
MENOR DAÑO DEL PRODUCTO Y BAJA MANIPULACIÓN DEL MISMO.
ACCIONAMIENTO POR PULSADOR DE LA BOMBA DE RECIRCULACIÓN DE AGUA.</t>
  </si>
  <si>
    <t>COMPRESOR DE 1 HP 110 V 150 PSI 25 GALONES
COMPRESOR POWER CAX1.5L
ESPECIFICACIONES TÉCNICAS:
REFERENCIA: CAX1.5L (TRABAJO PESADO)
CAPACIDAD DEL TANQUE: 95 LITROS / 25 GALONES
POTENCIA DEL MOTOR: 1 HP, MONOFÁSICO (110V – 220V)
CABEZOTE: 1 PISTÓN DE 65 MM, LUBRICADO POR ACEITE
CAUDAL MÁXIMO: 4 CFM
VELOCIDAD DE GIRO: 900 RPM
PRESIÓN MÁXIMA: 150 PSI (10.3 BAR), CON SISTEMA AUTOMÁTICO Y PROTECCIÓN TÉRMICA
PESO BRUTO: 60 KG
DIMENSIONES: 94 X 42 X 80 CM
CARACTERÍSTICAS:
IDEAL PARA APLICACIONES INDUSTRIALES Y DE TRABAJO PESADO.
SISTEMA DE PROTECCIÓN TÉRMICA QUE PREVIENE SOBRECALENTAMIENTO.
DISEÑO ROBUSTO CON ALTA EFICIENCIA EN EL SUMINISTRO DE AIRE.
OPERACIÓN AUTOMÁTICA PARA OPTIMIZACIÓN DEL RENDIMIENTO.
ESTE COMPRESOR ES ADECUADO PARA HERRAMIENTAS NEUMÁTICAS, PINTURA, INFLADO Y OTROS PROCESOS QUE REQUIEREN UN FLUJO CONSTANTE DE AIRE COMPRIMIDO.</t>
  </si>
  <si>
    <t>ADQUISICION DE SUMINISTROS</t>
  </si>
  <si>
    <t>TUBO 1.1/2" ACERO INOXIDABLE 304 SIN CONSTURA SANITARIO A269 1.5MM HOPE
UNIDAD DE MEDIDA: MTS
REFERENCIA: 0927-24
CÓDIGO DE ERP: 3498
CATEGORÍA: TIPO SANITARIO
CONEXION: SOLDAR A TOPE
DIÁMETRO: 1.1/2"
LÍNEA: TUBERIA
MARCA: SQG/HOPE
MATERIAL: ACERO INOXIDABLE GRADO 304
NICHO DE MERCADO: OTROS INDUSTRIA
PRESION: OTRO SCH SUMINISTRADO
TIPO DE PRODUCTO: TUBERIA DE LÍNEA
FERULADO</t>
  </si>
  <si>
    <t>TUBO 2" ACERO INOXIDABLE 304 SIN CONSTURA SANITARIO A269 1.5MM HOPE
UNIDAD DE MEDIDA: MTS
REFERENCIA: 0927-28
CÓDIGO DE ERP: 3499
CATEGORÍA: TIPO SANITARIO
CONEXION: SOLDAR A TOPE
DIÁMETRO: 2"
LÍNEA: TUBERIA
MARCA: SQG/HOPE
MATERIAL: ACERO INOXIDABLE GRADO 304
NICHO DE MERCADO: OTROS INDUSTRIA
PRESION: OTRO SCH SUMINISTRADO
TIPO DE PRODUCTO: TUBERIA DE LÍNEA
FERULADO</t>
  </si>
  <si>
    <t>TUBO 1/2" GALVANIZADO 2.3MM
UNIDAD DE MEDIDA: MTS
REFERENCIA: 1037-10
CÓDIGO DE ERP: 4083
CATEGORÍA: PARA AGUA/AIRE
CONEXION: ROSCAR
DIÁMETRO: 1/2"
LÍNEA: TUBERIA
MARCA: ACC HO-GALV
MATERIAL: GALVANIZADO
NICHO DE MERCADO: COMERCIO
PRESION: OTRO SCH SUMINISTRADO
TIPO DE PRODUCTO: TUBERIA DE LÍNEA</t>
  </si>
  <si>
    <t>VÁLVULA MARIPOSA 1.1/2" A.INOX 304 3A SANITARIO PE
UNIDAD DE MEDIDA: UND
REFERENCIA: 3032-16
CÓDIGO DE ERP: 9440
CATEGORÍA: VÁLVULA MARIPOSA SANITARIA SOLDAR
CONEXION: SOLDAR A TOPE
DIÁMETRO: 1.1/2"
LÍNEA: VALVULAS
MARCA: SQG/HOPE
MATERIAL: ACERO INOXIDABLE TIPO SANITARIO
NICHO DE MERCADO: COMERCIO
PRESION: NO APLICA
TIPO DE PRODUCTO: VALVULA MARIPOSA</t>
  </si>
  <si>
    <t>VÁLVULA MARIPOSA 1.1/2" A.INOX 304 3A SANITARIO PE
UNIDAD DE MEDIDA: UND
REFERENCIA: 3032-18
CÓDIGO DE ERP: 9441
CATEGORÍA: VÁLVULA MARIPOSA SANITARIA SOLDAR
CONEXION: SOLDAR A TOPE
DIÁMETRO: 2"
LÍNEA: VALVULAS
MARCA: SQG/HOPE
MATERIAL: ACERO INOXIDABLE TIPO SANITARIO
NICHO DE MERCADO: COMERCIO
PRESION: NO APLICA
TIPO DE PRODUCTO: VALVULA MARIPOSA</t>
  </si>
  <si>
    <t>VÁLVULA  BOLA 1/2" A.INOX 316 1000PSI FB A182 ROSCAR
UNIDAD DE MEDIDA: UND
REFERENCIA: 2862-08
CÓDIGO DE ERP: 9116
CATEGORÍA: VÁLVULA BOLA FLOATING ROSCADA
CONEXION: ROSCAR
DIÁMETRO: 1/2"
LÍNEA: VALVULAS
MARCA: SQG/HOPE
MATERIAL: ACERO INOXIDABLE GRADO 316
NICHO DE MERCADO: COMERCIO
PRESION: 1000 PSI
TIPO DE PRODUCTO: VALVULA BOLA FLOTING</t>
  </si>
  <si>
    <t>TERMÓMETRO ANÁLOGO INOXIDABLE
SE REQUIERE LA ADQUISICIÓN DE UN TERMÓMETRO ANÁLOGO CON LAS SIGUIENTES ESPECIFICACIONES TÉCNICAS:
ESPECIFICACIONES TÉCNICAS:
MATERIAL: ACERO INOXIDABLE
LARGO DEL SENSOR: 13.5 CM (PARA MEDIR TEMPERATURA INTERNA)
CARÁTULA: 2.5 CM (FÁCIL LECTURA DE TEMPERATURA)
UNIDAD DE MEDIDA: -10°C HASTA 110°C
TIEMPO DE RESPUESTA: 5 SEGUNDOS
ESTE EQUIPO SERÁ UTILIZADO PARA EL MONITOREO PRECISO DE LA TEMPERATURA EN PROCESOS DE PRODUCCIÓN, GARANTIZANDO EL CONTROL ADECUADO EN LA MANIPULACIÓN DE ALIMENTOS.</t>
  </si>
  <si>
    <t>TERMÓMETRO ANÁLOGO INOXIDABLE CON SONDA LARGA
SE REQUIERE LA ADQUISICIÓN DE UN TERMÓMETRO ANÁLOGO CON LAS SIGUIENTES ESPECIFICACIONES TÉCNICAS:
ESPECIFICACIONES TÉCNICAS:
MARCA: DEFULL
MODELO: TERMÓMETRO CANDY DEEPFRY THERMOMETER-9 INCH PROBE
MATERIAL: ACERO INOXIDABLE
LARGO DEL SENSOR: 50.86 CM (PARA MEDIR TEMPERATURA INTERNA)
CARÁTULA: 5.08 CM (FÁCIL LECTURA DE TEMPERATURA)
UNIDAD DE MEDIDA Y RANGO: 0°C HASTA 120°C
TIEMPO DE RESPUESTA: 5 SEGUNDOS
ESTE EQUIPO SERÁ UTILIZADO PARA EL MONITOREO PRECISO DE LA TEMPERATURA EN PROCESOS DE PRODUCCIÓN, GARANTIZANDO EL CONTROL ADECUADO EN LA MANIPULACIÓN DE ALIMENTOS.</t>
  </si>
  <si>
    <t>PORTA CHECK -CELULAS SOMATICAS KIT SOMATICELL CCS   
DESCRIPCIÓN DEL EQUIPO:
EL PORTA CHECK – SOMATICELL CCS ES UN DISPOSITIVO PORTÁTIL DISEÑADO PARA MEDIR Y MONITOREAR CON PRECISIÓN LA CANTIDAD DE CÉLULAS SOMÁTICAS EN LA LECHE, UN INDICADOR CLAVE DE LA SALUD DEL GANADO Y LA CALIDAD DEL PRODUCTO.
COMPONENTES DEL KIT:
KIT SOMATICELL CCS – 100 UNIDADES.
ESTE EQUIPO GARANTIZARÁ UN CONTROL DE CALIDAD CONFIABLE EN LA EVALUACIÓN DE LA LECHE, FACILITANDO LA TOMA DE DECISIONES EN PROCESOS DE PRODUCCIÓN Y SANIDAD ANIMAL.</t>
  </si>
  <si>
    <t>REFRACTÓMETRO ANÁLOGO DE MANO
REFRACTÓMETRO ÓPTICO CON ATC
SE REQUIERE LA ADQUISICIÓN DEL SIGUIENTE EQUIPO PARA LA MEDICIÓN DE CONCENTRACIÓN DE AZÚCAR EN LÍQUIDOS Y SOLUCIONES.
DESCRIPCIÓN DEL EQUIPO:
EL REFRACTÓMETRO ÓPTICO CON ATC PERMITE MEDIR MATERIALES CON BAJOS Y ALTOS NIVELES DE AZÚCAR, DESDE MIEL HASTA FRUTAS Y BEBIDAS ENDULZADAS. SU DISEÑO COMPACTO Y LIGERO FACILITA SU USO EN CAMPO O LABORATORIO.
CARACTERÍSTICAS PRINCIPALES:
RANGO DE MEDICIÓN ALTO: 0 A 90% BRIX.
COMPENSACIÓN AUTOMÁTICA DE TEMPERATURA (ATC) DE 10 A 30°C.
FÁCIL DE USAR, SIN NECESIDAD DE BATERÍA O FUENTE DE ALIMENTACIÓN.
DISEÑO ERGONÓMICO, CON GOMA ANTIDESLIZANTE Y OCULAR SUAVE.
ENFOQUE MANUAL AJUSTABLE PARA MAYOR PRECISIÓN.
RESULTADOS PRECISOS Y CONFIABLES.
ESPECIFICACIONES TÉCNICAS:
RANGO DE MEDICIÓN: BRIX 0 ~ 90%.
PRECISIÓN: ±0.5% BRIX.
RESOLUCIÓN: 0.5% BRIX.
RANGO ATC: 10 ~ 30°C.
DIMENSIONES: 142 × 40 × 40 MM.
CONTENIDO DEL EMBALAJE:
1 REFRACTÓMETRO.
1 PAÑO DE LIMPIEZA.
1 MANUAL BREVE.
1 ESTUCHE PLÁSTICO.
ESTE EQUIPO ES IDEAL PARA PROCESOS DE CONTROL DE CALIDAD EN LA INDUSTRIA ALIMENTARIA.</t>
  </si>
  <si>
    <t>TERMÓMETRO DIGITAL 
TERMÓMETRO DIGITAL LOLLIPOP MIN/MAX (MODELO 11047)
SE REQUIERE LA ADQUISICIÓN DEL SIGUIENTE EQUIPO PARA LA MEDICIÓN PRECISA DE TEMPERATURAS EN LÍQUIDOS Y ACEITES.
DESCRIPCIÓN DEL EQUIPO:
EL TERMÓMETRO DIGITAL LOLLIPOP MIN/MAX ES UN DISPOSITIVO RESISTENTE AL AGUA CON UN SENSOR DE ACERO INOXIDABLE DE 8 PULGADAS, IDEAL PARA LA MEDICIÓN DE LÍQUIDOS CON TEMPERATURAS ALTAS. SU MEMORIA MIN/MAX PERMITE REGISTRAR LAS TEMPERATURAS EXTREMAS HASTA SU REINICIO.
CARACTERÍSTICAS PRINCIPALES:
RANGO DE MEDICIÓN: -50 °C A 200 °C (-58 °F A 392 °F).
ESCALA SELECCIONABLE ENTRE °C Y °F.
AGUJA DE PUNTA AFILADA DE 200 MM (~8 PULGADAS).
MEMORIA MIN/MAX CON REGISTRO CONTINUO HASTA EL REINICIO MANUAL.
CUBIERTA PROTECTORA CON CLIP DE BOLSILLO.
FUNDA RESISTENTE AL AGUA CON CERTIFICACIÓN IP67 (SUMERGIBLE).
ESTE TERMÓMETRO ES IDEAL PARA APLICACIONES EN LA INDUSTRIA ALIMENTARIA Y LABORATORIOS, GARANTIZANDO PRECISIÓN Y SEGURIDAD EN LA MEDICIÓN DE TEMPERATURAS.</t>
  </si>
  <si>
    <t>LACTODENSÍMETRO CON TERMÓMETRO
LACTODENSÍMETRO CON TERMÓMETRO – MARCA BRIXCO
ESPECIFICACIONES TÉCNICAS:
ESCALA DE DENSIDAD: 1.015 ~ 1.040 G/ML
DIVISIÓN DE ESCALA: 0.001 G/ML
PRECISIÓN: ±0.002 G/ML (APROX.)
TERMÓMETRO INTEGRADO:
RANGO DE TEMPERATURA: 0 ~ 40 ºC
DIVISIÓN DE ESCALA: 1 ºC
PRECISIÓN: ±2 ºC (APROX.)
CARACTERÍSTICAS ADICIONALES:
CON PERDIGONES PARA MAYOR ESTABILIDAD
EMPAQUE INDIVIDUAL EN ESTUCHE PLÁSTICO
DISEÑO COMPACTO Y FÁCIL DE USAR</t>
  </si>
  <si>
    <t>BURETA PARA LECHE DORNIC /ACIDÓMETRO, BRIXCO
ÁCIDO DORNIC – MARCA BRIXCO
USO:
DISEÑADO PARA DETERMINAR LA ACIDEZ DE LA LECHE MEDIANTE TITULACIÓN.
CARACTERÍSTICAS TÉCNICAS:
ESCALA: 0 - 100° DORNIC
RESOLUCIÓN: 1°D
MÉTODO: TITULACIÓN
CAPACIDAD: 250 ML
MATERIAL: PLÁSTICO
BASE: PLÁSTICA
PRESENTACIÓN: UNIDAD
UNIDAD DE VENTA: UNIDAD
APLICACIÓN: LABORATORIO
REFERENCIA: 103402-VIA</t>
  </si>
  <si>
    <t>COLORÍMETRO CLORO LIBRE CHECKER® HC
HI 701
COLORÍMETRO CHECKER® HC HI 701 – HANNA
USO:
MEDICIÓN PRECISA DE CLORO LIBRE Y TOTAL EN AGUA MEDIANTE EL MÉTODO DPD APROBADO POR LA EPA. IDEAL PARA APLICACIONES EN PISCINAS, SANEAMIENTO DE ALIMENTOS, DESINFECCIÓN, AGUA POTABLE Y CONTROL DE CALIDAD.
CARACTERÍSTICAS TÉCNICAS:
MÉTODO: DPD APROBADO POR LA EPA
PRECISIÓN: ±0.03 PPM ±3% DE LECTURA
RESOLUCIÓN: 0.01 PPM
PUNTOS DE MEDICIÓN: 250 PARA CLORO LIBRE, 350 PARA CLORO TOTAL
PANTALLA: LCD DE FÁCIL LECTURA
APAGADO AUTOMÁTICO: SÍ
REACTIVOS: POLVO DE HANNA
CUBETAS: VIDRIO DE 10 ML
ALIMENTACIÓN: 1 BATERÍA AAA
ELEMENTOS INCLUIDOS EN LA COMPRA
HI 93701-01 REACTIVO CLORO LIBRE POLVO (100 TESTS).
STOCK DISPONIBLE INMEDIATAMENTE, SALVO PREVIA VENTA 1000 SOBRES
OPERACIÓN: BOTÓN ÚNICO PARA MEDICIÓN RÁPIDA Y SENCILLA
TAMAÑO COMPACTO: PORTÁTIL Y FÁCIL DE TRANSPORTAR
VENTAJAS:
MÁS PRECISO Y FÁCIL DE USAR QUE LOS KITS DE PRUEBA QUÍMICA
DISEÑO ERGONÓMICO Y PORTÁTIL
MEDICIÓN RÁPIDA EN EL SITIO
IDEAL PARA ANÁLISIS DE SANEAMIENTO Y CALIDAD DEL AGUA</t>
  </si>
  <si>
    <t>VALOR IVA INCLUIDO</t>
  </si>
  <si>
    <t>COTIZACION 1 - FIDIAS SOLUTIONS SAS</t>
  </si>
  <si>
    <t>ESTUDIOS DE MERCADO</t>
  </si>
  <si>
    <t>COTIZACION 2 - AVANTIKA COLOMBIA SAS</t>
  </si>
  <si>
    <t>Valor Unitario Promedio iva incluido</t>
  </si>
  <si>
    <t>Valor total Promedio iva incluido</t>
  </si>
  <si>
    <t>VALOR TOTAL PROMEDIO</t>
  </si>
  <si>
    <t>CANTI A CONTRATAR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</si>
</sst>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4" formatCode="_-&quot;$&quot;\ * #,##0.00_-;\-&quot;$&quot;\ * #,##0.00_-;_-&quot;$&quot;\ * &quot;-&quot;??_-;_-@_-"/>
    <numFmt numFmtId="164" formatCode="_-&quot;$&quot;* #,##0_-;\-&quot;$&quot;* #,##0_-;_-&quot;$&quot;* &quot;-&quot;_-;_-@_-"/>
    <numFmt numFmtId="165" formatCode="_-&quot;$&quot;\ * #,##0_-;\-&quot;$&quot;\ * #,##0_-;_-&quot;$&quot;\ * &quot;-&quot;??_-;_-@_-"/>
  </numFmts>
  <fonts count="15" x14ac:knownFonts="1">
    <font>
      <sz val="12"/>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sz val="11"/>
      <color theme="1"/>
      <name val="Calibri"/>
      <family val="2"/>
      <scheme val="minor"/>
    </font>
    <font>
      <b/>
      <sz val="11"/>
      <name val="Calibri"/>
      <family val="2"/>
      <scheme val="minor"/>
    </font>
    <font>
      <b/>
      <sz val="11"/>
      <color theme="1"/>
      <name val="Calibri"/>
      <family val="2"/>
      <scheme val="minor"/>
    </font>
    <font>
      <sz val="11"/>
      <color theme="1"/>
      <name val="Calibri"/>
      <family val="2"/>
    </font>
    <font>
      <sz val="10"/>
      <color theme="1"/>
      <name val="Calibri"/>
      <family val="2"/>
      <scheme val="minor"/>
    </font>
    <font>
      <sz val="10"/>
      <name val="Arial"/>
      <family val="2"/>
    </font>
    <font>
      <sz val="10"/>
      <name val="Calibri"/>
      <family val="2"/>
      <scheme val="minor"/>
    </font>
    <font>
      <b/>
      <sz val="18"/>
      <color theme="1"/>
      <name val="Calibri"/>
      <family val="2"/>
      <scheme val="minor"/>
    </font>
    <font>
      <sz val="11"/>
      <name val="Calibri"/>
      <family val="2"/>
      <scheme val="minor"/>
    </font>
    <font>
      <b/>
      <sz val="11"/>
      <color rgb="FFFF0000"/>
      <name val="Calibri"/>
      <family val="2"/>
      <scheme val="minor"/>
    </font>
    <font>
      <b/>
      <sz val="12"/>
      <color rgb="FFFF0000"/>
      <name val="Calibri"/>
      <family val="2"/>
      <scheme val="minor"/>
    </font>
  </fonts>
  <fills count="7">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0"/>
        <bgColor indexed="64"/>
      </patternFill>
    </fill>
  </fills>
  <borders count="9">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41" fontId="2" fillId="0" borderId="0" applyFont="0" applyFill="0" applyBorder="0" applyAlignment="0" applyProtection="0"/>
    <xf numFmtId="9" fontId="2" fillId="0" borderId="0" applyFont="0" applyFill="0" applyBorder="0" applyAlignment="0" applyProtection="0"/>
    <xf numFmtId="0" fontId="4" fillId="0" borderId="0"/>
    <xf numFmtId="41" fontId="4" fillId="0" borderId="0" applyFont="0" applyFill="0" applyBorder="0" applyAlignment="0" applyProtection="0"/>
    <xf numFmtId="164" fontId="4" fillId="0" borderId="0" applyFont="0" applyFill="0" applyBorder="0" applyAlignment="0" applyProtection="0"/>
    <xf numFmtId="0" fontId="9" fillId="0" borderId="0"/>
    <xf numFmtId="44" fontId="2" fillId="0" borderId="0" applyFont="0" applyFill="0" applyBorder="0" applyAlignment="0" applyProtection="0"/>
  </cellStyleXfs>
  <cellXfs count="36">
    <xf numFmtId="0" fontId="0" fillId="0" borderId="0" xfId="0"/>
    <xf numFmtId="0" fontId="5" fillId="2" borderId="2" xfId="3" applyFont="1" applyFill="1" applyBorder="1" applyAlignment="1">
      <alignment horizontal="center" vertical="center" wrapText="1"/>
    </xf>
    <xf numFmtId="41" fontId="7" fillId="0" borderId="2" xfId="1" applyFont="1" applyFill="1" applyBorder="1" applyAlignment="1">
      <alignment vertical="center"/>
    </xf>
    <xf numFmtId="0" fontId="4" fillId="0" borderId="1" xfId="0" applyFont="1" applyBorder="1" applyAlignment="1">
      <alignment horizontal="center" vertical="center" wrapText="1"/>
    </xf>
    <xf numFmtId="0" fontId="4" fillId="0" borderId="3" xfId="0" applyFont="1" applyBorder="1" applyAlignment="1">
      <alignment vertical="center" wrapText="1"/>
    </xf>
    <xf numFmtId="0" fontId="4" fillId="0" borderId="2" xfId="0" applyFont="1" applyBorder="1" applyAlignment="1">
      <alignment horizontal="center" vertical="center" wrapText="1"/>
    </xf>
    <xf numFmtId="0" fontId="4" fillId="0" borderId="2" xfId="0" applyFont="1" applyBorder="1" applyAlignment="1">
      <alignment horizontal="center" vertical="center"/>
    </xf>
    <xf numFmtId="0" fontId="10" fillId="0" borderId="2" xfId="6" applyFont="1" applyBorder="1" applyAlignment="1">
      <alignment horizontal="center" vertical="center"/>
    </xf>
    <xf numFmtId="0" fontId="8" fillId="0" borderId="2" xfId="0" applyFont="1" applyBorder="1" applyAlignment="1">
      <alignment horizontal="left" vertical="center" wrapText="1"/>
    </xf>
    <xf numFmtId="0" fontId="6" fillId="4" borderId="2" xfId="3" applyFont="1" applyFill="1" applyBorder="1" applyAlignment="1">
      <alignment horizontal="center" vertical="center" wrapText="1"/>
    </xf>
    <xf numFmtId="0" fontId="6" fillId="5" borderId="2" xfId="3" applyFont="1" applyFill="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vertical="center" wrapText="1"/>
    </xf>
    <xf numFmtId="0" fontId="4" fillId="0" borderId="6" xfId="0" applyFont="1" applyBorder="1" applyAlignment="1">
      <alignment horizontal="center" vertical="center" wrapText="1"/>
    </xf>
    <xf numFmtId="0" fontId="4" fillId="0" borderId="2" xfId="0" applyFont="1" applyBorder="1" applyAlignment="1">
      <alignment vertical="center" wrapText="1"/>
    </xf>
    <xf numFmtId="0" fontId="10" fillId="0" borderId="6" xfId="6" applyFont="1" applyBorder="1" applyAlignment="1">
      <alignment horizontal="center" vertical="center"/>
    </xf>
    <xf numFmtId="165" fontId="7" fillId="0" borderId="2" xfId="7" applyNumberFormat="1" applyFont="1" applyBorder="1" applyAlignment="1">
      <alignment vertical="center"/>
    </xf>
    <xf numFmtId="165" fontId="7" fillId="0" borderId="2" xfId="7" applyNumberFormat="1" applyFont="1" applyFill="1" applyBorder="1" applyAlignment="1">
      <alignment vertical="center"/>
    </xf>
    <xf numFmtId="9" fontId="7" fillId="0" borderId="2" xfId="2" applyFont="1" applyBorder="1" applyAlignment="1">
      <alignment horizontal="center" vertical="center"/>
    </xf>
    <xf numFmtId="165" fontId="12" fillId="0" borderId="2" xfId="7" applyNumberFormat="1" applyFont="1" applyBorder="1" applyAlignment="1">
      <alignment vertical="center"/>
    </xf>
    <xf numFmtId="0" fontId="13" fillId="3" borderId="2" xfId="3" applyFont="1" applyFill="1" applyBorder="1" applyAlignment="1">
      <alignment horizontal="center" vertical="center" wrapText="1"/>
    </xf>
    <xf numFmtId="165" fontId="0" fillId="0" borderId="2" xfId="0" applyNumberFormat="1" applyBorder="1" applyAlignment="1">
      <alignment horizontal="center" vertical="center"/>
    </xf>
    <xf numFmtId="0" fontId="1" fillId="0" borderId="3" xfId="0" applyFont="1" applyBorder="1" applyAlignment="1">
      <alignment vertical="center" wrapText="1"/>
    </xf>
    <xf numFmtId="0" fontId="4" fillId="6" borderId="6" xfId="0" applyFont="1" applyFill="1" applyBorder="1" applyAlignment="1">
      <alignment horizontal="center" vertical="center"/>
    </xf>
    <xf numFmtId="0" fontId="4" fillId="6" borderId="2" xfId="0" applyFont="1" applyFill="1" applyBorder="1" applyAlignment="1">
      <alignment horizontal="center" vertical="center"/>
    </xf>
    <xf numFmtId="165" fontId="0" fillId="0" borderId="0" xfId="0" applyNumberFormat="1"/>
    <xf numFmtId="0" fontId="3" fillId="2" borderId="3" xfId="0" applyFont="1" applyFill="1" applyBorder="1" applyAlignment="1">
      <alignment horizontal="center" vertical="center"/>
    </xf>
    <xf numFmtId="0" fontId="3" fillId="2" borderId="7"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11" fillId="2" borderId="2" xfId="0" applyFont="1" applyFill="1" applyBorder="1" applyAlignment="1">
      <alignment horizontal="center" vertical="center"/>
    </xf>
    <xf numFmtId="0" fontId="3" fillId="4" borderId="2" xfId="0" applyFont="1" applyFill="1" applyBorder="1" applyAlignment="1">
      <alignment horizontal="center" vertical="center"/>
    </xf>
    <xf numFmtId="0" fontId="3" fillId="5" borderId="2" xfId="0" applyFont="1" applyFill="1" applyBorder="1" applyAlignment="1">
      <alignment horizontal="center" vertical="center"/>
    </xf>
    <xf numFmtId="0" fontId="14" fillId="3" borderId="6" xfId="0" applyFont="1" applyFill="1" applyBorder="1" applyAlignment="1">
      <alignment horizontal="center" vertical="center"/>
    </xf>
    <xf numFmtId="165" fontId="14" fillId="3" borderId="6" xfId="0" applyNumberFormat="1" applyFont="1" applyFill="1" applyBorder="1"/>
  </cellXfs>
  <cellStyles count="8">
    <cellStyle name="Millares [0]" xfId="1" builtinId="6"/>
    <cellStyle name="Millares [0] 2" xfId="4" xr:uid="{00000000-0005-0000-0000-000001000000}"/>
    <cellStyle name="Moneda" xfId="7" builtinId="4"/>
    <cellStyle name="Moneda [0] 2" xfId="5" xr:uid="{00000000-0005-0000-0000-000002000000}"/>
    <cellStyle name="Normal" xfId="0" builtinId="0"/>
    <cellStyle name="Normal 2" xfId="6" xr:uid="{EA6EBF5D-4E3B-D44A-BE42-CF786DBA47C8}"/>
    <cellStyle name="Normal 5" xfId="3" xr:uid="{00000000-0005-0000-0000-00000400000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35CDE1-10B5-4AED-A03E-2FEBF08ADA66}">
  <dimension ref="A1:N33"/>
  <sheetViews>
    <sheetView tabSelected="1" zoomScale="75" workbookViewId="0">
      <selection activeCell="N32" sqref="N32"/>
    </sheetView>
  </sheetViews>
  <sheetFormatPr baseColWidth="10" defaultRowHeight="16" x14ac:dyDescent="0.2"/>
  <cols>
    <col min="2" max="2" width="111.6640625" customWidth="1"/>
    <col min="5" max="5" width="15" customWidth="1"/>
    <col min="7" max="7" width="15" customWidth="1"/>
    <col min="8" max="8" width="14.83203125" bestFit="1" customWidth="1"/>
    <col min="9" max="9" width="14.1640625" customWidth="1"/>
    <col min="11" max="11" width="16.33203125" customWidth="1"/>
    <col min="12" max="12" width="17.33203125" customWidth="1"/>
    <col min="13" max="13" width="23.1640625" customWidth="1"/>
    <col min="14" max="14" width="23.33203125" customWidth="1"/>
  </cols>
  <sheetData>
    <row r="1" spans="1:14" ht="21.5" customHeight="1" x14ac:dyDescent="0.2">
      <c r="A1" s="31" t="s">
        <v>36</v>
      </c>
      <c r="B1" s="31"/>
      <c r="C1" s="31"/>
      <c r="D1" s="31"/>
      <c r="E1" s="32" t="s">
        <v>35</v>
      </c>
      <c r="F1" s="32"/>
      <c r="G1" s="32"/>
      <c r="H1" s="32"/>
      <c r="I1" s="33" t="s">
        <v>37</v>
      </c>
      <c r="J1" s="33"/>
      <c r="K1" s="33"/>
      <c r="L1" s="33"/>
    </row>
    <row r="2" spans="1:14" ht="21" customHeight="1" x14ac:dyDescent="0.2">
      <c r="A2" s="31"/>
      <c r="B2" s="31"/>
      <c r="C2" s="31"/>
      <c r="D2" s="31"/>
      <c r="E2" s="32"/>
      <c r="F2" s="32"/>
      <c r="G2" s="32"/>
      <c r="H2" s="32"/>
      <c r="I2" s="33"/>
      <c r="J2" s="33"/>
      <c r="K2" s="33"/>
      <c r="L2" s="33"/>
    </row>
    <row r="3" spans="1:14" ht="32" x14ac:dyDescent="0.2">
      <c r="A3" s="1" t="s">
        <v>0</v>
      </c>
      <c r="B3" s="1" t="s">
        <v>1</v>
      </c>
      <c r="C3" s="1" t="s">
        <v>2</v>
      </c>
      <c r="D3" s="1" t="s">
        <v>41</v>
      </c>
      <c r="E3" s="9" t="s">
        <v>3</v>
      </c>
      <c r="F3" s="9" t="s">
        <v>4</v>
      </c>
      <c r="G3" s="9" t="s">
        <v>5</v>
      </c>
      <c r="H3" s="9" t="s">
        <v>34</v>
      </c>
      <c r="I3" s="10" t="s">
        <v>3</v>
      </c>
      <c r="J3" s="10" t="s">
        <v>4</v>
      </c>
      <c r="K3" s="10" t="s">
        <v>5</v>
      </c>
      <c r="L3" s="10" t="s">
        <v>34</v>
      </c>
      <c r="M3" s="20" t="s">
        <v>38</v>
      </c>
      <c r="N3" s="20" t="s">
        <v>39</v>
      </c>
    </row>
    <row r="4" spans="1:14" x14ac:dyDescent="0.2">
      <c r="A4" s="26" t="s">
        <v>7</v>
      </c>
      <c r="B4" s="27"/>
      <c r="C4" s="27"/>
      <c r="D4" s="27"/>
      <c r="E4" s="27"/>
      <c r="F4" s="27"/>
      <c r="G4" s="27"/>
      <c r="H4" s="27"/>
      <c r="I4" s="27"/>
      <c r="J4" s="27"/>
      <c r="K4" s="27"/>
      <c r="L4" s="27"/>
      <c r="M4" s="27"/>
      <c r="N4" s="27"/>
    </row>
    <row r="5" spans="1:14" ht="192" x14ac:dyDescent="0.2">
      <c r="A5" s="5">
        <v>1</v>
      </c>
      <c r="B5" s="14" t="s">
        <v>8</v>
      </c>
      <c r="C5" s="5" t="s">
        <v>6</v>
      </c>
      <c r="D5" s="6">
        <v>1</v>
      </c>
      <c r="E5" s="19">
        <v>11514100</v>
      </c>
      <c r="F5" s="18">
        <v>0.19</v>
      </c>
      <c r="G5" s="19">
        <f t="shared" ref="G5:G15" si="0">E5*F5</f>
        <v>2187679</v>
      </c>
      <c r="H5" s="19">
        <f>(E5+G5)*D5</f>
        <v>13701779</v>
      </c>
      <c r="I5" s="19">
        <v>12240800</v>
      </c>
      <c r="J5" s="18">
        <v>0.19</v>
      </c>
      <c r="K5" s="19">
        <f t="shared" ref="K5:K15" si="1">I5*J5</f>
        <v>2325752</v>
      </c>
      <c r="L5" s="19">
        <f>(I5+K5)*D5</f>
        <v>14566552</v>
      </c>
      <c r="M5" s="21">
        <f>AVERAGE(E5+G5,I5+K5)</f>
        <v>14134165.5</v>
      </c>
      <c r="N5" s="21">
        <f t="shared" ref="N5:N15" si="2">AVERAGE(H5,L5)</f>
        <v>14134165.5</v>
      </c>
    </row>
    <row r="6" spans="1:14" ht="144" x14ac:dyDescent="0.2">
      <c r="A6" s="11">
        <v>2</v>
      </c>
      <c r="B6" s="12" t="s">
        <v>10</v>
      </c>
      <c r="C6" s="13" t="s">
        <v>6</v>
      </c>
      <c r="D6" s="23">
        <v>2</v>
      </c>
      <c r="E6" s="19">
        <v>36363600</v>
      </c>
      <c r="F6" s="18">
        <v>0.19</v>
      </c>
      <c r="G6" s="19">
        <f t="shared" si="0"/>
        <v>6909084</v>
      </c>
      <c r="H6" s="19">
        <f>(E6+G6)*D6</f>
        <v>86545368</v>
      </c>
      <c r="I6" s="16">
        <v>52401869</v>
      </c>
      <c r="J6" s="18">
        <v>0.19</v>
      </c>
      <c r="K6" s="19">
        <f t="shared" si="1"/>
        <v>9956355.1099999994</v>
      </c>
      <c r="L6" s="19">
        <f t="shared" ref="L6:L15" si="3">(I6+K6)*D6</f>
        <v>124716448.22</v>
      </c>
      <c r="M6" s="21">
        <f t="shared" ref="M5:M15" si="4">AVERAGE(E6+G6,I6+K6)</f>
        <v>52815454.055</v>
      </c>
      <c r="N6" s="21">
        <f t="shared" si="2"/>
        <v>105630908.11</v>
      </c>
    </row>
    <row r="7" spans="1:14" ht="385" customHeight="1" x14ac:dyDescent="0.2">
      <c r="A7" s="3">
        <v>3</v>
      </c>
      <c r="B7" s="4" t="s">
        <v>9</v>
      </c>
      <c r="C7" s="5" t="s">
        <v>6</v>
      </c>
      <c r="D7" s="24">
        <v>1</v>
      </c>
      <c r="E7" s="19">
        <v>40000000</v>
      </c>
      <c r="F7" s="18">
        <v>0.19</v>
      </c>
      <c r="G7" s="19">
        <f t="shared" si="0"/>
        <v>7600000</v>
      </c>
      <c r="H7" s="19">
        <f t="shared" ref="H7:H15" si="5">(E7+G7)*D7</f>
        <v>47600000</v>
      </c>
      <c r="I7" s="16">
        <v>32790000</v>
      </c>
      <c r="J7" s="18">
        <v>0.19</v>
      </c>
      <c r="K7" s="19">
        <f t="shared" si="1"/>
        <v>6230100</v>
      </c>
      <c r="L7" s="19">
        <f t="shared" si="3"/>
        <v>39020100</v>
      </c>
      <c r="M7" s="21">
        <f t="shared" si="4"/>
        <v>43310050</v>
      </c>
      <c r="N7" s="21">
        <f t="shared" si="2"/>
        <v>43310050</v>
      </c>
    </row>
    <row r="8" spans="1:14" ht="256" x14ac:dyDescent="0.2">
      <c r="A8" s="3">
        <v>5</v>
      </c>
      <c r="B8" s="4" t="s">
        <v>11</v>
      </c>
      <c r="C8" s="5" t="s">
        <v>6</v>
      </c>
      <c r="D8" s="6">
        <v>1</v>
      </c>
      <c r="E8" s="16">
        <v>14422200</v>
      </c>
      <c r="F8" s="18">
        <v>0.19</v>
      </c>
      <c r="G8" s="19">
        <f t="shared" si="0"/>
        <v>2740218</v>
      </c>
      <c r="H8" s="19">
        <f t="shared" si="5"/>
        <v>17162418</v>
      </c>
      <c r="I8" s="16">
        <v>14414500</v>
      </c>
      <c r="J8" s="18">
        <v>0.19</v>
      </c>
      <c r="K8" s="19">
        <f t="shared" si="1"/>
        <v>2738755</v>
      </c>
      <c r="L8" s="19">
        <f t="shared" si="3"/>
        <v>17153255</v>
      </c>
      <c r="M8" s="21">
        <f t="shared" si="4"/>
        <v>17157836.5</v>
      </c>
      <c r="N8" s="21">
        <f t="shared" si="2"/>
        <v>17157836.5</v>
      </c>
    </row>
    <row r="9" spans="1:14" ht="357.5" customHeight="1" x14ac:dyDescent="0.2">
      <c r="A9" s="3">
        <v>6</v>
      </c>
      <c r="B9" s="4" t="s">
        <v>12</v>
      </c>
      <c r="C9" s="5" t="s">
        <v>6</v>
      </c>
      <c r="D9" s="24">
        <v>1</v>
      </c>
      <c r="E9" s="16">
        <v>40000000</v>
      </c>
      <c r="F9" s="18">
        <v>0.19</v>
      </c>
      <c r="G9" s="19">
        <f t="shared" si="0"/>
        <v>7600000</v>
      </c>
      <c r="H9" s="19">
        <f t="shared" si="5"/>
        <v>47600000</v>
      </c>
      <c r="I9" s="16">
        <v>31430000</v>
      </c>
      <c r="J9" s="18">
        <v>0.19</v>
      </c>
      <c r="K9" s="19">
        <f t="shared" si="1"/>
        <v>5971700</v>
      </c>
      <c r="L9" s="19">
        <f t="shared" si="3"/>
        <v>37401700</v>
      </c>
      <c r="M9" s="21">
        <f t="shared" si="4"/>
        <v>42500850</v>
      </c>
      <c r="N9" s="21">
        <f t="shared" si="2"/>
        <v>42500850</v>
      </c>
    </row>
    <row r="10" spans="1:14" ht="405" customHeight="1" x14ac:dyDescent="0.2">
      <c r="A10" s="3">
        <v>7</v>
      </c>
      <c r="B10" s="4" t="s">
        <v>13</v>
      </c>
      <c r="C10" s="5" t="s">
        <v>6</v>
      </c>
      <c r="D10" s="24">
        <v>1</v>
      </c>
      <c r="E10" s="16">
        <v>323636400</v>
      </c>
      <c r="F10" s="18">
        <v>0.19</v>
      </c>
      <c r="G10" s="19">
        <f t="shared" si="0"/>
        <v>61490916</v>
      </c>
      <c r="H10" s="19">
        <f t="shared" si="5"/>
        <v>385127316</v>
      </c>
      <c r="I10" s="16">
        <v>121550000</v>
      </c>
      <c r="J10" s="18">
        <v>0.19</v>
      </c>
      <c r="K10" s="19">
        <f t="shared" si="1"/>
        <v>23094500</v>
      </c>
      <c r="L10" s="19">
        <f t="shared" si="3"/>
        <v>144644500</v>
      </c>
      <c r="M10" s="21">
        <f t="shared" si="4"/>
        <v>264885908</v>
      </c>
      <c r="N10" s="21">
        <f t="shared" si="2"/>
        <v>264885908</v>
      </c>
    </row>
    <row r="11" spans="1:14" ht="350" x14ac:dyDescent="0.2">
      <c r="A11" s="3">
        <v>8</v>
      </c>
      <c r="B11" s="4" t="s">
        <v>14</v>
      </c>
      <c r="C11" s="5" t="s">
        <v>6</v>
      </c>
      <c r="D11" s="24">
        <v>1</v>
      </c>
      <c r="E11" s="16">
        <v>54545500</v>
      </c>
      <c r="F11" s="18">
        <v>0.19</v>
      </c>
      <c r="G11" s="19">
        <f t="shared" si="0"/>
        <v>10363645</v>
      </c>
      <c r="H11" s="19">
        <f t="shared" si="5"/>
        <v>64909145</v>
      </c>
      <c r="I11" s="16">
        <v>121550000</v>
      </c>
      <c r="J11" s="18">
        <v>0.19</v>
      </c>
      <c r="K11" s="19">
        <f t="shared" si="1"/>
        <v>23094500</v>
      </c>
      <c r="L11" s="19">
        <f t="shared" si="3"/>
        <v>144644500</v>
      </c>
      <c r="M11" s="21">
        <f t="shared" si="4"/>
        <v>104776822.5</v>
      </c>
      <c r="N11" s="21">
        <f t="shared" si="2"/>
        <v>104776822.5</v>
      </c>
    </row>
    <row r="12" spans="1:14" ht="288" x14ac:dyDescent="0.2">
      <c r="A12" s="3">
        <v>9</v>
      </c>
      <c r="B12" s="4" t="s">
        <v>15</v>
      </c>
      <c r="C12" s="5" t="s">
        <v>6</v>
      </c>
      <c r="D12" s="24">
        <v>1</v>
      </c>
      <c r="E12" s="16">
        <v>142545500</v>
      </c>
      <c r="F12" s="18">
        <v>0.19</v>
      </c>
      <c r="G12" s="19">
        <f t="shared" si="0"/>
        <v>27083645</v>
      </c>
      <c r="H12" s="19">
        <f t="shared" si="5"/>
        <v>169629145</v>
      </c>
      <c r="I12" s="16">
        <v>95810000</v>
      </c>
      <c r="J12" s="18">
        <v>0.19</v>
      </c>
      <c r="K12" s="19">
        <f t="shared" si="1"/>
        <v>18203900</v>
      </c>
      <c r="L12" s="19">
        <f t="shared" si="3"/>
        <v>114013900</v>
      </c>
      <c r="M12" s="21">
        <f t="shared" si="4"/>
        <v>141821522.5</v>
      </c>
      <c r="N12" s="21">
        <f t="shared" si="2"/>
        <v>141821522.5</v>
      </c>
    </row>
    <row r="13" spans="1:14" ht="272" x14ac:dyDescent="0.2">
      <c r="A13" s="3">
        <v>10</v>
      </c>
      <c r="B13" s="4" t="s">
        <v>16</v>
      </c>
      <c r="C13" s="5" t="s">
        <v>6</v>
      </c>
      <c r="D13" s="6">
        <v>1</v>
      </c>
      <c r="E13" s="16">
        <v>82909100</v>
      </c>
      <c r="F13" s="18">
        <v>0.19</v>
      </c>
      <c r="G13" s="19">
        <f t="shared" si="0"/>
        <v>15752729</v>
      </c>
      <c r="H13" s="19">
        <f t="shared" si="5"/>
        <v>98661829</v>
      </c>
      <c r="I13" s="16">
        <v>52193000</v>
      </c>
      <c r="J13" s="18">
        <v>0.19</v>
      </c>
      <c r="K13" s="19">
        <f t="shared" si="1"/>
        <v>9916670</v>
      </c>
      <c r="L13" s="19">
        <f t="shared" si="3"/>
        <v>62109670</v>
      </c>
      <c r="M13" s="21">
        <f t="shared" si="4"/>
        <v>80385749.5</v>
      </c>
      <c r="N13" s="21">
        <f t="shared" si="2"/>
        <v>80385749.5</v>
      </c>
    </row>
    <row r="14" spans="1:14" ht="160" x14ac:dyDescent="0.2">
      <c r="A14" s="3">
        <v>11</v>
      </c>
      <c r="B14" s="4" t="s">
        <v>17</v>
      </c>
      <c r="C14" s="5" t="s">
        <v>6</v>
      </c>
      <c r="D14" s="24">
        <v>1</v>
      </c>
      <c r="E14" s="16">
        <v>32000000</v>
      </c>
      <c r="F14" s="18">
        <v>0.19</v>
      </c>
      <c r="G14" s="19">
        <f t="shared" si="0"/>
        <v>6080000</v>
      </c>
      <c r="H14" s="19">
        <f t="shared" si="5"/>
        <v>38080000</v>
      </c>
      <c r="I14" s="16">
        <v>222326500</v>
      </c>
      <c r="J14" s="18">
        <v>0.19</v>
      </c>
      <c r="K14" s="19">
        <f t="shared" si="1"/>
        <v>42242035</v>
      </c>
      <c r="L14" s="19">
        <f t="shared" si="3"/>
        <v>264568535</v>
      </c>
      <c r="M14" s="21">
        <f t="shared" si="4"/>
        <v>151324267.5</v>
      </c>
      <c r="N14" s="21">
        <f t="shared" si="2"/>
        <v>151324267.5</v>
      </c>
    </row>
    <row r="15" spans="1:14" ht="304" x14ac:dyDescent="0.2">
      <c r="A15" s="3">
        <v>12</v>
      </c>
      <c r="B15" s="4" t="s">
        <v>18</v>
      </c>
      <c r="C15" s="5" t="s">
        <v>6</v>
      </c>
      <c r="D15" s="24">
        <v>1</v>
      </c>
      <c r="E15" s="16">
        <v>3453000</v>
      </c>
      <c r="F15" s="18">
        <v>0.19</v>
      </c>
      <c r="G15" s="19">
        <f t="shared" si="0"/>
        <v>656070</v>
      </c>
      <c r="H15" s="19">
        <f t="shared" si="5"/>
        <v>4109070</v>
      </c>
      <c r="I15" s="16">
        <v>2774200</v>
      </c>
      <c r="J15" s="18">
        <v>0.19</v>
      </c>
      <c r="K15" s="19">
        <f t="shared" si="1"/>
        <v>527098</v>
      </c>
      <c r="L15" s="19">
        <f>(I15+K15)*D15</f>
        <v>3301298</v>
      </c>
      <c r="M15" s="21">
        <f t="shared" si="4"/>
        <v>3705184</v>
      </c>
      <c r="N15" s="21">
        <f>AVERAGE(H15,L15)</f>
        <v>3705184</v>
      </c>
    </row>
    <row r="16" spans="1:14" x14ac:dyDescent="0.2">
      <c r="A16" s="28" t="s">
        <v>19</v>
      </c>
      <c r="B16" s="29"/>
      <c r="C16" s="29"/>
      <c r="D16" s="29"/>
      <c r="E16" s="29"/>
      <c r="F16" s="29"/>
      <c r="G16" s="29"/>
      <c r="H16" s="29"/>
      <c r="I16" s="29"/>
      <c r="J16" s="29"/>
      <c r="K16" s="29"/>
      <c r="L16" s="29"/>
      <c r="M16" s="29"/>
      <c r="N16" s="30"/>
    </row>
    <row r="17" spans="1:14" ht="224" x14ac:dyDescent="0.2">
      <c r="A17" s="11">
        <v>13</v>
      </c>
      <c r="B17" s="12" t="s">
        <v>20</v>
      </c>
      <c r="C17" s="13" t="s">
        <v>6</v>
      </c>
      <c r="D17" s="15">
        <v>10</v>
      </c>
      <c r="E17" s="16">
        <v>86500</v>
      </c>
      <c r="F17" s="18">
        <v>0.19</v>
      </c>
      <c r="G17" s="19">
        <f t="shared" ref="G17:G30" si="6">E17*F17</f>
        <v>16435</v>
      </c>
      <c r="H17" s="19">
        <f>(E17+G17)*D17</f>
        <v>1029350</v>
      </c>
      <c r="I17" s="16">
        <v>91520</v>
      </c>
      <c r="J17" s="18">
        <v>0.19</v>
      </c>
      <c r="K17" s="19">
        <f t="shared" ref="K17:K30" si="7">I17*J17</f>
        <v>17388.8</v>
      </c>
      <c r="L17" s="19">
        <f>(I17+K17)*D17</f>
        <v>1089088</v>
      </c>
      <c r="M17" s="21">
        <f t="shared" ref="M17:M30" si="8">AVERAGE(E17+G17,I17+K17)</f>
        <v>105921.9</v>
      </c>
      <c r="N17" s="21">
        <f t="shared" ref="N17:N30" si="9">AVERAGE(H17,L17)</f>
        <v>1059219</v>
      </c>
    </row>
    <row r="18" spans="1:14" ht="224" x14ac:dyDescent="0.2">
      <c r="A18" s="3">
        <v>14</v>
      </c>
      <c r="B18" s="4" t="s">
        <v>21</v>
      </c>
      <c r="C18" s="5" t="s">
        <v>6</v>
      </c>
      <c r="D18" s="7">
        <v>5</v>
      </c>
      <c r="E18" s="16">
        <v>116200</v>
      </c>
      <c r="F18" s="18">
        <v>0.19</v>
      </c>
      <c r="G18" s="19">
        <f t="shared" si="6"/>
        <v>22078</v>
      </c>
      <c r="H18" s="19">
        <f t="shared" ref="H18:H30" si="10">(E18+G18)*D18</f>
        <v>691390</v>
      </c>
      <c r="I18" s="16">
        <v>91520</v>
      </c>
      <c r="J18" s="18">
        <v>0.19</v>
      </c>
      <c r="K18" s="19">
        <f t="shared" si="7"/>
        <v>17388.8</v>
      </c>
      <c r="L18" s="19">
        <f t="shared" ref="L18:L30" si="11">(I18+K18)*D18</f>
        <v>544544</v>
      </c>
      <c r="M18" s="21">
        <f t="shared" si="8"/>
        <v>123593.4</v>
      </c>
      <c r="N18" s="21">
        <f t="shared" si="9"/>
        <v>617967</v>
      </c>
    </row>
    <row r="19" spans="1:14" ht="208" x14ac:dyDescent="0.2">
      <c r="A19" s="3">
        <v>15</v>
      </c>
      <c r="B19" s="4" t="s">
        <v>22</v>
      </c>
      <c r="C19" s="5" t="s">
        <v>6</v>
      </c>
      <c r="D19" s="7">
        <v>10</v>
      </c>
      <c r="E19" s="16">
        <v>33500</v>
      </c>
      <c r="F19" s="18">
        <v>0.19</v>
      </c>
      <c r="G19" s="19">
        <f t="shared" si="6"/>
        <v>6365</v>
      </c>
      <c r="H19" s="19">
        <f t="shared" si="10"/>
        <v>398650</v>
      </c>
      <c r="I19" s="16">
        <v>153010</v>
      </c>
      <c r="J19" s="18">
        <v>0.19</v>
      </c>
      <c r="K19" s="19">
        <f t="shared" si="7"/>
        <v>29071.9</v>
      </c>
      <c r="L19" s="19">
        <f t="shared" si="11"/>
        <v>1820819</v>
      </c>
      <c r="M19" s="21">
        <f t="shared" si="8"/>
        <v>110973.45</v>
      </c>
      <c r="N19" s="21">
        <f t="shared" si="9"/>
        <v>1109734.5</v>
      </c>
    </row>
    <row r="20" spans="1:14" ht="208" x14ac:dyDescent="0.2">
      <c r="A20" s="3">
        <v>16</v>
      </c>
      <c r="B20" s="4" t="s">
        <v>23</v>
      </c>
      <c r="C20" s="5" t="s">
        <v>6</v>
      </c>
      <c r="D20" s="7">
        <v>6</v>
      </c>
      <c r="E20" s="16">
        <v>126700</v>
      </c>
      <c r="F20" s="18">
        <v>0.19</v>
      </c>
      <c r="G20" s="19">
        <f t="shared" si="6"/>
        <v>24073</v>
      </c>
      <c r="H20" s="19">
        <f t="shared" si="10"/>
        <v>904638</v>
      </c>
      <c r="I20" s="16">
        <v>135410</v>
      </c>
      <c r="J20" s="18">
        <v>0.19</v>
      </c>
      <c r="K20" s="19">
        <f t="shared" si="7"/>
        <v>25727.9</v>
      </c>
      <c r="L20" s="19">
        <f t="shared" si="11"/>
        <v>966827.39999999991</v>
      </c>
      <c r="M20" s="21">
        <f t="shared" si="8"/>
        <v>155955.45000000001</v>
      </c>
      <c r="N20" s="21">
        <f t="shared" si="9"/>
        <v>935732.7</v>
      </c>
    </row>
    <row r="21" spans="1:14" ht="208" x14ac:dyDescent="0.2">
      <c r="A21" s="3">
        <v>17</v>
      </c>
      <c r="B21" s="4" t="s">
        <v>24</v>
      </c>
      <c r="C21" s="5" t="s">
        <v>6</v>
      </c>
      <c r="D21" s="7">
        <v>10</v>
      </c>
      <c r="E21" s="16">
        <v>204500</v>
      </c>
      <c r="F21" s="18">
        <v>0.19</v>
      </c>
      <c r="G21" s="19">
        <f t="shared" si="6"/>
        <v>38855</v>
      </c>
      <c r="H21" s="19">
        <f t="shared" si="10"/>
        <v>2433550</v>
      </c>
      <c r="I21" s="16">
        <v>160150</v>
      </c>
      <c r="J21" s="18">
        <v>0.19</v>
      </c>
      <c r="K21" s="19">
        <f t="shared" si="7"/>
        <v>30428.5</v>
      </c>
      <c r="L21" s="19">
        <f t="shared" si="11"/>
        <v>1905785</v>
      </c>
      <c r="M21" s="21">
        <f t="shared" si="8"/>
        <v>216966.75</v>
      </c>
      <c r="N21" s="21">
        <f t="shared" si="9"/>
        <v>2169667.5</v>
      </c>
    </row>
    <row r="22" spans="1:14" ht="208" x14ac:dyDescent="0.2">
      <c r="A22" s="3">
        <v>18</v>
      </c>
      <c r="B22" s="4" t="s">
        <v>25</v>
      </c>
      <c r="C22" s="5" t="s">
        <v>6</v>
      </c>
      <c r="D22" s="7">
        <v>5</v>
      </c>
      <c r="E22" s="16">
        <v>28000</v>
      </c>
      <c r="F22" s="18">
        <v>0.19</v>
      </c>
      <c r="G22" s="19">
        <f t="shared" si="6"/>
        <v>5320</v>
      </c>
      <c r="H22" s="19">
        <f t="shared" si="10"/>
        <v>166600</v>
      </c>
      <c r="I22" s="16">
        <v>65703</v>
      </c>
      <c r="J22" s="18">
        <v>0.19</v>
      </c>
      <c r="K22" s="19">
        <f t="shared" si="7"/>
        <v>12483.57</v>
      </c>
      <c r="L22" s="19">
        <f t="shared" si="11"/>
        <v>390932.85000000003</v>
      </c>
      <c r="M22" s="21">
        <f t="shared" si="8"/>
        <v>55753.285000000003</v>
      </c>
      <c r="N22" s="21">
        <f t="shared" si="9"/>
        <v>278766.42500000005</v>
      </c>
    </row>
    <row r="23" spans="1:14" ht="160" x14ac:dyDescent="0.2">
      <c r="A23" s="3">
        <v>19</v>
      </c>
      <c r="B23" s="22" t="s">
        <v>26</v>
      </c>
      <c r="C23" s="5" t="s">
        <v>6</v>
      </c>
      <c r="D23" s="7">
        <v>10</v>
      </c>
      <c r="E23" s="16">
        <v>128700</v>
      </c>
      <c r="F23" s="18">
        <v>0.19</v>
      </c>
      <c r="G23" s="19">
        <f t="shared" si="6"/>
        <v>24453</v>
      </c>
      <c r="H23" s="19">
        <f t="shared" si="10"/>
        <v>1531530</v>
      </c>
      <c r="I23" s="16">
        <v>161220</v>
      </c>
      <c r="J23" s="18">
        <v>0.19</v>
      </c>
      <c r="K23" s="19">
        <f t="shared" si="7"/>
        <v>30631.8</v>
      </c>
      <c r="L23" s="19">
        <f t="shared" si="11"/>
        <v>1918518</v>
      </c>
      <c r="M23" s="21">
        <f t="shared" si="8"/>
        <v>172502.39999999999</v>
      </c>
      <c r="N23" s="21">
        <f t="shared" si="9"/>
        <v>1725024</v>
      </c>
    </row>
    <row r="24" spans="1:14" ht="192" x14ac:dyDescent="0.2">
      <c r="A24" s="3">
        <v>20</v>
      </c>
      <c r="B24" s="4" t="s">
        <v>27</v>
      </c>
      <c r="C24" s="5" t="s">
        <v>6</v>
      </c>
      <c r="D24" s="7">
        <v>5</v>
      </c>
      <c r="E24" s="16">
        <v>128700</v>
      </c>
      <c r="F24" s="18">
        <v>0.19</v>
      </c>
      <c r="G24" s="19">
        <f t="shared" si="6"/>
        <v>24453</v>
      </c>
      <c r="H24" s="19">
        <f t="shared" si="10"/>
        <v>765765</v>
      </c>
      <c r="I24" s="16">
        <v>124127</v>
      </c>
      <c r="J24" s="18">
        <v>0.19</v>
      </c>
      <c r="K24" s="19">
        <f t="shared" si="7"/>
        <v>23584.13</v>
      </c>
      <c r="L24" s="19">
        <f t="shared" si="11"/>
        <v>738555.65</v>
      </c>
      <c r="M24" s="21">
        <f t="shared" si="8"/>
        <v>150432.065</v>
      </c>
      <c r="N24" s="21">
        <f t="shared" si="9"/>
        <v>752160.32499999995</v>
      </c>
    </row>
    <row r="25" spans="1:14" ht="128" x14ac:dyDescent="0.2">
      <c r="A25" s="3">
        <v>21</v>
      </c>
      <c r="B25" s="4" t="s">
        <v>28</v>
      </c>
      <c r="C25" s="5" t="s">
        <v>6</v>
      </c>
      <c r="D25" s="7">
        <v>13</v>
      </c>
      <c r="E25" s="16">
        <v>1818200</v>
      </c>
      <c r="F25" s="18">
        <v>0.19</v>
      </c>
      <c r="G25" s="19">
        <f t="shared" si="6"/>
        <v>345458</v>
      </c>
      <c r="H25" s="19">
        <f t="shared" si="10"/>
        <v>28127554</v>
      </c>
      <c r="I25" s="16">
        <v>1639000</v>
      </c>
      <c r="J25" s="18">
        <v>0</v>
      </c>
      <c r="K25" s="19">
        <f t="shared" si="7"/>
        <v>0</v>
      </c>
      <c r="L25" s="19">
        <f t="shared" si="11"/>
        <v>21307000</v>
      </c>
      <c r="M25" s="21">
        <f t="shared" si="8"/>
        <v>1901329</v>
      </c>
      <c r="N25" s="21">
        <f t="shared" si="9"/>
        <v>24717277</v>
      </c>
    </row>
    <row r="26" spans="1:14" ht="395" x14ac:dyDescent="0.2">
      <c r="A26" s="3">
        <v>22</v>
      </c>
      <c r="B26" s="4" t="s">
        <v>29</v>
      </c>
      <c r="C26" s="5" t="s">
        <v>6</v>
      </c>
      <c r="D26" s="7">
        <v>3</v>
      </c>
      <c r="E26" s="16">
        <v>514000</v>
      </c>
      <c r="F26" s="18">
        <v>0.19</v>
      </c>
      <c r="G26" s="19">
        <f t="shared" si="6"/>
        <v>97660</v>
      </c>
      <c r="H26" s="19">
        <f t="shared" si="10"/>
        <v>1834980</v>
      </c>
      <c r="I26" s="16">
        <v>371426</v>
      </c>
      <c r="J26" s="18">
        <v>0.19</v>
      </c>
      <c r="K26" s="19">
        <f t="shared" si="7"/>
        <v>70570.94</v>
      </c>
      <c r="L26" s="19">
        <f t="shared" si="11"/>
        <v>1325990.82</v>
      </c>
      <c r="M26" s="21">
        <f t="shared" si="8"/>
        <v>526828.47</v>
      </c>
      <c r="N26" s="21">
        <f t="shared" si="9"/>
        <v>1580485.4100000001</v>
      </c>
    </row>
    <row r="27" spans="1:14" ht="240" x14ac:dyDescent="0.2">
      <c r="A27" s="3">
        <v>23</v>
      </c>
      <c r="B27" s="8" t="s">
        <v>30</v>
      </c>
      <c r="C27" s="5" t="s">
        <v>6</v>
      </c>
      <c r="D27" s="7">
        <v>6</v>
      </c>
      <c r="E27" s="16">
        <v>436000</v>
      </c>
      <c r="F27" s="18">
        <v>0.19</v>
      </c>
      <c r="G27" s="19">
        <f t="shared" si="6"/>
        <v>82840</v>
      </c>
      <c r="H27" s="19">
        <f t="shared" si="10"/>
        <v>3113040</v>
      </c>
      <c r="I27" s="17">
        <v>122222</v>
      </c>
      <c r="J27" s="18">
        <v>0.19</v>
      </c>
      <c r="K27" s="19">
        <f t="shared" si="7"/>
        <v>23222.18</v>
      </c>
      <c r="L27" s="19">
        <f t="shared" si="11"/>
        <v>872665.08</v>
      </c>
      <c r="M27" s="21">
        <f t="shared" si="8"/>
        <v>332142.08999999997</v>
      </c>
      <c r="N27" s="21">
        <f t="shared" si="9"/>
        <v>1992852.54</v>
      </c>
    </row>
    <row r="28" spans="1:14" ht="201.5" customHeight="1" x14ac:dyDescent="0.2">
      <c r="A28" s="3">
        <v>24</v>
      </c>
      <c r="B28" s="8" t="s">
        <v>31</v>
      </c>
      <c r="C28" s="5" t="s">
        <v>6</v>
      </c>
      <c r="D28" s="7">
        <v>2</v>
      </c>
      <c r="E28" s="2">
        <v>150900</v>
      </c>
      <c r="F28" s="18">
        <v>0.19</v>
      </c>
      <c r="G28" s="19">
        <f t="shared" si="6"/>
        <v>28671</v>
      </c>
      <c r="H28" s="19">
        <f t="shared" si="10"/>
        <v>359142</v>
      </c>
      <c r="I28" s="17">
        <v>239753</v>
      </c>
      <c r="J28" s="18">
        <v>0.19</v>
      </c>
      <c r="K28" s="19">
        <f t="shared" si="7"/>
        <v>45553.07</v>
      </c>
      <c r="L28" s="19">
        <f t="shared" si="11"/>
        <v>570612.14</v>
      </c>
      <c r="M28" s="21">
        <f t="shared" si="8"/>
        <v>232438.535</v>
      </c>
      <c r="N28" s="21">
        <f t="shared" si="9"/>
        <v>464877.07</v>
      </c>
    </row>
    <row r="29" spans="1:14" ht="212.5" customHeight="1" x14ac:dyDescent="0.2">
      <c r="A29" s="3">
        <v>25</v>
      </c>
      <c r="B29" s="8" t="s">
        <v>32</v>
      </c>
      <c r="C29" s="5" t="s">
        <v>6</v>
      </c>
      <c r="D29" s="7">
        <v>2</v>
      </c>
      <c r="E29" s="2">
        <v>268700</v>
      </c>
      <c r="F29" s="18">
        <v>0.19</v>
      </c>
      <c r="G29" s="19">
        <f t="shared" si="6"/>
        <v>51053</v>
      </c>
      <c r="H29" s="19">
        <f t="shared" si="10"/>
        <v>639506</v>
      </c>
      <c r="I29" s="17">
        <v>446160</v>
      </c>
      <c r="J29" s="18">
        <v>0.19</v>
      </c>
      <c r="K29" s="19">
        <f t="shared" si="7"/>
        <v>84770.4</v>
      </c>
      <c r="L29" s="19">
        <f t="shared" si="11"/>
        <v>1061860.8</v>
      </c>
      <c r="M29" s="21">
        <f t="shared" si="8"/>
        <v>425341.7</v>
      </c>
      <c r="N29" s="21">
        <f t="shared" si="9"/>
        <v>850683.4</v>
      </c>
    </row>
    <row r="30" spans="1:14" ht="356" customHeight="1" x14ac:dyDescent="0.2">
      <c r="A30" s="3">
        <v>26</v>
      </c>
      <c r="B30" s="8" t="s">
        <v>33</v>
      </c>
      <c r="C30" s="5" t="s">
        <v>6</v>
      </c>
      <c r="D30" s="7">
        <v>2</v>
      </c>
      <c r="E30" s="2">
        <v>709650</v>
      </c>
      <c r="F30" s="18">
        <v>0.19</v>
      </c>
      <c r="G30" s="19">
        <f>E30*F30</f>
        <v>134833.5</v>
      </c>
      <c r="H30" s="19">
        <f t="shared" si="10"/>
        <v>1688967</v>
      </c>
      <c r="I30" s="17">
        <v>787992</v>
      </c>
      <c r="J30" s="18">
        <v>0.19</v>
      </c>
      <c r="K30" s="19">
        <f t="shared" si="7"/>
        <v>149718.48000000001</v>
      </c>
      <c r="L30" s="19">
        <f t="shared" si="11"/>
        <v>1875420.96</v>
      </c>
      <c r="M30" s="21">
        <f t="shared" si="8"/>
        <v>891096.99</v>
      </c>
      <c r="N30" s="21">
        <f>AVERAGE(H30,L30)</f>
        <v>1782193.98</v>
      </c>
    </row>
    <row r="31" spans="1:14" x14ac:dyDescent="0.2">
      <c r="M31" s="34" t="s">
        <v>40</v>
      </c>
      <c r="N31" s="35">
        <f>SUM(N5:N30)</f>
        <v>1009669904.96</v>
      </c>
    </row>
    <row r="33" spans="14:14" x14ac:dyDescent="0.2">
      <c r="N33" s="25"/>
    </row>
  </sheetData>
  <mergeCells count="5">
    <mergeCell ref="A4:N4"/>
    <mergeCell ref="A16:N16"/>
    <mergeCell ref="A1:D2"/>
    <mergeCell ref="E1:H2"/>
    <mergeCell ref="I1:L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ESTUDIO MERCADO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Gabriel Blanco Bohórquez</cp:lastModifiedBy>
  <cp:lastPrinted>2025-04-04T15:20:15Z</cp:lastPrinted>
  <dcterms:created xsi:type="dcterms:W3CDTF">2025-03-11T21:10:58Z</dcterms:created>
  <dcterms:modified xsi:type="dcterms:W3CDTF">2025-07-08T03:34:54Z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2025-04-05T04:18:02Z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75c82a87-6b1a-472d-9d8c-8b86ab2dabc7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