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ESTUDIOS PREVIOS\SISTEMAS\TONNER\2025\"/>
    </mc:Choice>
  </mc:AlternateContent>
  <bookViews>
    <workbookView xWindow="0" yWindow="0" windowWidth="28800" windowHeight="12135" activeTab="3"/>
  </bookViews>
  <sheets>
    <sheet name="TABLA 1" sheetId="8" r:id="rId1"/>
    <sheet name="TABLA 2" sheetId="9" r:id="rId2"/>
    <sheet name="TABLA 3" sheetId="10" r:id="rId3"/>
    <sheet name="TABLA 4" sheetId="16" r:id="rId4"/>
    <sheet name="TABLA 5" sheetId="11" r:id="rId5"/>
    <sheet name="TABLA 6" sheetId="12" r:id="rId6"/>
    <sheet name="TABLA 7" sheetId="13" r:id="rId7"/>
    <sheet name="TABLA 8" sheetId="14" r:id="rId8"/>
    <sheet name="TABLA 9" sheetId="15" r:id="rId9"/>
  </sheets>
  <definedNames>
    <definedName name="_xlnm._FilterDatabase" localSheetId="2" hidden="1">'TABLA 3'!$A$3:$S$26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10" i="16" l="1"/>
  <c r="Q16" i="11" l="1"/>
  <c r="P16" i="11"/>
  <c r="N16" i="11"/>
  <c r="AA11" i="16"/>
  <c r="W12" i="16" l="1"/>
  <c r="P12" i="16"/>
  <c r="H109" i="13" l="1"/>
  <c r="H6" i="13"/>
  <c r="H7" i="13"/>
  <c r="H8" i="13"/>
  <c r="H9" i="13"/>
  <c r="H10" i="13"/>
  <c r="H11" i="13"/>
  <c r="H12" i="13"/>
  <c r="H13" i="13"/>
  <c r="H14" i="13"/>
  <c r="H15" i="13"/>
  <c r="H16" i="13"/>
  <c r="H17" i="13"/>
  <c r="H18" i="13"/>
  <c r="H19" i="13"/>
  <c r="H20" i="13"/>
  <c r="H21" i="13"/>
  <c r="H22" i="13"/>
  <c r="H23" i="13"/>
  <c r="H24" i="13"/>
  <c r="H25" i="13"/>
  <c r="H26" i="13"/>
  <c r="H27" i="13"/>
  <c r="H28" i="13"/>
  <c r="H29" i="13"/>
  <c r="H30" i="13"/>
  <c r="H31" i="13"/>
  <c r="H32" i="13"/>
  <c r="H33" i="13"/>
  <c r="H34" i="13"/>
  <c r="H35" i="13"/>
  <c r="H36" i="13"/>
  <c r="H37" i="13"/>
  <c r="H38" i="13"/>
  <c r="H39" i="13"/>
  <c r="H40" i="13"/>
  <c r="H41" i="13"/>
  <c r="H42" i="13"/>
  <c r="H43" i="13"/>
  <c r="H44" i="13"/>
  <c r="H45" i="13"/>
  <c r="H46" i="13"/>
  <c r="H47" i="13"/>
  <c r="H48" i="13"/>
  <c r="H49" i="13"/>
  <c r="H50" i="13"/>
  <c r="H51" i="13"/>
  <c r="H52" i="13"/>
  <c r="H53" i="13"/>
  <c r="H54" i="13"/>
  <c r="H55" i="13"/>
  <c r="H56" i="13"/>
  <c r="H57" i="13"/>
  <c r="H58" i="13"/>
  <c r="H59" i="13"/>
  <c r="H60" i="13"/>
  <c r="H61" i="13"/>
  <c r="H62" i="13"/>
  <c r="H63" i="13"/>
  <c r="H64" i="13"/>
  <c r="H65" i="13"/>
  <c r="H66" i="13"/>
  <c r="H67" i="13"/>
  <c r="H68" i="13"/>
  <c r="H69" i="13"/>
  <c r="H70" i="13"/>
  <c r="H71" i="13"/>
  <c r="H72" i="13"/>
  <c r="H73" i="13"/>
  <c r="H74" i="13"/>
  <c r="H75" i="13"/>
  <c r="H76" i="13"/>
  <c r="H77" i="13"/>
  <c r="H78" i="13"/>
  <c r="H79" i="13"/>
  <c r="H80" i="13"/>
  <c r="H81" i="13"/>
  <c r="H82" i="13"/>
  <c r="H83" i="13"/>
  <c r="H84" i="13"/>
  <c r="H85" i="13"/>
  <c r="H86" i="13"/>
  <c r="H87" i="13"/>
  <c r="H88" i="13"/>
  <c r="H89" i="13"/>
  <c r="H90" i="13"/>
  <c r="H91" i="13"/>
  <c r="H92" i="13"/>
  <c r="H93" i="13"/>
  <c r="H94" i="13"/>
  <c r="H95" i="13"/>
  <c r="H96" i="13"/>
  <c r="H97" i="13"/>
  <c r="H98" i="13"/>
  <c r="H99" i="13"/>
  <c r="H100" i="13"/>
  <c r="H101" i="13"/>
  <c r="H102" i="13"/>
  <c r="H103" i="13"/>
  <c r="H104" i="13"/>
  <c r="H105" i="13"/>
  <c r="H106" i="13"/>
  <c r="H107" i="13"/>
  <c r="H108" i="13"/>
  <c r="H5" i="13"/>
  <c r="Q13" i="11"/>
  <c r="O7" i="11"/>
  <c r="O8" i="11"/>
  <c r="O9" i="11"/>
  <c r="O10" i="11"/>
  <c r="O11" i="11"/>
  <c r="O12" i="11"/>
  <c r="O13" i="11"/>
  <c r="O14" i="11"/>
  <c r="O15" i="11"/>
  <c r="O16" i="11"/>
  <c r="N9" i="11"/>
  <c r="AC6" i="16"/>
  <c r="AC8" i="16"/>
  <c r="AC11" i="16"/>
  <c r="AC5" i="16"/>
  <c r="AB6" i="16"/>
  <c r="AB7" i="16"/>
  <c r="AB8" i="16"/>
  <c r="AB9" i="16"/>
  <c r="AB11" i="16"/>
  <c r="AB5" i="16"/>
  <c r="AA6" i="16"/>
  <c r="AA7" i="16"/>
  <c r="AA8" i="16"/>
  <c r="AA9" i="16"/>
  <c r="AA5" i="16"/>
  <c r="Z6" i="16"/>
  <c r="Z7" i="16"/>
  <c r="Z8" i="16"/>
  <c r="Z9" i="16"/>
  <c r="Z10" i="16"/>
  <c r="Z11" i="16"/>
  <c r="Z5" i="16"/>
  <c r="Y6" i="16"/>
  <c r="Y7" i="16"/>
  <c r="Y8" i="16"/>
  <c r="Y9" i="16"/>
  <c r="Y10" i="16"/>
  <c r="Y11" i="16"/>
  <c r="Y5" i="16"/>
  <c r="W5" i="16"/>
  <c r="X6" i="16"/>
  <c r="X7" i="16"/>
  <c r="X8" i="16"/>
  <c r="X9" i="16"/>
  <c r="X10" i="16"/>
  <c r="X11" i="16"/>
  <c r="X5" i="16"/>
  <c r="W6" i="16"/>
  <c r="W7" i="16"/>
  <c r="W8" i="16"/>
  <c r="W9" i="16"/>
  <c r="W10" i="16"/>
  <c r="W11" i="16"/>
  <c r="R21" i="10"/>
  <c r="G109" i="13"/>
  <c r="M16" i="11" l="1"/>
  <c r="L16" i="11"/>
  <c r="K16" i="11"/>
  <c r="J16" i="11"/>
  <c r="V11" i="16"/>
  <c r="U11" i="16"/>
  <c r="T11" i="16"/>
  <c r="S11" i="16"/>
  <c r="R11" i="16"/>
  <c r="Q11" i="16"/>
  <c r="P11" i="16" l="1"/>
  <c r="N25" i="10"/>
  <c r="M25" i="10"/>
  <c r="L25" i="10"/>
  <c r="K25" i="10"/>
  <c r="F109" i="13"/>
  <c r="I16" i="11"/>
  <c r="H16" i="11"/>
  <c r="G16" i="11"/>
  <c r="F16" i="11"/>
  <c r="O11" i="16"/>
  <c r="N11" i="16"/>
  <c r="M11" i="16"/>
  <c r="L11" i="16"/>
  <c r="K11" i="16"/>
  <c r="J11" i="16"/>
  <c r="I11" i="16"/>
  <c r="J25" i="10"/>
  <c r="I25" i="10"/>
  <c r="H25" i="10"/>
  <c r="G25" i="10"/>
  <c r="I12" i="16" l="1"/>
  <c r="E109" i="13"/>
  <c r="E16" i="11" l="1"/>
  <c r="D16" i="11"/>
  <c r="C16" i="11"/>
  <c r="B16" i="11"/>
  <c r="P13" i="11"/>
  <c r="N13" i="11"/>
  <c r="H11" i="16"/>
  <c r="G11" i="16"/>
  <c r="E11" i="16"/>
  <c r="F11" i="16"/>
  <c r="D11" i="16"/>
  <c r="C11" i="16"/>
  <c r="B11" i="16"/>
  <c r="B12" i="16" l="1"/>
  <c r="F25" i="10"/>
  <c r="E25" i="10"/>
  <c r="D25" i="10"/>
  <c r="C25" i="10"/>
  <c r="H7" i="8" l="1"/>
  <c r="H8" i="8"/>
  <c r="H6" i="8"/>
  <c r="H6" i="15" l="1"/>
  <c r="H5" i="15"/>
  <c r="G7" i="15"/>
  <c r="F7" i="15"/>
  <c r="E7" i="15"/>
  <c r="H6" i="14"/>
  <c r="H5" i="14"/>
  <c r="G7" i="14"/>
  <c r="F7" i="14"/>
  <c r="E7" i="14"/>
  <c r="H7" i="14" l="1"/>
  <c r="H7" i="15"/>
  <c r="I6" i="12"/>
  <c r="I7" i="12"/>
  <c r="I8" i="12"/>
  <c r="I9" i="12"/>
  <c r="I10" i="12"/>
  <c r="I5" i="12"/>
  <c r="H11" i="12"/>
  <c r="G11" i="12"/>
  <c r="F11" i="12"/>
  <c r="Q10" i="11"/>
  <c r="Q11" i="11"/>
  <c r="Q9" i="11"/>
  <c r="I11" i="12" l="1"/>
  <c r="P10" i="11"/>
  <c r="P11" i="11"/>
  <c r="P12" i="11"/>
  <c r="P9" i="11"/>
  <c r="O6" i="11"/>
  <c r="N10" i="11"/>
  <c r="N11" i="11"/>
  <c r="N12" i="11"/>
  <c r="N17" i="11" l="1"/>
  <c r="J17" i="11"/>
  <c r="Q5" i="10"/>
  <c r="Q6" i="10"/>
  <c r="Q7" i="10"/>
  <c r="Q8" i="10"/>
  <c r="Q9" i="10"/>
  <c r="Q10" i="10"/>
  <c r="Q11" i="10"/>
  <c r="Q12" i="10"/>
  <c r="Q13" i="10"/>
  <c r="Q14" i="10"/>
  <c r="Q15" i="10"/>
  <c r="Q16" i="10"/>
  <c r="Q17" i="10"/>
  <c r="Q18" i="10"/>
  <c r="Q19" i="10"/>
  <c r="Q20" i="10"/>
  <c r="Q21" i="10"/>
  <c r="Q22" i="10"/>
  <c r="Q23" i="10"/>
  <c r="Q24" i="10"/>
  <c r="Q4" i="10"/>
  <c r="P5" i="10"/>
  <c r="P6" i="10"/>
  <c r="P7" i="10"/>
  <c r="P8" i="10"/>
  <c r="P9" i="10"/>
  <c r="P10" i="10"/>
  <c r="P11" i="10"/>
  <c r="P12" i="10"/>
  <c r="P13" i="10"/>
  <c r="P14" i="10"/>
  <c r="P15" i="10"/>
  <c r="P16" i="10"/>
  <c r="P17" i="10"/>
  <c r="P18" i="10"/>
  <c r="P19" i="10"/>
  <c r="P20" i="10"/>
  <c r="P21" i="10"/>
  <c r="P22" i="10"/>
  <c r="P23" i="10"/>
  <c r="P24" i="10"/>
  <c r="P4" i="10"/>
  <c r="O5" i="10"/>
  <c r="O6" i="10"/>
  <c r="O7" i="10"/>
  <c r="O8" i="10"/>
  <c r="O9" i="10"/>
  <c r="O10" i="10"/>
  <c r="O11" i="10"/>
  <c r="O12" i="10"/>
  <c r="O13" i="10"/>
  <c r="O14" i="10"/>
  <c r="O15" i="10"/>
  <c r="O16" i="10"/>
  <c r="O17" i="10"/>
  <c r="O18" i="10"/>
  <c r="O19" i="10"/>
  <c r="O20" i="10"/>
  <c r="O21" i="10"/>
  <c r="O22" i="10"/>
  <c r="O23" i="10"/>
  <c r="O24" i="10"/>
  <c r="O4" i="10"/>
  <c r="G11" i="9"/>
  <c r="F11" i="9"/>
  <c r="E11" i="9"/>
  <c r="H10" i="9"/>
  <c r="H9" i="9"/>
  <c r="H8" i="9"/>
  <c r="H7" i="9"/>
  <c r="H6" i="9"/>
  <c r="H5" i="9"/>
  <c r="G9" i="8"/>
  <c r="F9" i="8"/>
  <c r="E9" i="8"/>
  <c r="H9" i="8" l="1"/>
  <c r="Q25" i="10"/>
  <c r="O25" i="10"/>
  <c r="P25" i="10"/>
  <c r="R25" i="10"/>
  <c r="H11" i="9"/>
  <c r="C26" i="10"/>
  <c r="G26" i="10"/>
  <c r="K26" i="10"/>
  <c r="O26" i="10" l="1"/>
  <c r="B17" i="11"/>
  <c r="F17" i="11"/>
</calcChain>
</file>

<file path=xl/sharedStrings.xml><?xml version="1.0" encoding="utf-8"?>
<sst xmlns="http://schemas.openxmlformats.org/spreadsheetml/2006/main" count="550" uniqueCount="196">
  <si>
    <t>DESCRIPCION DEL BIEN</t>
  </si>
  <si>
    <t>VOLUMEN DE    IMPRESIÓN</t>
  </si>
  <si>
    <t>CANT. IMPRESORAS</t>
  </si>
  <si>
    <t>Impresora bajo volumen</t>
  </si>
  <si>
    <t>De 1 a 5.000 pag.</t>
  </si>
  <si>
    <t>Impresora volumen medio</t>
  </si>
  <si>
    <t>De 5.001 a 10.000 pag</t>
  </si>
  <si>
    <t>Impresoras de alta densidad</t>
  </si>
  <si>
    <t>10.001 pag o más</t>
  </si>
  <si>
    <t>TOTAL</t>
  </si>
  <si>
    <t>CANT. DE ESCANERES</t>
  </si>
  <si>
    <t>Scanner Avision AD240U</t>
  </si>
  <si>
    <t>Epson ES-400</t>
  </si>
  <si>
    <t>Epson SD-530</t>
  </si>
  <si>
    <t>Fujitsu 7280</t>
  </si>
  <si>
    <t>Epson gt-55s</t>
  </si>
  <si>
    <t>Canon dr 3010c</t>
  </si>
  <si>
    <t>ACETATO</t>
  </si>
  <si>
    <t>RODILLO DE PRESION</t>
  </si>
  <si>
    <t>PICKROLLER</t>
  </si>
  <si>
    <t>UNIDAD DE IMAGEN</t>
  </si>
  <si>
    <t>HP LaserJet P1006</t>
  </si>
  <si>
    <t>HP LaserJet P1102w</t>
  </si>
  <si>
    <t>HP LaserJet P1005</t>
  </si>
  <si>
    <t>HP LaserJet Pro- 400 M401dne</t>
  </si>
  <si>
    <t>HP LaserJet Pro M102w</t>
  </si>
  <si>
    <t>HP LaserJet P1606dn</t>
  </si>
  <si>
    <t>HP LaserJet Pro 400 MFP M425dn</t>
  </si>
  <si>
    <t>HP LaserJet Pro MFP M127fn</t>
  </si>
  <si>
    <t>HP LaserJet P2035n</t>
  </si>
  <si>
    <t>HP LaserJet Pro MFP M426fdw</t>
  </si>
  <si>
    <t>EPSON L120</t>
  </si>
  <si>
    <t>N/A</t>
  </si>
  <si>
    <t>EPSON L355</t>
  </si>
  <si>
    <t>EPSON L380</t>
  </si>
  <si>
    <t>EPSON M200</t>
  </si>
  <si>
    <t>HP LaserJet 107W</t>
  </si>
  <si>
    <t>Hp Officejet Pro 8620</t>
  </si>
  <si>
    <t>Laserjet 1536dnf MFP</t>
  </si>
  <si>
    <t>Samsung CLX-6260FD</t>
  </si>
  <si>
    <t>Samsung SCX-3405</t>
  </si>
  <si>
    <t>HP LaserJet Pro MFP M176n (Color)</t>
  </si>
  <si>
    <t>HP LaserJet P4014n</t>
  </si>
  <si>
    <t>Hp Laserjet P2015dn</t>
  </si>
  <si>
    <t>ZEBRA ZXP Serie 3</t>
  </si>
  <si>
    <t>Xerox work centre 3345</t>
  </si>
  <si>
    <t>ALMOHADILLAS</t>
  </si>
  <si>
    <t>CABEZAL</t>
  </si>
  <si>
    <t>RESETEOS</t>
  </si>
  <si>
    <t>Hp Laserjet 1020</t>
  </si>
  <si>
    <t>Hp Laserjet 1536dnf MFP</t>
  </si>
  <si>
    <t>Hp LaserJet Pro M402n</t>
  </si>
  <si>
    <t>Hp Pro MFP M476dw</t>
  </si>
  <si>
    <t>ZEBRA ZXP Serie 3 CINTA</t>
  </si>
  <si>
    <t>EPSON M253A PAPEL TERMICO</t>
  </si>
  <si>
    <t>PIEZA A CAMBIAR</t>
  </si>
  <si>
    <t>Kik de Rodillos Arrastre de papel original</t>
  </si>
  <si>
    <t>Epson DS-530</t>
  </si>
  <si>
    <t>Canon Dr 3010c</t>
  </si>
  <si>
    <t xml:space="preserve">REFERENCIA TONER </t>
  </si>
  <si>
    <t>CARACTERÍSTICAS</t>
  </si>
  <si>
    <t>Ricoh Aficio MP171-201</t>
  </si>
  <si>
    <t>TIPO 1170D</t>
  </si>
  <si>
    <t>NUEVO GENERICO</t>
  </si>
  <si>
    <t>REMANUFACTURADA</t>
  </si>
  <si>
    <t>RECARGA</t>
  </si>
  <si>
    <t>C506 CLT-506-C PT -CLT 506C</t>
  </si>
  <si>
    <t>Kyocera Ecosys FS-4200DN</t>
  </si>
  <si>
    <t>Kyocera Ecosys P3055DN</t>
  </si>
  <si>
    <t>TK-3182</t>
  </si>
  <si>
    <t>Hp Laserjet P1606dn</t>
  </si>
  <si>
    <t>Ricoh IM600</t>
  </si>
  <si>
    <t>Toner Ricoh IM 600</t>
  </si>
  <si>
    <t>Epson L120</t>
  </si>
  <si>
    <t>Epson 664 impresora  L355-L380</t>
  </si>
  <si>
    <t>Epson L310</t>
  </si>
  <si>
    <t>HP Laserjet 1020 M1005BMFP</t>
  </si>
  <si>
    <t>HP Lasejet 107w</t>
  </si>
  <si>
    <t>CE278A</t>
  </si>
  <si>
    <t>HP Laserjet 2035</t>
  </si>
  <si>
    <t>Cinta zebra zxp3 color YMCKOK ORIGINAL</t>
  </si>
  <si>
    <t>ORIGINAL</t>
  </si>
  <si>
    <t>Hp Laserjet M402n</t>
  </si>
  <si>
    <t xml:space="preserve">CF226A </t>
  </si>
  <si>
    <t>Hp Laserjet Pro MFP M426fdw</t>
  </si>
  <si>
    <t>CF226A</t>
  </si>
  <si>
    <t>Hp Laserjet P1005</t>
  </si>
  <si>
    <t>Hp Laserjet P1006</t>
  </si>
  <si>
    <t>Hp Laserjet P1102w</t>
  </si>
  <si>
    <t>CE285A</t>
  </si>
  <si>
    <t>Toner Q7553A</t>
  </si>
  <si>
    <t>Hp Lasejet Pro M102w</t>
  </si>
  <si>
    <t>CF217A</t>
  </si>
  <si>
    <t>HP Laserjet Pro 400 M401MFP</t>
  </si>
  <si>
    <t xml:space="preserve">CF280A </t>
  </si>
  <si>
    <t>Hp Láserjet Pro MFP M127fn</t>
  </si>
  <si>
    <t>CF283A</t>
  </si>
  <si>
    <t>Laserjet Color Pro MFP M176n</t>
  </si>
  <si>
    <t>Negro CF350A-Azul CF351A-Amarillo CF352A-Magenta CF353A</t>
  </si>
  <si>
    <t>NUEVO GENERICO NEGRO</t>
  </si>
  <si>
    <t>Laserjet Pro400 MFP M425dn</t>
  </si>
  <si>
    <t>CF280A</t>
  </si>
  <si>
    <t>HP INK Tank 315</t>
  </si>
  <si>
    <t>Kit de tinta HP 315</t>
  </si>
  <si>
    <t>Epson M253A</t>
  </si>
  <si>
    <t>Cinta</t>
  </si>
  <si>
    <t>NUEVO</t>
  </si>
  <si>
    <t>Multifuncional Color Laserjet Pro MFP M476dw</t>
  </si>
  <si>
    <t>OfficeJet 200 mobile printer</t>
  </si>
  <si>
    <t>Kit tinta officejet 200</t>
  </si>
  <si>
    <t>Kit tinta officejet 8620</t>
  </si>
  <si>
    <t>D101S</t>
  </si>
  <si>
    <t>Ricoh SP4510 DN</t>
  </si>
  <si>
    <t>SP-4510</t>
  </si>
  <si>
    <t>Xerox WorkCentre 3345</t>
  </si>
  <si>
    <t>Toner 3330</t>
  </si>
  <si>
    <t>EPSON SC-T7270-7271-7272-7273-7274</t>
  </si>
  <si>
    <t>T6921-T6922-T6923-T6924-T6925 ORIGINAL</t>
  </si>
  <si>
    <t>(PHOTO BLACK)</t>
  </si>
  <si>
    <t>COLOR(CYAN-MAGENTA-YELLOW)</t>
  </si>
  <si>
    <t>(MATTE BLACK)</t>
  </si>
  <si>
    <t>REMANOFACTURA</t>
  </si>
  <si>
    <t>HP Laser Jet P 4014N</t>
  </si>
  <si>
    <t>CC3364 A</t>
  </si>
  <si>
    <t>Hp Laser Ultra M 106 W</t>
  </si>
  <si>
    <t>CF233A</t>
  </si>
  <si>
    <t>Kit 4 Tintas 664</t>
  </si>
  <si>
    <t>NUEVO ORIGINAL</t>
  </si>
  <si>
    <t xml:space="preserve">CF105A </t>
  </si>
  <si>
    <t>QP-Q2612A</t>
  </si>
  <si>
    <t>CE285A-</t>
  </si>
  <si>
    <t>NUEVO GENERICO COLOR</t>
  </si>
  <si>
    <t>KIT NUEVO GENERICO</t>
  </si>
  <si>
    <t>NUEVO GENERICO UNIDAD</t>
  </si>
  <si>
    <t>CANTIDAD DE SOLUCIONES A INSTALAR</t>
  </si>
  <si>
    <t>TIPO DE SOLUCION</t>
  </si>
  <si>
    <t>1 a 5</t>
  </si>
  <si>
    <t>Scanner</t>
  </si>
  <si>
    <t>6 a 10</t>
  </si>
  <si>
    <t xml:space="preserve"> Scanner </t>
  </si>
  <si>
    <t xml:space="preserve"> Impresora</t>
  </si>
  <si>
    <t>Tabla 1. TABLA DE VALOR DE MANTENIMIENTOS IMPRESORAS</t>
  </si>
  <si>
    <t>Tabla 2. TABLA DE VALOR DE MANTENIMIENTOS ESCÁNERES.</t>
  </si>
  <si>
    <t>Tabla 3. TABLA DE VALOR DE REEMPLAZO DE PIEZAS O PARTES IMPRESORAS</t>
  </si>
  <si>
    <t xml:space="preserve">HP Laserjet M1005 MFP  </t>
  </si>
  <si>
    <t xml:space="preserve">HP D1460    </t>
  </si>
  <si>
    <t xml:space="preserve">HP 530    </t>
  </si>
  <si>
    <t>Kit 4 Tintas GT52-GT53</t>
  </si>
  <si>
    <t>COTIZACION N° 1 VALOR UNITARIO</t>
  </si>
  <si>
    <t>COTI. N° 1 VALOR UNITARIO</t>
  </si>
  <si>
    <t>COTI. N° 2 VALOR UNITARIO</t>
  </si>
  <si>
    <t>COTI. N° 3 VALOR UNITARIO</t>
  </si>
  <si>
    <t>VALOR UNITARIO PROMEDIO</t>
  </si>
  <si>
    <t>COTIZACION N° 2 VALOR UNITARIO</t>
  </si>
  <si>
    <t>COTIZACION N° 3 VALOR UNITARIO</t>
  </si>
  <si>
    <t xml:space="preserve">N° </t>
  </si>
  <si>
    <t>VALOR PROMEDIO UNITARIO</t>
  </si>
  <si>
    <t>COT. N° 1 VALOR UNITARIO</t>
  </si>
  <si>
    <t>COT. N° 2 VALOR UNITARIO</t>
  </si>
  <si>
    <t>COT. N° 3 VALOR UNITARIO</t>
  </si>
  <si>
    <t>COT N° 1 VALOR DEL CANON MENSUAL</t>
  </si>
  <si>
    <t>COT N° 2 VALOR DEL CANON MENSUAL</t>
  </si>
  <si>
    <t>COT N°  3 VALOR DEL CANON MENSUAL</t>
  </si>
  <si>
    <t>PROMEDIO VALOR DEL CANON MENSUAL</t>
  </si>
  <si>
    <t>COT N° 3 VALOR DEL CANON MENSUAL</t>
  </si>
  <si>
    <t>Hp L1120</t>
  </si>
  <si>
    <t>Tabla.4 TABLA DE VALOR DE REEMPLAZO DE PIEZAS O PARTES IMPRESORAS DE ALTO RENDIMIENTO</t>
  </si>
  <si>
    <t>UNIDAD FUSORA</t>
  </si>
  <si>
    <t>ACETATO FUSOR</t>
  </si>
  <si>
    <t>CUCHILLA</t>
  </si>
  <si>
    <t>RODILLO DE CARGA</t>
  </si>
  <si>
    <t>Kyocera FS4200DN</t>
  </si>
  <si>
    <t>Kyocera P3055DN</t>
  </si>
  <si>
    <t>Ricoh im430</t>
  </si>
  <si>
    <t>Ricoh im600f</t>
  </si>
  <si>
    <t>Ricoh sp4510dn</t>
  </si>
  <si>
    <t>HP INK TANK 315 Negro</t>
  </si>
  <si>
    <t>HP INK TANK 316 Color</t>
  </si>
  <si>
    <t>EPSON L3110</t>
  </si>
  <si>
    <t>Tabla.5 TABLA DE VALOR DE REEMPLAZO DE PIEZAS MAQUINAS DE INYECCION INK</t>
  </si>
  <si>
    <t>Tabla 6. TABLA DE VALOR DE REEMPLAZO DE PIEZAS O PARTES ESCÁNER</t>
  </si>
  <si>
    <t>Tabla 7. TABLA DE VALOR DE CONSUMIBLES DE IMPRESIÓN</t>
  </si>
  <si>
    <t>Tabla 8. TABLA DE VALOR DE ARRENDAMIENTO ESCANERS</t>
  </si>
  <si>
    <t>Tabla 9. TABLA DE VALOR DE ARRENDAMIENTO IMPRESORAS ALTO VOLUMEN</t>
  </si>
  <si>
    <t>TK-3122</t>
  </si>
  <si>
    <t>REMANUFACTURADO</t>
  </si>
  <si>
    <t>Ricoh IM430</t>
  </si>
  <si>
    <t>Toner Ricoh IM 430</t>
  </si>
  <si>
    <t>NUEVO ORIGINAL EXTRA 40K</t>
  </si>
  <si>
    <t>NUEVO ORIGINAL BASICO 25K</t>
  </si>
  <si>
    <t>NUEVO ORIGINAL EXTRA 15K</t>
  </si>
  <si>
    <t>NUEVO ORIGINAL BASICO 8K</t>
  </si>
  <si>
    <t>Epson L3210</t>
  </si>
  <si>
    <t>Kit 4 Tintas 544</t>
  </si>
  <si>
    <t>Negro CF312A-Azul CF312A-Amarillo CF312A-Magenta CF312A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</si>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</sst>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6" formatCode="&quot;$&quot;\ #,##0;[Red]\-&quot;$&quot;\ #,##0"/>
    <numFmt numFmtId="8" formatCode="&quot;$&quot;\ #,##0.00;[Red]\-&quot;$&quot;\ #,##0.00"/>
    <numFmt numFmtId="44" formatCode="_-&quot;$&quot;\ * #,##0.00_-;\-&quot;$&quot;\ * #,##0.00_-;_-&quot;$&quot;\ * &quot;-&quot;??_-;_-@_-"/>
    <numFmt numFmtId="164" formatCode="&quot;$&quot;\ #,##0"/>
  </numFmts>
  <fonts count="18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8"/>
      <name val="Tahoma"/>
      <family val="2"/>
    </font>
    <font>
      <sz val="8"/>
      <name val="Tahoma"/>
      <family val="2"/>
    </font>
    <font>
      <sz val="11"/>
      <name val="Times New Roman"/>
      <family val="1"/>
    </font>
    <font>
      <sz val="8"/>
      <name val="Times New Roman"/>
      <family val="1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8"/>
      <name val="Tahoma"/>
      <family val="2"/>
    </font>
    <font>
      <sz val="8"/>
      <color theme="1"/>
      <name val="Tahoma"/>
      <family val="2"/>
    </font>
    <font>
      <sz val="11"/>
      <color theme="1"/>
      <name val="Times New Roman"/>
      <family val="1"/>
    </font>
    <font>
      <sz val="11"/>
      <name val="Tahoma"/>
      <family val="2"/>
    </font>
    <font>
      <sz val="11"/>
      <color theme="1"/>
      <name val="Tahoma"/>
      <family val="2"/>
    </font>
    <font>
      <b/>
      <sz val="8"/>
      <color theme="1"/>
      <name val="Tahoma"/>
      <family val="2"/>
    </font>
    <font>
      <b/>
      <sz val="11"/>
      <color theme="1"/>
      <name val="Calibri"/>
      <family val="2"/>
    </font>
    <font>
      <sz val="7"/>
      <color theme="1"/>
      <name val="Tahoma"/>
      <family val="2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15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175">
    <xf numFmtId="0" fontId="0" fillId="0" borderId="0" xfId="0"/>
    <xf numFmtId="0" fontId="1" fillId="0" borderId="0" xfId="0" applyFont="1" applyFill="1"/>
    <xf numFmtId="0" fontId="2" fillId="0" borderId="0" xfId="0" applyFont="1" applyFill="1"/>
    <xf numFmtId="8" fontId="4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3" fontId="5" fillId="0" borderId="0" xfId="0" applyNumberFormat="1" applyFont="1" applyFill="1"/>
    <xf numFmtId="3" fontId="6" fillId="0" borderId="0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/>
    </xf>
    <xf numFmtId="6" fontId="4" fillId="0" borderId="3" xfId="0" applyNumberFormat="1" applyFont="1" applyFill="1" applyBorder="1" applyAlignment="1">
      <alignment horizontal="right" vertical="center"/>
    </xf>
    <xf numFmtId="0" fontId="0" fillId="0" borderId="0" xfId="0" applyAlignment="1">
      <alignment horizontal="center"/>
    </xf>
    <xf numFmtId="0" fontId="8" fillId="0" borderId="0" xfId="0" applyFont="1" applyAlignment="1">
      <alignment horizontal="right"/>
    </xf>
    <xf numFmtId="0" fontId="0" fillId="0" borderId="0" xfId="0" applyFont="1" applyFill="1"/>
    <xf numFmtId="0" fontId="0" fillId="0" borderId="0" xfId="0" applyFont="1"/>
    <xf numFmtId="3" fontId="11" fillId="0" borderId="0" xfId="0" applyNumberFormat="1" applyFont="1" applyFill="1" applyAlignment="1">
      <alignment horizontal="center"/>
    </xf>
    <xf numFmtId="6" fontId="4" fillId="3" borderId="3" xfId="0" applyNumberFormat="1" applyFont="1" applyFill="1" applyBorder="1" applyAlignment="1">
      <alignment horizontal="right" vertical="center"/>
    </xf>
    <xf numFmtId="6" fontId="10" fillId="3" borderId="3" xfId="0" applyNumberFormat="1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center" vertical="center" wrapText="1"/>
    </xf>
    <xf numFmtId="0" fontId="12" fillId="0" borderId="0" xfId="0" applyFont="1" applyFill="1"/>
    <xf numFmtId="3" fontId="12" fillId="0" borderId="0" xfId="0" applyNumberFormat="1" applyFont="1" applyFill="1" applyAlignment="1">
      <alignment horizontal="center"/>
    </xf>
    <xf numFmtId="0" fontId="13" fillId="0" borderId="0" xfId="0" applyFont="1"/>
    <xf numFmtId="0" fontId="13" fillId="0" borderId="0" xfId="0" applyFont="1" applyAlignment="1">
      <alignment horizontal="center"/>
    </xf>
    <xf numFmtId="164" fontId="10" fillId="0" borderId="0" xfId="0" applyNumberFormat="1" applyFont="1"/>
    <xf numFmtId="0" fontId="0" fillId="0" borderId="0" xfId="0" applyAlignment="1">
      <alignment wrapText="1"/>
    </xf>
    <xf numFmtId="0" fontId="4" fillId="4" borderId="3" xfId="0" applyFont="1" applyFill="1" applyBorder="1" applyAlignment="1">
      <alignment vertical="center" wrapText="1"/>
    </xf>
    <xf numFmtId="0" fontId="4" fillId="4" borderId="3" xfId="0" applyFont="1" applyFill="1" applyBorder="1" applyAlignment="1">
      <alignment horizontal="center" vertical="center"/>
    </xf>
    <xf numFmtId="6" fontId="4" fillId="4" borderId="3" xfId="0" applyNumberFormat="1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/>
    </xf>
    <xf numFmtId="164" fontId="4" fillId="0" borderId="3" xfId="0" applyNumberFormat="1" applyFont="1" applyFill="1" applyBorder="1" applyAlignment="1">
      <alignment horizontal="center" vertical="center"/>
    </xf>
    <xf numFmtId="164" fontId="3" fillId="3" borderId="3" xfId="0" applyNumberFormat="1" applyFont="1" applyFill="1" applyBorder="1" applyAlignment="1">
      <alignment horizontal="center" vertical="center"/>
    </xf>
    <xf numFmtId="0" fontId="16" fillId="0" borderId="3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vertical="center" wrapText="1"/>
    </xf>
    <xf numFmtId="0" fontId="10" fillId="0" borderId="3" xfId="0" applyFont="1" applyBorder="1" applyAlignment="1">
      <alignment vertical="center"/>
    </xf>
    <xf numFmtId="0" fontId="16" fillId="2" borderId="3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/>
    </xf>
    <xf numFmtId="164" fontId="4" fillId="0" borderId="3" xfId="1" applyNumberFormat="1" applyFont="1" applyFill="1" applyBorder="1" applyAlignment="1">
      <alignment horizontal="right" vertical="center" wrapText="1"/>
    </xf>
    <xf numFmtId="164" fontId="4" fillId="4" borderId="3" xfId="1" applyNumberFormat="1" applyFont="1" applyFill="1" applyBorder="1" applyAlignment="1">
      <alignment horizontal="right" vertical="center" wrapText="1"/>
    </xf>
    <xf numFmtId="164" fontId="10" fillId="0" borderId="3" xfId="1" applyNumberFormat="1" applyFont="1" applyBorder="1" applyAlignment="1">
      <alignment horizontal="right" vertical="center"/>
    </xf>
    <xf numFmtId="164" fontId="7" fillId="0" borderId="3" xfId="1" applyNumberFormat="1" applyFont="1" applyBorder="1" applyAlignment="1">
      <alignment horizontal="right"/>
    </xf>
    <xf numFmtId="164" fontId="10" fillId="2" borderId="3" xfId="1" applyNumberFormat="1" applyFont="1" applyFill="1" applyBorder="1" applyAlignment="1">
      <alignment horizontal="right" vertical="center"/>
    </xf>
    <xf numFmtId="164" fontId="7" fillId="2" borderId="3" xfId="1" applyNumberFormat="1" applyFont="1" applyFill="1" applyBorder="1" applyAlignment="1">
      <alignment horizontal="right"/>
    </xf>
    <xf numFmtId="0" fontId="16" fillId="0" borderId="14" xfId="0" applyFont="1" applyBorder="1" applyAlignment="1">
      <alignment horizontal="center" vertical="center"/>
    </xf>
    <xf numFmtId="164" fontId="10" fillId="0" borderId="14" xfId="1" applyNumberFormat="1" applyFont="1" applyBorder="1" applyAlignment="1">
      <alignment horizontal="right" vertical="center"/>
    </xf>
    <xf numFmtId="164" fontId="10" fillId="2" borderId="14" xfId="1" applyNumberFormat="1" applyFont="1" applyFill="1" applyBorder="1" applyAlignment="1">
      <alignment horizontal="right" vertical="center"/>
    </xf>
    <xf numFmtId="0" fontId="16" fillId="2" borderId="14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vertical="center" wrapText="1"/>
    </xf>
    <xf numFmtId="0" fontId="10" fillId="2" borderId="3" xfId="0" applyFont="1" applyFill="1" applyBorder="1" applyAlignment="1">
      <alignment vertical="center" wrapText="1"/>
    </xf>
    <xf numFmtId="6" fontId="10" fillId="3" borderId="3" xfId="0" applyNumberFormat="1" applyFont="1" applyFill="1" applyBorder="1" applyAlignment="1">
      <alignment horizontal="center" vertical="center"/>
    </xf>
    <xf numFmtId="164" fontId="4" fillId="2" borderId="3" xfId="1" applyNumberFormat="1" applyFont="1" applyFill="1" applyBorder="1" applyAlignment="1">
      <alignment horizontal="right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3" fontId="3" fillId="0" borderId="3" xfId="0" applyNumberFormat="1" applyFont="1" applyFill="1" applyBorder="1" applyAlignment="1">
      <alignment horizontal="center" vertical="center" wrapText="1"/>
    </xf>
    <xf numFmtId="6" fontId="4" fillId="4" borderId="3" xfId="1" applyNumberFormat="1" applyFont="1" applyFill="1" applyBorder="1" applyAlignment="1">
      <alignment vertical="center"/>
    </xf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3" fillId="0" borderId="0" xfId="0" applyFont="1" applyFill="1"/>
    <xf numFmtId="0" fontId="4" fillId="4" borderId="0" xfId="0" applyFont="1" applyFill="1" applyBorder="1" applyAlignment="1"/>
    <xf numFmtId="3" fontId="4" fillId="4" borderId="0" xfId="0" applyNumberFormat="1" applyFont="1" applyFill="1" applyBorder="1" applyAlignment="1">
      <alignment horizontal="center"/>
    </xf>
    <xf numFmtId="0" fontId="4" fillId="4" borderId="0" xfId="0" applyFont="1" applyFill="1"/>
    <xf numFmtId="3" fontId="4" fillId="0" borderId="0" xfId="0" applyNumberFormat="1" applyFont="1" applyFill="1" applyAlignment="1">
      <alignment horizontal="center"/>
    </xf>
    <xf numFmtId="6" fontId="4" fillId="0" borderId="3" xfId="1" applyNumberFormat="1" applyFont="1" applyFill="1" applyBorder="1" applyAlignment="1">
      <alignment horizontal="right" vertical="center"/>
    </xf>
    <xf numFmtId="6" fontId="3" fillId="3" borderId="3" xfId="0" applyNumberFormat="1" applyFont="1" applyFill="1" applyBorder="1"/>
    <xf numFmtId="0" fontId="10" fillId="0" borderId="0" xfId="0" applyFont="1"/>
    <xf numFmtId="0" fontId="10" fillId="0" borderId="4" xfId="0" applyFont="1" applyBorder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/>
    </xf>
    <xf numFmtId="0" fontId="4" fillId="0" borderId="3" xfId="0" applyFont="1" applyFill="1" applyBorder="1"/>
    <xf numFmtId="0" fontId="3" fillId="4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5" borderId="0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164" fontId="4" fillId="0" borderId="3" xfId="0" applyNumberFormat="1" applyFont="1" applyFill="1" applyBorder="1" applyAlignment="1">
      <alignment horizontal="right" vertical="center" wrapText="1"/>
    </xf>
    <xf numFmtId="164" fontId="4" fillId="0" borderId="3" xfId="0" applyNumberFormat="1" applyFont="1" applyFill="1" applyBorder="1" applyAlignment="1">
      <alignment horizontal="right" vertical="center"/>
    </xf>
    <xf numFmtId="164" fontId="4" fillId="2" borderId="3" xfId="0" applyNumberFormat="1" applyFont="1" applyFill="1" applyBorder="1" applyAlignment="1">
      <alignment horizontal="right" vertical="center" wrapText="1"/>
    </xf>
    <xf numFmtId="164" fontId="4" fillId="5" borderId="3" xfId="0" applyNumberFormat="1" applyFont="1" applyFill="1" applyBorder="1" applyAlignment="1">
      <alignment horizontal="right" vertical="center" wrapText="1"/>
    </xf>
    <xf numFmtId="164" fontId="4" fillId="3" borderId="3" xfId="0" applyNumberFormat="1" applyFont="1" applyFill="1" applyBorder="1" applyAlignment="1">
      <alignment horizontal="right" vertical="center" wrapText="1"/>
    </xf>
    <xf numFmtId="164" fontId="4" fillId="3" borderId="3" xfId="0" applyNumberFormat="1" applyFont="1" applyFill="1" applyBorder="1" applyAlignment="1">
      <alignment horizontal="right" vertical="center"/>
    </xf>
    <xf numFmtId="0" fontId="4" fillId="0" borderId="3" xfId="0" applyFont="1" applyFill="1" applyBorder="1" applyAlignment="1">
      <alignment wrapText="1"/>
    </xf>
    <xf numFmtId="0" fontId="3" fillId="4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3" fontId="3" fillId="4" borderId="3" xfId="0" applyNumberFormat="1" applyFont="1" applyFill="1" applyBorder="1" applyAlignment="1">
      <alignment horizontal="center" vertical="center"/>
    </xf>
    <xf numFmtId="3" fontId="3" fillId="4" borderId="3" xfId="0" applyNumberFormat="1" applyFont="1" applyFill="1" applyBorder="1" applyAlignment="1">
      <alignment horizontal="center" vertical="center" wrapText="1"/>
    </xf>
    <xf numFmtId="164" fontId="3" fillId="3" borderId="3" xfId="0" applyNumberFormat="1" applyFont="1" applyFill="1" applyBorder="1" applyAlignment="1">
      <alignment horizontal="right" vertical="center" wrapText="1"/>
    </xf>
    <xf numFmtId="164" fontId="4" fillId="4" borderId="3" xfId="0" applyNumberFormat="1" applyFont="1" applyFill="1" applyBorder="1" applyAlignment="1">
      <alignment horizontal="right" vertical="center"/>
    </xf>
    <xf numFmtId="0" fontId="10" fillId="0" borderId="0" xfId="0" applyFont="1" applyFill="1"/>
    <xf numFmtId="0" fontId="10" fillId="4" borderId="0" xfId="0" applyFont="1" applyFill="1"/>
    <xf numFmtId="164" fontId="3" fillId="3" borderId="3" xfId="0" applyNumberFormat="1" applyFont="1" applyFill="1" applyBorder="1" applyAlignment="1">
      <alignment horizontal="right" vertical="center"/>
    </xf>
    <xf numFmtId="6" fontId="14" fillId="5" borderId="3" xfId="0" applyNumberFormat="1" applyFont="1" applyFill="1" applyBorder="1" applyAlignment="1">
      <alignment horizontal="right" vertical="center"/>
    </xf>
    <xf numFmtId="0" fontId="3" fillId="3" borderId="3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6" fontId="3" fillId="4" borderId="3" xfId="0" applyNumberFormat="1" applyFont="1" applyFill="1" applyBorder="1" applyAlignment="1">
      <alignment vertical="center"/>
    </xf>
    <xf numFmtId="6" fontId="3" fillId="4" borderId="3" xfId="1" applyNumberFormat="1" applyFont="1" applyFill="1" applyBorder="1" applyAlignment="1">
      <alignment vertical="center"/>
    </xf>
    <xf numFmtId="0" fontId="1" fillId="4" borderId="0" xfId="0" applyFont="1" applyFill="1"/>
    <xf numFmtId="6" fontId="3" fillId="4" borderId="3" xfId="0" applyNumberFormat="1" applyFont="1" applyFill="1" applyBorder="1" applyAlignment="1">
      <alignment horizontal="right" vertical="center"/>
    </xf>
    <xf numFmtId="6" fontId="3" fillId="4" borderId="3" xfId="1" applyNumberFormat="1" applyFont="1" applyFill="1" applyBorder="1" applyAlignment="1">
      <alignment horizontal="right" vertical="center"/>
    </xf>
    <xf numFmtId="0" fontId="0" fillId="4" borderId="0" xfId="0" applyFill="1"/>
    <xf numFmtId="164" fontId="3" fillId="4" borderId="3" xfId="0" applyNumberFormat="1" applyFont="1" applyFill="1" applyBorder="1" applyAlignment="1">
      <alignment horizontal="center" vertical="center"/>
    </xf>
    <xf numFmtId="6" fontId="14" fillId="4" borderId="3" xfId="0" applyNumberFormat="1" applyFont="1" applyFill="1" applyBorder="1"/>
    <xf numFmtId="0" fontId="13" fillId="4" borderId="0" xfId="0" applyFont="1" applyFill="1"/>
    <xf numFmtId="0" fontId="0" fillId="4" borderId="3" xfId="0" applyFill="1" applyBorder="1"/>
    <xf numFmtId="0" fontId="14" fillId="4" borderId="3" xfId="0" applyFont="1" applyFill="1" applyBorder="1" applyAlignment="1">
      <alignment horizontal="center" vertical="center"/>
    </xf>
    <xf numFmtId="164" fontId="14" fillId="4" borderId="3" xfId="0" applyNumberFormat="1" applyFont="1" applyFill="1" applyBorder="1" applyAlignment="1">
      <alignment horizontal="center" vertical="center"/>
    </xf>
    <xf numFmtId="164" fontId="17" fillId="4" borderId="3" xfId="0" applyNumberFormat="1" applyFont="1" applyFill="1" applyBorder="1"/>
    <xf numFmtId="164" fontId="10" fillId="4" borderId="0" xfId="0" applyNumberFormat="1" applyFont="1" applyFill="1"/>
    <xf numFmtId="164" fontId="3" fillId="3" borderId="3" xfId="1" applyNumberFormat="1" applyFont="1" applyFill="1" applyBorder="1" applyAlignment="1">
      <alignment horizontal="right" vertical="center" wrapText="1"/>
    </xf>
    <xf numFmtId="164" fontId="14" fillId="3" borderId="3" xfId="0" applyNumberFormat="1" applyFont="1" applyFill="1" applyBorder="1"/>
    <xf numFmtId="6" fontId="4" fillId="4" borderId="3" xfId="0" applyNumberFormat="1" applyFont="1" applyFill="1" applyBorder="1" applyAlignment="1">
      <alignment horizontal="right" vertical="center"/>
    </xf>
    <xf numFmtId="164" fontId="4" fillId="4" borderId="3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6" fontId="14" fillId="3" borderId="5" xfId="0" applyNumberFormat="1" applyFont="1" applyFill="1" applyBorder="1"/>
    <xf numFmtId="6" fontId="14" fillId="3" borderId="3" xfId="0" applyNumberFormat="1" applyFont="1" applyFill="1" applyBorder="1"/>
    <xf numFmtId="0" fontId="14" fillId="3" borderId="6" xfId="0" applyFont="1" applyFill="1" applyBorder="1" applyAlignment="1">
      <alignment horizontal="right"/>
    </xf>
    <xf numFmtId="6" fontId="14" fillId="3" borderId="6" xfId="0" applyNumberFormat="1" applyFont="1" applyFill="1" applyBorder="1" applyAlignment="1">
      <alignment horizontal="right"/>
    </xf>
    <xf numFmtId="3" fontId="14" fillId="4" borderId="4" xfId="0" applyNumberFormat="1" applyFont="1" applyFill="1" applyBorder="1" applyAlignment="1">
      <alignment horizontal="center" vertical="center" wrapText="1"/>
    </xf>
    <xf numFmtId="6" fontId="4" fillId="4" borderId="3" xfId="1" applyNumberFormat="1" applyFont="1" applyFill="1" applyBorder="1" applyAlignment="1">
      <alignment horizontal="right" vertical="center"/>
    </xf>
    <xf numFmtId="6" fontId="10" fillId="4" borderId="4" xfId="1" applyNumberFormat="1" applyFont="1" applyFill="1" applyBorder="1" applyAlignment="1">
      <alignment horizontal="right" vertical="center"/>
    </xf>
    <xf numFmtId="0" fontId="14" fillId="4" borderId="3" xfId="0" applyFont="1" applyFill="1" applyBorder="1" applyAlignment="1">
      <alignment horizontal="center" vertical="center" wrapText="1"/>
    </xf>
    <xf numFmtId="6" fontId="10" fillId="4" borderId="3" xfId="0" applyNumberFormat="1" applyFont="1" applyFill="1" applyBorder="1" applyAlignment="1">
      <alignment horizontal="center" vertical="center"/>
    </xf>
    <xf numFmtId="6" fontId="10" fillId="4" borderId="3" xfId="0" applyNumberFormat="1" applyFont="1" applyFill="1" applyBorder="1" applyAlignment="1">
      <alignment horizontal="right" vertical="center"/>
    </xf>
    <xf numFmtId="0" fontId="3" fillId="4" borderId="3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right"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6" fontId="14" fillId="4" borderId="7" xfId="0" applyNumberFormat="1" applyFont="1" applyFill="1" applyBorder="1" applyAlignment="1">
      <alignment horizontal="center"/>
    </xf>
    <xf numFmtId="0" fontId="14" fillId="4" borderId="8" xfId="0" applyFont="1" applyFill="1" applyBorder="1" applyAlignment="1">
      <alignment horizontal="center"/>
    </xf>
    <xf numFmtId="0" fontId="14" fillId="4" borderId="9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 vertical="center" wrapText="1"/>
    </xf>
    <xf numFmtId="8" fontId="3" fillId="4" borderId="3" xfId="0" applyNumberFormat="1" applyFont="1" applyFill="1" applyBorder="1" applyAlignment="1">
      <alignment horizontal="center" vertical="center"/>
    </xf>
    <xf numFmtId="3" fontId="3" fillId="4" borderId="3" xfId="0" applyNumberFormat="1" applyFont="1" applyFill="1" applyBorder="1" applyAlignment="1">
      <alignment horizontal="center" vertical="center"/>
    </xf>
    <xf numFmtId="3" fontId="3" fillId="4" borderId="4" xfId="0" applyNumberFormat="1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3" fillId="5" borderId="3" xfId="0" applyFont="1" applyFill="1" applyBorder="1" applyAlignment="1">
      <alignment horizontal="center"/>
    </xf>
    <xf numFmtId="0" fontId="4" fillId="5" borderId="3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right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vertical="center" wrapText="1"/>
    </xf>
    <xf numFmtId="0" fontId="10" fillId="2" borderId="3" xfId="0" applyFont="1" applyFill="1" applyBorder="1" applyAlignment="1">
      <alignment vertical="center" wrapText="1"/>
    </xf>
    <xf numFmtId="0" fontId="10" fillId="2" borderId="3" xfId="0" applyFont="1" applyFill="1" applyBorder="1" applyAlignment="1">
      <alignment vertical="center"/>
    </xf>
    <xf numFmtId="0" fontId="10" fillId="0" borderId="3" xfId="0" applyFont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vertical="center" wrapText="1"/>
    </xf>
    <xf numFmtId="0" fontId="10" fillId="0" borderId="3" xfId="0" applyFont="1" applyBorder="1" applyAlignment="1">
      <alignment vertical="center"/>
    </xf>
    <xf numFmtId="0" fontId="10" fillId="0" borderId="14" xfId="0" applyFont="1" applyBorder="1" applyAlignment="1">
      <alignment horizontal="center" vertical="center" wrapText="1"/>
    </xf>
    <xf numFmtId="0" fontId="10" fillId="0" borderId="14" xfId="0" applyFont="1" applyBorder="1" applyAlignment="1">
      <alignment vertical="center" wrapText="1"/>
    </xf>
    <xf numFmtId="0" fontId="14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/>
    </xf>
    <xf numFmtId="0" fontId="1" fillId="0" borderId="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3" fontId="3" fillId="0" borderId="3" xfId="0" applyNumberFormat="1" applyFont="1" applyFill="1" applyBorder="1" applyAlignment="1">
      <alignment horizontal="center" vertical="center" wrapText="1"/>
    </xf>
    <xf numFmtId="3" fontId="3" fillId="3" borderId="3" xfId="0" applyNumberFormat="1" applyFont="1" applyFill="1" applyBorder="1" applyAlignment="1">
      <alignment horizontal="center" vertical="center" wrapText="1"/>
    </xf>
    <xf numFmtId="6" fontId="3" fillId="4" borderId="3" xfId="0" applyNumberFormat="1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workbookViewId="0">
      <selection activeCell="H9" sqref="H9"/>
    </sheetView>
  </sheetViews>
  <sheetFormatPr baseColWidth="10" defaultRowHeight="10.5" x14ac:dyDescent="0.15"/>
  <cols>
    <col min="1" max="1" width="12.85546875" style="59" bestFit="1" customWidth="1"/>
    <col min="2" max="2" width="17.5703125" style="59" customWidth="1"/>
    <col min="3" max="3" width="17.85546875" style="59" customWidth="1"/>
    <col min="4" max="5" width="11.85546875" style="59" customWidth="1"/>
    <col min="6" max="6" width="11" style="59" customWidth="1"/>
    <col min="7" max="7" width="10.28515625" style="58" customWidth="1"/>
    <col min="8" max="8" width="10.42578125" style="59" customWidth="1"/>
    <col min="9" max="16384" width="11.42578125" style="59"/>
  </cols>
  <sheetData>
    <row r="1" spans="1:8" x14ac:dyDescent="0.15">
      <c r="A1" s="58"/>
      <c r="B1" s="58"/>
      <c r="C1" s="58"/>
      <c r="D1" s="58"/>
      <c r="E1" s="58"/>
      <c r="F1" s="58"/>
    </row>
    <row r="2" spans="1:8" x14ac:dyDescent="0.15">
      <c r="A2" s="60"/>
      <c r="B2" s="125" t="s">
        <v>141</v>
      </c>
      <c r="C2" s="125"/>
      <c r="D2" s="125"/>
      <c r="E2" s="125"/>
      <c r="F2" s="125"/>
      <c r="G2" s="125"/>
      <c r="H2" s="125"/>
    </row>
    <row r="3" spans="1:8" x14ac:dyDescent="0.15">
      <c r="B3" s="61"/>
      <c r="C3" s="61"/>
      <c r="D3" s="61"/>
      <c r="E3" s="61"/>
      <c r="F3" s="61"/>
      <c r="G3" s="62"/>
      <c r="H3" s="63"/>
    </row>
    <row r="4" spans="1:8" ht="15" customHeight="1" x14ac:dyDescent="0.15">
      <c r="B4" s="128" t="s">
        <v>0</v>
      </c>
      <c r="C4" s="128" t="s">
        <v>1</v>
      </c>
      <c r="D4" s="128" t="s">
        <v>2</v>
      </c>
      <c r="E4" s="128" t="s">
        <v>149</v>
      </c>
      <c r="F4" s="128" t="s">
        <v>150</v>
      </c>
      <c r="G4" s="128" t="s">
        <v>151</v>
      </c>
      <c r="H4" s="126" t="s">
        <v>152</v>
      </c>
    </row>
    <row r="5" spans="1:8" ht="18" customHeight="1" x14ac:dyDescent="0.15">
      <c r="B5" s="128"/>
      <c r="C5" s="128"/>
      <c r="D5" s="128"/>
      <c r="E5" s="128"/>
      <c r="F5" s="128"/>
      <c r="G5" s="128"/>
      <c r="H5" s="126"/>
    </row>
    <row r="6" spans="1:8" ht="21" x14ac:dyDescent="0.15">
      <c r="B6" s="24" t="s">
        <v>3</v>
      </c>
      <c r="C6" s="24" t="s">
        <v>4</v>
      </c>
      <c r="D6" s="25">
        <v>107</v>
      </c>
      <c r="E6" s="26">
        <v>142800</v>
      </c>
      <c r="F6" s="26">
        <v>152000</v>
      </c>
      <c r="G6" s="57">
        <v>120000</v>
      </c>
      <c r="H6" s="66">
        <f>SUM(E6:G6)/3</f>
        <v>138266.66666666666</v>
      </c>
    </row>
    <row r="7" spans="1:8" ht="21" x14ac:dyDescent="0.15">
      <c r="B7" s="24" t="s">
        <v>5</v>
      </c>
      <c r="C7" s="24" t="s">
        <v>6</v>
      </c>
      <c r="D7" s="25">
        <v>30</v>
      </c>
      <c r="E7" s="26">
        <v>166600</v>
      </c>
      <c r="F7" s="26">
        <v>178000</v>
      </c>
      <c r="G7" s="57">
        <v>140000</v>
      </c>
      <c r="H7" s="66">
        <f t="shared" ref="H7:H8" si="0">SUM(E7:G7)/3</f>
        <v>161533.33333333334</v>
      </c>
    </row>
    <row r="8" spans="1:8" ht="21" x14ac:dyDescent="0.15">
      <c r="B8" s="24" t="s">
        <v>7</v>
      </c>
      <c r="C8" s="24" t="s">
        <v>8</v>
      </c>
      <c r="D8" s="25">
        <v>24</v>
      </c>
      <c r="E8" s="26">
        <v>214200</v>
      </c>
      <c r="F8" s="26">
        <v>228000</v>
      </c>
      <c r="G8" s="57">
        <v>180000</v>
      </c>
      <c r="H8" s="66">
        <f t="shared" si="0"/>
        <v>207400</v>
      </c>
    </row>
    <row r="9" spans="1:8" s="63" customFormat="1" x14ac:dyDescent="0.15">
      <c r="B9" s="127" t="s">
        <v>9</v>
      </c>
      <c r="C9" s="127"/>
      <c r="D9" s="127"/>
      <c r="E9" s="95">
        <f>SUM(E6:E8)</f>
        <v>523600</v>
      </c>
      <c r="F9" s="95">
        <f>SUM(F6:F8)</f>
        <v>558000</v>
      </c>
      <c r="G9" s="96">
        <f>SUM(G6:G8)</f>
        <v>440000</v>
      </c>
      <c r="H9" s="66">
        <f>SUM(E9:G9)/3</f>
        <v>507200</v>
      </c>
    </row>
    <row r="10" spans="1:8" x14ac:dyDescent="0.15">
      <c r="G10" s="64"/>
    </row>
    <row r="11" spans="1:8" x14ac:dyDescent="0.15">
      <c r="G11" s="64"/>
    </row>
  </sheetData>
  <mergeCells count="9">
    <mergeCell ref="B2:H2"/>
    <mergeCell ref="H4:H5"/>
    <mergeCell ref="B9:D9"/>
    <mergeCell ref="F4:F5"/>
    <mergeCell ref="G4:G5"/>
    <mergeCell ref="B4:B5"/>
    <mergeCell ref="C4:C5"/>
    <mergeCell ref="D4:D5"/>
    <mergeCell ref="E4:E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workbookViewId="0">
      <selection activeCell="C1" sqref="C1:H11"/>
    </sheetView>
  </sheetViews>
  <sheetFormatPr baseColWidth="10" defaultRowHeight="15" x14ac:dyDescent="0.25"/>
  <cols>
    <col min="3" max="3" width="18.140625" customWidth="1"/>
    <col min="4" max="4" width="10.28515625" customWidth="1"/>
    <col min="5" max="7" width="11.5703125" customWidth="1"/>
    <col min="8" max="8" width="16.7109375" customWidth="1"/>
  </cols>
  <sheetData>
    <row r="1" spans="1:8" x14ac:dyDescent="0.25">
      <c r="A1" s="2"/>
      <c r="B1" s="1"/>
      <c r="C1" s="129" t="s">
        <v>142</v>
      </c>
      <c r="D1" s="129"/>
      <c r="E1" s="129"/>
      <c r="F1" s="129"/>
      <c r="G1" s="129"/>
      <c r="H1" s="129"/>
    </row>
    <row r="2" spans="1:8" x14ac:dyDescent="0.25">
      <c r="A2" s="2"/>
      <c r="B2" s="1"/>
      <c r="C2" s="59"/>
      <c r="D2" s="59"/>
      <c r="E2" s="59"/>
      <c r="F2" s="59"/>
      <c r="G2" s="64"/>
      <c r="H2" s="59"/>
    </row>
    <row r="3" spans="1:8" x14ac:dyDescent="0.25">
      <c r="A3" s="1"/>
      <c r="B3" s="1"/>
      <c r="C3" s="130" t="s">
        <v>0</v>
      </c>
      <c r="D3" s="130" t="s">
        <v>10</v>
      </c>
      <c r="E3" s="130" t="s">
        <v>149</v>
      </c>
      <c r="F3" s="130" t="s">
        <v>150</v>
      </c>
      <c r="G3" s="130" t="s">
        <v>151</v>
      </c>
      <c r="H3" s="126" t="s">
        <v>152</v>
      </c>
    </row>
    <row r="4" spans="1:8" x14ac:dyDescent="0.25">
      <c r="A4" s="1"/>
      <c r="B4" s="1"/>
      <c r="C4" s="130"/>
      <c r="D4" s="130"/>
      <c r="E4" s="130"/>
      <c r="F4" s="130"/>
      <c r="G4" s="130"/>
      <c r="H4" s="126"/>
    </row>
    <row r="5" spans="1:8" x14ac:dyDescent="0.25">
      <c r="A5" s="1"/>
      <c r="B5" s="1"/>
      <c r="C5" s="8" t="s">
        <v>11</v>
      </c>
      <c r="D5" s="55">
        <v>20</v>
      </c>
      <c r="E5" s="9">
        <v>130000</v>
      </c>
      <c r="F5" s="9">
        <v>137800</v>
      </c>
      <c r="G5" s="65">
        <v>105000</v>
      </c>
      <c r="H5" s="66">
        <f t="shared" ref="H5:H11" si="0">SUM(E5:G5)/3</f>
        <v>124266.66666666667</v>
      </c>
    </row>
    <row r="6" spans="1:8" x14ac:dyDescent="0.25">
      <c r="A6" s="1"/>
      <c r="B6" s="1"/>
      <c r="C6" s="8" t="s">
        <v>12</v>
      </c>
      <c r="D6" s="55">
        <v>15</v>
      </c>
      <c r="E6" s="9">
        <v>124000</v>
      </c>
      <c r="F6" s="9">
        <v>132500</v>
      </c>
      <c r="G6" s="65">
        <v>105000</v>
      </c>
      <c r="H6" s="66">
        <f t="shared" si="0"/>
        <v>120500</v>
      </c>
    </row>
    <row r="7" spans="1:8" x14ac:dyDescent="0.25">
      <c r="A7" s="1"/>
      <c r="B7" s="1"/>
      <c r="C7" s="8" t="s">
        <v>13</v>
      </c>
      <c r="D7" s="55">
        <v>2</v>
      </c>
      <c r="E7" s="9">
        <v>124000</v>
      </c>
      <c r="F7" s="9">
        <v>132500</v>
      </c>
      <c r="G7" s="65">
        <v>105000</v>
      </c>
      <c r="H7" s="66">
        <f t="shared" si="0"/>
        <v>120500</v>
      </c>
    </row>
    <row r="8" spans="1:8" x14ac:dyDescent="0.25">
      <c r="A8" s="1"/>
      <c r="B8" s="1"/>
      <c r="C8" s="8" t="s">
        <v>14</v>
      </c>
      <c r="D8" s="55">
        <v>22</v>
      </c>
      <c r="E8" s="9">
        <v>130000</v>
      </c>
      <c r="F8" s="9">
        <v>137800</v>
      </c>
      <c r="G8" s="65">
        <v>105000</v>
      </c>
      <c r="H8" s="66">
        <f t="shared" si="0"/>
        <v>124266.66666666667</v>
      </c>
    </row>
    <row r="9" spans="1:8" x14ac:dyDescent="0.25">
      <c r="A9" s="1"/>
      <c r="B9" s="1"/>
      <c r="C9" s="8" t="s">
        <v>15</v>
      </c>
      <c r="D9" s="55">
        <v>2</v>
      </c>
      <c r="E9" s="9">
        <v>124000</v>
      </c>
      <c r="F9" s="9">
        <v>132500</v>
      </c>
      <c r="G9" s="65">
        <v>105000</v>
      </c>
      <c r="H9" s="66">
        <f t="shared" si="0"/>
        <v>120500</v>
      </c>
    </row>
    <row r="10" spans="1:8" x14ac:dyDescent="0.25">
      <c r="A10" s="1"/>
      <c r="B10" s="1"/>
      <c r="C10" s="8" t="s">
        <v>16</v>
      </c>
      <c r="D10" s="55">
        <v>5</v>
      </c>
      <c r="E10" s="9">
        <v>130000</v>
      </c>
      <c r="F10" s="9">
        <v>137800</v>
      </c>
      <c r="G10" s="65">
        <v>105000</v>
      </c>
      <c r="H10" s="66">
        <f t="shared" si="0"/>
        <v>124266.66666666667</v>
      </c>
    </row>
    <row r="11" spans="1:8" s="100" customFormat="1" x14ac:dyDescent="0.25">
      <c r="A11" s="97"/>
      <c r="B11" s="97"/>
      <c r="C11" s="131" t="s">
        <v>9</v>
      </c>
      <c r="D11" s="131"/>
      <c r="E11" s="98">
        <f>SUM(E5:E10)</f>
        <v>762000</v>
      </c>
      <c r="F11" s="98">
        <f>SUM(F5:F10)</f>
        <v>810900</v>
      </c>
      <c r="G11" s="99">
        <f>SUM(G5:G10)</f>
        <v>630000</v>
      </c>
      <c r="H11" s="66">
        <f t="shared" si="0"/>
        <v>734300</v>
      </c>
    </row>
  </sheetData>
  <mergeCells count="8">
    <mergeCell ref="C1:H1"/>
    <mergeCell ref="H3:H4"/>
    <mergeCell ref="C3:C4"/>
    <mergeCell ref="C11:D11"/>
    <mergeCell ref="E3:E4"/>
    <mergeCell ref="D3:D4"/>
    <mergeCell ref="F3:F4"/>
    <mergeCell ref="G3:G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"/>
  <sheetViews>
    <sheetView topLeftCell="A4" workbookViewId="0">
      <selection activeCell="J23" sqref="J23"/>
    </sheetView>
  </sheetViews>
  <sheetFormatPr baseColWidth="10" defaultRowHeight="15" x14ac:dyDescent="0.25"/>
  <cols>
    <col min="1" max="1" width="5.140625" customWidth="1"/>
    <col min="2" max="2" width="15.7109375" customWidth="1"/>
    <col min="3" max="3" width="9.7109375" customWidth="1"/>
    <col min="4" max="4" width="10" customWidth="1"/>
    <col min="5" max="5" width="10.28515625" customWidth="1"/>
    <col min="6" max="6" width="8.5703125" style="13" customWidth="1"/>
    <col min="7" max="7" width="9.7109375" customWidth="1"/>
    <col min="8" max="8" width="10.7109375" customWidth="1"/>
    <col min="9" max="9" width="10.85546875" customWidth="1"/>
    <col min="10" max="10" width="8.5703125" style="13" customWidth="1"/>
    <col min="11" max="11" width="10.140625" customWidth="1"/>
    <col min="12" max="12" width="10.5703125" customWidth="1"/>
    <col min="13" max="13" width="11.140625" customWidth="1"/>
    <col min="14" max="14" width="8" style="13" customWidth="1"/>
    <col min="18" max="18" width="10" style="11" customWidth="1"/>
  </cols>
  <sheetData>
    <row r="1" spans="1:18" x14ac:dyDescent="0.25">
      <c r="A1" s="132" t="s">
        <v>143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4"/>
    </row>
    <row r="2" spans="1:18" ht="21.75" customHeight="1" x14ac:dyDescent="0.25">
      <c r="A2" s="67"/>
      <c r="B2" s="27"/>
      <c r="C2" s="141" t="s">
        <v>148</v>
      </c>
      <c r="D2" s="141"/>
      <c r="E2" s="141"/>
      <c r="F2" s="141"/>
      <c r="G2" s="145" t="s">
        <v>153</v>
      </c>
      <c r="H2" s="145"/>
      <c r="I2" s="145"/>
      <c r="J2" s="145"/>
      <c r="K2" s="146" t="s">
        <v>154</v>
      </c>
      <c r="L2" s="146"/>
      <c r="M2" s="146"/>
      <c r="N2" s="147"/>
      <c r="O2" s="135" t="s">
        <v>156</v>
      </c>
      <c r="P2" s="136"/>
      <c r="Q2" s="136"/>
      <c r="R2" s="137"/>
    </row>
    <row r="3" spans="1:18" s="10" customFormat="1" ht="33.75" customHeight="1" x14ac:dyDescent="0.25">
      <c r="A3" s="68" t="s">
        <v>155</v>
      </c>
      <c r="B3" s="52" t="s">
        <v>0</v>
      </c>
      <c r="C3" s="94" t="s">
        <v>17</v>
      </c>
      <c r="D3" s="94" t="s">
        <v>18</v>
      </c>
      <c r="E3" s="94" t="s">
        <v>19</v>
      </c>
      <c r="F3" s="122" t="s">
        <v>20</v>
      </c>
      <c r="G3" s="51" t="s">
        <v>17</v>
      </c>
      <c r="H3" s="51" t="s">
        <v>18</v>
      </c>
      <c r="I3" s="51" t="s">
        <v>19</v>
      </c>
      <c r="J3" s="70" t="s">
        <v>20</v>
      </c>
      <c r="K3" s="86" t="s">
        <v>17</v>
      </c>
      <c r="L3" s="86" t="s">
        <v>18</v>
      </c>
      <c r="M3" s="86" t="s">
        <v>19</v>
      </c>
      <c r="N3" s="119" t="s">
        <v>20</v>
      </c>
      <c r="O3" s="113" t="s">
        <v>17</v>
      </c>
      <c r="P3" s="93" t="s">
        <v>18</v>
      </c>
      <c r="Q3" s="93" t="s">
        <v>19</v>
      </c>
      <c r="R3" s="114" t="s">
        <v>20</v>
      </c>
    </row>
    <row r="4" spans="1:18" x14ac:dyDescent="0.25">
      <c r="A4" s="68">
        <v>1</v>
      </c>
      <c r="B4" s="7" t="s">
        <v>49</v>
      </c>
      <c r="C4" s="111">
        <v>132800</v>
      </c>
      <c r="D4" s="111">
        <v>165200</v>
      </c>
      <c r="E4" s="111">
        <v>141300</v>
      </c>
      <c r="F4" s="123" t="s">
        <v>32</v>
      </c>
      <c r="G4" s="15">
        <v>141800</v>
      </c>
      <c r="H4" s="15">
        <v>175200</v>
      </c>
      <c r="I4" s="15">
        <v>150000</v>
      </c>
      <c r="J4" s="48" t="s">
        <v>32</v>
      </c>
      <c r="K4" s="120">
        <v>122660</v>
      </c>
      <c r="L4" s="120">
        <v>154850</v>
      </c>
      <c r="M4" s="120">
        <v>131800</v>
      </c>
      <c r="N4" s="121" t="s">
        <v>32</v>
      </c>
      <c r="O4" s="115">
        <f>SUM(C4+G4+K4)/3</f>
        <v>132420</v>
      </c>
      <c r="P4" s="116">
        <f>SUM(D4+H4+L4)/3</f>
        <v>165083.33333333334</v>
      </c>
      <c r="Q4" s="116">
        <f>SUM(E4+I4+M4)/3</f>
        <v>141033.33333333334</v>
      </c>
      <c r="R4" s="117" t="s">
        <v>32</v>
      </c>
    </row>
    <row r="5" spans="1:18" x14ac:dyDescent="0.25">
      <c r="A5" s="68">
        <v>2</v>
      </c>
      <c r="B5" s="7" t="s">
        <v>36</v>
      </c>
      <c r="C5" s="111">
        <v>132800</v>
      </c>
      <c r="D5" s="111">
        <v>165200</v>
      </c>
      <c r="E5" s="111">
        <v>149200</v>
      </c>
      <c r="F5" s="123" t="s">
        <v>32</v>
      </c>
      <c r="G5" s="15">
        <v>141800</v>
      </c>
      <c r="H5" s="15">
        <v>175200</v>
      </c>
      <c r="I5" s="15">
        <v>159200</v>
      </c>
      <c r="J5" s="48" t="s">
        <v>32</v>
      </c>
      <c r="K5" s="120">
        <v>122660</v>
      </c>
      <c r="L5" s="120">
        <v>154850</v>
      </c>
      <c r="M5" s="120">
        <v>139100</v>
      </c>
      <c r="N5" s="121" t="s">
        <v>32</v>
      </c>
      <c r="O5" s="115">
        <f t="shared" ref="O5:O24" si="0">SUM(C5+G5+K5)/3</f>
        <v>132420</v>
      </c>
      <c r="P5" s="116">
        <f t="shared" ref="P5:P24" si="1">SUM(D5+H5+L5)/3</f>
        <v>165083.33333333334</v>
      </c>
      <c r="Q5" s="116">
        <f t="shared" ref="Q5:Q24" si="2">SUM(E5+I5+M5)/3</f>
        <v>149166.66666666666</v>
      </c>
      <c r="R5" s="117" t="s">
        <v>32</v>
      </c>
    </row>
    <row r="6" spans="1:18" ht="21" x14ac:dyDescent="0.25">
      <c r="A6" s="68">
        <v>3</v>
      </c>
      <c r="B6" s="7" t="s">
        <v>50</v>
      </c>
      <c r="C6" s="111">
        <v>132800</v>
      </c>
      <c r="D6" s="111">
        <v>165200</v>
      </c>
      <c r="E6" s="111">
        <v>141300</v>
      </c>
      <c r="F6" s="123" t="s">
        <v>32</v>
      </c>
      <c r="G6" s="15">
        <v>141800</v>
      </c>
      <c r="H6" s="15">
        <v>175200</v>
      </c>
      <c r="I6" s="15">
        <v>150000</v>
      </c>
      <c r="J6" s="48" t="s">
        <v>32</v>
      </c>
      <c r="K6" s="120">
        <v>122660</v>
      </c>
      <c r="L6" s="120">
        <v>154850</v>
      </c>
      <c r="M6" s="120">
        <v>132000</v>
      </c>
      <c r="N6" s="121" t="s">
        <v>32</v>
      </c>
      <c r="O6" s="115">
        <f t="shared" si="0"/>
        <v>132420</v>
      </c>
      <c r="P6" s="116">
        <f t="shared" si="1"/>
        <v>165083.33333333334</v>
      </c>
      <c r="Q6" s="116">
        <f t="shared" si="2"/>
        <v>141100</v>
      </c>
      <c r="R6" s="117" t="s">
        <v>32</v>
      </c>
    </row>
    <row r="7" spans="1:18" x14ac:dyDescent="0.25">
      <c r="A7" s="68">
        <v>4</v>
      </c>
      <c r="B7" s="7" t="s">
        <v>23</v>
      </c>
      <c r="C7" s="111">
        <v>132800</v>
      </c>
      <c r="D7" s="111">
        <v>209800</v>
      </c>
      <c r="E7" s="111">
        <v>159800</v>
      </c>
      <c r="F7" s="123" t="s">
        <v>32</v>
      </c>
      <c r="G7" s="15">
        <v>141800</v>
      </c>
      <c r="H7" s="15">
        <v>223000</v>
      </c>
      <c r="I7" s="15">
        <v>170200</v>
      </c>
      <c r="J7" s="48" t="s">
        <v>32</v>
      </c>
      <c r="K7" s="120">
        <v>122660</v>
      </c>
      <c r="L7" s="120">
        <v>194960</v>
      </c>
      <c r="M7" s="120">
        <v>148400</v>
      </c>
      <c r="N7" s="121" t="s">
        <v>32</v>
      </c>
      <c r="O7" s="115">
        <f t="shared" si="0"/>
        <v>132420</v>
      </c>
      <c r="P7" s="116">
        <f t="shared" si="1"/>
        <v>209253.33333333334</v>
      </c>
      <c r="Q7" s="116">
        <f t="shared" si="2"/>
        <v>159466.66666666666</v>
      </c>
      <c r="R7" s="117" t="s">
        <v>32</v>
      </c>
    </row>
    <row r="8" spans="1:18" x14ac:dyDescent="0.25">
      <c r="A8" s="68">
        <v>5</v>
      </c>
      <c r="B8" s="7" t="s">
        <v>21</v>
      </c>
      <c r="C8" s="111">
        <v>132800</v>
      </c>
      <c r="D8" s="111">
        <v>209800</v>
      </c>
      <c r="E8" s="111">
        <v>159800</v>
      </c>
      <c r="F8" s="123" t="s">
        <v>32</v>
      </c>
      <c r="G8" s="15">
        <v>141800</v>
      </c>
      <c r="H8" s="15">
        <v>223000</v>
      </c>
      <c r="I8" s="15">
        <v>170200</v>
      </c>
      <c r="J8" s="48" t="s">
        <v>32</v>
      </c>
      <c r="K8" s="120">
        <v>122660</v>
      </c>
      <c r="L8" s="120">
        <v>189000</v>
      </c>
      <c r="M8" s="120">
        <v>148400</v>
      </c>
      <c r="N8" s="121" t="s">
        <v>32</v>
      </c>
      <c r="O8" s="115">
        <f t="shared" si="0"/>
        <v>132420</v>
      </c>
      <c r="P8" s="116">
        <f t="shared" si="1"/>
        <v>207266.66666666666</v>
      </c>
      <c r="Q8" s="116">
        <f t="shared" si="2"/>
        <v>159466.66666666666</v>
      </c>
      <c r="R8" s="117" t="s">
        <v>32</v>
      </c>
    </row>
    <row r="9" spans="1:18" x14ac:dyDescent="0.25">
      <c r="A9" s="68">
        <v>6</v>
      </c>
      <c r="B9" s="7" t="s">
        <v>22</v>
      </c>
      <c r="C9" s="111">
        <v>132800</v>
      </c>
      <c r="D9" s="111">
        <v>165200</v>
      </c>
      <c r="E9" s="111">
        <v>141300</v>
      </c>
      <c r="F9" s="123" t="s">
        <v>32</v>
      </c>
      <c r="G9" s="15">
        <v>141800</v>
      </c>
      <c r="H9" s="15">
        <v>175200</v>
      </c>
      <c r="I9" s="15">
        <v>150000</v>
      </c>
      <c r="J9" s="48" t="s">
        <v>32</v>
      </c>
      <c r="K9" s="120">
        <v>122660</v>
      </c>
      <c r="L9" s="120">
        <v>154850</v>
      </c>
      <c r="M9" s="120">
        <v>132000</v>
      </c>
      <c r="N9" s="121" t="s">
        <v>32</v>
      </c>
      <c r="O9" s="115">
        <f t="shared" si="0"/>
        <v>132420</v>
      </c>
      <c r="P9" s="116">
        <f t="shared" si="1"/>
        <v>165083.33333333334</v>
      </c>
      <c r="Q9" s="116">
        <f t="shared" si="2"/>
        <v>141100</v>
      </c>
      <c r="R9" s="117" t="s">
        <v>32</v>
      </c>
    </row>
    <row r="10" spans="1:18" x14ac:dyDescent="0.25">
      <c r="A10" s="68">
        <v>7</v>
      </c>
      <c r="B10" s="7" t="s">
        <v>26</v>
      </c>
      <c r="C10" s="111">
        <v>132800</v>
      </c>
      <c r="D10" s="111">
        <v>209800</v>
      </c>
      <c r="E10" s="111">
        <v>159800</v>
      </c>
      <c r="F10" s="123" t="s">
        <v>32</v>
      </c>
      <c r="G10" s="15">
        <v>141800</v>
      </c>
      <c r="H10" s="15">
        <v>223000</v>
      </c>
      <c r="I10" s="15">
        <v>170200</v>
      </c>
      <c r="J10" s="48" t="s">
        <v>32</v>
      </c>
      <c r="K10" s="120">
        <v>122660</v>
      </c>
      <c r="L10" s="120">
        <v>194960</v>
      </c>
      <c r="M10" s="120">
        <v>148400</v>
      </c>
      <c r="N10" s="121" t="s">
        <v>32</v>
      </c>
      <c r="O10" s="115">
        <f t="shared" si="0"/>
        <v>132420</v>
      </c>
      <c r="P10" s="116">
        <f t="shared" si="1"/>
        <v>209253.33333333334</v>
      </c>
      <c r="Q10" s="116">
        <f t="shared" si="2"/>
        <v>159466.66666666666</v>
      </c>
      <c r="R10" s="117" t="s">
        <v>32</v>
      </c>
    </row>
    <row r="11" spans="1:18" x14ac:dyDescent="0.25">
      <c r="A11" s="68">
        <v>8</v>
      </c>
      <c r="B11" s="7" t="s">
        <v>43</v>
      </c>
      <c r="C11" s="111">
        <v>132800</v>
      </c>
      <c r="D11" s="111">
        <v>198500</v>
      </c>
      <c r="E11" s="111">
        <v>141300</v>
      </c>
      <c r="F11" s="123" t="s">
        <v>32</v>
      </c>
      <c r="G11" s="15">
        <v>141800</v>
      </c>
      <c r="H11" s="15">
        <v>212400</v>
      </c>
      <c r="I11" s="15">
        <v>150000</v>
      </c>
      <c r="J11" s="48" t="s">
        <v>32</v>
      </c>
      <c r="K11" s="120">
        <v>122660</v>
      </c>
      <c r="L11" s="120">
        <v>172700</v>
      </c>
      <c r="M11" s="120">
        <v>132000</v>
      </c>
      <c r="N11" s="121" t="s">
        <v>32</v>
      </c>
      <c r="O11" s="115">
        <f t="shared" si="0"/>
        <v>132420</v>
      </c>
      <c r="P11" s="116">
        <f t="shared" si="1"/>
        <v>194533.33333333334</v>
      </c>
      <c r="Q11" s="116">
        <f t="shared" si="2"/>
        <v>141100</v>
      </c>
      <c r="R11" s="117" t="s">
        <v>32</v>
      </c>
    </row>
    <row r="12" spans="1:18" x14ac:dyDescent="0.25">
      <c r="A12" s="68">
        <v>9</v>
      </c>
      <c r="B12" s="7" t="s">
        <v>29</v>
      </c>
      <c r="C12" s="111">
        <v>132800</v>
      </c>
      <c r="D12" s="111">
        <v>198500</v>
      </c>
      <c r="E12" s="111">
        <v>141300</v>
      </c>
      <c r="F12" s="123" t="s">
        <v>32</v>
      </c>
      <c r="G12" s="15">
        <v>141800</v>
      </c>
      <c r="H12" s="15">
        <v>212400</v>
      </c>
      <c r="I12" s="15">
        <v>150200</v>
      </c>
      <c r="J12" s="48" t="s">
        <v>32</v>
      </c>
      <c r="K12" s="120">
        <v>122660</v>
      </c>
      <c r="L12" s="120">
        <v>189000</v>
      </c>
      <c r="M12" s="120">
        <v>132000</v>
      </c>
      <c r="N12" s="121" t="s">
        <v>32</v>
      </c>
      <c r="O12" s="115">
        <f t="shared" si="0"/>
        <v>132420</v>
      </c>
      <c r="P12" s="116">
        <f t="shared" si="1"/>
        <v>199966.66666666666</v>
      </c>
      <c r="Q12" s="116">
        <f t="shared" si="2"/>
        <v>141166.66666666666</v>
      </c>
      <c r="R12" s="117" t="s">
        <v>32</v>
      </c>
    </row>
    <row r="13" spans="1:18" x14ac:dyDescent="0.25">
      <c r="A13" s="68">
        <v>10</v>
      </c>
      <c r="B13" s="7" t="s">
        <v>42</v>
      </c>
      <c r="C13" s="111">
        <v>132800</v>
      </c>
      <c r="D13" s="111">
        <v>165200</v>
      </c>
      <c r="E13" s="111">
        <v>141300</v>
      </c>
      <c r="F13" s="123" t="s">
        <v>32</v>
      </c>
      <c r="G13" s="15">
        <v>141800</v>
      </c>
      <c r="H13" s="15">
        <v>175200</v>
      </c>
      <c r="I13" s="15">
        <v>150200</v>
      </c>
      <c r="J13" s="48" t="s">
        <v>32</v>
      </c>
      <c r="K13" s="120">
        <v>125000</v>
      </c>
      <c r="L13" s="120">
        <v>154850</v>
      </c>
      <c r="M13" s="120">
        <v>132000</v>
      </c>
      <c r="N13" s="121" t="s">
        <v>32</v>
      </c>
      <c r="O13" s="115">
        <f t="shared" si="0"/>
        <v>133200</v>
      </c>
      <c r="P13" s="116">
        <f t="shared" si="1"/>
        <v>165083.33333333334</v>
      </c>
      <c r="Q13" s="116">
        <f t="shared" si="2"/>
        <v>141166.66666666666</v>
      </c>
      <c r="R13" s="117" t="s">
        <v>32</v>
      </c>
    </row>
    <row r="14" spans="1:18" ht="21" x14ac:dyDescent="0.25">
      <c r="A14" s="68">
        <v>11</v>
      </c>
      <c r="B14" s="7" t="s">
        <v>24</v>
      </c>
      <c r="C14" s="111">
        <v>132800</v>
      </c>
      <c r="D14" s="111">
        <v>165200</v>
      </c>
      <c r="E14" s="111">
        <v>141300</v>
      </c>
      <c r="F14" s="123" t="s">
        <v>32</v>
      </c>
      <c r="G14" s="15">
        <v>141800</v>
      </c>
      <c r="H14" s="15">
        <v>175200</v>
      </c>
      <c r="I14" s="15">
        <v>150200</v>
      </c>
      <c r="J14" s="48" t="s">
        <v>32</v>
      </c>
      <c r="K14" s="120">
        <v>122660</v>
      </c>
      <c r="L14" s="120">
        <v>154850</v>
      </c>
      <c r="M14" s="120">
        <v>132000</v>
      </c>
      <c r="N14" s="121" t="s">
        <v>32</v>
      </c>
      <c r="O14" s="115">
        <f t="shared" si="0"/>
        <v>132420</v>
      </c>
      <c r="P14" s="116">
        <f t="shared" si="1"/>
        <v>165083.33333333334</v>
      </c>
      <c r="Q14" s="116">
        <f t="shared" si="2"/>
        <v>141166.66666666666</v>
      </c>
      <c r="R14" s="117" t="s">
        <v>32</v>
      </c>
    </row>
    <row r="15" spans="1:18" ht="21" x14ac:dyDescent="0.25">
      <c r="A15" s="68">
        <v>12</v>
      </c>
      <c r="B15" s="7" t="s">
        <v>27</v>
      </c>
      <c r="C15" s="111">
        <v>132800</v>
      </c>
      <c r="D15" s="111">
        <v>165200</v>
      </c>
      <c r="E15" s="111">
        <v>141300</v>
      </c>
      <c r="F15" s="123" t="s">
        <v>32</v>
      </c>
      <c r="G15" s="15">
        <v>141800</v>
      </c>
      <c r="H15" s="15">
        <v>175200</v>
      </c>
      <c r="I15" s="15">
        <v>150600</v>
      </c>
      <c r="J15" s="48" t="s">
        <v>32</v>
      </c>
      <c r="K15" s="120">
        <v>122660</v>
      </c>
      <c r="L15" s="120">
        <v>154850</v>
      </c>
      <c r="M15" s="120">
        <v>132000</v>
      </c>
      <c r="N15" s="121" t="s">
        <v>32</v>
      </c>
      <c r="O15" s="115">
        <f t="shared" si="0"/>
        <v>132420</v>
      </c>
      <c r="P15" s="116">
        <f t="shared" si="1"/>
        <v>165083.33333333334</v>
      </c>
      <c r="Q15" s="116">
        <f t="shared" si="2"/>
        <v>141300</v>
      </c>
      <c r="R15" s="117" t="s">
        <v>32</v>
      </c>
    </row>
    <row r="16" spans="1:18" ht="21" x14ac:dyDescent="0.25">
      <c r="A16" s="68">
        <v>13</v>
      </c>
      <c r="B16" s="7" t="s">
        <v>25</v>
      </c>
      <c r="C16" s="111">
        <v>132800</v>
      </c>
      <c r="D16" s="111">
        <v>209800</v>
      </c>
      <c r="E16" s="111">
        <v>141300</v>
      </c>
      <c r="F16" s="123" t="s">
        <v>32</v>
      </c>
      <c r="G16" s="15">
        <v>141800</v>
      </c>
      <c r="H16" s="15">
        <v>223000</v>
      </c>
      <c r="I16" s="15">
        <v>150600</v>
      </c>
      <c r="J16" s="48" t="s">
        <v>32</v>
      </c>
      <c r="K16" s="120">
        <v>122660</v>
      </c>
      <c r="L16" s="120">
        <v>184800</v>
      </c>
      <c r="M16" s="120">
        <v>132000</v>
      </c>
      <c r="N16" s="121" t="s">
        <v>32</v>
      </c>
      <c r="O16" s="115">
        <f t="shared" si="0"/>
        <v>132420</v>
      </c>
      <c r="P16" s="116">
        <f t="shared" si="1"/>
        <v>205866.66666666666</v>
      </c>
      <c r="Q16" s="116">
        <f t="shared" si="2"/>
        <v>141300</v>
      </c>
      <c r="R16" s="117"/>
    </row>
    <row r="17" spans="1:18" ht="21" x14ac:dyDescent="0.25">
      <c r="A17" s="68">
        <v>14</v>
      </c>
      <c r="B17" s="7" t="s">
        <v>51</v>
      </c>
      <c r="C17" s="111">
        <v>132800</v>
      </c>
      <c r="D17" s="111">
        <v>209800</v>
      </c>
      <c r="E17" s="111">
        <v>165200</v>
      </c>
      <c r="F17" s="123" t="s">
        <v>32</v>
      </c>
      <c r="G17" s="15">
        <v>141800</v>
      </c>
      <c r="H17" s="15">
        <v>224000</v>
      </c>
      <c r="I17" s="15">
        <v>178200</v>
      </c>
      <c r="J17" s="48" t="s">
        <v>32</v>
      </c>
      <c r="K17" s="120">
        <v>122660</v>
      </c>
      <c r="L17" s="120">
        <v>189000</v>
      </c>
      <c r="M17" s="120">
        <v>154880</v>
      </c>
      <c r="N17" s="121" t="s">
        <v>32</v>
      </c>
      <c r="O17" s="115">
        <f t="shared" si="0"/>
        <v>132420</v>
      </c>
      <c r="P17" s="116">
        <f t="shared" si="1"/>
        <v>207600</v>
      </c>
      <c r="Q17" s="116">
        <f t="shared" si="2"/>
        <v>166093.33333333334</v>
      </c>
      <c r="R17" s="117" t="s">
        <v>32</v>
      </c>
    </row>
    <row r="18" spans="1:18" ht="21" x14ac:dyDescent="0.25">
      <c r="A18" s="68">
        <v>15</v>
      </c>
      <c r="B18" s="7" t="s">
        <v>28</v>
      </c>
      <c r="C18" s="111">
        <v>132800</v>
      </c>
      <c r="D18" s="111">
        <v>165200</v>
      </c>
      <c r="E18" s="111">
        <v>141300</v>
      </c>
      <c r="F18" s="123" t="s">
        <v>32</v>
      </c>
      <c r="G18" s="15">
        <v>141800</v>
      </c>
      <c r="H18" s="15">
        <v>175200</v>
      </c>
      <c r="I18" s="15">
        <v>150600</v>
      </c>
      <c r="J18" s="48" t="s">
        <v>32</v>
      </c>
      <c r="K18" s="120">
        <v>122660</v>
      </c>
      <c r="L18" s="120">
        <v>154850</v>
      </c>
      <c r="M18" s="120">
        <v>132000</v>
      </c>
      <c r="N18" s="121" t="s">
        <v>32</v>
      </c>
      <c r="O18" s="115">
        <f t="shared" si="0"/>
        <v>132420</v>
      </c>
      <c r="P18" s="116">
        <f t="shared" si="1"/>
        <v>165083.33333333334</v>
      </c>
      <c r="Q18" s="116">
        <f t="shared" si="2"/>
        <v>141300</v>
      </c>
      <c r="R18" s="117" t="s">
        <v>32</v>
      </c>
    </row>
    <row r="19" spans="1:18" ht="21" x14ac:dyDescent="0.25">
      <c r="A19" s="68">
        <v>16</v>
      </c>
      <c r="B19" s="7" t="s">
        <v>41</v>
      </c>
      <c r="C19" s="111">
        <v>148600</v>
      </c>
      <c r="D19" s="111">
        <v>209800</v>
      </c>
      <c r="E19" s="111">
        <v>141300</v>
      </c>
      <c r="F19" s="123" t="s">
        <v>32</v>
      </c>
      <c r="G19" s="15">
        <v>158600</v>
      </c>
      <c r="H19" s="15">
        <v>224000</v>
      </c>
      <c r="I19" s="15">
        <v>150600</v>
      </c>
      <c r="J19" s="48" t="s">
        <v>32</v>
      </c>
      <c r="K19" s="120">
        <v>135200</v>
      </c>
      <c r="L19" s="120">
        <v>189000</v>
      </c>
      <c r="M19" s="120">
        <v>132000</v>
      </c>
      <c r="N19" s="121" t="s">
        <v>32</v>
      </c>
      <c r="O19" s="115">
        <f t="shared" si="0"/>
        <v>147466.66666666666</v>
      </c>
      <c r="P19" s="116">
        <f t="shared" si="1"/>
        <v>207600</v>
      </c>
      <c r="Q19" s="116">
        <f t="shared" si="2"/>
        <v>141300</v>
      </c>
      <c r="R19" s="117" t="s">
        <v>32</v>
      </c>
    </row>
    <row r="20" spans="1:18" ht="21" x14ac:dyDescent="0.25">
      <c r="A20" s="68">
        <v>17</v>
      </c>
      <c r="B20" s="7" t="s">
        <v>30</v>
      </c>
      <c r="C20" s="111">
        <v>148600</v>
      </c>
      <c r="D20" s="111">
        <v>209800</v>
      </c>
      <c r="E20" s="111">
        <v>165200</v>
      </c>
      <c r="F20" s="123" t="s">
        <v>32</v>
      </c>
      <c r="G20" s="15">
        <v>158600</v>
      </c>
      <c r="H20" s="15">
        <v>224200</v>
      </c>
      <c r="I20" s="15">
        <v>176200</v>
      </c>
      <c r="J20" s="48" t="s">
        <v>32</v>
      </c>
      <c r="K20" s="120">
        <v>130000</v>
      </c>
      <c r="L20" s="120">
        <v>189000</v>
      </c>
      <c r="M20" s="120">
        <v>154880</v>
      </c>
      <c r="N20" s="121" t="s">
        <v>32</v>
      </c>
      <c r="O20" s="115">
        <f t="shared" si="0"/>
        <v>145733.33333333334</v>
      </c>
      <c r="P20" s="116">
        <f t="shared" si="1"/>
        <v>207666.66666666666</v>
      </c>
      <c r="Q20" s="116">
        <f t="shared" si="2"/>
        <v>165426.66666666666</v>
      </c>
      <c r="R20" s="117" t="s">
        <v>32</v>
      </c>
    </row>
    <row r="21" spans="1:18" x14ac:dyDescent="0.25">
      <c r="A21" s="68">
        <v>18</v>
      </c>
      <c r="B21" s="7" t="s">
        <v>52</v>
      </c>
      <c r="C21" s="111">
        <v>148600</v>
      </c>
      <c r="D21" s="111">
        <v>209800</v>
      </c>
      <c r="E21" s="111">
        <v>165200</v>
      </c>
      <c r="F21" s="124">
        <v>257000</v>
      </c>
      <c r="G21" s="15">
        <v>158600</v>
      </c>
      <c r="H21" s="15">
        <v>224200</v>
      </c>
      <c r="I21" s="15">
        <v>176200</v>
      </c>
      <c r="J21" s="16">
        <v>280000</v>
      </c>
      <c r="K21" s="120">
        <v>130000</v>
      </c>
      <c r="L21" s="120">
        <v>194960</v>
      </c>
      <c r="M21" s="120">
        <v>152600</v>
      </c>
      <c r="N21" s="121">
        <v>241250</v>
      </c>
      <c r="O21" s="115">
        <f t="shared" si="0"/>
        <v>145733.33333333334</v>
      </c>
      <c r="P21" s="116">
        <f t="shared" si="1"/>
        <v>209653.33333333334</v>
      </c>
      <c r="Q21" s="116">
        <f t="shared" si="2"/>
        <v>164666.66666666666</v>
      </c>
      <c r="R21" s="118">
        <f>SUM(F21+J21+N21)/3</f>
        <v>259416.66666666666</v>
      </c>
    </row>
    <row r="22" spans="1:18" x14ac:dyDescent="0.25">
      <c r="A22" s="68">
        <v>19</v>
      </c>
      <c r="B22" s="7" t="s">
        <v>165</v>
      </c>
      <c r="C22" s="111">
        <v>132800</v>
      </c>
      <c r="D22" s="111">
        <v>209800</v>
      </c>
      <c r="E22" s="111">
        <v>212400</v>
      </c>
      <c r="F22" s="123" t="s">
        <v>32</v>
      </c>
      <c r="G22" s="15">
        <v>141800</v>
      </c>
      <c r="H22" s="15">
        <v>224200</v>
      </c>
      <c r="I22" s="15">
        <v>226500</v>
      </c>
      <c r="J22" s="48" t="s">
        <v>32</v>
      </c>
      <c r="K22" s="120">
        <v>122660</v>
      </c>
      <c r="L22" s="120">
        <v>189000</v>
      </c>
      <c r="M22" s="120">
        <v>199400</v>
      </c>
      <c r="N22" s="121" t="s">
        <v>32</v>
      </c>
      <c r="O22" s="115">
        <f t="shared" si="0"/>
        <v>132420</v>
      </c>
      <c r="P22" s="116">
        <f t="shared" si="1"/>
        <v>207666.66666666666</v>
      </c>
      <c r="Q22" s="116">
        <f t="shared" si="2"/>
        <v>212766.66666666666</v>
      </c>
      <c r="R22" s="117" t="s">
        <v>32</v>
      </c>
    </row>
    <row r="23" spans="1:18" ht="21" x14ac:dyDescent="0.25">
      <c r="A23" s="68">
        <v>20</v>
      </c>
      <c r="B23" s="7" t="s">
        <v>39</v>
      </c>
      <c r="C23" s="111">
        <v>197500</v>
      </c>
      <c r="D23" s="111">
        <v>215200</v>
      </c>
      <c r="E23" s="111">
        <v>197400</v>
      </c>
      <c r="F23" s="123" t="s">
        <v>32</v>
      </c>
      <c r="G23" s="15">
        <v>210000</v>
      </c>
      <c r="H23" s="15">
        <v>229100</v>
      </c>
      <c r="I23" s="15">
        <v>210000</v>
      </c>
      <c r="J23" s="48" t="s">
        <v>32</v>
      </c>
      <c r="K23" s="120">
        <v>180000</v>
      </c>
      <c r="L23" s="120">
        <v>184800</v>
      </c>
      <c r="M23" s="120">
        <v>183200</v>
      </c>
      <c r="N23" s="121" t="s">
        <v>32</v>
      </c>
      <c r="O23" s="115">
        <f t="shared" si="0"/>
        <v>195833.33333333334</v>
      </c>
      <c r="P23" s="116">
        <f t="shared" si="1"/>
        <v>209700</v>
      </c>
      <c r="Q23" s="116">
        <f t="shared" si="2"/>
        <v>196866.66666666666</v>
      </c>
      <c r="R23" s="117" t="s">
        <v>32</v>
      </c>
    </row>
    <row r="24" spans="1:18" x14ac:dyDescent="0.25">
      <c r="A24" s="68">
        <v>21</v>
      </c>
      <c r="B24" s="7" t="s">
        <v>40</v>
      </c>
      <c r="C24" s="111">
        <v>197500</v>
      </c>
      <c r="D24" s="111">
        <v>215200</v>
      </c>
      <c r="E24" s="111">
        <v>197400</v>
      </c>
      <c r="F24" s="123" t="s">
        <v>32</v>
      </c>
      <c r="G24" s="15">
        <v>210000</v>
      </c>
      <c r="H24" s="15">
        <v>229100</v>
      </c>
      <c r="I24" s="15">
        <v>210000</v>
      </c>
      <c r="J24" s="48" t="s">
        <v>32</v>
      </c>
      <c r="K24" s="120">
        <v>180000</v>
      </c>
      <c r="L24" s="120">
        <v>184800</v>
      </c>
      <c r="M24" s="120">
        <v>183200</v>
      </c>
      <c r="N24" s="121" t="s">
        <v>32</v>
      </c>
      <c r="O24" s="115">
        <f t="shared" si="0"/>
        <v>195833.33333333334</v>
      </c>
      <c r="P24" s="116">
        <f t="shared" si="1"/>
        <v>209700</v>
      </c>
      <c r="Q24" s="116">
        <f t="shared" si="2"/>
        <v>196866.66666666666</v>
      </c>
      <c r="R24" s="117" t="s">
        <v>32</v>
      </c>
    </row>
    <row r="25" spans="1:18" x14ac:dyDescent="0.25">
      <c r="A25" s="67"/>
      <c r="B25" s="53" t="s">
        <v>9</v>
      </c>
      <c r="C25" s="111">
        <f t="shared" ref="C25:I25" si="3">SUM(C4:C24)</f>
        <v>2965600</v>
      </c>
      <c r="D25" s="111">
        <f t="shared" si="3"/>
        <v>4037200</v>
      </c>
      <c r="E25" s="111">
        <f t="shared" si="3"/>
        <v>3285700</v>
      </c>
      <c r="F25" s="123">
        <f t="shared" si="3"/>
        <v>257000</v>
      </c>
      <c r="G25" s="15">
        <f t="shared" si="3"/>
        <v>3164600</v>
      </c>
      <c r="H25" s="15">
        <f t="shared" si="3"/>
        <v>4297200</v>
      </c>
      <c r="I25" s="15">
        <f t="shared" si="3"/>
        <v>3499900</v>
      </c>
      <c r="J25" s="16">
        <f>J21</f>
        <v>280000</v>
      </c>
      <c r="K25" s="120">
        <f t="shared" ref="K25:R25" si="4">SUM(K4:K24)</f>
        <v>2720100</v>
      </c>
      <c r="L25" s="120">
        <f t="shared" si="4"/>
        <v>3684780</v>
      </c>
      <c r="M25" s="120">
        <f t="shared" si="4"/>
        <v>3064260</v>
      </c>
      <c r="N25" s="121">
        <f t="shared" si="4"/>
        <v>241250</v>
      </c>
      <c r="O25" s="115">
        <f t="shared" si="4"/>
        <v>2950100.0000000005</v>
      </c>
      <c r="P25" s="116">
        <f t="shared" si="4"/>
        <v>4006393.333333333</v>
      </c>
      <c r="Q25" s="116">
        <f t="shared" si="4"/>
        <v>3283286.666666666</v>
      </c>
      <c r="R25" s="118">
        <f t="shared" si="4"/>
        <v>259416.66666666666</v>
      </c>
    </row>
    <row r="26" spans="1:18" s="100" customFormat="1" ht="15.75" thickBot="1" x14ac:dyDescent="0.3">
      <c r="A26" s="90"/>
      <c r="B26" s="83" t="s">
        <v>9</v>
      </c>
      <c r="C26" s="142">
        <f>+C25+D25+E25+F25</f>
        <v>10545500</v>
      </c>
      <c r="D26" s="142"/>
      <c r="E26" s="142"/>
      <c r="F26" s="142"/>
      <c r="G26" s="142">
        <f>+G25+H25+I25+J25</f>
        <v>11241700</v>
      </c>
      <c r="H26" s="142"/>
      <c r="I26" s="142"/>
      <c r="J26" s="142"/>
      <c r="K26" s="143">
        <f>+K25+L25+M25+N25</f>
        <v>9710390</v>
      </c>
      <c r="L26" s="143"/>
      <c r="M26" s="143"/>
      <c r="N26" s="144"/>
      <c r="O26" s="138">
        <f>SUM(O25:R25)</f>
        <v>10499196.666666666</v>
      </c>
      <c r="P26" s="139"/>
      <c r="Q26" s="139"/>
      <c r="R26" s="140"/>
    </row>
    <row r="27" spans="1:18" x14ac:dyDescent="0.25">
      <c r="B27" s="1"/>
      <c r="C27" s="1"/>
      <c r="D27" s="1"/>
      <c r="E27" s="1"/>
      <c r="F27" s="12"/>
      <c r="G27" s="1"/>
      <c r="H27" s="1"/>
      <c r="I27" s="1"/>
      <c r="J27" s="12"/>
      <c r="K27" s="5"/>
      <c r="L27" s="5"/>
      <c r="M27" s="5"/>
      <c r="N27" s="14"/>
    </row>
  </sheetData>
  <mergeCells count="9">
    <mergeCell ref="A1:R1"/>
    <mergeCell ref="O2:R2"/>
    <mergeCell ref="O26:R26"/>
    <mergeCell ref="C2:F2"/>
    <mergeCell ref="C26:F26"/>
    <mergeCell ref="G26:J26"/>
    <mergeCell ref="K26:N26"/>
    <mergeCell ref="G2:J2"/>
    <mergeCell ref="K2:N2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12"/>
  <sheetViews>
    <sheetView tabSelected="1" topLeftCell="E1" zoomScale="90" zoomScaleNormal="90" workbookViewId="0">
      <selection activeCell="V32" sqref="V32"/>
    </sheetView>
  </sheetViews>
  <sheetFormatPr baseColWidth="10" defaultRowHeight="10.5" x14ac:dyDescent="0.15"/>
  <cols>
    <col min="1" max="1" width="19.5703125" style="67" customWidth="1"/>
    <col min="2" max="22" width="11.42578125" style="67" customWidth="1"/>
    <col min="23" max="23" width="12" style="67" customWidth="1"/>
    <col min="24" max="24" width="12.42578125" style="67" customWidth="1"/>
    <col min="25" max="25" width="11.42578125" style="67"/>
    <col min="26" max="26" width="12.5703125" style="67" customWidth="1"/>
    <col min="27" max="16384" width="11.42578125" style="67"/>
  </cols>
  <sheetData>
    <row r="2" spans="1:29" x14ac:dyDescent="0.15">
      <c r="A2" s="129" t="s">
        <v>166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  <c r="S2" s="129"/>
      <c r="T2" s="129"/>
      <c r="U2" s="129"/>
      <c r="V2" s="129"/>
      <c r="W2" s="129"/>
      <c r="X2" s="129"/>
      <c r="Y2" s="129"/>
      <c r="Z2" s="129"/>
      <c r="AA2" s="129"/>
      <c r="AB2" s="129"/>
      <c r="AC2" s="129"/>
    </row>
    <row r="3" spans="1:29" x14ac:dyDescent="0.15">
      <c r="A3" s="71"/>
      <c r="B3" s="129" t="s">
        <v>149</v>
      </c>
      <c r="C3" s="148"/>
      <c r="D3" s="148"/>
      <c r="E3" s="148"/>
      <c r="F3" s="148"/>
      <c r="G3" s="148"/>
      <c r="H3" s="148"/>
      <c r="I3" s="149" t="s">
        <v>150</v>
      </c>
      <c r="J3" s="150"/>
      <c r="K3" s="150"/>
      <c r="L3" s="150"/>
      <c r="M3" s="150"/>
      <c r="N3" s="150"/>
      <c r="O3" s="150"/>
      <c r="P3" s="151" t="s">
        <v>151</v>
      </c>
      <c r="Q3" s="152"/>
      <c r="R3" s="152"/>
      <c r="S3" s="152"/>
      <c r="T3" s="152"/>
      <c r="U3" s="152"/>
      <c r="V3" s="152"/>
      <c r="W3" s="153" t="s">
        <v>156</v>
      </c>
      <c r="X3" s="153"/>
      <c r="Y3" s="153"/>
      <c r="Z3" s="153"/>
      <c r="AA3" s="154"/>
      <c r="AB3" s="154"/>
      <c r="AC3" s="154"/>
    </row>
    <row r="4" spans="1:29" ht="36.75" customHeight="1" x14ac:dyDescent="0.15">
      <c r="A4" s="52" t="s">
        <v>0</v>
      </c>
      <c r="B4" s="52" t="s">
        <v>167</v>
      </c>
      <c r="C4" s="52" t="s">
        <v>20</v>
      </c>
      <c r="D4" s="50" t="s">
        <v>18</v>
      </c>
      <c r="E4" s="50" t="s">
        <v>168</v>
      </c>
      <c r="F4" s="72" t="s">
        <v>19</v>
      </c>
      <c r="G4" s="50" t="s">
        <v>195</v>
      </c>
      <c r="H4" s="50" t="s">
        <v>170</v>
      </c>
      <c r="I4" s="69" t="s">
        <v>167</v>
      </c>
      <c r="J4" s="69" t="s">
        <v>20</v>
      </c>
      <c r="K4" s="69" t="s">
        <v>18</v>
      </c>
      <c r="L4" s="69" t="s">
        <v>168</v>
      </c>
      <c r="M4" s="73" t="s">
        <v>19</v>
      </c>
      <c r="N4" s="69" t="s">
        <v>169</v>
      </c>
      <c r="O4" s="69" t="s">
        <v>170</v>
      </c>
      <c r="P4" s="54" t="s">
        <v>167</v>
      </c>
      <c r="Q4" s="54" t="s">
        <v>20</v>
      </c>
      <c r="R4" s="54" t="s">
        <v>18</v>
      </c>
      <c r="S4" s="54" t="s">
        <v>168</v>
      </c>
      <c r="T4" s="74" t="s">
        <v>19</v>
      </c>
      <c r="U4" s="54" t="s">
        <v>169</v>
      </c>
      <c r="V4" s="54" t="s">
        <v>170</v>
      </c>
      <c r="W4" s="51" t="s">
        <v>167</v>
      </c>
      <c r="X4" s="51" t="s">
        <v>20</v>
      </c>
      <c r="Y4" s="51" t="s">
        <v>18</v>
      </c>
      <c r="Z4" s="51" t="s">
        <v>168</v>
      </c>
      <c r="AA4" s="75" t="s">
        <v>19</v>
      </c>
      <c r="AB4" s="51" t="s">
        <v>169</v>
      </c>
      <c r="AC4" s="51" t="s">
        <v>170</v>
      </c>
    </row>
    <row r="5" spans="1:29" x14ac:dyDescent="0.15">
      <c r="A5" s="7" t="s">
        <v>171</v>
      </c>
      <c r="B5" s="76">
        <v>1306800</v>
      </c>
      <c r="C5" s="77">
        <v>1618200</v>
      </c>
      <c r="D5" s="76">
        <v>332000</v>
      </c>
      <c r="E5" s="76">
        <v>339500</v>
      </c>
      <c r="F5" s="76">
        <v>296100</v>
      </c>
      <c r="G5" s="76">
        <v>150000</v>
      </c>
      <c r="H5" s="76">
        <v>342000</v>
      </c>
      <c r="I5" s="78">
        <v>1386000</v>
      </c>
      <c r="J5" s="78">
        <v>1718300</v>
      </c>
      <c r="K5" s="78">
        <v>352900</v>
      </c>
      <c r="L5" s="78">
        <v>360500</v>
      </c>
      <c r="M5" s="78">
        <v>314200</v>
      </c>
      <c r="N5" s="78">
        <v>159000</v>
      </c>
      <c r="O5" s="78">
        <v>363500</v>
      </c>
      <c r="P5" s="79">
        <v>1242600</v>
      </c>
      <c r="Q5" s="79">
        <v>1539200</v>
      </c>
      <c r="R5" s="79">
        <v>316160</v>
      </c>
      <c r="S5" s="79">
        <v>322400</v>
      </c>
      <c r="T5" s="79">
        <v>281840</v>
      </c>
      <c r="U5" s="79">
        <v>142000</v>
      </c>
      <c r="V5" s="79">
        <v>380000</v>
      </c>
      <c r="W5" s="87">
        <f t="shared" ref="W5:AC5" si="0">SUM(B5+I5+P5)/3</f>
        <v>1311800</v>
      </c>
      <c r="X5" s="87">
        <f t="shared" si="0"/>
        <v>1625233.3333333333</v>
      </c>
      <c r="Y5" s="87">
        <f t="shared" si="0"/>
        <v>333686.66666666669</v>
      </c>
      <c r="Z5" s="87">
        <f t="shared" si="0"/>
        <v>340800</v>
      </c>
      <c r="AA5" s="91">
        <f t="shared" si="0"/>
        <v>297380</v>
      </c>
      <c r="AB5" s="87">
        <f t="shared" si="0"/>
        <v>150333.33333333334</v>
      </c>
      <c r="AC5" s="87">
        <f t="shared" si="0"/>
        <v>361833.33333333331</v>
      </c>
    </row>
    <row r="6" spans="1:29" x14ac:dyDescent="0.15">
      <c r="A6" s="82" t="s">
        <v>172</v>
      </c>
      <c r="B6" s="76">
        <v>1306800</v>
      </c>
      <c r="C6" s="77">
        <v>1618200</v>
      </c>
      <c r="D6" s="76">
        <v>332000</v>
      </c>
      <c r="E6" s="76">
        <v>339500</v>
      </c>
      <c r="F6" s="76">
        <v>296100</v>
      </c>
      <c r="G6" s="76">
        <v>150000</v>
      </c>
      <c r="H6" s="76">
        <v>342000</v>
      </c>
      <c r="I6" s="78">
        <v>1386000</v>
      </c>
      <c r="J6" s="78">
        <v>1718300</v>
      </c>
      <c r="K6" s="78">
        <v>352900</v>
      </c>
      <c r="L6" s="78">
        <v>360500</v>
      </c>
      <c r="M6" s="78">
        <v>314200</v>
      </c>
      <c r="N6" s="78">
        <v>159000</v>
      </c>
      <c r="O6" s="78">
        <v>363500</v>
      </c>
      <c r="P6" s="79">
        <v>1242600</v>
      </c>
      <c r="Q6" s="79">
        <v>1539200</v>
      </c>
      <c r="R6" s="79">
        <v>316160</v>
      </c>
      <c r="S6" s="79">
        <v>322400</v>
      </c>
      <c r="T6" s="79">
        <v>281840</v>
      </c>
      <c r="U6" s="79">
        <v>142000</v>
      </c>
      <c r="V6" s="79">
        <v>380000</v>
      </c>
      <c r="W6" s="87">
        <f t="shared" ref="W6:W11" si="1">SUM(B6+I6+P6)/3</f>
        <v>1311800</v>
      </c>
      <c r="X6" s="87">
        <f t="shared" ref="X6:X11" si="2">SUM(C6+J6+Q6)/3</f>
        <v>1625233.3333333333</v>
      </c>
      <c r="Y6" s="87">
        <f t="shared" ref="Y6:Y11" si="3">SUM(D6+K6+R6)/3</f>
        <v>333686.66666666669</v>
      </c>
      <c r="Z6" s="87">
        <f t="shared" ref="Z6:Z11" si="4">SUM(E6+L6+S6)/3</f>
        <v>340800</v>
      </c>
      <c r="AA6" s="91">
        <f t="shared" ref="AA6:AA10" si="5">SUM(F6+M6+T6)/3</f>
        <v>297380</v>
      </c>
      <c r="AB6" s="87">
        <f t="shared" ref="AB6:AB11" si="6">SUM(G6+N6+U6)/3</f>
        <v>150333.33333333334</v>
      </c>
      <c r="AC6" s="87">
        <f t="shared" ref="AC6:AC11" si="7">SUM(H6+O6+V6)/3</f>
        <v>361833.33333333331</v>
      </c>
    </row>
    <row r="7" spans="1:29" x14ac:dyDescent="0.15">
      <c r="A7" s="7" t="s">
        <v>173</v>
      </c>
      <c r="B7" s="77">
        <v>1095200</v>
      </c>
      <c r="C7" s="77">
        <v>850000</v>
      </c>
      <c r="D7" s="76">
        <v>332000</v>
      </c>
      <c r="E7" s="76">
        <v>339500</v>
      </c>
      <c r="F7" s="76">
        <v>296100</v>
      </c>
      <c r="G7" s="76">
        <v>150000</v>
      </c>
      <c r="H7" s="76" t="s">
        <v>32</v>
      </c>
      <c r="I7" s="78">
        <v>1162300</v>
      </c>
      <c r="J7" s="78">
        <v>902800</v>
      </c>
      <c r="K7" s="78">
        <v>358600</v>
      </c>
      <c r="L7" s="78">
        <v>362300</v>
      </c>
      <c r="M7" s="78">
        <v>316800</v>
      </c>
      <c r="N7" s="78">
        <v>159000</v>
      </c>
      <c r="O7" s="78" t="s">
        <v>32</v>
      </c>
      <c r="P7" s="79">
        <v>1030700</v>
      </c>
      <c r="Q7" s="79">
        <v>807450</v>
      </c>
      <c r="R7" s="79">
        <v>316160</v>
      </c>
      <c r="S7" s="79">
        <v>322400</v>
      </c>
      <c r="T7" s="79">
        <v>281840</v>
      </c>
      <c r="U7" s="79">
        <v>142000</v>
      </c>
      <c r="V7" s="79" t="s">
        <v>32</v>
      </c>
      <c r="W7" s="87">
        <f t="shared" si="1"/>
        <v>1096066.6666666667</v>
      </c>
      <c r="X7" s="87">
        <f t="shared" si="2"/>
        <v>853416.66666666663</v>
      </c>
      <c r="Y7" s="87">
        <f t="shared" si="3"/>
        <v>335586.66666666669</v>
      </c>
      <c r="Z7" s="87">
        <f t="shared" si="4"/>
        <v>341400</v>
      </c>
      <c r="AA7" s="91">
        <f t="shared" si="5"/>
        <v>298246.66666666669</v>
      </c>
      <c r="AB7" s="87">
        <f t="shared" si="6"/>
        <v>150333.33333333334</v>
      </c>
      <c r="AC7" s="87" t="s">
        <v>32</v>
      </c>
    </row>
    <row r="8" spans="1:29" x14ac:dyDescent="0.15">
      <c r="A8" s="7" t="s">
        <v>174</v>
      </c>
      <c r="B8" s="77">
        <v>1375000</v>
      </c>
      <c r="C8" s="77">
        <v>1706400</v>
      </c>
      <c r="D8" s="76">
        <v>332000</v>
      </c>
      <c r="E8" s="76">
        <v>339500</v>
      </c>
      <c r="F8" s="76">
        <v>296100</v>
      </c>
      <c r="G8" s="76">
        <v>150000</v>
      </c>
      <c r="H8" s="76">
        <v>342000</v>
      </c>
      <c r="I8" s="78">
        <v>1458600</v>
      </c>
      <c r="J8" s="78">
        <v>1810500</v>
      </c>
      <c r="K8" s="78">
        <v>358600</v>
      </c>
      <c r="L8" s="78">
        <v>362300</v>
      </c>
      <c r="M8" s="78">
        <v>316800</v>
      </c>
      <c r="N8" s="78">
        <v>159000</v>
      </c>
      <c r="O8" s="78">
        <v>363500</v>
      </c>
      <c r="P8" s="79">
        <v>1304730</v>
      </c>
      <c r="Q8" s="79">
        <v>1623200</v>
      </c>
      <c r="R8" s="79">
        <v>316160</v>
      </c>
      <c r="S8" s="79">
        <v>322400</v>
      </c>
      <c r="T8" s="79">
        <v>281840</v>
      </c>
      <c r="U8" s="79">
        <v>142000</v>
      </c>
      <c r="V8" s="79">
        <v>380000</v>
      </c>
      <c r="W8" s="87">
        <f t="shared" si="1"/>
        <v>1379443.3333333333</v>
      </c>
      <c r="X8" s="87">
        <f t="shared" si="2"/>
        <v>1713366.6666666667</v>
      </c>
      <c r="Y8" s="87">
        <f t="shared" si="3"/>
        <v>335586.66666666669</v>
      </c>
      <c r="Z8" s="87">
        <f t="shared" si="4"/>
        <v>341400</v>
      </c>
      <c r="AA8" s="91">
        <f t="shared" si="5"/>
        <v>298246.66666666669</v>
      </c>
      <c r="AB8" s="87">
        <f t="shared" si="6"/>
        <v>150333.33333333334</v>
      </c>
      <c r="AC8" s="87">
        <f t="shared" si="7"/>
        <v>361833.33333333331</v>
      </c>
    </row>
    <row r="9" spans="1:29" x14ac:dyDescent="0.15">
      <c r="A9" s="7" t="s">
        <v>175</v>
      </c>
      <c r="B9" s="77">
        <v>1035700</v>
      </c>
      <c r="C9" s="77">
        <v>810000</v>
      </c>
      <c r="D9" s="76">
        <v>332000</v>
      </c>
      <c r="E9" s="76">
        <v>295800</v>
      </c>
      <c r="F9" s="76">
        <v>296100</v>
      </c>
      <c r="G9" s="76">
        <v>150000</v>
      </c>
      <c r="H9" s="76" t="s">
        <v>32</v>
      </c>
      <c r="I9" s="78">
        <v>1098200</v>
      </c>
      <c r="J9" s="78">
        <v>858600</v>
      </c>
      <c r="K9" s="78">
        <v>358600</v>
      </c>
      <c r="L9" s="78">
        <v>362300</v>
      </c>
      <c r="M9" s="78">
        <v>316800</v>
      </c>
      <c r="N9" s="78">
        <v>159000</v>
      </c>
      <c r="O9" s="78" t="s">
        <v>32</v>
      </c>
      <c r="P9" s="79">
        <v>980500</v>
      </c>
      <c r="Q9" s="79">
        <v>769600</v>
      </c>
      <c r="R9" s="79">
        <v>296400</v>
      </c>
      <c r="S9" s="79">
        <v>280800</v>
      </c>
      <c r="T9" s="79">
        <v>281840</v>
      </c>
      <c r="U9" s="79">
        <v>120000</v>
      </c>
      <c r="V9" s="79" t="s">
        <v>32</v>
      </c>
      <c r="W9" s="87">
        <f t="shared" si="1"/>
        <v>1038133.3333333334</v>
      </c>
      <c r="X9" s="87">
        <f t="shared" si="2"/>
        <v>812733.33333333337</v>
      </c>
      <c r="Y9" s="87">
        <f t="shared" si="3"/>
        <v>329000</v>
      </c>
      <c r="Z9" s="87">
        <f t="shared" si="4"/>
        <v>312966.66666666669</v>
      </c>
      <c r="AA9" s="91">
        <f t="shared" si="5"/>
        <v>298246.66666666669</v>
      </c>
      <c r="AB9" s="87">
        <f t="shared" si="6"/>
        <v>143000</v>
      </c>
      <c r="AC9" s="87" t="s">
        <v>32</v>
      </c>
    </row>
    <row r="10" spans="1:29" x14ac:dyDescent="0.15">
      <c r="A10" s="7" t="s">
        <v>45</v>
      </c>
      <c r="B10" s="77">
        <v>1942600</v>
      </c>
      <c r="C10" s="77">
        <v>1315400</v>
      </c>
      <c r="D10" s="76">
        <v>452000</v>
      </c>
      <c r="E10" s="76">
        <v>405000</v>
      </c>
      <c r="F10" s="76">
        <v>296100</v>
      </c>
      <c r="G10" s="76" t="s">
        <v>32</v>
      </c>
      <c r="H10" s="76" t="s">
        <v>32</v>
      </c>
      <c r="I10" s="78">
        <v>2060200</v>
      </c>
      <c r="J10" s="78">
        <v>1395400</v>
      </c>
      <c r="K10" s="78">
        <v>480200</v>
      </c>
      <c r="L10" s="78">
        <v>430000</v>
      </c>
      <c r="M10" s="78">
        <v>316000</v>
      </c>
      <c r="N10" s="78" t="s">
        <v>32</v>
      </c>
      <c r="O10" s="78" t="s">
        <v>32</v>
      </c>
      <c r="P10" s="79">
        <v>1847200</v>
      </c>
      <c r="Q10" s="79">
        <v>1248000</v>
      </c>
      <c r="R10" s="79">
        <v>423200</v>
      </c>
      <c r="S10" s="79">
        <v>384800</v>
      </c>
      <c r="T10" s="79">
        <v>343200</v>
      </c>
      <c r="U10" s="79" t="s">
        <v>32</v>
      </c>
      <c r="V10" s="79" t="s">
        <v>32</v>
      </c>
      <c r="W10" s="87">
        <f t="shared" si="1"/>
        <v>1950000</v>
      </c>
      <c r="X10" s="87">
        <f t="shared" si="2"/>
        <v>1319600</v>
      </c>
      <c r="Y10" s="87">
        <f t="shared" si="3"/>
        <v>451800</v>
      </c>
      <c r="Z10" s="87">
        <f t="shared" si="4"/>
        <v>406600</v>
      </c>
      <c r="AA10" s="91">
        <f t="shared" si="5"/>
        <v>318433.33333333331</v>
      </c>
      <c r="AB10" s="87" t="s">
        <v>32</v>
      </c>
      <c r="AC10" s="87" t="s">
        <v>32</v>
      </c>
    </row>
    <row r="11" spans="1:29" x14ac:dyDescent="0.15">
      <c r="A11" s="53" t="s">
        <v>9</v>
      </c>
      <c r="B11" s="77">
        <f t="shared" ref="B11:H11" si="8">SUM(B5:B10)</f>
        <v>8062100</v>
      </c>
      <c r="C11" s="77">
        <f t="shared" si="8"/>
        <v>7918200</v>
      </c>
      <c r="D11" s="76">
        <f t="shared" si="8"/>
        <v>2112000</v>
      </c>
      <c r="E11" s="76">
        <f t="shared" si="8"/>
        <v>2058800</v>
      </c>
      <c r="F11" s="76">
        <f t="shared" si="8"/>
        <v>1776600</v>
      </c>
      <c r="G11" s="76">
        <f t="shared" si="8"/>
        <v>750000</v>
      </c>
      <c r="H11" s="76">
        <f t="shared" si="8"/>
        <v>1026000</v>
      </c>
      <c r="I11" s="78">
        <f t="shared" ref="I11:O11" si="9">SUM(I5:I10)</f>
        <v>8551300</v>
      </c>
      <c r="J11" s="78">
        <f t="shared" si="9"/>
        <v>8403900</v>
      </c>
      <c r="K11" s="78">
        <f t="shared" si="9"/>
        <v>2261800</v>
      </c>
      <c r="L11" s="78">
        <f t="shared" si="9"/>
        <v>2237900</v>
      </c>
      <c r="M11" s="78">
        <f t="shared" si="9"/>
        <v>1894800</v>
      </c>
      <c r="N11" s="78">
        <f t="shared" si="9"/>
        <v>795000</v>
      </c>
      <c r="O11" s="78">
        <f t="shared" si="9"/>
        <v>1090500</v>
      </c>
      <c r="P11" s="79">
        <f>SUM(P5:P10)</f>
        <v>7648330</v>
      </c>
      <c r="Q11" s="79">
        <f>SUM(Q5:Q10)</f>
        <v>7526650</v>
      </c>
      <c r="R11" s="79">
        <f t="shared" ref="R11:V11" si="10">SUM(R5:R10)</f>
        <v>1984240</v>
      </c>
      <c r="S11" s="79">
        <f t="shared" si="10"/>
        <v>1955200</v>
      </c>
      <c r="T11" s="79">
        <f t="shared" si="10"/>
        <v>1752400</v>
      </c>
      <c r="U11" s="79">
        <f t="shared" si="10"/>
        <v>688000</v>
      </c>
      <c r="V11" s="79">
        <f t="shared" si="10"/>
        <v>1140000</v>
      </c>
      <c r="W11" s="87">
        <f t="shared" si="1"/>
        <v>8087243.333333333</v>
      </c>
      <c r="X11" s="87">
        <f t="shared" si="2"/>
        <v>7949583.333333333</v>
      </c>
      <c r="Y11" s="87">
        <f t="shared" si="3"/>
        <v>2119346.6666666665</v>
      </c>
      <c r="Z11" s="87">
        <f t="shared" si="4"/>
        <v>2083966.6666666667</v>
      </c>
      <c r="AA11" s="91">
        <f>SUM(AA5:AA10)</f>
        <v>1807933.3333333335</v>
      </c>
      <c r="AB11" s="87">
        <f t="shared" si="6"/>
        <v>744333.33333333337</v>
      </c>
      <c r="AC11" s="87">
        <f t="shared" si="7"/>
        <v>1085500</v>
      </c>
    </row>
    <row r="12" spans="1:29" s="90" customFormat="1" ht="12.75" customHeight="1" x14ac:dyDescent="0.15">
      <c r="A12" s="83" t="s">
        <v>9</v>
      </c>
      <c r="B12" s="142">
        <f>SUM(B11:H11)</f>
        <v>23703700</v>
      </c>
      <c r="C12" s="142"/>
      <c r="D12" s="142"/>
      <c r="E12" s="142"/>
      <c r="F12" s="142"/>
      <c r="G12" s="142"/>
      <c r="H12" s="142"/>
      <c r="I12" s="142">
        <f>SUM(I11:O11)</f>
        <v>25235200</v>
      </c>
      <c r="J12" s="142"/>
      <c r="K12" s="142"/>
      <c r="L12" s="142"/>
      <c r="M12" s="142"/>
      <c r="N12" s="142"/>
      <c r="O12" s="142"/>
      <c r="P12" s="143">
        <f>SUM(P11:V11)</f>
        <v>22694820</v>
      </c>
      <c r="Q12" s="143"/>
      <c r="R12" s="143"/>
      <c r="S12" s="143"/>
      <c r="T12" s="143"/>
      <c r="U12" s="143"/>
      <c r="V12" s="143"/>
      <c r="W12" s="174">
        <f>SUM(W11:AC11)</f>
        <v>23877906.666666664</v>
      </c>
      <c r="X12" s="174"/>
      <c r="Y12" s="174"/>
      <c r="Z12" s="174"/>
      <c r="AA12" s="174"/>
      <c r="AB12" s="174"/>
      <c r="AC12" s="174"/>
    </row>
  </sheetData>
  <mergeCells count="9">
    <mergeCell ref="B12:H12"/>
    <mergeCell ref="I12:O12"/>
    <mergeCell ref="P12:V12"/>
    <mergeCell ref="W12:AC12"/>
    <mergeCell ref="A2:AC2"/>
    <mergeCell ref="B3:H3"/>
    <mergeCell ref="I3:O3"/>
    <mergeCell ref="P3:V3"/>
    <mergeCell ref="W3:AC3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Q17"/>
  <sheetViews>
    <sheetView workbookViewId="0">
      <selection activeCell="A3" sqref="A3:Q17"/>
    </sheetView>
  </sheetViews>
  <sheetFormatPr baseColWidth="10" defaultRowHeight="10.5" x14ac:dyDescent="0.15"/>
  <cols>
    <col min="1" max="1" width="23.28515625" style="67" customWidth="1"/>
    <col min="2" max="2" width="11.5703125" style="89" hidden="1" customWidth="1"/>
    <col min="3" max="3" width="9.5703125" style="89" hidden="1" customWidth="1"/>
    <col min="4" max="4" width="10.7109375" style="90" hidden="1" customWidth="1"/>
    <col min="5" max="5" width="9.28515625" style="90" hidden="1" customWidth="1"/>
    <col min="6" max="6" width="11.5703125" style="89" hidden="1" customWidth="1"/>
    <col min="7" max="7" width="10" style="89" hidden="1" customWidth="1"/>
    <col min="8" max="8" width="10.5703125" style="90" hidden="1" customWidth="1"/>
    <col min="9" max="9" width="10" style="90" hidden="1" customWidth="1"/>
    <col min="10" max="10" width="11.42578125" style="89" hidden="1" customWidth="1"/>
    <col min="11" max="11" width="11" style="89" hidden="1" customWidth="1"/>
    <col min="12" max="12" width="11.42578125" style="90" hidden="1" customWidth="1"/>
    <col min="13" max="13" width="9.28515625" style="90" hidden="1" customWidth="1"/>
    <col min="14" max="14" width="13.85546875" style="67" customWidth="1"/>
    <col min="15" max="15" width="10.85546875" style="67" customWidth="1"/>
    <col min="16" max="16" width="10.7109375" style="67" customWidth="1"/>
    <col min="17" max="17" width="9.5703125" style="67" customWidth="1"/>
    <col min="18" max="16384" width="11.42578125" style="67"/>
  </cols>
  <sheetData>
    <row r="3" spans="1:17" x14ac:dyDescent="0.15">
      <c r="A3" s="129" t="s">
        <v>179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  <c r="Q3" s="129"/>
    </row>
    <row r="4" spans="1:17" x14ac:dyDescent="0.15">
      <c r="A4" s="71"/>
      <c r="B4" s="129" t="s">
        <v>149</v>
      </c>
      <c r="C4" s="148"/>
      <c r="D4" s="148"/>
      <c r="E4" s="148"/>
      <c r="F4" s="153" t="s">
        <v>150</v>
      </c>
      <c r="G4" s="154"/>
      <c r="H4" s="154"/>
      <c r="I4" s="154"/>
      <c r="J4" s="129" t="s">
        <v>151</v>
      </c>
      <c r="K4" s="148"/>
      <c r="L4" s="148"/>
      <c r="M4" s="148"/>
      <c r="N4" s="153" t="s">
        <v>156</v>
      </c>
      <c r="O4" s="154"/>
      <c r="P4" s="154"/>
      <c r="Q4" s="154"/>
    </row>
    <row r="5" spans="1:17" ht="21" x14ac:dyDescent="0.15">
      <c r="A5" s="52" t="s">
        <v>0</v>
      </c>
      <c r="B5" s="52" t="s">
        <v>46</v>
      </c>
      <c r="C5" s="52" t="s">
        <v>47</v>
      </c>
      <c r="D5" s="83" t="s">
        <v>19</v>
      </c>
      <c r="E5" s="50" t="s">
        <v>48</v>
      </c>
      <c r="F5" s="51" t="s">
        <v>46</v>
      </c>
      <c r="G5" s="51" t="s">
        <v>47</v>
      </c>
      <c r="H5" s="84" t="s">
        <v>19</v>
      </c>
      <c r="I5" s="51" t="s">
        <v>48</v>
      </c>
      <c r="J5" s="56" t="s">
        <v>46</v>
      </c>
      <c r="K5" s="56" t="s">
        <v>47</v>
      </c>
      <c r="L5" s="85" t="s">
        <v>19</v>
      </c>
      <c r="M5" s="86" t="s">
        <v>48</v>
      </c>
      <c r="N5" s="51" t="s">
        <v>46</v>
      </c>
      <c r="O5" s="51" t="s">
        <v>47</v>
      </c>
      <c r="P5" s="84" t="s">
        <v>19</v>
      </c>
      <c r="Q5" s="51" t="s">
        <v>48</v>
      </c>
    </row>
    <row r="6" spans="1:17" x14ac:dyDescent="0.15">
      <c r="A6" s="7" t="s">
        <v>37</v>
      </c>
      <c r="B6" s="76" t="s">
        <v>32</v>
      </c>
      <c r="C6" s="77">
        <v>358200</v>
      </c>
      <c r="D6" s="76" t="s">
        <v>32</v>
      </c>
      <c r="E6" s="76" t="s">
        <v>32</v>
      </c>
      <c r="F6" s="80" t="s">
        <v>32</v>
      </c>
      <c r="G6" s="81">
        <v>380600</v>
      </c>
      <c r="H6" s="80" t="s">
        <v>32</v>
      </c>
      <c r="I6" s="80" t="s">
        <v>32</v>
      </c>
      <c r="J6" s="76" t="s">
        <v>32</v>
      </c>
      <c r="K6" s="77">
        <v>341120</v>
      </c>
      <c r="L6" s="76" t="s">
        <v>32</v>
      </c>
      <c r="M6" s="76" t="s">
        <v>32</v>
      </c>
      <c r="N6" s="87" t="s">
        <v>32</v>
      </c>
      <c r="O6" s="91">
        <f>SUM(C6+G6+K6)/3</f>
        <v>359973.33333333331</v>
      </c>
      <c r="P6" s="87" t="s">
        <v>32</v>
      </c>
      <c r="Q6" s="87" t="s">
        <v>32</v>
      </c>
    </row>
    <row r="7" spans="1:17" x14ac:dyDescent="0.15">
      <c r="A7" s="82" t="s">
        <v>176</v>
      </c>
      <c r="B7" s="76" t="s">
        <v>32</v>
      </c>
      <c r="C7" s="77">
        <v>304800</v>
      </c>
      <c r="D7" s="76" t="s">
        <v>32</v>
      </c>
      <c r="E7" s="76" t="s">
        <v>32</v>
      </c>
      <c r="F7" s="80" t="s">
        <v>32</v>
      </c>
      <c r="G7" s="81">
        <v>323200</v>
      </c>
      <c r="H7" s="80" t="s">
        <v>32</v>
      </c>
      <c r="I7" s="80" t="s">
        <v>32</v>
      </c>
      <c r="J7" s="76" t="s">
        <v>32</v>
      </c>
      <c r="K7" s="77">
        <v>289400</v>
      </c>
      <c r="L7" s="76" t="s">
        <v>32</v>
      </c>
      <c r="M7" s="76" t="s">
        <v>32</v>
      </c>
      <c r="N7" s="87" t="s">
        <v>32</v>
      </c>
      <c r="O7" s="91">
        <f t="shared" ref="O7:O16" si="0">SUM(C7+G7+K7)/3</f>
        <v>305800</v>
      </c>
      <c r="P7" s="87" t="s">
        <v>32</v>
      </c>
      <c r="Q7" s="87" t="s">
        <v>32</v>
      </c>
    </row>
    <row r="8" spans="1:17" x14ac:dyDescent="0.15">
      <c r="A8" s="82" t="s">
        <v>177</v>
      </c>
      <c r="B8" s="76" t="s">
        <v>32</v>
      </c>
      <c r="C8" s="77">
        <v>353300</v>
      </c>
      <c r="D8" s="76" t="s">
        <v>32</v>
      </c>
      <c r="E8" s="76" t="s">
        <v>32</v>
      </c>
      <c r="F8" s="80" t="s">
        <v>32</v>
      </c>
      <c r="G8" s="81">
        <v>375500</v>
      </c>
      <c r="H8" s="80" t="s">
        <v>32</v>
      </c>
      <c r="I8" s="80" t="s">
        <v>32</v>
      </c>
      <c r="J8" s="76" t="s">
        <v>32</v>
      </c>
      <c r="K8" s="77">
        <v>334500</v>
      </c>
      <c r="L8" s="76" t="s">
        <v>32</v>
      </c>
      <c r="M8" s="76" t="s">
        <v>32</v>
      </c>
      <c r="N8" s="87" t="s">
        <v>32</v>
      </c>
      <c r="O8" s="91">
        <f t="shared" si="0"/>
        <v>354433.33333333331</v>
      </c>
      <c r="P8" s="87" t="s">
        <v>32</v>
      </c>
      <c r="Q8" s="87" t="s">
        <v>32</v>
      </c>
    </row>
    <row r="9" spans="1:17" x14ac:dyDescent="0.15">
      <c r="A9" s="7" t="s">
        <v>31</v>
      </c>
      <c r="B9" s="77">
        <v>142200</v>
      </c>
      <c r="C9" s="77">
        <v>558200</v>
      </c>
      <c r="D9" s="88">
        <v>152000</v>
      </c>
      <c r="E9" s="88">
        <v>136200</v>
      </c>
      <c r="F9" s="81">
        <v>152000</v>
      </c>
      <c r="G9" s="81">
        <v>592600</v>
      </c>
      <c r="H9" s="81">
        <v>162200</v>
      </c>
      <c r="I9" s="81">
        <v>145300</v>
      </c>
      <c r="J9" s="77">
        <v>135200</v>
      </c>
      <c r="K9" s="77">
        <v>530600</v>
      </c>
      <c r="L9" s="88">
        <v>143520</v>
      </c>
      <c r="M9" s="88">
        <v>127920</v>
      </c>
      <c r="N9" s="91">
        <f>SUM(B9+F9+J9)/3</f>
        <v>143133.33333333334</v>
      </c>
      <c r="O9" s="91">
        <f t="shared" si="0"/>
        <v>560466.66666666663</v>
      </c>
      <c r="P9" s="91">
        <f>SUM(D9+H9+L9)/3</f>
        <v>152573.33333333334</v>
      </c>
      <c r="Q9" s="91">
        <f>SUM(E9+I9+M9)/3</f>
        <v>136473.33333333334</v>
      </c>
    </row>
    <row r="10" spans="1:17" x14ac:dyDescent="0.15">
      <c r="A10" s="7" t="s">
        <v>33</v>
      </c>
      <c r="B10" s="77">
        <v>142200</v>
      </c>
      <c r="C10" s="77">
        <v>558200</v>
      </c>
      <c r="D10" s="88">
        <v>152000</v>
      </c>
      <c r="E10" s="88">
        <v>136200</v>
      </c>
      <c r="F10" s="81">
        <v>152000</v>
      </c>
      <c r="G10" s="81">
        <v>592600</v>
      </c>
      <c r="H10" s="81">
        <v>162200</v>
      </c>
      <c r="I10" s="81">
        <v>145300</v>
      </c>
      <c r="J10" s="77">
        <v>135200</v>
      </c>
      <c r="K10" s="77">
        <v>530600</v>
      </c>
      <c r="L10" s="88">
        <v>143520</v>
      </c>
      <c r="M10" s="88">
        <v>127920</v>
      </c>
      <c r="N10" s="91">
        <f t="shared" ref="N10:N13" si="1">SUM(B10+F10+J10)/3</f>
        <v>143133.33333333334</v>
      </c>
      <c r="O10" s="91">
        <f t="shared" si="0"/>
        <v>560466.66666666663</v>
      </c>
      <c r="P10" s="91">
        <f t="shared" ref="P10:P13" si="2">SUM(D10+H10+L10)/3</f>
        <v>152573.33333333334</v>
      </c>
      <c r="Q10" s="91">
        <f t="shared" ref="Q10:Q11" si="3">SUM(E10+I10+M10)/3</f>
        <v>136473.33333333334</v>
      </c>
    </row>
    <row r="11" spans="1:17" x14ac:dyDescent="0.15">
      <c r="A11" s="7" t="s">
        <v>34</v>
      </c>
      <c r="B11" s="77">
        <v>142200</v>
      </c>
      <c r="C11" s="77">
        <v>558200</v>
      </c>
      <c r="D11" s="88">
        <v>152000</v>
      </c>
      <c r="E11" s="88">
        <v>136200</v>
      </c>
      <c r="F11" s="81">
        <v>152000</v>
      </c>
      <c r="G11" s="81">
        <v>592600</v>
      </c>
      <c r="H11" s="81">
        <v>162200</v>
      </c>
      <c r="I11" s="81">
        <v>145300</v>
      </c>
      <c r="J11" s="77">
        <v>135200</v>
      </c>
      <c r="K11" s="77">
        <v>530600</v>
      </c>
      <c r="L11" s="88">
        <v>143520</v>
      </c>
      <c r="M11" s="88">
        <v>127920</v>
      </c>
      <c r="N11" s="91">
        <f t="shared" si="1"/>
        <v>143133.33333333334</v>
      </c>
      <c r="O11" s="91">
        <f t="shared" si="0"/>
        <v>560466.66666666663</v>
      </c>
      <c r="P11" s="91">
        <f t="shared" si="2"/>
        <v>152573.33333333334</v>
      </c>
      <c r="Q11" s="91">
        <f t="shared" si="3"/>
        <v>136473.33333333334</v>
      </c>
    </row>
    <row r="12" spans="1:17" x14ac:dyDescent="0.15">
      <c r="A12" s="7" t="s">
        <v>35</v>
      </c>
      <c r="B12" s="77">
        <v>153800</v>
      </c>
      <c r="C12" s="77">
        <v>558200</v>
      </c>
      <c r="D12" s="88">
        <v>152000</v>
      </c>
      <c r="E12" s="88" t="s">
        <v>32</v>
      </c>
      <c r="F12" s="81">
        <v>152000</v>
      </c>
      <c r="G12" s="81">
        <v>592600</v>
      </c>
      <c r="H12" s="81">
        <v>162200</v>
      </c>
      <c r="I12" s="81" t="s">
        <v>32</v>
      </c>
      <c r="J12" s="77">
        <v>145600</v>
      </c>
      <c r="K12" s="77">
        <v>530600</v>
      </c>
      <c r="L12" s="88">
        <v>143520</v>
      </c>
      <c r="M12" s="88" t="s">
        <v>32</v>
      </c>
      <c r="N12" s="91">
        <f t="shared" si="1"/>
        <v>150466.66666666666</v>
      </c>
      <c r="O12" s="91">
        <f t="shared" si="0"/>
        <v>560466.66666666663</v>
      </c>
      <c r="P12" s="91">
        <f t="shared" si="2"/>
        <v>152573.33333333334</v>
      </c>
      <c r="Q12" s="91" t="s">
        <v>32</v>
      </c>
    </row>
    <row r="13" spans="1:17" x14ac:dyDescent="0.15">
      <c r="A13" s="7" t="s">
        <v>178</v>
      </c>
      <c r="B13" s="77">
        <v>153800</v>
      </c>
      <c r="C13" s="77">
        <v>610000</v>
      </c>
      <c r="D13" s="88">
        <v>152000</v>
      </c>
      <c r="E13" s="88">
        <v>136200</v>
      </c>
      <c r="F13" s="81">
        <v>164000</v>
      </c>
      <c r="G13" s="81">
        <v>647600</v>
      </c>
      <c r="H13" s="81">
        <v>162200</v>
      </c>
      <c r="I13" s="81">
        <v>145300</v>
      </c>
      <c r="J13" s="77">
        <v>145600</v>
      </c>
      <c r="K13" s="77">
        <v>580900</v>
      </c>
      <c r="L13" s="88">
        <v>143520</v>
      </c>
      <c r="M13" s="88">
        <v>127920</v>
      </c>
      <c r="N13" s="91">
        <f t="shared" si="1"/>
        <v>154466.66666666666</v>
      </c>
      <c r="O13" s="91">
        <f t="shared" si="0"/>
        <v>612833.33333333337</v>
      </c>
      <c r="P13" s="91">
        <f t="shared" si="2"/>
        <v>152573.33333333334</v>
      </c>
      <c r="Q13" s="91">
        <f>SUM(E13+I13+M13)/3</f>
        <v>136473.33333333334</v>
      </c>
    </row>
    <row r="14" spans="1:17" x14ac:dyDescent="0.15">
      <c r="A14" s="7" t="s">
        <v>53</v>
      </c>
      <c r="B14" s="76" t="s">
        <v>32</v>
      </c>
      <c r="C14" s="77">
        <v>557200</v>
      </c>
      <c r="D14" s="76" t="s">
        <v>32</v>
      </c>
      <c r="E14" s="76" t="s">
        <v>32</v>
      </c>
      <c r="F14" s="80" t="s">
        <v>32</v>
      </c>
      <c r="G14" s="81">
        <v>592600</v>
      </c>
      <c r="H14" s="80" t="s">
        <v>32</v>
      </c>
      <c r="I14" s="80" t="s">
        <v>32</v>
      </c>
      <c r="J14" s="76" t="s">
        <v>32</v>
      </c>
      <c r="K14" s="77">
        <v>529600</v>
      </c>
      <c r="L14" s="76" t="s">
        <v>32</v>
      </c>
      <c r="M14" s="76" t="s">
        <v>32</v>
      </c>
      <c r="N14" s="87" t="s">
        <v>32</v>
      </c>
      <c r="O14" s="91">
        <f t="shared" si="0"/>
        <v>559800</v>
      </c>
      <c r="P14" s="87" t="s">
        <v>32</v>
      </c>
      <c r="Q14" s="87" t="s">
        <v>32</v>
      </c>
    </row>
    <row r="15" spans="1:17" x14ac:dyDescent="0.15">
      <c r="A15" s="7" t="s">
        <v>54</v>
      </c>
      <c r="B15" s="76" t="s">
        <v>32</v>
      </c>
      <c r="C15" s="77">
        <v>472500</v>
      </c>
      <c r="D15" s="76" t="s">
        <v>32</v>
      </c>
      <c r="E15" s="76" t="s">
        <v>32</v>
      </c>
      <c r="F15" s="80" t="s">
        <v>32</v>
      </c>
      <c r="G15" s="81">
        <v>500800</v>
      </c>
      <c r="H15" s="80" t="s">
        <v>32</v>
      </c>
      <c r="I15" s="80" t="s">
        <v>32</v>
      </c>
      <c r="J15" s="76" t="s">
        <v>32</v>
      </c>
      <c r="K15" s="77">
        <v>450000</v>
      </c>
      <c r="L15" s="76" t="s">
        <v>32</v>
      </c>
      <c r="M15" s="76" t="s">
        <v>32</v>
      </c>
      <c r="N15" s="87" t="s">
        <v>32</v>
      </c>
      <c r="O15" s="91">
        <f t="shared" si="0"/>
        <v>474433.33333333331</v>
      </c>
      <c r="P15" s="87" t="s">
        <v>32</v>
      </c>
      <c r="Q15" s="87" t="s">
        <v>32</v>
      </c>
    </row>
    <row r="16" spans="1:17" x14ac:dyDescent="0.15">
      <c r="A16" s="53" t="s">
        <v>9</v>
      </c>
      <c r="B16" s="77">
        <f t="shared" ref="B16:M16" si="4">SUM(B6:B15)</f>
        <v>734200</v>
      </c>
      <c r="C16" s="77">
        <f t="shared" si="4"/>
        <v>4888800</v>
      </c>
      <c r="D16" s="77">
        <f t="shared" si="4"/>
        <v>760000</v>
      </c>
      <c r="E16" s="77">
        <f t="shared" si="4"/>
        <v>544800</v>
      </c>
      <c r="F16" s="81">
        <f t="shared" si="4"/>
        <v>772000</v>
      </c>
      <c r="G16" s="81">
        <f t="shared" si="4"/>
        <v>5190700</v>
      </c>
      <c r="H16" s="81">
        <f t="shared" si="4"/>
        <v>811000</v>
      </c>
      <c r="I16" s="81">
        <f t="shared" si="4"/>
        <v>581200</v>
      </c>
      <c r="J16" s="77">
        <f t="shared" si="4"/>
        <v>696800</v>
      </c>
      <c r="K16" s="77">
        <f t="shared" si="4"/>
        <v>4647920</v>
      </c>
      <c r="L16" s="88">
        <f t="shared" si="4"/>
        <v>717600</v>
      </c>
      <c r="M16" s="88">
        <f t="shared" si="4"/>
        <v>511680</v>
      </c>
      <c r="N16" s="91">
        <f>N9+N10+N11+N12+N13</f>
        <v>734333.33333333326</v>
      </c>
      <c r="O16" s="91">
        <f t="shared" si="0"/>
        <v>4909140</v>
      </c>
      <c r="P16" s="91">
        <f>SUM(P9:P13)</f>
        <v>762866.66666666674</v>
      </c>
      <c r="Q16" s="91">
        <f>SUM(Q9:Q13)</f>
        <v>545893.33333333337</v>
      </c>
    </row>
    <row r="17" spans="1:17" s="90" customFormat="1" x14ac:dyDescent="0.15">
      <c r="A17" s="83" t="s">
        <v>9</v>
      </c>
      <c r="B17" s="142">
        <f>+B16+C16+D16+E16</f>
        <v>6927800</v>
      </c>
      <c r="C17" s="142"/>
      <c r="D17" s="142"/>
      <c r="E17" s="142"/>
      <c r="F17" s="142">
        <f>+F16+G16+H16+I16</f>
        <v>7354900</v>
      </c>
      <c r="G17" s="142"/>
      <c r="H17" s="142"/>
      <c r="I17" s="142"/>
      <c r="J17" s="143">
        <f>+J16+K16+L16+M16</f>
        <v>6574000</v>
      </c>
      <c r="K17" s="143"/>
      <c r="L17" s="143"/>
      <c r="M17" s="143"/>
      <c r="N17" s="142">
        <f>+N16+O16+P16+Q16</f>
        <v>6952233.333333333</v>
      </c>
      <c r="O17" s="142"/>
      <c r="P17" s="142"/>
      <c r="Q17" s="142"/>
    </row>
  </sheetData>
  <mergeCells count="9">
    <mergeCell ref="A3:Q3"/>
    <mergeCell ref="N4:Q4"/>
    <mergeCell ref="N17:Q17"/>
    <mergeCell ref="B17:E17"/>
    <mergeCell ref="F17:I17"/>
    <mergeCell ref="J17:M17"/>
    <mergeCell ref="B4:E4"/>
    <mergeCell ref="F4:I4"/>
    <mergeCell ref="J4:M4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2"/>
  <sheetViews>
    <sheetView workbookViewId="0">
      <selection activeCell="I16" sqref="I16"/>
    </sheetView>
  </sheetViews>
  <sheetFormatPr baseColWidth="10" defaultRowHeight="14.25" x14ac:dyDescent="0.2"/>
  <cols>
    <col min="1" max="1" width="11.42578125" style="20"/>
    <col min="2" max="2" width="11.42578125" style="20" customWidth="1"/>
    <col min="3" max="3" width="9.85546875" style="20" customWidth="1"/>
    <col min="4" max="5" width="11.42578125" style="20"/>
    <col min="6" max="6" width="10.140625" style="20" customWidth="1"/>
    <col min="7" max="7" width="11" style="20" customWidth="1"/>
    <col min="8" max="8" width="10.28515625" style="20" customWidth="1"/>
    <col min="9" max="9" width="13.42578125" style="20" customWidth="1"/>
    <col min="10" max="16384" width="11.42578125" style="20"/>
  </cols>
  <sheetData>
    <row r="1" spans="2:9" ht="13.5" customHeight="1" x14ac:dyDescent="0.2"/>
    <row r="2" spans="2:9" x14ac:dyDescent="0.2">
      <c r="B2" s="155" t="s">
        <v>180</v>
      </c>
      <c r="C2" s="155"/>
      <c r="D2" s="155"/>
      <c r="E2" s="155"/>
      <c r="F2" s="155"/>
      <c r="G2" s="155"/>
      <c r="H2" s="155"/>
      <c r="I2" s="155"/>
    </row>
    <row r="3" spans="2:9" ht="15" customHeight="1" x14ac:dyDescent="0.2">
      <c r="B3" s="130" t="s">
        <v>0</v>
      </c>
      <c r="C3" s="130" t="s">
        <v>10</v>
      </c>
      <c r="D3" s="130" t="s">
        <v>55</v>
      </c>
      <c r="E3" s="130"/>
      <c r="F3" s="130" t="s">
        <v>157</v>
      </c>
      <c r="G3" s="126" t="s">
        <v>158</v>
      </c>
      <c r="H3" s="130" t="s">
        <v>159</v>
      </c>
      <c r="I3" s="157" t="s">
        <v>156</v>
      </c>
    </row>
    <row r="4" spans="2:9" ht="29.25" customHeight="1" x14ac:dyDescent="0.2">
      <c r="B4" s="130"/>
      <c r="C4" s="130"/>
      <c r="D4" s="130"/>
      <c r="E4" s="130"/>
      <c r="F4" s="130"/>
      <c r="G4" s="126"/>
      <c r="H4" s="130"/>
      <c r="I4" s="157"/>
    </row>
    <row r="5" spans="2:9" s="21" customFormat="1" ht="39.75" customHeight="1" x14ac:dyDescent="0.2">
      <c r="B5" s="55" t="s">
        <v>11</v>
      </c>
      <c r="C5" s="55">
        <v>9</v>
      </c>
      <c r="D5" s="158" t="s">
        <v>56</v>
      </c>
      <c r="E5" s="158"/>
      <c r="F5" s="9">
        <v>557300</v>
      </c>
      <c r="G5" s="15">
        <v>590800</v>
      </c>
      <c r="H5" s="9">
        <v>530180</v>
      </c>
      <c r="I5" s="92">
        <f>SUM(F5+G5+H5)/3</f>
        <v>559426.66666666663</v>
      </c>
    </row>
    <row r="6" spans="2:9" s="21" customFormat="1" ht="20.25" customHeight="1" x14ac:dyDescent="0.2">
      <c r="B6" s="55" t="s">
        <v>12</v>
      </c>
      <c r="C6" s="55">
        <v>8</v>
      </c>
      <c r="D6" s="158" t="s">
        <v>56</v>
      </c>
      <c r="E6" s="158"/>
      <c r="F6" s="9">
        <v>513000</v>
      </c>
      <c r="G6" s="15">
        <v>543800</v>
      </c>
      <c r="H6" s="9">
        <v>488040</v>
      </c>
      <c r="I6" s="92">
        <f t="shared" ref="I6:I10" si="0">SUM(F6+G6+H6)/3</f>
        <v>514946.66666666669</v>
      </c>
    </row>
    <row r="7" spans="2:9" s="21" customFormat="1" ht="20.25" customHeight="1" x14ac:dyDescent="0.2">
      <c r="B7" s="55" t="s">
        <v>57</v>
      </c>
      <c r="C7" s="55">
        <v>1</v>
      </c>
      <c r="D7" s="158" t="s">
        <v>56</v>
      </c>
      <c r="E7" s="158"/>
      <c r="F7" s="9">
        <v>513000</v>
      </c>
      <c r="G7" s="15">
        <v>543800</v>
      </c>
      <c r="H7" s="9">
        <v>488040</v>
      </c>
      <c r="I7" s="92">
        <f t="shared" si="0"/>
        <v>514946.66666666669</v>
      </c>
    </row>
    <row r="8" spans="2:9" s="21" customFormat="1" ht="20.25" customHeight="1" x14ac:dyDescent="0.2">
      <c r="B8" s="55" t="s">
        <v>14</v>
      </c>
      <c r="C8" s="55">
        <v>11</v>
      </c>
      <c r="D8" s="158" t="s">
        <v>56</v>
      </c>
      <c r="E8" s="158"/>
      <c r="F8" s="9">
        <v>557300</v>
      </c>
      <c r="G8" s="15">
        <v>590800</v>
      </c>
      <c r="H8" s="9">
        <v>605640</v>
      </c>
      <c r="I8" s="92">
        <f t="shared" si="0"/>
        <v>584580</v>
      </c>
    </row>
    <row r="9" spans="2:9" s="21" customFormat="1" ht="20.25" customHeight="1" x14ac:dyDescent="0.2">
      <c r="B9" s="55" t="s">
        <v>15</v>
      </c>
      <c r="C9" s="55">
        <v>2</v>
      </c>
      <c r="D9" s="158" t="s">
        <v>56</v>
      </c>
      <c r="E9" s="158"/>
      <c r="F9" s="9">
        <v>513000</v>
      </c>
      <c r="G9" s="15">
        <v>543800</v>
      </c>
      <c r="H9" s="9">
        <v>474320</v>
      </c>
      <c r="I9" s="92">
        <f t="shared" si="0"/>
        <v>510373.33333333331</v>
      </c>
    </row>
    <row r="10" spans="2:9" s="21" customFormat="1" ht="20.25" customHeight="1" x14ac:dyDescent="0.2">
      <c r="B10" s="55" t="s">
        <v>58</v>
      </c>
      <c r="C10" s="55">
        <v>2</v>
      </c>
      <c r="D10" s="158" t="s">
        <v>56</v>
      </c>
      <c r="E10" s="158"/>
      <c r="F10" s="9">
        <v>620000</v>
      </c>
      <c r="G10" s="15">
        <v>658000</v>
      </c>
      <c r="H10" s="9">
        <v>605640</v>
      </c>
      <c r="I10" s="92">
        <f t="shared" si="0"/>
        <v>627880</v>
      </c>
    </row>
    <row r="11" spans="2:9" s="103" customFormat="1" x14ac:dyDescent="0.2">
      <c r="B11" s="156" t="s">
        <v>9</v>
      </c>
      <c r="C11" s="156"/>
      <c r="D11" s="156"/>
      <c r="E11" s="156"/>
      <c r="F11" s="98">
        <f>SUM(F5:F10)</f>
        <v>3273600</v>
      </c>
      <c r="G11" s="98">
        <f>SUM(G5:G10)</f>
        <v>3471000</v>
      </c>
      <c r="H11" s="101">
        <f>SUM(H5:H10)</f>
        <v>3191860</v>
      </c>
      <c r="I11" s="102">
        <f>SUM(I5:I10)</f>
        <v>3312153.3333333335</v>
      </c>
    </row>
    <row r="12" spans="2:9" x14ac:dyDescent="0.2">
      <c r="B12" s="18"/>
      <c r="C12" s="18"/>
      <c r="D12" s="18"/>
      <c r="E12" s="18"/>
      <c r="F12" s="18"/>
      <c r="G12" s="18"/>
      <c r="H12" s="19"/>
    </row>
  </sheetData>
  <mergeCells count="15">
    <mergeCell ref="B2:I2"/>
    <mergeCell ref="B11:E11"/>
    <mergeCell ref="I3:I4"/>
    <mergeCell ref="D9:E9"/>
    <mergeCell ref="D10:E10"/>
    <mergeCell ref="D7:E7"/>
    <mergeCell ref="D8:E8"/>
    <mergeCell ref="D5:E5"/>
    <mergeCell ref="D6:E6"/>
    <mergeCell ref="G3:G4"/>
    <mergeCell ref="H3:H4"/>
    <mergeCell ref="B3:B4"/>
    <mergeCell ref="C3:C4"/>
    <mergeCell ref="D3:E4"/>
    <mergeCell ref="F3:F4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09"/>
  <sheetViews>
    <sheetView topLeftCell="C91" workbookViewId="0">
      <selection activeCell="N8" sqref="N8"/>
    </sheetView>
  </sheetViews>
  <sheetFormatPr baseColWidth="10" defaultRowHeight="15" x14ac:dyDescent="0.25"/>
  <cols>
    <col min="2" max="2" width="13.140625" customWidth="1"/>
    <col min="3" max="3" width="14" style="23" customWidth="1"/>
    <col min="4" max="4" width="24.140625" customWidth="1"/>
    <col min="5" max="5" width="19.42578125" style="23" customWidth="1"/>
    <col min="6" max="6" width="16.7109375" customWidth="1"/>
    <col min="7" max="7" width="19.5703125" customWidth="1"/>
    <col min="8" max="8" width="17.42578125" style="22" customWidth="1"/>
    <col min="9" max="9" width="11.42578125" style="22"/>
  </cols>
  <sheetData>
    <row r="2" spans="2:8" ht="29.25" customHeight="1" x14ac:dyDescent="0.25">
      <c r="B2" s="169" t="s">
        <v>181</v>
      </c>
      <c r="C2" s="169"/>
      <c r="D2" s="169"/>
      <c r="E2" s="169"/>
      <c r="F2" s="169"/>
      <c r="G2" s="169"/>
      <c r="H2" s="169"/>
    </row>
    <row r="3" spans="2:8" ht="29.25" customHeight="1" x14ac:dyDescent="0.25">
      <c r="B3" s="168" t="s">
        <v>0</v>
      </c>
      <c r="C3" s="168" t="s">
        <v>59</v>
      </c>
      <c r="D3" s="168" t="s">
        <v>60</v>
      </c>
      <c r="E3" s="130" t="s">
        <v>157</v>
      </c>
      <c r="F3" s="130" t="s">
        <v>158</v>
      </c>
      <c r="G3" s="130" t="s">
        <v>159</v>
      </c>
      <c r="H3" s="126" t="s">
        <v>156</v>
      </c>
    </row>
    <row r="4" spans="2:8" ht="15" customHeight="1" x14ac:dyDescent="0.25">
      <c r="B4" s="168"/>
      <c r="C4" s="168"/>
      <c r="D4" s="168"/>
      <c r="E4" s="130"/>
      <c r="F4" s="130"/>
      <c r="G4" s="130"/>
      <c r="H4" s="126"/>
    </row>
    <row r="5" spans="2:8" x14ac:dyDescent="0.25">
      <c r="B5" s="159" t="s">
        <v>67</v>
      </c>
      <c r="C5" s="159" t="s">
        <v>184</v>
      </c>
      <c r="D5" s="30" t="s">
        <v>127</v>
      </c>
      <c r="E5" s="36">
        <v>623500</v>
      </c>
      <c r="F5" s="36">
        <v>661900</v>
      </c>
      <c r="G5" s="36">
        <v>593800</v>
      </c>
      <c r="H5" s="109">
        <f>SUM(E5+F5+G5)/3</f>
        <v>626400</v>
      </c>
    </row>
    <row r="6" spans="2:8" x14ac:dyDescent="0.25">
      <c r="B6" s="159"/>
      <c r="C6" s="159"/>
      <c r="D6" s="31" t="s">
        <v>63</v>
      </c>
      <c r="E6" s="38">
        <v>349500</v>
      </c>
      <c r="F6" s="36">
        <v>370500</v>
      </c>
      <c r="G6" s="39">
        <v>332800</v>
      </c>
      <c r="H6" s="109">
        <f t="shared" ref="H6:H69" si="0">SUM(E6+F6+G6)/3</f>
        <v>350933.33333333331</v>
      </c>
    </row>
    <row r="7" spans="2:8" x14ac:dyDescent="0.25">
      <c r="B7" s="160" t="s">
        <v>68</v>
      </c>
      <c r="C7" s="160" t="s">
        <v>69</v>
      </c>
      <c r="D7" s="34" t="s">
        <v>127</v>
      </c>
      <c r="E7" s="40">
        <v>623500</v>
      </c>
      <c r="F7" s="49">
        <v>665300</v>
      </c>
      <c r="G7" s="41">
        <v>593800</v>
      </c>
      <c r="H7" s="109">
        <f t="shared" si="0"/>
        <v>627533.33333333337</v>
      </c>
    </row>
    <row r="8" spans="2:8" x14ac:dyDescent="0.25">
      <c r="B8" s="160"/>
      <c r="C8" s="160"/>
      <c r="D8" s="35" t="s">
        <v>63</v>
      </c>
      <c r="E8" s="40">
        <v>349500</v>
      </c>
      <c r="F8" s="49">
        <v>380500</v>
      </c>
      <c r="G8" s="41">
        <v>332800</v>
      </c>
      <c r="H8" s="109">
        <f t="shared" si="0"/>
        <v>354266.66666666669</v>
      </c>
    </row>
    <row r="9" spans="2:8" x14ac:dyDescent="0.25">
      <c r="B9" s="159" t="s">
        <v>61</v>
      </c>
      <c r="C9" s="159" t="s">
        <v>62</v>
      </c>
      <c r="D9" s="31" t="s">
        <v>63</v>
      </c>
      <c r="E9" s="38">
        <v>115600</v>
      </c>
      <c r="F9" s="36">
        <v>123600</v>
      </c>
      <c r="G9" s="39">
        <v>109200</v>
      </c>
      <c r="H9" s="109">
        <f t="shared" si="0"/>
        <v>116133.33333333333</v>
      </c>
    </row>
    <row r="10" spans="2:8" x14ac:dyDescent="0.25">
      <c r="B10" s="159"/>
      <c r="C10" s="159"/>
      <c r="D10" s="31" t="s">
        <v>64</v>
      </c>
      <c r="E10" s="38">
        <v>89500</v>
      </c>
      <c r="F10" s="36">
        <v>95900</v>
      </c>
      <c r="G10" s="39">
        <v>84300</v>
      </c>
      <c r="H10" s="109">
        <f t="shared" si="0"/>
        <v>89900</v>
      </c>
    </row>
    <row r="11" spans="2:8" x14ac:dyDescent="0.25">
      <c r="B11" s="159"/>
      <c r="C11" s="159"/>
      <c r="D11" s="31" t="s">
        <v>65</v>
      </c>
      <c r="E11" s="38">
        <v>62200</v>
      </c>
      <c r="F11" s="36">
        <v>65900</v>
      </c>
      <c r="G11" s="39">
        <v>58300</v>
      </c>
      <c r="H11" s="109">
        <f t="shared" si="0"/>
        <v>62133.333333333336</v>
      </c>
    </row>
    <row r="12" spans="2:8" x14ac:dyDescent="0.25">
      <c r="B12" s="160" t="s">
        <v>112</v>
      </c>
      <c r="C12" s="160" t="s">
        <v>113</v>
      </c>
      <c r="D12" s="35" t="s">
        <v>127</v>
      </c>
      <c r="E12" s="40">
        <v>558400</v>
      </c>
      <c r="F12" s="49">
        <v>592000</v>
      </c>
      <c r="G12" s="41">
        <v>530800</v>
      </c>
      <c r="H12" s="109">
        <f t="shared" si="0"/>
        <v>560400</v>
      </c>
    </row>
    <row r="13" spans="2:8" x14ac:dyDescent="0.25">
      <c r="B13" s="160"/>
      <c r="C13" s="160"/>
      <c r="D13" s="35" t="s">
        <v>63</v>
      </c>
      <c r="E13" s="40">
        <v>321500</v>
      </c>
      <c r="F13" s="49">
        <v>340800</v>
      </c>
      <c r="G13" s="41">
        <v>305200</v>
      </c>
      <c r="H13" s="109">
        <f t="shared" si="0"/>
        <v>322500</v>
      </c>
    </row>
    <row r="14" spans="2:8" x14ac:dyDescent="0.25">
      <c r="B14" s="160"/>
      <c r="C14" s="160"/>
      <c r="D14" s="35" t="s">
        <v>185</v>
      </c>
      <c r="E14" s="40">
        <v>201200</v>
      </c>
      <c r="F14" s="49">
        <v>214300</v>
      </c>
      <c r="G14" s="41">
        <v>190600</v>
      </c>
      <c r="H14" s="109">
        <f t="shared" si="0"/>
        <v>202033.33333333334</v>
      </c>
    </row>
    <row r="15" spans="2:8" x14ac:dyDescent="0.25">
      <c r="B15" s="159" t="s">
        <v>186</v>
      </c>
      <c r="C15" s="159" t="s">
        <v>187</v>
      </c>
      <c r="D15" s="31" t="s">
        <v>127</v>
      </c>
      <c r="E15" s="38">
        <v>612500</v>
      </c>
      <c r="F15" s="36">
        <v>650300</v>
      </c>
      <c r="G15" s="39">
        <v>582400</v>
      </c>
      <c r="H15" s="109">
        <f t="shared" si="0"/>
        <v>615066.66666666663</v>
      </c>
    </row>
    <row r="16" spans="2:8" x14ac:dyDescent="0.25">
      <c r="B16" s="159"/>
      <c r="C16" s="159"/>
      <c r="D16" s="31" t="s">
        <v>63</v>
      </c>
      <c r="E16" s="38">
        <v>350500</v>
      </c>
      <c r="F16" s="36">
        <v>372600</v>
      </c>
      <c r="G16" s="39">
        <v>332800</v>
      </c>
      <c r="H16" s="109">
        <f t="shared" si="0"/>
        <v>351966.66666666669</v>
      </c>
    </row>
    <row r="17" spans="2:8" x14ac:dyDescent="0.25">
      <c r="B17" s="159"/>
      <c r="C17" s="159"/>
      <c r="D17" s="31" t="s">
        <v>185</v>
      </c>
      <c r="E17" s="38">
        <v>222000</v>
      </c>
      <c r="F17" s="36">
        <v>235300</v>
      </c>
      <c r="G17" s="39">
        <v>210500</v>
      </c>
      <c r="H17" s="109">
        <f t="shared" si="0"/>
        <v>222600</v>
      </c>
    </row>
    <row r="18" spans="2:8" x14ac:dyDescent="0.25">
      <c r="B18" s="163" t="s">
        <v>71</v>
      </c>
      <c r="C18" s="163" t="s">
        <v>72</v>
      </c>
      <c r="D18" s="35" t="s">
        <v>188</v>
      </c>
      <c r="E18" s="40">
        <v>1023200</v>
      </c>
      <c r="F18" s="49">
        <v>1085500</v>
      </c>
      <c r="G18" s="41">
        <v>973500</v>
      </c>
      <c r="H18" s="109">
        <f t="shared" si="0"/>
        <v>1027400</v>
      </c>
    </row>
    <row r="19" spans="2:8" x14ac:dyDescent="0.25">
      <c r="B19" s="163"/>
      <c r="C19" s="163"/>
      <c r="D19" s="35" t="s">
        <v>189</v>
      </c>
      <c r="E19" s="40">
        <v>748200</v>
      </c>
      <c r="F19" s="49">
        <v>793000</v>
      </c>
      <c r="G19" s="41">
        <v>712500</v>
      </c>
      <c r="H19" s="109">
        <f t="shared" si="0"/>
        <v>751233.33333333337</v>
      </c>
    </row>
    <row r="20" spans="2:8" x14ac:dyDescent="0.25">
      <c r="B20" s="163"/>
      <c r="C20" s="163"/>
      <c r="D20" s="35" t="s">
        <v>63</v>
      </c>
      <c r="E20" s="40">
        <v>349500</v>
      </c>
      <c r="F20" s="49">
        <v>370500</v>
      </c>
      <c r="G20" s="41">
        <v>332800</v>
      </c>
      <c r="H20" s="109">
        <f t="shared" si="0"/>
        <v>350933.33333333331</v>
      </c>
    </row>
    <row r="21" spans="2:8" x14ac:dyDescent="0.25">
      <c r="B21" s="162" t="s">
        <v>114</v>
      </c>
      <c r="C21" s="162" t="s">
        <v>115</v>
      </c>
      <c r="D21" s="30" t="s">
        <v>190</v>
      </c>
      <c r="E21" s="38">
        <v>1161800</v>
      </c>
      <c r="F21" s="36">
        <v>1232800</v>
      </c>
      <c r="G21" s="39">
        <v>1105700</v>
      </c>
      <c r="H21" s="109">
        <f t="shared" si="0"/>
        <v>1166766.6666666667</v>
      </c>
    </row>
    <row r="22" spans="2:8" x14ac:dyDescent="0.25">
      <c r="B22" s="162"/>
      <c r="C22" s="162"/>
      <c r="D22" s="30" t="s">
        <v>191</v>
      </c>
      <c r="E22" s="38">
        <v>862400</v>
      </c>
      <c r="F22" s="36">
        <v>915200</v>
      </c>
      <c r="G22" s="39">
        <v>820350</v>
      </c>
      <c r="H22" s="109">
        <f t="shared" si="0"/>
        <v>865983.33333333337</v>
      </c>
    </row>
    <row r="23" spans="2:8" x14ac:dyDescent="0.25">
      <c r="B23" s="162"/>
      <c r="C23" s="162"/>
      <c r="D23" s="31" t="s">
        <v>63</v>
      </c>
      <c r="E23" s="38">
        <v>539200</v>
      </c>
      <c r="F23" s="36">
        <v>572500</v>
      </c>
      <c r="G23" s="39">
        <v>510700</v>
      </c>
      <c r="H23" s="109">
        <f t="shared" si="0"/>
        <v>540800</v>
      </c>
    </row>
    <row r="24" spans="2:8" x14ac:dyDescent="0.25">
      <c r="B24" s="160" t="s">
        <v>73</v>
      </c>
      <c r="C24" s="160" t="s">
        <v>126</v>
      </c>
      <c r="D24" s="35" t="s">
        <v>127</v>
      </c>
      <c r="E24" s="40">
        <v>295300</v>
      </c>
      <c r="F24" s="49">
        <v>313200</v>
      </c>
      <c r="G24" s="41">
        <v>280300</v>
      </c>
      <c r="H24" s="109">
        <f t="shared" si="0"/>
        <v>296266.66666666669</v>
      </c>
    </row>
    <row r="25" spans="2:8" x14ac:dyDescent="0.25">
      <c r="B25" s="160"/>
      <c r="C25" s="160"/>
      <c r="D25" s="35" t="s">
        <v>63</v>
      </c>
      <c r="E25" s="40">
        <v>180000</v>
      </c>
      <c r="F25" s="49">
        <v>190800</v>
      </c>
      <c r="G25" s="41">
        <v>170560</v>
      </c>
      <c r="H25" s="109">
        <f t="shared" si="0"/>
        <v>180453.33333333334</v>
      </c>
    </row>
    <row r="26" spans="2:8" ht="15.75" customHeight="1" x14ac:dyDescent="0.25">
      <c r="B26" s="159" t="s">
        <v>74</v>
      </c>
      <c r="C26" s="159" t="s">
        <v>126</v>
      </c>
      <c r="D26" s="31" t="s">
        <v>127</v>
      </c>
      <c r="E26" s="38">
        <v>295300</v>
      </c>
      <c r="F26" s="36">
        <v>313200</v>
      </c>
      <c r="G26" s="39">
        <v>280300</v>
      </c>
      <c r="H26" s="109">
        <f t="shared" si="0"/>
        <v>296266.66666666669</v>
      </c>
    </row>
    <row r="27" spans="2:8" x14ac:dyDescent="0.25">
      <c r="B27" s="159"/>
      <c r="C27" s="159"/>
      <c r="D27" s="31" t="s">
        <v>63</v>
      </c>
      <c r="E27" s="38">
        <v>180000</v>
      </c>
      <c r="F27" s="36">
        <v>190800</v>
      </c>
      <c r="G27" s="39">
        <v>170560</v>
      </c>
      <c r="H27" s="109">
        <f t="shared" si="0"/>
        <v>180453.33333333334</v>
      </c>
    </row>
    <row r="28" spans="2:8" x14ac:dyDescent="0.25">
      <c r="B28" s="160" t="s">
        <v>75</v>
      </c>
      <c r="C28" s="160" t="s">
        <v>126</v>
      </c>
      <c r="D28" s="35" t="s">
        <v>127</v>
      </c>
      <c r="E28" s="40">
        <v>295300</v>
      </c>
      <c r="F28" s="49">
        <v>313200</v>
      </c>
      <c r="G28" s="41">
        <v>280300</v>
      </c>
      <c r="H28" s="109">
        <f t="shared" si="0"/>
        <v>296266.66666666669</v>
      </c>
    </row>
    <row r="29" spans="2:8" x14ac:dyDescent="0.25">
      <c r="B29" s="160"/>
      <c r="C29" s="160"/>
      <c r="D29" s="35" t="s">
        <v>63</v>
      </c>
      <c r="E29" s="40">
        <v>180000</v>
      </c>
      <c r="F29" s="49">
        <v>190800</v>
      </c>
      <c r="G29" s="41">
        <v>170560</v>
      </c>
      <c r="H29" s="109">
        <f t="shared" si="0"/>
        <v>180453.33333333334</v>
      </c>
    </row>
    <row r="30" spans="2:8" x14ac:dyDescent="0.25">
      <c r="B30" s="159" t="s">
        <v>192</v>
      </c>
      <c r="C30" s="159" t="s">
        <v>193</v>
      </c>
      <c r="D30" s="31" t="s">
        <v>127</v>
      </c>
      <c r="E30" s="38">
        <v>295300</v>
      </c>
      <c r="F30" s="36">
        <v>313200</v>
      </c>
      <c r="G30" s="39">
        <v>280300</v>
      </c>
      <c r="H30" s="109">
        <f t="shared" si="0"/>
        <v>296266.66666666669</v>
      </c>
    </row>
    <row r="31" spans="2:8" x14ac:dyDescent="0.25">
      <c r="B31" s="159"/>
      <c r="C31" s="159"/>
      <c r="D31" s="31" t="s">
        <v>63</v>
      </c>
      <c r="E31" s="38">
        <v>180000</v>
      </c>
      <c r="F31" s="36">
        <v>190800</v>
      </c>
      <c r="G31" s="39">
        <v>170560</v>
      </c>
      <c r="H31" s="109">
        <f t="shared" si="0"/>
        <v>180453.33333333334</v>
      </c>
    </row>
    <row r="32" spans="2:8" x14ac:dyDescent="0.25">
      <c r="B32" s="47" t="s">
        <v>104</v>
      </c>
      <c r="C32" s="47" t="s">
        <v>105</v>
      </c>
      <c r="D32" s="35" t="s">
        <v>106</v>
      </c>
      <c r="E32" s="40">
        <v>274000</v>
      </c>
      <c r="F32" s="49">
        <v>290500</v>
      </c>
      <c r="G32" s="41">
        <v>260800</v>
      </c>
      <c r="H32" s="109">
        <f t="shared" si="0"/>
        <v>275100</v>
      </c>
    </row>
    <row r="33" spans="2:8" x14ac:dyDescent="0.25">
      <c r="B33" s="159" t="s">
        <v>116</v>
      </c>
      <c r="C33" s="159" t="s">
        <v>117</v>
      </c>
      <c r="D33" s="31" t="s">
        <v>118</v>
      </c>
      <c r="E33" s="38">
        <v>1456200</v>
      </c>
      <c r="F33" s="36">
        <v>1545800</v>
      </c>
      <c r="G33" s="39">
        <v>1385900</v>
      </c>
      <c r="H33" s="109">
        <f t="shared" si="0"/>
        <v>1462633.3333333333</v>
      </c>
    </row>
    <row r="34" spans="2:8" x14ac:dyDescent="0.25">
      <c r="B34" s="159"/>
      <c r="C34" s="159"/>
      <c r="D34" s="31" t="s">
        <v>119</v>
      </c>
      <c r="E34" s="38">
        <v>1360500</v>
      </c>
      <c r="F34" s="36">
        <v>1445200</v>
      </c>
      <c r="G34" s="39">
        <v>1294600</v>
      </c>
      <c r="H34" s="109">
        <f t="shared" si="0"/>
        <v>1366766.6666666667</v>
      </c>
    </row>
    <row r="35" spans="2:8" x14ac:dyDescent="0.25">
      <c r="B35" s="159"/>
      <c r="C35" s="159"/>
      <c r="D35" s="31" t="s">
        <v>120</v>
      </c>
      <c r="E35" s="38">
        <v>1453900</v>
      </c>
      <c r="F35" s="36">
        <v>1542200</v>
      </c>
      <c r="G35" s="39">
        <v>1383700</v>
      </c>
      <c r="H35" s="109">
        <f t="shared" si="0"/>
        <v>1459933.3333333333</v>
      </c>
    </row>
    <row r="36" spans="2:8" x14ac:dyDescent="0.25">
      <c r="B36" s="163" t="s">
        <v>146</v>
      </c>
      <c r="C36" s="160" t="s">
        <v>147</v>
      </c>
      <c r="D36" s="35" t="s">
        <v>127</v>
      </c>
      <c r="E36" s="40">
        <v>342800</v>
      </c>
      <c r="F36" s="49">
        <v>363400</v>
      </c>
      <c r="G36" s="41">
        <v>324480</v>
      </c>
      <c r="H36" s="109">
        <f t="shared" si="0"/>
        <v>343560</v>
      </c>
    </row>
    <row r="37" spans="2:8" x14ac:dyDescent="0.25">
      <c r="B37" s="163"/>
      <c r="C37" s="160"/>
      <c r="D37" s="35" t="s">
        <v>63</v>
      </c>
      <c r="E37" s="40">
        <v>226200</v>
      </c>
      <c r="F37" s="49">
        <v>239800</v>
      </c>
      <c r="G37" s="41">
        <v>215280</v>
      </c>
      <c r="H37" s="109">
        <f t="shared" si="0"/>
        <v>227093.33333333334</v>
      </c>
    </row>
    <row r="38" spans="2:8" x14ac:dyDescent="0.25">
      <c r="B38" s="162" t="s">
        <v>145</v>
      </c>
      <c r="C38" s="159" t="s">
        <v>147</v>
      </c>
      <c r="D38" s="31" t="s">
        <v>127</v>
      </c>
      <c r="E38" s="38">
        <v>342800</v>
      </c>
      <c r="F38" s="36">
        <v>363400</v>
      </c>
      <c r="G38" s="39">
        <v>324480</v>
      </c>
      <c r="H38" s="109">
        <f t="shared" si="0"/>
        <v>343560</v>
      </c>
    </row>
    <row r="39" spans="2:8" x14ac:dyDescent="0.25">
      <c r="B39" s="166"/>
      <c r="C39" s="167"/>
      <c r="D39" s="42" t="s">
        <v>63</v>
      </c>
      <c r="E39" s="43">
        <v>226200</v>
      </c>
      <c r="F39" s="36">
        <v>239800</v>
      </c>
      <c r="G39" s="39">
        <v>215280</v>
      </c>
      <c r="H39" s="109">
        <f t="shared" si="0"/>
        <v>227093.33333333334</v>
      </c>
    </row>
    <row r="40" spans="2:8" x14ac:dyDescent="0.25">
      <c r="B40" s="163" t="s">
        <v>144</v>
      </c>
      <c r="C40" s="161" t="s">
        <v>129</v>
      </c>
      <c r="D40" s="35" t="s">
        <v>63</v>
      </c>
      <c r="E40" s="44">
        <v>145200</v>
      </c>
      <c r="F40" s="49">
        <v>153900</v>
      </c>
      <c r="G40" s="44">
        <v>137280</v>
      </c>
      <c r="H40" s="109">
        <f t="shared" si="0"/>
        <v>145460</v>
      </c>
    </row>
    <row r="41" spans="2:8" x14ac:dyDescent="0.25">
      <c r="B41" s="163"/>
      <c r="C41" s="161"/>
      <c r="D41" s="35" t="s">
        <v>64</v>
      </c>
      <c r="E41" s="44">
        <v>118900</v>
      </c>
      <c r="F41" s="49">
        <v>126100</v>
      </c>
      <c r="G41" s="44">
        <v>112320</v>
      </c>
      <c r="H41" s="109">
        <f t="shared" si="0"/>
        <v>119106.66666666667</v>
      </c>
    </row>
    <row r="42" spans="2:8" x14ac:dyDescent="0.25">
      <c r="B42" s="163"/>
      <c r="C42" s="161"/>
      <c r="D42" s="35" t="s">
        <v>65</v>
      </c>
      <c r="E42" s="44">
        <v>65600</v>
      </c>
      <c r="F42" s="49">
        <v>69600</v>
      </c>
      <c r="G42" s="44">
        <v>62400</v>
      </c>
      <c r="H42" s="109">
        <f t="shared" si="0"/>
        <v>65866.666666666672</v>
      </c>
    </row>
    <row r="43" spans="2:8" x14ac:dyDescent="0.25">
      <c r="B43" s="159" t="s">
        <v>76</v>
      </c>
      <c r="C43" s="165" t="s">
        <v>129</v>
      </c>
      <c r="D43" s="31" t="s">
        <v>63</v>
      </c>
      <c r="E43" s="43">
        <v>145200</v>
      </c>
      <c r="F43" s="36">
        <v>153900</v>
      </c>
      <c r="G43" s="43">
        <v>137280</v>
      </c>
      <c r="H43" s="109">
        <f t="shared" si="0"/>
        <v>145460</v>
      </c>
    </row>
    <row r="44" spans="2:8" x14ac:dyDescent="0.25">
      <c r="B44" s="159"/>
      <c r="C44" s="165"/>
      <c r="D44" s="31" t="s">
        <v>64</v>
      </c>
      <c r="E44" s="43">
        <v>118900</v>
      </c>
      <c r="F44" s="36">
        <v>126100</v>
      </c>
      <c r="G44" s="43">
        <v>112320</v>
      </c>
      <c r="H44" s="109">
        <f t="shared" si="0"/>
        <v>119106.66666666667</v>
      </c>
    </row>
    <row r="45" spans="2:8" x14ac:dyDescent="0.25">
      <c r="B45" s="159"/>
      <c r="C45" s="165"/>
      <c r="D45" s="31" t="s">
        <v>65</v>
      </c>
      <c r="E45" s="43">
        <v>65600</v>
      </c>
      <c r="F45" s="36">
        <v>69600</v>
      </c>
      <c r="G45" s="43">
        <v>62400</v>
      </c>
      <c r="H45" s="109">
        <f t="shared" si="0"/>
        <v>65866.666666666672</v>
      </c>
    </row>
    <row r="46" spans="2:8" x14ac:dyDescent="0.25">
      <c r="B46" s="160" t="s">
        <v>77</v>
      </c>
      <c r="C46" s="161" t="s">
        <v>128</v>
      </c>
      <c r="D46" s="35" t="s">
        <v>63</v>
      </c>
      <c r="E46" s="44">
        <v>218400</v>
      </c>
      <c r="F46" s="49">
        <v>234500</v>
      </c>
      <c r="G46" s="44">
        <v>206960</v>
      </c>
      <c r="H46" s="109">
        <f t="shared" si="0"/>
        <v>219953.33333333334</v>
      </c>
    </row>
    <row r="47" spans="2:8" x14ac:dyDescent="0.25">
      <c r="B47" s="160"/>
      <c r="C47" s="161"/>
      <c r="D47" s="35" t="s">
        <v>64</v>
      </c>
      <c r="E47" s="44">
        <v>120200</v>
      </c>
      <c r="F47" s="49">
        <v>128400</v>
      </c>
      <c r="G47" s="44">
        <v>114400</v>
      </c>
      <c r="H47" s="109">
        <f t="shared" si="0"/>
        <v>121000</v>
      </c>
    </row>
    <row r="48" spans="2:8" x14ac:dyDescent="0.25">
      <c r="B48" s="160"/>
      <c r="C48" s="161"/>
      <c r="D48" s="35" t="s">
        <v>65</v>
      </c>
      <c r="E48" s="44">
        <v>88400</v>
      </c>
      <c r="F48" s="49">
        <v>95800</v>
      </c>
      <c r="G48" s="44">
        <v>83200</v>
      </c>
      <c r="H48" s="109">
        <f t="shared" si="0"/>
        <v>89133.333333333328</v>
      </c>
    </row>
    <row r="49" spans="2:8" x14ac:dyDescent="0.25">
      <c r="B49" s="159" t="s">
        <v>38</v>
      </c>
      <c r="C49" s="159" t="s">
        <v>78</v>
      </c>
      <c r="D49" s="31" t="s">
        <v>63</v>
      </c>
      <c r="E49" s="43">
        <v>108200</v>
      </c>
      <c r="F49" s="36">
        <v>115700</v>
      </c>
      <c r="G49" s="43">
        <v>101920</v>
      </c>
      <c r="H49" s="109">
        <f t="shared" si="0"/>
        <v>108606.66666666667</v>
      </c>
    </row>
    <row r="50" spans="2:8" x14ac:dyDescent="0.25">
      <c r="B50" s="159"/>
      <c r="C50" s="159"/>
      <c r="D50" s="31" t="s">
        <v>64</v>
      </c>
      <c r="E50" s="43">
        <v>88400</v>
      </c>
      <c r="F50" s="36">
        <v>93800</v>
      </c>
      <c r="G50" s="43">
        <v>83200</v>
      </c>
      <c r="H50" s="109">
        <f t="shared" si="0"/>
        <v>88466.666666666672</v>
      </c>
    </row>
    <row r="51" spans="2:8" x14ac:dyDescent="0.25">
      <c r="B51" s="159"/>
      <c r="C51" s="159"/>
      <c r="D51" s="31" t="s">
        <v>65</v>
      </c>
      <c r="E51" s="43">
        <v>68800</v>
      </c>
      <c r="F51" s="36">
        <v>72900</v>
      </c>
      <c r="G51" s="43">
        <v>65520</v>
      </c>
      <c r="H51" s="109">
        <f t="shared" si="0"/>
        <v>69073.333333333328</v>
      </c>
    </row>
    <row r="52" spans="2:8" x14ac:dyDescent="0.25">
      <c r="B52" s="160" t="s">
        <v>79</v>
      </c>
      <c r="C52" s="160" t="s">
        <v>94</v>
      </c>
      <c r="D52" s="35" t="s">
        <v>63</v>
      </c>
      <c r="E52" s="44">
        <v>163800</v>
      </c>
      <c r="F52" s="49">
        <v>175600</v>
      </c>
      <c r="G52" s="44">
        <v>156000</v>
      </c>
      <c r="H52" s="109">
        <f t="shared" si="0"/>
        <v>165133.33333333334</v>
      </c>
    </row>
    <row r="53" spans="2:8" x14ac:dyDescent="0.25">
      <c r="B53" s="160"/>
      <c r="C53" s="160"/>
      <c r="D53" s="35" t="s">
        <v>64</v>
      </c>
      <c r="E53" s="44">
        <v>120200</v>
      </c>
      <c r="F53" s="49">
        <v>128500</v>
      </c>
      <c r="G53" s="44">
        <v>114400</v>
      </c>
      <c r="H53" s="109">
        <f t="shared" si="0"/>
        <v>121033.33333333333</v>
      </c>
    </row>
    <row r="54" spans="2:8" x14ac:dyDescent="0.25">
      <c r="B54" s="160"/>
      <c r="C54" s="160"/>
      <c r="D54" s="35" t="s">
        <v>65</v>
      </c>
      <c r="E54" s="44">
        <v>76400</v>
      </c>
      <c r="F54" s="49">
        <v>82000</v>
      </c>
      <c r="G54" s="44">
        <v>72800</v>
      </c>
      <c r="H54" s="109">
        <f t="shared" si="0"/>
        <v>77066.666666666672</v>
      </c>
    </row>
    <row r="55" spans="2:8" x14ac:dyDescent="0.25">
      <c r="B55" s="159" t="s">
        <v>82</v>
      </c>
      <c r="C55" s="159" t="s">
        <v>83</v>
      </c>
      <c r="D55" s="31" t="s">
        <v>63</v>
      </c>
      <c r="E55" s="43">
        <v>193500</v>
      </c>
      <c r="F55" s="36">
        <v>205500</v>
      </c>
      <c r="G55" s="43">
        <v>174800</v>
      </c>
      <c r="H55" s="109">
        <f t="shared" si="0"/>
        <v>191266.66666666666</v>
      </c>
    </row>
    <row r="56" spans="2:8" x14ac:dyDescent="0.25">
      <c r="B56" s="159"/>
      <c r="C56" s="159"/>
      <c r="D56" s="31" t="s">
        <v>64</v>
      </c>
      <c r="E56" s="43">
        <v>135600</v>
      </c>
      <c r="F56" s="36">
        <v>145500</v>
      </c>
      <c r="G56" s="43">
        <v>119600</v>
      </c>
      <c r="H56" s="109">
        <f t="shared" si="0"/>
        <v>133566.66666666666</v>
      </c>
    </row>
    <row r="57" spans="2:8" x14ac:dyDescent="0.25">
      <c r="B57" s="159"/>
      <c r="C57" s="159"/>
      <c r="D57" s="31" t="s">
        <v>65</v>
      </c>
      <c r="E57" s="43">
        <v>115800</v>
      </c>
      <c r="F57" s="37">
        <v>125300</v>
      </c>
      <c r="G57" s="43">
        <v>100000</v>
      </c>
      <c r="H57" s="109">
        <f t="shared" si="0"/>
        <v>113700</v>
      </c>
    </row>
    <row r="58" spans="2:8" x14ac:dyDescent="0.25">
      <c r="B58" s="160" t="s">
        <v>84</v>
      </c>
      <c r="C58" s="160" t="s">
        <v>85</v>
      </c>
      <c r="D58" s="35" t="s">
        <v>63</v>
      </c>
      <c r="E58" s="44">
        <v>193500</v>
      </c>
      <c r="F58" s="49">
        <v>205500</v>
      </c>
      <c r="G58" s="44">
        <v>174800</v>
      </c>
      <c r="H58" s="109">
        <f t="shared" si="0"/>
        <v>191266.66666666666</v>
      </c>
    </row>
    <row r="59" spans="2:8" x14ac:dyDescent="0.25">
      <c r="B59" s="160"/>
      <c r="C59" s="160"/>
      <c r="D59" s="35" t="s">
        <v>64</v>
      </c>
      <c r="E59" s="44">
        <v>135600</v>
      </c>
      <c r="F59" s="49">
        <v>145500</v>
      </c>
      <c r="G59" s="44">
        <v>119600</v>
      </c>
      <c r="H59" s="109">
        <f t="shared" si="0"/>
        <v>133566.66666666666</v>
      </c>
    </row>
    <row r="60" spans="2:8" x14ac:dyDescent="0.25">
      <c r="B60" s="160"/>
      <c r="C60" s="160"/>
      <c r="D60" s="35" t="s">
        <v>65</v>
      </c>
      <c r="E60" s="44">
        <v>115800</v>
      </c>
      <c r="F60" s="49">
        <v>125300</v>
      </c>
      <c r="G60" s="44">
        <v>100000</v>
      </c>
      <c r="H60" s="109">
        <f t="shared" si="0"/>
        <v>113700</v>
      </c>
    </row>
    <row r="61" spans="2:8" x14ac:dyDescent="0.25">
      <c r="B61" s="159" t="s">
        <v>86</v>
      </c>
      <c r="C61" s="165" t="s">
        <v>130</v>
      </c>
      <c r="D61" s="31" t="s">
        <v>63</v>
      </c>
      <c r="E61" s="43">
        <v>125300</v>
      </c>
      <c r="F61" s="36">
        <v>135800</v>
      </c>
      <c r="G61" s="43">
        <v>109800</v>
      </c>
      <c r="H61" s="109">
        <f t="shared" si="0"/>
        <v>123633.33333333333</v>
      </c>
    </row>
    <row r="62" spans="2:8" x14ac:dyDescent="0.25">
      <c r="B62" s="159"/>
      <c r="C62" s="165"/>
      <c r="D62" s="31" t="s">
        <v>64</v>
      </c>
      <c r="E62" s="43">
        <v>97400</v>
      </c>
      <c r="F62" s="36">
        <v>105300</v>
      </c>
      <c r="G62" s="43">
        <v>83200</v>
      </c>
      <c r="H62" s="109">
        <f t="shared" si="0"/>
        <v>95300</v>
      </c>
    </row>
    <row r="63" spans="2:8" x14ac:dyDescent="0.25">
      <c r="B63" s="159"/>
      <c r="C63" s="165"/>
      <c r="D63" s="31" t="s">
        <v>65</v>
      </c>
      <c r="E63" s="43">
        <v>78900</v>
      </c>
      <c r="F63" s="36">
        <v>85600</v>
      </c>
      <c r="G63" s="43">
        <v>65600</v>
      </c>
      <c r="H63" s="109">
        <f t="shared" si="0"/>
        <v>76700</v>
      </c>
    </row>
    <row r="64" spans="2:8" x14ac:dyDescent="0.25">
      <c r="B64" s="160" t="s">
        <v>87</v>
      </c>
      <c r="C64" s="160" t="s">
        <v>89</v>
      </c>
      <c r="D64" s="35" t="s">
        <v>63</v>
      </c>
      <c r="E64" s="44">
        <v>125300</v>
      </c>
      <c r="F64" s="49">
        <v>135800</v>
      </c>
      <c r="G64" s="44">
        <v>109800</v>
      </c>
      <c r="H64" s="109">
        <f t="shared" si="0"/>
        <v>123633.33333333333</v>
      </c>
    </row>
    <row r="65" spans="2:8" x14ac:dyDescent="0.25">
      <c r="B65" s="160"/>
      <c r="C65" s="160"/>
      <c r="D65" s="35" t="s">
        <v>64</v>
      </c>
      <c r="E65" s="44">
        <v>97400</v>
      </c>
      <c r="F65" s="49">
        <v>105300</v>
      </c>
      <c r="G65" s="44">
        <v>83200</v>
      </c>
      <c r="H65" s="109">
        <f t="shared" si="0"/>
        <v>95300</v>
      </c>
    </row>
    <row r="66" spans="2:8" x14ac:dyDescent="0.25">
      <c r="B66" s="160"/>
      <c r="C66" s="160"/>
      <c r="D66" s="35" t="s">
        <v>65</v>
      </c>
      <c r="E66" s="44">
        <v>78900</v>
      </c>
      <c r="F66" s="49">
        <v>85600</v>
      </c>
      <c r="G66" s="44">
        <v>65600</v>
      </c>
      <c r="H66" s="109">
        <f t="shared" si="0"/>
        <v>76700</v>
      </c>
    </row>
    <row r="67" spans="2:8" x14ac:dyDescent="0.25">
      <c r="B67" s="159" t="s">
        <v>88</v>
      </c>
      <c r="C67" s="159" t="s">
        <v>89</v>
      </c>
      <c r="D67" s="31" t="s">
        <v>63</v>
      </c>
      <c r="E67" s="43">
        <v>125300</v>
      </c>
      <c r="F67" s="36">
        <v>135800</v>
      </c>
      <c r="G67" s="43">
        <v>109800</v>
      </c>
      <c r="H67" s="109">
        <f t="shared" si="0"/>
        <v>123633.33333333333</v>
      </c>
    </row>
    <row r="68" spans="2:8" x14ac:dyDescent="0.25">
      <c r="B68" s="159"/>
      <c r="C68" s="159"/>
      <c r="D68" s="31" t="s">
        <v>64</v>
      </c>
      <c r="E68" s="43">
        <v>97400</v>
      </c>
      <c r="F68" s="36">
        <v>105300</v>
      </c>
      <c r="G68" s="43">
        <v>83200</v>
      </c>
      <c r="H68" s="109">
        <f t="shared" si="0"/>
        <v>95300</v>
      </c>
    </row>
    <row r="69" spans="2:8" x14ac:dyDescent="0.25">
      <c r="B69" s="159"/>
      <c r="C69" s="159"/>
      <c r="D69" s="31" t="s">
        <v>65</v>
      </c>
      <c r="E69" s="43">
        <v>78900</v>
      </c>
      <c r="F69" s="36">
        <v>85600</v>
      </c>
      <c r="G69" s="43">
        <v>65600</v>
      </c>
      <c r="H69" s="109">
        <f t="shared" si="0"/>
        <v>76700</v>
      </c>
    </row>
    <row r="70" spans="2:8" x14ac:dyDescent="0.25">
      <c r="B70" s="160" t="s">
        <v>70</v>
      </c>
      <c r="C70" s="160" t="s">
        <v>78</v>
      </c>
      <c r="D70" s="35" t="s">
        <v>63</v>
      </c>
      <c r="E70" s="44">
        <v>108200</v>
      </c>
      <c r="F70" s="49">
        <v>115700</v>
      </c>
      <c r="G70" s="44">
        <v>119600</v>
      </c>
      <c r="H70" s="109">
        <f t="shared" ref="H70:H108" si="1">SUM(E70+F70+G70)/3</f>
        <v>114500</v>
      </c>
    </row>
    <row r="71" spans="2:8" x14ac:dyDescent="0.25">
      <c r="B71" s="160"/>
      <c r="C71" s="160"/>
      <c r="D71" s="35" t="s">
        <v>64</v>
      </c>
      <c r="E71" s="44">
        <v>88400</v>
      </c>
      <c r="F71" s="49">
        <v>93800</v>
      </c>
      <c r="G71" s="44">
        <v>78000</v>
      </c>
      <c r="H71" s="109">
        <f t="shared" si="1"/>
        <v>86733.333333333328</v>
      </c>
    </row>
    <row r="72" spans="2:8" x14ac:dyDescent="0.25">
      <c r="B72" s="160"/>
      <c r="C72" s="160"/>
      <c r="D72" s="35" t="s">
        <v>65</v>
      </c>
      <c r="E72" s="44">
        <v>68800</v>
      </c>
      <c r="F72" s="49">
        <v>75900</v>
      </c>
      <c r="G72" s="44">
        <v>60320</v>
      </c>
      <c r="H72" s="109">
        <f t="shared" si="1"/>
        <v>68340</v>
      </c>
    </row>
    <row r="73" spans="2:8" x14ac:dyDescent="0.25">
      <c r="B73" s="159" t="s">
        <v>43</v>
      </c>
      <c r="C73" s="159" t="s">
        <v>90</v>
      </c>
      <c r="D73" s="31" t="s">
        <v>63</v>
      </c>
      <c r="E73" s="43">
        <v>108200</v>
      </c>
      <c r="F73" s="36">
        <v>116800</v>
      </c>
      <c r="G73" s="43">
        <v>101920</v>
      </c>
      <c r="H73" s="109">
        <f t="shared" si="1"/>
        <v>108973.33333333333</v>
      </c>
    </row>
    <row r="74" spans="2:8" x14ac:dyDescent="0.25">
      <c r="B74" s="159"/>
      <c r="C74" s="159"/>
      <c r="D74" s="31" t="s">
        <v>64</v>
      </c>
      <c r="E74" s="43">
        <v>76500</v>
      </c>
      <c r="F74" s="36">
        <v>82100</v>
      </c>
      <c r="G74" s="43">
        <v>72800</v>
      </c>
      <c r="H74" s="109">
        <f t="shared" si="1"/>
        <v>77133.333333333328</v>
      </c>
    </row>
    <row r="75" spans="2:8" x14ac:dyDescent="0.25">
      <c r="B75" s="159"/>
      <c r="C75" s="159"/>
      <c r="D75" s="31" t="s">
        <v>65</v>
      </c>
      <c r="E75" s="43">
        <v>53600</v>
      </c>
      <c r="F75" s="36">
        <v>57800</v>
      </c>
      <c r="G75" s="43">
        <v>50960</v>
      </c>
      <c r="H75" s="109">
        <f t="shared" si="1"/>
        <v>54120</v>
      </c>
    </row>
    <row r="76" spans="2:8" x14ac:dyDescent="0.25">
      <c r="B76" s="160" t="s">
        <v>91</v>
      </c>
      <c r="C76" s="160" t="s">
        <v>92</v>
      </c>
      <c r="D76" s="35" t="s">
        <v>63</v>
      </c>
      <c r="E76" s="40">
        <v>142000</v>
      </c>
      <c r="F76" s="49">
        <v>152600</v>
      </c>
      <c r="G76" s="40">
        <v>135200</v>
      </c>
      <c r="H76" s="109">
        <f t="shared" si="1"/>
        <v>143266.66666666666</v>
      </c>
    </row>
    <row r="77" spans="2:8" x14ac:dyDescent="0.25">
      <c r="B77" s="160"/>
      <c r="C77" s="160"/>
      <c r="D77" s="35" t="s">
        <v>64</v>
      </c>
      <c r="E77" s="40">
        <v>109200</v>
      </c>
      <c r="F77" s="49">
        <v>116800</v>
      </c>
      <c r="G77" s="40">
        <v>104000</v>
      </c>
      <c r="H77" s="109">
        <f t="shared" si="1"/>
        <v>110000</v>
      </c>
    </row>
    <row r="78" spans="2:8" x14ac:dyDescent="0.25">
      <c r="B78" s="164"/>
      <c r="C78" s="164"/>
      <c r="D78" s="45" t="s">
        <v>65</v>
      </c>
      <c r="E78" s="44">
        <v>76500</v>
      </c>
      <c r="F78" s="49">
        <v>83900</v>
      </c>
      <c r="G78" s="44">
        <v>72800</v>
      </c>
      <c r="H78" s="109">
        <f t="shared" si="1"/>
        <v>77733.333333333328</v>
      </c>
    </row>
    <row r="79" spans="2:8" x14ac:dyDescent="0.25">
      <c r="B79" s="159" t="s">
        <v>93</v>
      </c>
      <c r="C79" s="159" t="s">
        <v>94</v>
      </c>
      <c r="D79" s="31" t="s">
        <v>63</v>
      </c>
      <c r="E79" s="38">
        <v>163800</v>
      </c>
      <c r="F79" s="36">
        <v>175600</v>
      </c>
      <c r="G79" s="38">
        <v>156000</v>
      </c>
      <c r="H79" s="109">
        <f t="shared" si="1"/>
        <v>165133.33333333334</v>
      </c>
    </row>
    <row r="80" spans="2:8" x14ac:dyDescent="0.25">
      <c r="B80" s="159"/>
      <c r="C80" s="159"/>
      <c r="D80" s="31" t="s">
        <v>64</v>
      </c>
      <c r="E80" s="38">
        <v>120200</v>
      </c>
      <c r="F80" s="36">
        <v>128500</v>
      </c>
      <c r="G80" s="38">
        <v>114400</v>
      </c>
      <c r="H80" s="109">
        <f t="shared" si="1"/>
        <v>121033.33333333333</v>
      </c>
    </row>
    <row r="81" spans="2:8" x14ac:dyDescent="0.25">
      <c r="B81" s="159"/>
      <c r="C81" s="159"/>
      <c r="D81" s="31" t="s">
        <v>65</v>
      </c>
      <c r="E81" s="38">
        <v>76400</v>
      </c>
      <c r="F81" s="36">
        <v>82000</v>
      </c>
      <c r="G81" s="38">
        <v>72800</v>
      </c>
      <c r="H81" s="109">
        <f t="shared" si="1"/>
        <v>77066.666666666672</v>
      </c>
    </row>
    <row r="82" spans="2:8" x14ac:dyDescent="0.25">
      <c r="B82" s="160" t="s">
        <v>95</v>
      </c>
      <c r="C82" s="160" t="s">
        <v>96</v>
      </c>
      <c r="D82" s="35" t="s">
        <v>63</v>
      </c>
      <c r="E82" s="40">
        <v>108200</v>
      </c>
      <c r="F82" s="49">
        <v>117600</v>
      </c>
      <c r="G82" s="40">
        <v>101920</v>
      </c>
      <c r="H82" s="109">
        <f t="shared" si="1"/>
        <v>109240</v>
      </c>
    </row>
    <row r="83" spans="2:8" x14ac:dyDescent="0.25">
      <c r="B83" s="160"/>
      <c r="C83" s="160"/>
      <c r="D83" s="35" t="s">
        <v>64</v>
      </c>
      <c r="E83" s="40">
        <v>88400</v>
      </c>
      <c r="F83" s="49">
        <v>95800</v>
      </c>
      <c r="G83" s="40">
        <v>83200</v>
      </c>
      <c r="H83" s="109">
        <f t="shared" si="1"/>
        <v>89133.333333333328</v>
      </c>
    </row>
    <row r="84" spans="2:8" x14ac:dyDescent="0.25">
      <c r="B84" s="160"/>
      <c r="C84" s="160"/>
      <c r="D84" s="35" t="s">
        <v>65</v>
      </c>
      <c r="E84" s="40">
        <v>69800</v>
      </c>
      <c r="F84" s="49">
        <v>75900</v>
      </c>
      <c r="G84" s="40">
        <v>65520</v>
      </c>
      <c r="H84" s="109">
        <f t="shared" si="1"/>
        <v>70406.666666666672</v>
      </c>
    </row>
    <row r="85" spans="2:8" ht="26.25" customHeight="1" x14ac:dyDescent="0.25">
      <c r="B85" s="159" t="s">
        <v>97</v>
      </c>
      <c r="C85" s="159" t="s">
        <v>98</v>
      </c>
      <c r="D85" s="30" t="s">
        <v>99</v>
      </c>
      <c r="E85" s="38">
        <v>175200</v>
      </c>
      <c r="F85" s="36">
        <v>187900</v>
      </c>
      <c r="G85" s="38">
        <v>166400</v>
      </c>
      <c r="H85" s="109">
        <f t="shared" si="1"/>
        <v>176500</v>
      </c>
    </row>
    <row r="86" spans="2:8" x14ac:dyDescent="0.25">
      <c r="B86" s="159"/>
      <c r="C86" s="159"/>
      <c r="D86" s="30" t="s">
        <v>131</v>
      </c>
      <c r="E86" s="38">
        <v>185200</v>
      </c>
      <c r="F86" s="36">
        <v>198800</v>
      </c>
      <c r="G86" s="38">
        <v>171600</v>
      </c>
      <c r="H86" s="109">
        <f t="shared" si="1"/>
        <v>185200</v>
      </c>
    </row>
    <row r="87" spans="2:8" x14ac:dyDescent="0.25">
      <c r="B87" s="160" t="s">
        <v>100</v>
      </c>
      <c r="C87" s="160" t="s">
        <v>101</v>
      </c>
      <c r="D87" s="35" t="s">
        <v>63</v>
      </c>
      <c r="E87" s="40">
        <v>163800</v>
      </c>
      <c r="F87" s="49">
        <v>175600</v>
      </c>
      <c r="G87" s="40">
        <v>156000</v>
      </c>
      <c r="H87" s="109">
        <f t="shared" si="1"/>
        <v>165133.33333333334</v>
      </c>
    </row>
    <row r="88" spans="2:8" x14ac:dyDescent="0.25">
      <c r="B88" s="160"/>
      <c r="C88" s="160"/>
      <c r="D88" s="35" t="s">
        <v>64</v>
      </c>
      <c r="E88" s="40">
        <v>120200</v>
      </c>
      <c r="F88" s="49">
        <v>128500</v>
      </c>
      <c r="G88" s="40">
        <v>114400</v>
      </c>
      <c r="H88" s="109">
        <f t="shared" si="1"/>
        <v>121033.33333333333</v>
      </c>
    </row>
    <row r="89" spans="2:8" x14ac:dyDescent="0.25">
      <c r="B89" s="160"/>
      <c r="C89" s="160"/>
      <c r="D89" s="35" t="s">
        <v>65</v>
      </c>
      <c r="E89" s="40">
        <v>76400</v>
      </c>
      <c r="F89" s="49">
        <v>82000</v>
      </c>
      <c r="G89" s="40">
        <v>72800</v>
      </c>
      <c r="H89" s="109">
        <f t="shared" si="1"/>
        <v>77066.666666666672</v>
      </c>
    </row>
    <row r="90" spans="2:8" x14ac:dyDescent="0.25">
      <c r="B90" s="159" t="s">
        <v>102</v>
      </c>
      <c r="C90" s="159" t="s">
        <v>103</v>
      </c>
      <c r="D90" s="31" t="s">
        <v>127</v>
      </c>
      <c r="E90" s="38">
        <v>295500</v>
      </c>
      <c r="F90" s="36">
        <v>315300</v>
      </c>
      <c r="G90" s="38">
        <v>280800</v>
      </c>
      <c r="H90" s="109">
        <f t="shared" si="1"/>
        <v>297200</v>
      </c>
    </row>
    <row r="91" spans="2:8" x14ac:dyDescent="0.25">
      <c r="B91" s="159"/>
      <c r="C91" s="159"/>
      <c r="D91" s="31" t="s">
        <v>63</v>
      </c>
      <c r="E91" s="38">
        <v>240300</v>
      </c>
      <c r="F91" s="36">
        <v>256800</v>
      </c>
      <c r="G91" s="38">
        <v>228800</v>
      </c>
      <c r="H91" s="109">
        <f t="shared" si="1"/>
        <v>241966.66666666666</v>
      </c>
    </row>
    <row r="92" spans="2:8" ht="26.25" customHeight="1" x14ac:dyDescent="0.25">
      <c r="B92" s="160" t="s">
        <v>107</v>
      </c>
      <c r="C92" s="160" t="s">
        <v>194</v>
      </c>
      <c r="D92" s="35" t="s">
        <v>132</v>
      </c>
      <c r="E92" s="40">
        <v>375600</v>
      </c>
      <c r="F92" s="49">
        <v>200500</v>
      </c>
      <c r="G92" s="40">
        <v>355680</v>
      </c>
      <c r="H92" s="109">
        <f t="shared" si="1"/>
        <v>310593.33333333331</v>
      </c>
    </row>
    <row r="93" spans="2:8" x14ac:dyDescent="0.25">
      <c r="B93" s="160"/>
      <c r="C93" s="160"/>
      <c r="D93" s="35" t="s">
        <v>133</v>
      </c>
      <c r="E93" s="40">
        <v>115600</v>
      </c>
      <c r="F93" s="49">
        <v>125600</v>
      </c>
      <c r="G93" s="40">
        <v>109200</v>
      </c>
      <c r="H93" s="109">
        <f t="shared" si="1"/>
        <v>116800</v>
      </c>
    </row>
    <row r="94" spans="2:8" ht="21" x14ac:dyDescent="0.25">
      <c r="B94" s="32" t="s">
        <v>108</v>
      </c>
      <c r="C94" s="33" t="s">
        <v>109</v>
      </c>
      <c r="D94" s="31" t="s">
        <v>63</v>
      </c>
      <c r="E94" s="38">
        <v>306800</v>
      </c>
      <c r="F94" s="36">
        <v>327300</v>
      </c>
      <c r="G94" s="38">
        <v>291200</v>
      </c>
      <c r="H94" s="109">
        <f t="shared" si="1"/>
        <v>308433.33333333331</v>
      </c>
    </row>
    <row r="95" spans="2:8" ht="21" x14ac:dyDescent="0.25">
      <c r="B95" s="46" t="s">
        <v>37</v>
      </c>
      <c r="C95" s="46" t="s">
        <v>110</v>
      </c>
      <c r="D95" s="35" t="s">
        <v>63</v>
      </c>
      <c r="E95" s="40">
        <v>306800</v>
      </c>
      <c r="F95" s="49">
        <v>327300</v>
      </c>
      <c r="G95" s="40">
        <v>291200</v>
      </c>
      <c r="H95" s="109">
        <f t="shared" si="1"/>
        <v>308433.33333333331</v>
      </c>
    </row>
    <row r="96" spans="2:8" x14ac:dyDescent="0.25">
      <c r="B96" s="162" t="s">
        <v>122</v>
      </c>
      <c r="C96" s="162" t="s">
        <v>123</v>
      </c>
      <c r="D96" s="31" t="s">
        <v>63</v>
      </c>
      <c r="E96" s="38">
        <v>154200</v>
      </c>
      <c r="F96" s="36">
        <v>165800</v>
      </c>
      <c r="G96" s="38">
        <v>146640</v>
      </c>
      <c r="H96" s="109">
        <f t="shared" si="1"/>
        <v>155546.66666666666</v>
      </c>
    </row>
    <row r="97" spans="2:9" x14ac:dyDescent="0.25">
      <c r="B97" s="162"/>
      <c r="C97" s="162"/>
      <c r="D97" s="31" t="s">
        <v>64</v>
      </c>
      <c r="E97" s="38">
        <v>118800</v>
      </c>
      <c r="F97" s="36">
        <v>128900</v>
      </c>
      <c r="G97" s="38">
        <v>112320</v>
      </c>
      <c r="H97" s="109">
        <f t="shared" si="1"/>
        <v>120006.66666666667</v>
      </c>
    </row>
    <row r="98" spans="2:9" x14ac:dyDescent="0.25">
      <c r="B98" s="162"/>
      <c r="C98" s="162"/>
      <c r="D98" s="31" t="s">
        <v>65</v>
      </c>
      <c r="E98" s="38">
        <v>75300</v>
      </c>
      <c r="F98" s="36">
        <v>82900</v>
      </c>
      <c r="G98" s="38">
        <v>70720</v>
      </c>
      <c r="H98" s="109">
        <f t="shared" si="1"/>
        <v>76306.666666666672</v>
      </c>
    </row>
    <row r="99" spans="2:9" x14ac:dyDescent="0.25">
      <c r="B99" s="163" t="s">
        <v>124</v>
      </c>
      <c r="C99" s="163" t="s">
        <v>125</v>
      </c>
      <c r="D99" s="34" t="s">
        <v>63</v>
      </c>
      <c r="E99" s="40">
        <v>108200</v>
      </c>
      <c r="F99" s="49">
        <v>116800</v>
      </c>
      <c r="G99" s="40">
        <v>101920</v>
      </c>
      <c r="H99" s="109">
        <f t="shared" si="1"/>
        <v>108973.33333333333</v>
      </c>
    </row>
    <row r="100" spans="2:9" x14ac:dyDescent="0.25">
      <c r="B100" s="163"/>
      <c r="C100" s="163"/>
      <c r="D100" s="34" t="s">
        <v>121</v>
      </c>
      <c r="E100" s="40">
        <v>88400</v>
      </c>
      <c r="F100" s="49">
        <v>94800</v>
      </c>
      <c r="G100" s="40">
        <v>83200</v>
      </c>
      <c r="H100" s="109">
        <f t="shared" si="1"/>
        <v>88800</v>
      </c>
    </row>
    <row r="101" spans="2:9" x14ac:dyDescent="0.25">
      <c r="B101" s="163"/>
      <c r="C101" s="163"/>
      <c r="D101" s="34" t="s">
        <v>65</v>
      </c>
      <c r="E101" s="40">
        <v>68900</v>
      </c>
      <c r="F101" s="49">
        <v>75800</v>
      </c>
      <c r="G101" s="40">
        <v>65520</v>
      </c>
      <c r="H101" s="109">
        <f t="shared" si="1"/>
        <v>70073.333333333328</v>
      </c>
    </row>
    <row r="102" spans="2:9" x14ac:dyDescent="0.25">
      <c r="B102" s="159" t="s">
        <v>39</v>
      </c>
      <c r="C102" s="159" t="s">
        <v>66</v>
      </c>
      <c r="D102" s="31" t="s">
        <v>63</v>
      </c>
      <c r="E102" s="38">
        <v>192500</v>
      </c>
      <c r="F102" s="36">
        <v>205200</v>
      </c>
      <c r="G102" s="38">
        <v>182000</v>
      </c>
      <c r="H102" s="109">
        <f t="shared" si="1"/>
        <v>193233.33333333334</v>
      </c>
    </row>
    <row r="103" spans="2:9" x14ac:dyDescent="0.25">
      <c r="B103" s="159"/>
      <c r="C103" s="159"/>
      <c r="D103" s="31" t="s">
        <v>64</v>
      </c>
      <c r="E103" s="38">
        <v>109500</v>
      </c>
      <c r="F103" s="36">
        <v>118200</v>
      </c>
      <c r="G103" s="38">
        <v>104000</v>
      </c>
      <c r="H103" s="109">
        <f t="shared" si="1"/>
        <v>110566.66666666667</v>
      </c>
    </row>
    <row r="104" spans="2:9" x14ac:dyDescent="0.25">
      <c r="B104" s="159"/>
      <c r="C104" s="159"/>
      <c r="D104" s="31" t="s">
        <v>65</v>
      </c>
      <c r="E104" s="38">
        <v>76500</v>
      </c>
      <c r="F104" s="36">
        <v>82200</v>
      </c>
      <c r="G104" s="38">
        <v>72800</v>
      </c>
      <c r="H104" s="109">
        <f t="shared" si="1"/>
        <v>77166.666666666672</v>
      </c>
    </row>
    <row r="105" spans="2:9" x14ac:dyDescent="0.25">
      <c r="B105" s="160" t="s">
        <v>40</v>
      </c>
      <c r="C105" s="161" t="s">
        <v>111</v>
      </c>
      <c r="D105" s="35" t="s">
        <v>63</v>
      </c>
      <c r="E105" s="40">
        <v>148600</v>
      </c>
      <c r="F105" s="49">
        <v>159600</v>
      </c>
      <c r="G105" s="40">
        <v>140500</v>
      </c>
      <c r="H105" s="109">
        <f t="shared" si="1"/>
        <v>149566.66666666666</v>
      </c>
    </row>
    <row r="106" spans="2:9" x14ac:dyDescent="0.25">
      <c r="B106" s="160"/>
      <c r="C106" s="161"/>
      <c r="D106" s="35" t="s">
        <v>64</v>
      </c>
      <c r="E106" s="40">
        <v>104600</v>
      </c>
      <c r="F106" s="49">
        <v>112900</v>
      </c>
      <c r="G106" s="40">
        <v>98600</v>
      </c>
      <c r="H106" s="109">
        <f t="shared" si="1"/>
        <v>105366.66666666667</v>
      </c>
    </row>
    <row r="107" spans="2:9" x14ac:dyDescent="0.25">
      <c r="B107" s="160"/>
      <c r="C107" s="161"/>
      <c r="D107" s="35" t="s">
        <v>65</v>
      </c>
      <c r="E107" s="40">
        <v>65000</v>
      </c>
      <c r="F107" s="49">
        <v>70500</v>
      </c>
      <c r="G107" s="40">
        <v>62400</v>
      </c>
      <c r="H107" s="109">
        <f t="shared" si="1"/>
        <v>65966.666666666672</v>
      </c>
    </row>
    <row r="108" spans="2:9" ht="31.5" x14ac:dyDescent="0.25">
      <c r="B108" s="32" t="s">
        <v>44</v>
      </c>
      <c r="C108" s="32" t="s">
        <v>80</v>
      </c>
      <c r="D108" s="31" t="s">
        <v>81</v>
      </c>
      <c r="E108" s="38">
        <v>620000</v>
      </c>
      <c r="F108" s="36">
        <v>658200</v>
      </c>
      <c r="G108" s="38">
        <v>589800</v>
      </c>
      <c r="H108" s="109">
        <f t="shared" si="1"/>
        <v>622666.66666666663</v>
      </c>
    </row>
    <row r="109" spans="2:9" s="100" customFormat="1" x14ac:dyDescent="0.25">
      <c r="B109" s="104"/>
      <c r="C109" s="104"/>
      <c r="D109" s="105" t="s">
        <v>9</v>
      </c>
      <c r="E109" s="106">
        <f>SUM(E5:E108)</f>
        <v>26004400</v>
      </c>
      <c r="F109" s="107">
        <f>SUM(F5:F108)</f>
        <v>27511800</v>
      </c>
      <c r="G109" s="107">
        <f>SUM(G5:G108)</f>
        <v>24565750</v>
      </c>
      <c r="H109" s="110">
        <f>SUM(H5:H108)</f>
        <v>26027316.666666672</v>
      </c>
      <c r="I109" s="108"/>
    </row>
  </sheetData>
  <mergeCells count="82">
    <mergeCell ref="D3:D4"/>
    <mergeCell ref="E3:E4"/>
    <mergeCell ref="B2:H2"/>
    <mergeCell ref="C5:C6"/>
    <mergeCell ref="B7:B8"/>
    <mergeCell ref="C7:C8"/>
    <mergeCell ref="B3:B4"/>
    <mergeCell ref="C3:C4"/>
    <mergeCell ref="G3:G4"/>
    <mergeCell ref="H3:H4"/>
    <mergeCell ref="F3:F4"/>
    <mergeCell ref="B5:B6"/>
    <mergeCell ref="B33:B35"/>
    <mergeCell ref="B36:B37"/>
    <mergeCell ref="C36:C37"/>
    <mergeCell ref="B15:B17"/>
    <mergeCell ref="C15:C17"/>
    <mergeCell ref="B18:B20"/>
    <mergeCell ref="B21:B23"/>
    <mergeCell ref="B24:B25"/>
    <mergeCell ref="C24:C25"/>
    <mergeCell ref="B26:B27"/>
    <mergeCell ref="C26:C27"/>
    <mergeCell ref="B28:B29"/>
    <mergeCell ref="C28:C29"/>
    <mergeCell ref="B30:B31"/>
    <mergeCell ref="C30:C31"/>
    <mergeCell ref="C33:C35"/>
    <mergeCell ref="B9:B11"/>
    <mergeCell ref="C9:C11"/>
    <mergeCell ref="B12:B14"/>
    <mergeCell ref="C12:C14"/>
    <mergeCell ref="C21:C23"/>
    <mergeCell ref="C18:C20"/>
    <mergeCell ref="B40:B42"/>
    <mergeCell ref="C40:C42"/>
    <mergeCell ref="B43:B45"/>
    <mergeCell ref="C43:C45"/>
    <mergeCell ref="B38:B39"/>
    <mergeCell ref="C38:C39"/>
    <mergeCell ref="B46:B48"/>
    <mergeCell ref="C46:C48"/>
    <mergeCell ref="B49:B51"/>
    <mergeCell ref="C49:C51"/>
    <mergeCell ref="B52:B54"/>
    <mergeCell ref="C52:C54"/>
    <mergeCell ref="B55:B57"/>
    <mergeCell ref="C55:C57"/>
    <mergeCell ref="B58:B60"/>
    <mergeCell ref="C58:C60"/>
    <mergeCell ref="B61:B63"/>
    <mergeCell ref="C61:C63"/>
    <mergeCell ref="B64:B66"/>
    <mergeCell ref="C64:C66"/>
    <mergeCell ref="B67:B69"/>
    <mergeCell ref="C67:C69"/>
    <mergeCell ref="B70:B72"/>
    <mergeCell ref="C70:C72"/>
    <mergeCell ref="B73:B75"/>
    <mergeCell ref="C73:C75"/>
    <mergeCell ref="B76:B78"/>
    <mergeCell ref="C76:C78"/>
    <mergeCell ref="B79:B81"/>
    <mergeCell ref="C79:C81"/>
    <mergeCell ref="B82:B84"/>
    <mergeCell ref="C82:C84"/>
    <mergeCell ref="B85:B86"/>
    <mergeCell ref="C85:C86"/>
    <mergeCell ref="B87:B89"/>
    <mergeCell ref="C87:C89"/>
    <mergeCell ref="B90:B91"/>
    <mergeCell ref="C90:C91"/>
    <mergeCell ref="B102:B104"/>
    <mergeCell ref="C102:C104"/>
    <mergeCell ref="B105:B107"/>
    <mergeCell ref="C105:C107"/>
    <mergeCell ref="B92:B93"/>
    <mergeCell ref="C92:C93"/>
    <mergeCell ref="B96:B98"/>
    <mergeCell ref="C96:C98"/>
    <mergeCell ref="B99:B101"/>
    <mergeCell ref="C99:C101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8"/>
  <sheetViews>
    <sheetView workbookViewId="0">
      <selection activeCell="G30" sqref="G30"/>
    </sheetView>
  </sheetViews>
  <sheetFormatPr baseColWidth="10" defaultRowHeight="15" x14ac:dyDescent="0.25"/>
  <cols>
    <col min="5" max="5" width="11.85546875" customWidth="1"/>
    <col min="6" max="7" width="11.42578125" customWidth="1"/>
  </cols>
  <sheetData>
    <row r="2" spans="2:8" x14ac:dyDescent="0.25">
      <c r="B2" s="2"/>
      <c r="C2" s="170" t="s">
        <v>182</v>
      </c>
      <c r="D2" s="170"/>
      <c r="E2" s="170"/>
      <c r="F2" s="170"/>
      <c r="G2" s="170"/>
      <c r="H2" s="170"/>
    </row>
    <row r="3" spans="2:8" ht="15" customHeight="1" x14ac:dyDescent="0.25">
      <c r="B3" s="1"/>
      <c r="C3" s="130" t="s">
        <v>134</v>
      </c>
      <c r="D3" s="130" t="s">
        <v>135</v>
      </c>
      <c r="E3" s="130" t="s">
        <v>160</v>
      </c>
      <c r="F3" s="130" t="s">
        <v>161</v>
      </c>
      <c r="G3" s="130" t="s">
        <v>162</v>
      </c>
      <c r="H3" s="126" t="s">
        <v>163</v>
      </c>
    </row>
    <row r="4" spans="2:8" ht="30.75" customHeight="1" x14ac:dyDescent="0.25">
      <c r="B4" s="1"/>
      <c r="C4" s="130"/>
      <c r="D4" s="130"/>
      <c r="E4" s="130"/>
      <c r="F4" s="130"/>
      <c r="G4" s="130"/>
      <c r="H4" s="126"/>
    </row>
    <row r="5" spans="2:8" x14ac:dyDescent="0.25">
      <c r="B5" s="1"/>
      <c r="C5" s="17" t="s">
        <v>136</v>
      </c>
      <c r="D5" s="17" t="s">
        <v>137</v>
      </c>
      <c r="E5" s="9">
        <v>300000</v>
      </c>
      <c r="F5" s="9">
        <v>318000</v>
      </c>
      <c r="G5" s="28">
        <v>290000</v>
      </c>
      <c r="H5" s="29">
        <f>SUM(E5+F5+G5)/3</f>
        <v>302666.66666666669</v>
      </c>
    </row>
    <row r="6" spans="2:8" x14ac:dyDescent="0.25">
      <c r="B6" s="1"/>
      <c r="C6" s="17" t="s">
        <v>138</v>
      </c>
      <c r="D6" s="17" t="s">
        <v>139</v>
      </c>
      <c r="E6" s="9">
        <v>320000</v>
      </c>
      <c r="F6" s="9">
        <v>340000</v>
      </c>
      <c r="G6" s="28">
        <v>315000</v>
      </c>
      <c r="H6" s="29">
        <f>SUM(E6+F6+G6)/3</f>
        <v>325000</v>
      </c>
    </row>
    <row r="7" spans="2:8" s="100" customFormat="1" x14ac:dyDescent="0.25">
      <c r="B7" s="97"/>
      <c r="C7" s="127" t="s">
        <v>9</v>
      </c>
      <c r="D7" s="127"/>
      <c r="E7" s="111">
        <f>SUM(E5:E6)</f>
        <v>620000</v>
      </c>
      <c r="F7" s="111">
        <f>SUM(F5:F6)</f>
        <v>658000</v>
      </c>
      <c r="G7" s="112">
        <f>SUM(G5:G6)</f>
        <v>605000</v>
      </c>
      <c r="H7" s="29">
        <f>SUM(H5:H6)</f>
        <v>627666.66666666674</v>
      </c>
    </row>
    <row r="8" spans="2:8" x14ac:dyDescent="0.25">
      <c r="B8" s="1"/>
      <c r="C8" s="4"/>
      <c r="D8" s="4"/>
      <c r="E8" s="3"/>
      <c r="F8" s="3"/>
      <c r="G8" s="6"/>
    </row>
  </sheetData>
  <mergeCells count="8">
    <mergeCell ref="C2:H2"/>
    <mergeCell ref="G3:G4"/>
    <mergeCell ref="C7:D7"/>
    <mergeCell ref="H3:H4"/>
    <mergeCell ref="C3:C4"/>
    <mergeCell ref="D3:D4"/>
    <mergeCell ref="E3:E4"/>
    <mergeCell ref="F3:F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7"/>
  <sheetViews>
    <sheetView workbookViewId="0">
      <selection activeCell="K13" sqref="K13"/>
    </sheetView>
  </sheetViews>
  <sheetFormatPr baseColWidth="10" defaultRowHeight="15" x14ac:dyDescent="0.25"/>
  <cols>
    <col min="5" max="7" width="11.42578125" customWidth="1"/>
  </cols>
  <sheetData>
    <row r="2" spans="2:8" x14ac:dyDescent="0.25">
      <c r="B2" s="2"/>
      <c r="C2" s="171" t="s">
        <v>183</v>
      </c>
      <c r="D2" s="171"/>
      <c r="E2" s="171"/>
      <c r="F2" s="171"/>
      <c r="G2" s="171"/>
      <c r="H2" s="171"/>
    </row>
    <row r="3" spans="2:8" ht="15" customHeight="1" x14ac:dyDescent="0.25">
      <c r="B3" s="1"/>
      <c r="C3" s="130" t="s">
        <v>134</v>
      </c>
      <c r="D3" s="130" t="s">
        <v>135</v>
      </c>
      <c r="E3" s="130" t="s">
        <v>160</v>
      </c>
      <c r="F3" s="130" t="s">
        <v>161</v>
      </c>
      <c r="G3" s="172" t="s">
        <v>164</v>
      </c>
      <c r="H3" s="173" t="s">
        <v>163</v>
      </c>
    </row>
    <row r="4" spans="2:8" ht="34.5" customHeight="1" x14ac:dyDescent="0.25">
      <c r="B4" s="1"/>
      <c r="C4" s="130"/>
      <c r="D4" s="130"/>
      <c r="E4" s="130"/>
      <c r="F4" s="130"/>
      <c r="G4" s="172"/>
      <c r="H4" s="173"/>
    </row>
    <row r="5" spans="2:8" x14ac:dyDescent="0.25">
      <c r="B5" s="1"/>
      <c r="C5" s="17" t="s">
        <v>136</v>
      </c>
      <c r="D5" s="17" t="s">
        <v>140</v>
      </c>
      <c r="E5" s="9">
        <v>360000</v>
      </c>
      <c r="F5" s="9">
        <v>382000</v>
      </c>
      <c r="G5" s="28">
        <v>343000</v>
      </c>
      <c r="H5" s="29">
        <f>SUM(E5+F5+G5)/3</f>
        <v>361666.66666666669</v>
      </c>
    </row>
    <row r="6" spans="2:8" x14ac:dyDescent="0.25">
      <c r="B6" s="1"/>
      <c r="C6" s="17" t="s">
        <v>138</v>
      </c>
      <c r="D6" s="17" t="s">
        <v>140</v>
      </c>
      <c r="E6" s="9">
        <v>380000</v>
      </c>
      <c r="F6" s="9">
        <v>410000</v>
      </c>
      <c r="G6" s="28">
        <v>368000</v>
      </c>
      <c r="H6" s="29">
        <f>SUM(E6+F6+G6)/3</f>
        <v>386000</v>
      </c>
    </row>
    <row r="7" spans="2:8" s="100" customFormat="1" x14ac:dyDescent="0.25">
      <c r="B7" s="97"/>
      <c r="C7" s="127" t="s">
        <v>9</v>
      </c>
      <c r="D7" s="127"/>
      <c r="E7" s="111">
        <f>SUM(E5:E6)</f>
        <v>740000</v>
      </c>
      <c r="F7" s="111">
        <f>SUM(F5:F6)</f>
        <v>792000</v>
      </c>
      <c r="G7" s="112">
        <f>SUM(G5:G6)</f>
        <v>711000</v>
      </c>
      <c r="H7" s="29">
        <f>SUM(H5:H6)</f>
        <v>747666.66666666674</v>
      </c>
    </row>
  </sheetData>
  <mergeCells count="8">
    <mergeCell ref="C2:H2"/>
    <mergeCell ref="G3:G4"/>
    <mergeCell ref="C7:D7"/>
    <mergeCell ref="H3:H4"/>
    <mergeCell ref="C3:C4"/>
    <mergeCell ref="D3:D4"/>
    <mergeCell ref="E3:E4"/>
    <mergeCell ref="F3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TABLA 1</vt:lpstr>
      <vt:lpstr>TABLA 2</vt:lpstr>
      <vt:lpstr>TABLA 3</vt:lpstr>
      <vt:lpstr>TABLA 4</vt:lpstr>
      <vt:lpstr>TABLA 5</vt:lpstr>
      <vt:lpstr>TABLA 6</vt:lpstr>
      <vt:lpstr>TABLA 7</vt:lpstr>
      <vt:lpstr>TABLA 8</vt:lpstr>
      <vt:lpstr>TABLA 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2024-02-27T16:54:41Z</dcterms:created>
  <dcterms:modified xsi:type="dcterms:W3CDTF">2025-06-17T16:48:28Z</dcterms:modified>
</cp:coreProperties>
</file>