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persons/person.xml" ContentType="application/vnd.ms-excel.person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yrodriguez\Desktop\2025\CONTRATACIÓN\procesos\Selección abreviada\UPS\"/>
    </mc:Choice>
  </mc:AlternateContent>
  <bookViews>
    <workbookView xWindow="0" yWindow="0" windowWidth="20490" windowHeight="775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1" i="1" l="1"/>
  <c r="T12" i="1"/>
  <c r="T13" i="1"/>
  <c r="T14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" i="1"/>
  <c r="S11" i="1"/>
  <c r="S12" i="1"/>
  <c r="S13" i="1"/>
  <c r="S14" i="1"/>
  <c r="S15" i="1"/>
  <c r="T15" i="1" s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T46" i="1" s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T62" i="1" s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" i="1"/>
  <c r="K177" i="1" l="1"/>
  <c r="K178" i="1"/>
  <c r="K179" i="1"/>
  <c r="K180" i="1"/>
  <c r="J177" i="1"/>
  <c r="J178" i="1"/>
  <c r="J179" i="1"/>
  <c r="J180" i="1"/>
  <c r="J181" i="1"/>
  <c r="K181" i="1" s="1"/>
  <c r="K176" i="1"/>
  <c r="J176" i="1"/>
  <c r="K164" i="1"/>
  <c r="K165" i="1"/>
  <c r="K166" i="1"/>
  <c r="K167" i="1"/>
  <c r="K168" i="1"/>
  <c r="K163" i="1"/>
  <c r="J164" i="1"/>
  <c r="J165" i="1"/>
  <c r="J166" i="1"/>
  <c r="J167" i="1"/>
  <c r="J168" i="1"/>
  <c r="J163" i="1"/>
  <c r="K151" i="1"/>
  <c r="K152" i="1"/>
  <c r="K154" i="1"/>
  <c r="K155" i="1"/>
  <c r="J151" i="1"/>
  <c r="J152" i="1"/>
  <c r="J153" i="1"/>
  <c r="K153" i="1" s="1"/>
  <c r="J154" i="1"/>
  <c r="J155" i="1"/>
  <c r="K150" i="1"/>
  <c r="J150" i="1"/>
  <c r="K138" i="1"/>
  <c r="K139" i="1"/>
  <c r="K140" i="1"/>
  <c r="K141" i="1"/>
  <c r="K142" i="1"/>
  <c r="J138" i="1"/>
  <c r="J139" i="1"/>
  <c r="J140" i="1"/>
  <c r="J141" i="1"/>
  <c r="J142" i="1"/>
  <c r="K137" i="1"/>
  <c r="J137" i="1"/>
  <c r="K125" i="1"/>
  <c r="K126" i="1"/>
  <c r="K127" i="1"/>
  <c r="K128" i="1"/>
  <c r="K129" i="1"/>
  <c r="J125" i="1"/>
  <c r="J126" i="1"/>
  <c r="J127" i="1"/>
  <c r="J128" i="1"/>
  <c r="J129" i="1"/>
  <c r="K124" i="1"/>
  <c r="J124" i="1"/>
  <c r="K112" i="1"/>
  <c r="K113" i="1"/>
  <c r="K117" i="1" s="1"/>
  <c r="K114" i="1"/>
  <c r="K115" i="1"/>
  <c r="K116" i="1"/>
  <c r="J112" i="1"/>
  <c r="J113" i="1"/>
  <c r="J114" i="1"/>
  <c r="J115" i="1"/>
  <c r="J116" i="1"/>
  <c r="K111" i="1"/>
  <c r="J111" i="1"/>
  <c r="K99" i="1"/>
  <c r="K104" i="1" s="1"/>
  <c r="K100" i="1"/>
  <c r="K101" i="1"/>
  <c r="K102" i="1"/>
  <c r="K103" i="1"/>
  <c r="J99" i="1"/>
  <c r="J100" i="1"/>
  <c r="J101" i="1"/>
  <c r="J102" i="1"/>
  <c r="J103" i="1"/>
  <c r="K98" i="1"/>
  <c r="J98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75" i="1"/>
  <c r="G86" i="1"/>
  <c r="G91" i="1" s="1"/>
  <c r="G87" i="1"/>
  <c r="G88" i="1"/>
  <c r="G89" i="1"/>
  <c r="G90" i="1"/>
  <c r="F86" i="1"/>
  <c r="F87" i="1"/>
  <c r="F88" i="1"/>
  <c r="F89" i="1"/>
  <c r="F90" i="1"/>
  <c r="G85" i="1"/>
  <c r="F85" i="1"/>
  <c r="G62" i="1"/>
  <c r="G67" i="1" s="1"/>
  <c r="G63" i="1"/>
  <c r="G64" i="1"/>
  <c r="G65" i="1"/>
  <c r="G66" i="1"/>
  <c r="F62" i="1"/>
  <c r="F67" i="1" s="1"/>
  <c r="F63" i="1"/>
  <c r="F64" i="1"/>
  <c r="F65" i="1"/>
  <c r="F66" i="1"/>
  <c r="G61" i="1"/>
  <c r="F6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K51" i="1"/>
  <c r="J51" i="1"/>
  <c r="G38" i="1"/>
  <c r="G39" i="1"/>
  <c r="G40" i="1"/>
  <c r="G41" i="1"/>
  <c r="G42" i="1"/>
  <c r="G3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F11" i="1"/>
  <c r="E11" i="1"/>
  <c r="H182" i="1"/>
  <c r="H169" i="1"/>
  <c r="K169" i="1"/>
  <c r="I169" i="1"/>
  <c r="H156" i="1"/>
  <c r="H143" i="1"/>
  <c r="H130" i="1"/>
  <c r="H117" i="1"/>
  <c r="H104" i="1"/>
  <c r="Q102" i="1"/>
  <c r="H91" i="1"/>
  <c r="D91" i="1"/>
  <c r="H67" i="1"/>
  <c r="D67" i="1"/>
  <c r="H43" i="1"/>
  <c r="D43" i="1"/>
  <c r="F42" i="1"/>
  <c r="F41" i="1"/>
  <c r="F40" i="1"/>
  <c r="F39" i="1"/>
  <c r="F38" i="1"/>
  <c r="C15" i="1"/>
  <c r="K182" i="1" l="1"/>
  <c r="K130" i="1"/>
  <c r="K91" i="1"/>
  <c r="J67" i="1"/>
  <c r="G43" i="1"/>
  <c r="K43" i="1"/>
  <c r="I117" i="1"/>
  <c r="J117" i="1"/>
  <c r="I130" i="1"/>
  <c r="J169" i="1"/>
  <c r="I104" i="1"/>
  <c r="J143" i="1"/>
  <c r="I143" i="1"/>
  <c r="J104" i="1"/>
  <c r="E15" i="1"/>
  <c r="D15" i="1"/>
  <c r="I67" i="1"/>
  <c r="I156" i="1"/>
  <c r="J156" i="1"/>
  <c r="I182" i="1"/>
  <c r="J130" i="1"/>
  <c r="K156" i="1"/>
  <c r="J182" i="1"/>
  <c r="K67" i="1"/>
  <c r="E67" i="1"/>
  <c r="K143" i="1"/>
  <c r="F15" i="1"/>
  <c r="J27" i="1" l="1"/>
  <c r="J43" i="1" s="1"/>
  <c r="I43" i="1"/>
  <c r="E43" i="1"/>
  <c r="F37" i="1"/>
  <c r="F43" i="1" s="1"/>
  <c r="I91" i="1"/>
  <c r="J91" i="1"/>
  <c r="F91" i="1"/>
  <c r="E91" i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<sst xmlns="http://schemas.openxmlformats.org/spreadsheetml/2006/main" count="627" uniqueCount="185">
  <si>
    <t xml:space="preserve">
“Control fiscal de todos y para todos”</t>
  </si>
  <si>
    <t>CONTRALORIA DE BOGOTÁ D.C.</t>
  </si>
  <si>
    <t>FORMATO PROPUESTA ECONOMICA 2025</t>
  </si>
  <si>
    <t>OBJETO: Servicio de mantenimiento preventivo y correctivo integral con el suministro de repuestos para los tableros eléctricos, redes eléctricas, plantas eléctricas y UPS de la Contraloría de Bogotá.</t>
  </si>
  <si>
    <t>1.TABLEROS ELÉCTRICOS</t>
  </si>
  <si>
    <t xml:space="preserve">BOLSA DE REPUESTOS </t>
  </si>
  <si>
    <t>ITEM</t>
  </si>
  <si>
    <t xml:space="preserve">DESCRIPCIÓN </t>
  </si>
  <si>
    <t>MANO DE OBRA</t>
  </si>
  <si>
    <t xml:space="preserve">ITEM </t>
  </si>
  <si>
    <t xml:space="preserve">PRODUCTO </t>
  </si>
  <si>
    <t xml:space="preserve">ESPECIFICACIONES </t>
  </si>
  <si>
    <t>UNIDAD DE MEDIDA</t>
  </si>
  <si>
    <t>VR TOTAL UNITARIO TECHO INCLUIDO IVA</t>
  </si>
  <si>
    <t>VALORES A OFERTAR</t>
  </si>
  <si>
    <t>VALOR UNITARIO ANTES DE IVA</t>
  </si>
  <si>
    <t>IVA</t>
  </si>
  <si>
    <t>VALOR UNITARIO INCLUIDO IVA</t>
  </si>
  <si>
    <t>VALOR TOTAL INCLUIDO IVA</t>
  </si>
  <si>
    <t>CABLE Y/O ALAMBRE CONDUCTOR ELÉCTRICO</t>
  </si>
  <si>
    <t>Calibre 0</t>
  </si>
  <si>
    <t>Metro</t>
  </si>
  <si>
    <t>1.1</t>
  </si>
  <si>
    <t>Comprobar la continuidad eléctrica de los puntos puestos a tierra de todos los tableros de las 6 sedes, y realizar la inspección del estado en cada periodo de mantenimiento de interruptores, contactos, protectores envolventes, pantalla, bornes, y piezas de conexión, y su fijación, contra la humedad y oxidación.</t>
  </si>
  <si>
    <t>Calibre 2</t>
  </si>
  <si>
    <t>1.2</t>
  </si>
  <si>
    <t>Mantenimiento de todos los tableros eléctricos de las 6 sedes de la entidad, los de distribución general, tableros general auxiliar, de comando, y centros de control, con el propósito de garantizar la prestación del servicio del fluido eléctrico.</t>
  </si>
  <si>
    <t>Calibre 4</t>
  </si>
  <si>
    <t>1.3</t>
  </si>
  <si>
    <t>Realizar una inspección visual del estado exterior de todos los tableros eléctricos de las 6 sedes, limpieza de aisladores, de zonas circundantes a los transformadores y demás elementos de media tensión, limpieza y lubricación de sistemas mecánicos y de aisladores.</t>
  </si>
  <si>
    <t>Calibre 6</t>
  </si>
  <si>
    <t>1.4</t>
  </si>
  <si>
    <t>Realizar termografía, medición del calor emitido por las instalaciones eléctricas, detectando las temperaturas elevadas y el incorrecto funcionamiento por conexiones sueltas o deterioradas, malos aislamientos y/o interruptores dañados.</t>
  </si>
  <si>
    <t>Calibre 8</t>
  </si>
  <si>
    <t>TOTAL</t>
  </si>
  <si>
    <t>Calibre 12</t>
  </si>
  <si>
    <t>Calibre 14</t>
  </si>
  <si>
    <t>ACCIONES A TENER EN CUENTA</t>
  </si>
  <si>
    <t>CABLE UTP</t>
  </si>
  <si>
    <t>Categoría 6A</t>
  </si>
  <si>
    <t>Los mantenimientos, incluyen las redes y tableros eléctricos, que soportan toda la carga eléctrica, tanto normal y regulada. Se deberá realizar la limpieza, lavado y engrase de los equipos, posterior al mantenimiento realizado, para la respectiva entrega. </t>
  </si>
  <si>
    <t>BORNES, BORNERAS, TERMINALES DE PALA</t>
  </si>
  <si>
    <t>El mantenimiento de los tableros eléctricos se realizará por ronda es decir por la totalidad de tableros eléctricos de las 6 sedes de la Contraloría de Bogotá</t>
  </si>
  <si>
    <t>2. PLANTA ELÉCTRICA Marca: FORTE GENERATOR - Modelo: 120CFX-992 - Capacidad: 150KVA Serie:7061601                                                                                                                                                                                                                   Ubicada: Sede Principal – EDIFICIO LOTERÍA DE BOGOTÁ - Carrera 32 A N° 26 A - 10</t>
  </si>
  <si>
    <t>REPUESTOS</t>
  </si>
  <si>
    <t>REGLETA DE UNIÓN DE CABLES</t>
  </si>
  <si>
    <t>Regletas de conexión eléctrica de 12 pares, para empalme de forma segura y profesional, de corte fácil</t>
  </si>
  <si>
    <t>Unidad</t>
  </si>
  <si>
    <t>FUSIBLES</t>
  </si>
  <si>
    <t>De diferentes amperajes</t>
  </si>
  <si>
    <t>Revisión y mantenimiento del Sistema de Transferencia y tarjetas de potencia</t>
  </si>
  <si>
    <t>No Aplica</t>
  </si>
  <si>
    <t>REGLETAS ELÉCTRICAS INDUSTRIALES</t>
  </si>
  <si>
    <t>120 V, de 4 o 6 salidas, material acero CR C1.5, pintura electroestática.</t>
  </si>
  <si>
    <t>Revisión y mantenimiento del Sistema de Arranque</t>
  </si>
  <si>
    <t>BARRAJE DE COBRE</t>
  </si>
  <si>
    <t>Con accesorios</t>
  </si>
  <si>
    <t>Revisión y mantenimiento del sistema de lubricación, correcciones y ajustes generales</t>
  </si>
  <si>
    <t>BREAKERS SENCILLO</t>
  </si>
  <si>
    <t>15 AMP ( de acuerdo a la necesidad), monofásico y/o trifásico</t>
  </si>
  <si>
    <t>Revisión y mantenimiento del sistema eléctrico, verificación de cargas aplicadas al generador</t>
  </si>
  <si>
    <t>20 AMP ( de acuerdo a la necesidad), monofásico y/o trifásico</t>
  </si>
  <si>
    <t>Revisión y mantenimiento del sistema de combustible, limpieza de tanque base</t>
  </si>
  <si>
    <t>30 AMP ( de acuerdo a la necesidad), monofásico y/o trifásico</t>
  </si>
  <si>
    <t>Revisión y mantenimiento del sistema de refrigeración limpieza de radiador</t>
  </si>
  <si>
    <t>40 AMP ( de acuerdo a la necesidad), monofásico y/o trifásico</t>
  </si>
  <si>
    <t>Revisión y mantenimiento del sistema de amortiguación ajustes generales</t>
  </si>
  <si>
    <t>50 AMP ( de acuerdo a la necesidad), monofásico y/o trifásico</t>
  </si>
  <si>
    <t>Revisión y mantenimiento de la presión de aceite nivelación líquidos</t>
  </si>
  <si>
    <t>60 AMP ( de acuerdo a la necesidad), monofásico y/o trifásico</t>
  </si>
  <si>
    <t>Revisión y mantenimiento de conexiones eléctricas de fuerza y control empalmes tubulares y terminales protecciones eléctricas</t>
  </si>
  <si>
    <t>BREAKERS DOBLE</t>
  </si>
  <si>
    <t>Revisión de tablero de instrumentos, las señales deben quedar disponibles para verificación de parámetros.</t>
  </si>
  <si>
    <t>Cambio Filtros de Combustibles de acuerdo a marca de motor</t>
  </si>
  <si>
    <t>Cambio Filtros de Aceite de acuerdo a marca de motor</t>
  </si>
  <si>
    <t>Cambio Filtros de Agua de acuerdo a marca de motor</t>
  </si>
  <si>
    <t>Cambio Filtros de Aire de acuerdo a marca de motor</t>
  </si>
  <si>
    <t>60 AMP ( de acuerdo a la necesidad), monofásico y/o trifásico.</t>
  </si>
  <si>
    <t>Cambio de Aceite motor Diésel de acuerdo a marca de motor</t>
  </si>
  <si>
    <t>BREAKERS TRIPLE</t>
  </si>
  <si>
    <t>Cambio de Refrigerantes del Motor de acuerdo a marca de motor</t>
  </si>
  <si>
    <t>2.1 PLANTA ELÉCTRICA Marca: PLANTIPOWER - Modelo: 1003TG13 - Capacidad: 48 KVA Serie:13003153                                                                                                                                                                             SEDE ESCUELA DE CAPACITACIÓN Y COOPERACIÓN TÉCNICA - Transversal 17 N° 45 D - 41</t>
  </si>
  <si>
    <t>CAJAS PARA BREAKERS</t>
  </si>
  <si>
    <t>2 funciones</t>
  </si>
  <si>
    <t xml:space="preserve">VALORES A OFERTAR </t>
  </si>
  <si>
    <t>4 funciones</t>
  </si>
  <si>
    <t>6 funciones</t>
  </si>
  <si>
    <t>8 funciones</t>
  </si>
  <si>
    <t>12 funciones</t>
  </si>
  <si>
    <t>14 funciones</t>
  </si>
  <si>
    <t>16 funciones</t>
  </si>
  <si>
    <t>18 funciones</t>
  </si>
  <si>
    <t>20 funciones</t>
  </si>
  <si>
    <t>22 funciones</t>
  </si>
  <si>
    <t>24 funciones</t>
  </si>
  <si>
    <t>TOMAS ELÉCTRICAS CON POLO A TIERRA DE INCRUSTAR</t>
  </si>
  <si>
    <t>15 A ,con tapa</t>
  </si>
  <si>
    <t>TOMAS ELÉCTRICAS CON POLO A TIERRA DE INCRUSTAR AISLADO</t>
  </si>
  <si>
    <t>15 A, regulada con tapa</t>
  </si>
  <si>
    <t>TOMAS ELÉCTRICAS CON POLO A TIERRA DE INCRUSTAR GFCI</t>
  </si>
  <si>
    <t>15 A, con tapa</t>
  </si>
  <si>
    <t>VARILLA DE POLO A TIERRA</t>
  </si>
  <si>
    <t>En cobre, 180x1.3x1.3centímetros, con conector X 1pc</t>
  </si>
  <si>
    <t>INTERRUPTORES</t>
  </si>
  <si>
    <t>Conmutables, de 16ª, 250 V, de 1,2,3 servicios</t>
  </si>
  <si>
    <t>TOTALIZADORES ELÉCTRICOS TRIFÁSICOS</t>
  </si>
  <si>
    <t>125 A</t>
  </si>
  <si>
    <t>250 A</t>
  </si>
  <si>
    <t>400 A</t>
  </si>
  <si>
    <t>800 A</t>
  </si>
  <si>
    <t>TERMOENCOGIBLE PARA CABLES</t>
  </si>
  <si>
    <t>Según la necesidad, de acuerdo al calibre del cable a conectar.</t>
  </si>
  <si>
    <t>RELÉS TÉRMICOS</t>
  </si>
  <si>
    <t> 23-32 A, .63-1 A, (clase 10ª) (o el amperaje que se requiera.</t>
  </si>
  <si>
    <t>2.2 PLANTA ELÉCTRICA  Marca: FJ WILSON - Modelo: P50E - Capacidad: 60 KVA Serie: E7970E/001                                                                                                                                                                                          SEDE CENTRO DE ESTUDIOS Y JUICIOS FISCALES - HOTEL CLUB CONTRALORÍA VEREDA ESPINALITO - VÍA FUSAGASUGA - FINCA PACANDE Y YAJAIRA</t>
  </si>
  <si>
    <t>CANALETA / BANDEJA</t>
  </si>
  <si>
    <t>Plástica, Bandeja metálica, Tubería conduit.</t>
  </si>
  <si>
    <t>Cambio de correas</t>
  </si>
  <si>
    <r>
      <t>Cambio de Correas  Planta Eléctrica</t>
    </r>
    <r>
      <rPr>
        <b/>
        <sz val="11"/>
        <rFont val="Aptos Narrow"/>
        <family val="2"/>
        <scheme val="minor"/>
      </rPr>
      <t xml:space="preserve"> Sede Principal – Edificio Lotería de Bogotá Carrera 32 A N° 26 A - 10</t>
    </r>
  </si>
  <si>
    <t xml:space="preserve"> Mangueras de alta presión para precalentador de bloque (5/8 900 PSI) </t>
  </si>
  <si>
    <r>
      <t>Cambio de mangueras de alta presion para  Planta Eléctrica</t>
    </r>
    <r>
      <rPr>
        <b/>
        <sz val="11"/>
        <rFont val="Aptos Narrow"/>
        <family val="2"/>
        <scheme val="minor"/>
      </rPr>
      <t xml:space="preserve"> Sede Principal – Edificio Lotería de Bogotá Carrera 32 A N° 26 A - 10</t>
    </r>
  </si>
  <si>
    <t xml:space="preserve"> Correas del Motor  en alternador de corriente</t>
  </si>
  <si>
    <r>
      <t xml:space="preserve">Cambio de correas de alta presion para  Planta Eléctrica </t>
    </r>
    <r>
      <rPr>
        <b/>
        <sz val="11"/>
        <rFont val="Aptos Narrow"/>
        <family val="2"/>
        <scheme val="minor"/>
      </rPr>
      <t>Sede Principal – Edificio Lotería de Bogotá Carrera 32 A N° 26 A - 10</t>
    </r>
  </si>
  <si>
    <t>Cambio de baterías de acuerdo a marca</t>
  </si>
  <si>
    <r>
      <t xml:space="preserve">Cambio de batería para  Planta Eléctrica </t>
    </r>
    <r>
      <rPr>
        <b/>
        <sz val="11"/>
        <rFont val="Aptos Narrow"/>
        <family val="2"/>
        <scheme val="minor"/>
      </rPr>
      <t>Sede Principal – Edificio Lotería de Bogotá Carrera 32 A N° 26 A - 10</t>
    </r>
  </si>
  <si>
    <r>
      <t>Cambio de Correas  Planta Eléctrica</t>
    </r>
    <r>
      <rPr>
        <b/>
        <sz val="11"/>
        <rFont val="Aptos Narrow"/>
        <family val="2"/>
        <scheme val="minor"/>
      </rPr>
      <t xml:space="preserve"> Sede Escuela De Capacitación y Cooperación Técnica Transversal 17 N° 45 D - 41</t>
    </r>
  </si>
  <si>
    <r>
      <t xml:space="preserve">Cambio de mangueras de alta presion para  Planta Eléctrica </t>
    </r>
    <r>
      <rPr>
        <b/>
        <sz val="11"/>
        <rFont val="Aptos Narrow"/>
        <family val="2"/>
        <scheme val="minor"/>
      </rPr>
      <t>Sede Escuela De Capacitación y Cooperación Técnica Transversal 17 N° 45 D - 41</t>
    </r>
  </si>
  <si>
    <r>
      <t>Cambio de Correas del motor para  Planta Eléctrica Sede</t>
    </r>
    <r>
      <rPr>
        <b/>
        <sz val="11"/>
        <rFont val="Aptos Narrow"/>
        <family val="2"/>
        <scheme val="minor"/>
      </rPr>
      <t xml:space="preserve"> Escuela De Capacitación y Cooperación Técnica Transversal 17 N° 45 D - 41</t>
    </r>
  </si>
  <si>
    <r>
      <t>Cambio de baterias para  Planta Eléctrica</t>
    </r>
    <r>
      <rPr>
        <b/>
        <sz val="11"/>
        <rFont val="Aptos Narrow"/>
        <family val="2"/>
        <scheme val="minor"/>
      </rPr>
      <t xml:space="preserve"> Sede Escuela De Capacitación y Cooperación Técnica Transversal 17 N° 45 D - 41</t>
    </r>
  </si>
  <si>
    <t xml:space="preserve">Unidad </t>
  </si>
  <si>
    <r>
      <t xml:space="preserve">Cambio de mangueras de alta presion para  Planta Eléctrica </t>
    </r>
    <r>
      <rPr>
        <b/>
        <sz val="11"/>
        <rFont val="Aptos Narrow"/>
        <family val="2"/>
        <scheme val="minor"/>
      </rPr>
      <t>Sede Centro de Estudios y Juicios Fiscales - Hotel Club Contraloría Vereda Espinalito - via Fusagasuga - Finca pacande y Yajaira</t>
    </r>
  </si>
  <si>
    <r>
      <t xml:space="preserve">Cambio de correas del motor para  Planta Eléctrica </t>
    </r>
    <r>
      <rPr>
        <b/>
        <sz val="11"/>
        <rFont val="Aptos Narrow"/>
        <family val="2"/>
        <scheme val="minor"/>
      </rPr>
      <t>Sede Centro de Estudios y Juicios Fiscales - Hotel Club Contraloría Vereda Espinalito - via Fusagasuga - Finca pacande y Yajaira</t>
    </r>
  </si>
  <si>
    <r>
      <t>Cambio de baterias  para  Planta Eléctrica</t>
    </r>
    <r>
      <rPr>
        <b/>
        <sz val="11"/>
        <rFont val="Aptos Narrow"/>
        <family val="2"/>
        <scheme val="minor"/>
      </rPr>
      <t xml:space="preserve"> Sede Centro de Estudios y Juicios Fiscales - Hotel Club Contraloría Vereda Espinalito - via Fusagasuga - Finca pacande y Yajaira</t>
    </r>
  </si>
  <si>
    <t>Cambio de baterías</t>
  </si>
  <si>
    <r>
      <t xml:space="preserve">Cambio de Baterias para la UPS ubicada en la </t>
    </r>
    <r>
      <rPr>
        <b/>
        <sz val="11"/>
        <rFont val="Aptos Narrow"/>
        <family val="2"/>
        <scheme val="minor"/>
      </rPr>
      <t xml:space="preserve">sede principal -DATA CENTER </t>
    </r>
  </si>
  <si>
    <t>Cambio de cargador</t>
  </si>
  <si>
    <r>
      <t xml:space="preserve">Cambio de cargador para la UPS ubicada en la </t>
    </r>
    <r>
      <rPr>
        <b/>
        <sz val="11"/>
        <rFont val="Aptos Narrow"/>
        <family val="2"/>
        <scheme val="minor"/>
      </rPr>
      <t xml:space="preserve">sede principal -DATA CENTER </t>
    </r>
  </si>
  <si>
    <t>Reparacion inversor y tarjeta</t>
  </si>
  <si>
    <r>
      <t xml:space="preserve">Reparación inversor y tarjeta para la UPS ubicada en la </t>
    </r>
    <r>
      <rPr>
        <b/>
        <sz val="11"/>
        <rFont val="Aptos Narrow"/>
        <family val="2"/>
        <scheme val="minor"/>
      </rPr>
      <t xml:space="preserve">sede principal -DATA CENTER </t>
    </r>
  </si>
  <si>
    <r>
      <t xml:space="preserve">Cambio de Baterias para la UPS ubicada en la </t>
    </r>
    <r>
      <rPr>
        <b/>
        <sz val="11"/>
        <rFont val="Aptos Narrow"/>
        <family val="2"/>
        <scheme val="minor"/>
      </rPr>
      <t xml:space="preserve">sede principal- Edificio Loteria de Bogotá </t>
    </r>
  </si>
  <si>
    <r>
      <t xml:space="preserve">Cambio de cargador para la UPS ubicada en la </t>
    </r>
    <r>
      <rPr>
        <b/>
        <sz val="11"/>
        <rFont val="Aptos Narrow"/>
        <family val="2"/>
        <scheme val="minor"/>
      </rPr>
      <t xml:space="preserve">sede principal - Edificio Loteria de Bogotá </t>
    </r>
  </si>
  <si>
    <r>
      <t xml:space="preserve">Reparación inversor y tarjeta para la UPS ubicada en la </t>
    </r>
    <r>
      <rPr>
        <b/>
        <sz val="11"/>
        <rFont val="Aptos Narrow"/>
        <family val="2"/>
        <scheme val="minor"/>
      </rPr>
      <t xml:space="preserve">sede principal - Edificio Loteria de Bogotá </t>
    </r>
  </si>
  <si>
    <r>
      <t xml:space="preserve">Cambio de Baterias para la UPS ubicada en la </t>
    </r>
    <r>
      <rPr>
        <b/>
        <sz val="11"/>
        <rFont val="Aptos Narrow"/>
        <family val="2"/>
        <scheme val="minor"/>
      </rPr>
      <t xml:space="preserve">sede Condominio </t>
    </r>
  </si>
  <si>
    <r>
      <t xml:space="preserve">Cambio de cargador para la UPS ubicada en la </t>
    </r>
    <r>
      <rPr>
        <b/>
        <sz val="11"/>
        <rFont val="Aptos Narrow"/>
        <family val="2"/>
        <scheme val="minor"/>
      </rPr>
      <t>sede Condominio</t>
    </r>
  </si>
  <si>
    <r>
      <t xml:space="preserve">Reparación inversor y tarjeta para la UPS ubicada en la </t>
    </r>
    <r>
      <rPr>
        <b/>
        <sz val="11"/>
        <rFont val="Aptos Narrow"/>
        <family val="2"/>
        <scheme val="minor"/>
      </rPr>
      <t xml:space="preserve">sede Condominio </t>
    </r>
  </si>
  <si>
    <r>
      <t xml:space="preserve">Cambio de Baterias para la UPS ubicada en la sede </t>
    </r>
    <r>
      <rPr>
        <b/>
        <sz val="11"/>
        <rFont val="Aptos Narrow"/>
        <family val="2"/>
        <scheme val="minor"/>
      </rPr>
      <t>San Cayetano</t>
    </r>
  </si>
  <si>
    <t xml:space="preserve">2.3 UPS  Marca: TRIPP -LINE - Modelo: SU40K - Capacidad: 40 KVA Serie: AGPS6792        UBICADA EN SEDE PRINCIPAL EDIFICIO LOTERÍA DE BOGOTÁ – DATA CENTER  CARRERA 32 A N°26 A-10 
</t>
  </si>
  <si>
    <r>
      <t xml:space="preserve">Cambio de cargador para la UPS ubicada en la sede </t>
    </r>
    <r>
      <rPr>
        <b/>
        <sz val="11"/>
        <rFont val="Aptos Narrow"/>
        <family val="2"/>
        <scheme val="minor"/>
      </rPr>
      <t>San Cayetano</t>
    </r>
  </si>
  <si>
    <r>
      <t xml:space="preserve">Reparación inversor y tarjeta para la UPS ubicada en la sede </t>
    </r>
    <r>
      <rPr>
        <b/>
        <sz val="11"/>
        <rFont val="Aptos Narrow"/>
        <family val="2"/>
        <scheme val="minor"/>
      </rPr>
      <t xml:space="preserve">San Cateyano </t>
    </r>
  </si>
  <si>
    <t>VR TOTAL UNITARIOTECHO INCLUIDO IVA</t>
  </si>
  <si>
    <r>
      <t xml:space="preserve">Cambio de Baterias para la UPS ubicada en la </t>
    </r>
    <r>
      <rPr>
        <b/>
        <sz val="11"/>
        <rFont val="Aptos Narrow"/>
        <family val="2"/>
        <scheme val="minor"/>
      </rPr>
      <t xml:space="preserve">sede Capacitacion y Cooperación Técnica </t>
    </r>
  </si>
  <si>
    <r>
      <t xml:space="preserve">Cambio de cargador para la UPS ubicada en la sede </t>
    </r>
    <r>
      <rPr>
        <b/>
        <sz val="11"/>
        <rFont val="Aptos Narrow"/>
        <family val="2"/>
        <scheme val="minor"/>
      </rPr>
      <t xml:space="preserve"> Capacitacion y Cooperación Técnica </t>
    </r>
  </si>
  <si>
    <t>Inspección visual de conductores, terminales, filtros AC/DC, transformadores, ventiladores, breakers, contactores y tarjetas de control.</t>
  </si>
  <si>
    <r>
      <t xml:space="preserve">Reparación inversor y tarjeta para la UPS ubicada en la sede </t>
    </r>
    <r>
      <rPr>
        <b/>
        <sz val="11"/>
        <rFont val="Aptos Narrow"/>
        <family val="2"/>
        <scheme val="minor"/>
      </rPr>
      <t xml:space="preserve"> Capacitacion y Cooperación Técnica </t>
    </r>
  </si>
  <si>
    <t>Revisión y mantenimiento de conexiones eléctricas de los bancos de baterías, filtros, transformadores, bobinas, breakers, fusibles, terminales de entrada y salida, conexiones de distribución, etc.</t>
  </si>
  <si>
    <r>
      <t xml:space="preserve">Cambio de Baterias para la UPS ubicada en la </t>
    </r>
    <r>
      <rPr>
        <b/>
        <sz val="11"/>
        <rFont val="Aptos Narrow"/>
        <family val="2"/>
        <scheme val="minor"/>
      </rPr>
      <t xml:space="preserve">sede Desarrollo Local y Participacion Ciudadana </t>
    </r>
  </si>
  <si>
    <t>Revisión, ajuste y calibración de voltajes de entrada y salida, voltaje de las baterías, alarmas, frecuencia, corrientes</t>
  </si>
  <si>
    <r>
      <t xml:space="preserve">Cambio de cargador para la UPS ubicada en la sede </t>
    </r>
    <r>
      <rPr>
        <b/>
        <sz val="11"/>
        <rFont val="Aptos Narrow"/>
        <family val="2"/>
        <scheme val="minor"/>
      </rPr>
      <t xml:space="preserve"> Desarrollo Local y Participacion Ciudadana </t>
    </r>
  </si>
  <si>
    <t>Pruebas de operación: Panel indicador de alarmas; funcionamiento en modo inversor; funcionamiento del bypass, operación en baterías.</t>
  </si>
  <si>
    <r>
      <t xml:space="preserve">Reparación inversor y tarjeta para la UPS ubicada en la sede </t>
    </r>
    <r>
      <rPr>
        <b/>
        <sz val="11"/>
        <rFont val="Aptos Narrow"/>
        <family val="2"/>
        <scheme val="minor"/>
      </rPr>
      <t xml:space="preserve">Desarrollo Local y Participacion Ciudadana </t>
    </r>
  </si>
  <si>
    <t xml:space="preserve">Pruebas de carga y descarga de cada uno de los componentes del banco de baterías. </t>
  </si>
  <si>
    <t>Chequeo estático eléctrico de fusibles, condensadores, diodos, SCRs, transistores, etc., para asegurar el buen desempeño de los componentes de potencia</t>
  </si>
  <si>
    <t xml:space="preserve">UPS  Marca: LIEBERT - Modelo: NXA120 - Capacidad: 120 KVA Serie: 21012006012108010001   
UBICADA EN SEDE PRINCIPAL EDIFICIO LOTERÍA DE BOGOTÁ CARRERA 32 A N°26 A-10 
</t>
  </si>
  <si>
    <t>UPS Marca: TRIPP-LINE - Modelo: PS6470 - Capacidad: 20 KVA Serie: 2628ELCPS647000022 UBICADAS EN SEDE CONDOMINIO CARRERA 6 A No. 14-98 PISO 5</t>
  </si>
  <si>
    <t>UPS Marca: TRIPP-LINE - Modelo: PS6470 - Capacidad: 20 KVA Serie: 2628ELCPS647000023  UBICADAS EN SEDE CONDOMINIO CARRERA 6 A No. 14-98 PISO 6</t>
  </si>
  <si>
    <t xml:space="preserve">UPS Marca: ATSEI -Modelo:IRIDIUM F3 - Capacidad: 45KVA Serie:130315005 
UBICADA EN SEDE BODEGA SAN CAYETANO - ARCHIVO CENTRAL CALLE 46 A N° 82-54 INT. 12
</t>
  </si>
  <si>
    <t xml:space="preserve">UPS Marca: ATSEI - Modelo: IRIDIUM F3 - Capacidad: 15KVA - Serie: 130315006
UBICADA EN SEDE  ESCUELA DE CAPACITACIÓN Y COOPERACIÓN  TÉCNICA TRANSVERSAL 17 N° 45 D-41
</t>
  </si>
  <si>
    <t>No aplica</t>
  </si>
  <si>
    <t xml:space="preserve">UPS  Marca: POWERCOM - Modelo: ULT 10K - Cpacidad: 10 KVA - Serie: 10000221410
UBICADA EN SEDE DESARROLLO LOCAL Y PARTICIPACIÓN CIUDADANA CALLE 27 A N° 32 A 45
</t>
  </si>
  <si>
    <t>Nota:</t>
  </si>
  <si>
    <t>Disposiciones finales a tener en cuenta.</t>
  </si>
  <si>
    <t>Efectuar el transporte de materiales y personal técnico.</t>
  </si>
  <si>
    <t>Efectuar las pruebas y ajustes necesarios, de manera que los bienes sean entregados en condiciones de correcto funcionamiento.</t>
  </si>
  <si>
    <t>Mano de Obra Incluido.</t>
  </si>
  <si>
    <t>Los repuestos suministrados deben incluir instalación</t>
  </si>
  <si>
    <t>Sera causal de rechazo la modificacion  o alteración del presente documento.</t>
  </si>
  <si>
    <t xml:space="preserve">Atentamente: </t>
  </si>
  <si>
    <t>PROVEEDOR</t>
  </si>
  <si>
    <t>NIT</t>
  </si>
  <si>
    <t>TELEFONO</t>
  </si>
  <si>
    <t>CELULAR</t>
  </si>
  <si>
    <t xml:space="preserve">DIRECCIÓN </t>
  </si>
  <si>
    <t>GRUPO AVM S.A.S.</t>
  </si>
  <si>
    <t>900.619.329-0</t>
  </si>
  <si>
    <t>CALLE 21 No. 6 -43 torre 2 oficina 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</si>
</sst>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* #,##0.00_-;\-&quot;$&quot;* #,##0.00_-;_-&quot;$&quot;* &quot;-&quot;??_-;_-@_-"/>
    <numFmt numFmtId="164" formatCode="&quot;$&quot;\ #,##0;\-&quot;$&quot;\ #,##0"/>
    <numFmt numFmtId="165" formatCode="&quot;$&quot;\ #,##0.00;\-&quot;$&quot;\ #,##0.00"/>
    <numFmt numFmtId="166" formatCode="_-&quot;$&quot;\ * #,##0.00_-;\-&quot;$&quot;\ * #,##0.00_-;_-&quot;$&quot;\ * &quot;-&quot;??_-;_-@_-"/>
    <numFmt numFmtId="167" formatCode="_-[$$-240A]\ * #,##0.00_-;\-[$$-240A]\ * #,##0.00_-;_-[$$-240A]\ * &quot;-&quot;??_-;_-@_-"/>
    <numFmt numFmtId="168" formatCode="_-&quot;$&quot;* #,##0_-;\-&quot;$&quot;* #,##0_-;_-&quot;$&quot;* &quot;-&quot;??_-;_-@_-"/>
    <numFmt numFmtId="169" formatCode="&quot;$&quot;\ #,##0"/>
    <numFmt numFmtId="170" formatCode="&quot;$&quot;\ #,##0.00"/>
  </numFmts>
  <fonts count="2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indexed="8"/>
      <name val="Arial"/>
      <family val="2"/>
    </font>
    <font>
      <b/>
      <u/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ptos Narrow"/>
      <family val="2"/>
      <scheme val="minor"/>
    </font>
    <font>
      <b/>
      <u/>
      <sz val="11"/>
      <color theme="1"/>
      <name val="Arial"/>
      <family val="2"/>
    </font>
    <font>
      <b/>
      <sz val="1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sz val="12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2" tint="-9.9978637043366805E-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550">
    <xf numFmtId="0" fontId="0" fillId="0" borderId="0" xfId="0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3" fillId="3" borderId="0" xfId="0" applyFont="1" applyFill="1"/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7" fillId="5" borderId="8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166" fontId="3" fillId="0" borderId="16" xfId="1" applyFont="1" applyFill="1" applyBorder="1" applyAlignment="1">
      <alignment horizontal="center" vertical="center" wrapText="1"/>
    </xf>
    <xf numFmtId="166" fontId="0" fillId="0" borderId="16" xfId="1" applyFont="1" applyFill="1" applyBorder="1" applyAlignment="1" applyProtection="1">
      <alignment horizontal="left" vertical="center"/>
      <protection locked="0"/>
    </xf>
    <xf numFmtId="166" fontId="0" fillId="0" borderId="16" xfId="1" applyFont="1" applyFill="1" applyBorder="1" applyAlignment="1" applyProtection="1">
      <alignment horizontal="left" vertical="center"/>
    </xf>
    <xf numFmtId="166" fontId="0" fillId="0" borderId="2" xfId="1" applyFont="1" applyFill="1" applyBorder="1" applyAlignment="1" applyProtection="1">
      <alignment horizontal="left" vertical="center"/>
    </xf>
    <xf numFmtId="0" fontId="8" fillId="3" borderId="35" xfId="0" applyFont="1" applyFill="1" applyBorder="1" applyAlignment="1">
      <alignment horizontal="center" vertical="center"/>
    </xf>
    <xf numFmtId="0" fontId="9" fillId="3" borderId="33" xfId="0" applyFont="1" applyFill="1" applyBorder="1" applyAlignment="1">
      <alignment horizontal="left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166" fontId="3" fillId="0" borderId="37" xfId="1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167" fontId="7" fillId="0" borderId="42" xfId="0" applyNumberFormat="1" applyFont="1" applyBorder="1" applyAlignment="1">
      <alignment vertical="center" wrapText="1"/>
    </xf>
    <xf numFmtId="167" fontId="7" fillId="0" borderId="4" xfId="0" applyNumberFormat="1" applyFont="1" applyBorder="1" applyAlignment="1">
      <alignment vertical="center" wrapText="1"/>
    </xf>
    <xf numFmtId="167" fontId="7" fillId="0" borderId="43" xfId="0" applyNumberFormat="1" applyFont="1" applyBorder="1" applyAlignment="1">
      <alignment vertical="center" wrapText="1"/>
    </xf>
    <xf numFmtId="167" fontId="7" fillId="0" borderId="33" xfId="1" applyNumberFormat="1" applyFont="1" applyBorder="1" applyAlignment="1">
      <alignment horizontal="left" vertical="center"/>
    </xf>
    <xf numFmtId="0" fontId="8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/>
    </xf>
    <xf numFmtId="0" fontId="0" fillId="3" borderId="44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166" fontId="3" fillId="0" borderId="20" xfId="1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166" fontId="3" fillId="0" borderId="48" xfId="1" applyFont="1" applyFill="1" applyBorder="1" applyAlignment="1">
      <alignment horizontal="center" vertical="center" wrapText="1"/>
    </xf>
    <xf numFmtId="166" fontId="0" fillId="3" borderId="0" xfId="0" applyNumberFormat="1" applyFill="1"/>
    <xf numFmtId="0" fontId="8" fillId="0" borderId="37" xfId="0" applyFont="1" applyBorder="1" applyAlignment="1">
      <alignment horizontal="center" vertical="center" wrapText="1"/>
    </xf>
    <xf numFmtId="0" fontId="9" fillId="3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0" fillId="3" borderId="47" xfId="0" applyFill="1" applyBorder="1" applyAlignment="1">
      <alignment horizontal="left" vertical="center" wrapText="1"/>
    </xf>
    <xf numFmtId="0" fontId="0" fillId="3" borderId="48" xfId="0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51" xfId="0" applyFont="1" applyFill="1" applyBorder="1" applyAlignment="1">
      <alignment horizontal="center" vertical="center" wrapText="1"/>
    </xf>
    <xf numFmtId="0" fontId="7" fillId="5" borderId="55" xfId="0" applyFont="1" applyFill="1" applyBorder="1" applyAlignment="1">
      <alignment horizontal="center" vertical="center" wrapText="1"/>
    </xf>
    <xf numFmtId="0" fontId="3" fillId="3" borderId="50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0" fillId="3" borderId="42" xfId="0" applyFill="1" applyBorder="1" applyAlignment="1">
      <alignment horizontal="left" vertical="center" wrapText="1"/>
    </xf>
    <xf numFmtId="0" fontId="0" fillId="3" borderId="51" xfId="0" applyFill="1" applyBorder="1" applyAlignment="1">
      <alignment horizontal="center" vertical="center" wrapText="1"/>
    </xf>
    <xf numFmtId="166" fontId="3" fillId="0" borderId="51" xfId="1" applyFont="1" applyFill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left" vertical="center" wrapText="1"/>
    </xf>
    <xf numFmtId="0" fontId="12" fillId="0" borderId="58" xfId="0" applyFont="1" applyBorder="1" applyAlignment="1">
      <alignment horizontal="center" vertical="center" wrapText="1"/>
    </xf>
    <xf numFmtId="166" fontId="3" fillId="0" borderId="22" xfId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 wrapText="1"/>
    </xf>
    <xf numFmtId="0" fontId="12" fillId="0" borderId="4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6" fontId="3" fillId="0" borderId="39" xfId="1" applyFont="1" applyFill="1" applyBorder="1" applyAlignment="1">
      <alignment horizontal="center" vertical="center" wrapText="1"/>
    </xf>
    <xf numFmtId="0" fontId="0" fillId="3" borderId="59" xfId="0" applyFill="1" applyBorder="1" applyAlignment="1">
      <alignment horizontal="left" vertical="center" wrapText="1"/>
    </xf>
    <xf numFmtId="0" fontId="0" fillId="3" borderId="57" xfId="0" applyFill="1" applyBorder="1" applyAlignment="1">
      <alignment horizontal="center" vertical="center" wrapText="1"/>
    </xf>
    <xf numFmtId="166" fontId="3" fillId="0" borderId="57" xfId="1" applyFont="1" applyFill="1" applyBorder="1" applyAlignment="1">
      <alignment horizontal="center" vertical="center" wrapText="1"/>
    </xf>
    <xf numFmtId="0" fontId="0" fillId="3" borderId="36" xfId="0" applyFill="1" applyBorder="1" applyAlignment="1">
      <alignment horizontal="left" vertical="center" wrapText="1"/>
    </xf>
    <xf numFmtId="0" fontId="0" fillId="3" borderId="61" xfId="0" applyFill="1" applyBorder="1" applyAlignment="1">
      <alignment horizontal="left" vertical="center" wrapText="1"/>
    </xf>
    <xf numFmtId="0" fontId="0" fillId="3" borderId="18" xfId="0" applyFill="1" applyBorder="1" applyAlignment="1">
      <alignment horizontal="center" vertical="center" wrapText="1"/>
    </xf>
    <xf numFmtId="166" fontId="3" fillId="0" borderId="18" xfId="1" applyFont="1" applyFill="1" applyBorder="1" applyAlignment="1">
      <alignment horizontal="center" vertical="center" wrapText="1"/>
    </xf>
    <xf numFmtId="0" fontId="0" fillId="3" borderId="34" xfId="0" applyFill="1" applyBorder="1" applyAlignment="1">
      <alignment horizontal="left" vertical="center" wrapText="1"/>
    </xf>
    <xf numFmtId="0" fontId="12" fillId="0" borderId="38" xfId="0" applyFont="1" applyBorder="1" applyAlignment="1">
      <alignment horizontal="center" vertical="center"/>
    </xf>
    <xf numFmtId="166" fontId="0" fillId="0" borderId="36" xfId="1" applyFont="1" applyFill="1" applyBorder="1" applyAlignment="1">
      <alignment horizontal="right" vertical="center"/>
    </xf>
    <xf numFmtId="166" fontId="0" fillId="0" borderId="37" xfId="1" applyFont="1" applyFill="1" applyBorder="1" applyAlignment="1">
      <alignment horizontal="right" vertical="center"/>
    </xf>
    <xf numFmtId="168" fontId="0" fillId="0" borderId="49" xfId="1" applyNumberFormat="1" applyFont="1" applyFill="1" applyBorder="1" applyAlignment="1">
      <alignment horizontal="left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left" vertical="center" wrapText="1"/>
    </xf>
    <xf numFmtId="0" fontId="12" fillId="3" borderId="49" xfId="0" applyFont="1" applyFill="1" applyBorder="1" applyAlignment="1">
      <alignment horizontal="center" vertical="center" wrapText="1"/>
    </xf>
    <xf numFmtId="166" fontId="3" fillId="3" borderId="39" xfId="1" applyFont="1" applyFill="1" applyBorder="1" applyAlignment="1">
      <alignment horizontal="center" vertical="center" wrapText="1"/>
    </xf>
    <xf numFmtId="0" fontId="0" fillId="3" borderId="44" xfId="0" applyFill="1" applyBorder="1" applyAlignment="1">
      <alignment horizontal="left" vertical="center" wrapText="1"/>
    </xf>
    <xf numFmtId="0" fontId="12" fillId="3" borderId="11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left" vertical="center" wrapText="1"/>
    </xf>
    <xf numFmtId="0" fontId="12" fillId="3" borderId="64" xfId="0" applyFont="1" applyFill="1" applyBorder="1" applyAlignment="1">
      <alignment horizontal="center" vertical="center" wrapText="1"/>
    </xf>
    <xf numFmtId="166" fontId="3" fillId="3" borderId="32" xfId="1" applyFont="1" applyFill="1" applyBorder="1" applyAlignment="1">
      <alignment horizontal="center" vertical="center" wrapText="1"/>
    </xf>
    <xf numFmtId="166" fontId="3" fillId="0" borderId="32" xfId="1" applyFont="1" applyFill="1" applyBorder="1" applyAlignment="1">
      <alignment horizontal="center" vertical="center" wrapText="1"/>
    </xf>
    <xf numFmtId="166" fontId="7" fillId="0" borderId="14" xfId="1" applyFont="1" applyFill="1" applyBorder="1" applyAlignment="1">
      <alignment horizontal="center" vertical="center" wrapText="1"/>
    </xf>
    <xf numFmtId="169" fontId="7" fillId="0" borderId="52" xfId="1" applyNumberFormat="1" applyFont="1" applyFill="1" applyBorder="1" applyAlignment="1">
      <alignment horizontal="right" vertical="center"/>
    </xf>
    <xf numFmtId="169" fontId="7" fillId="0" borderId="53" xfId="1" applyNumberFormat="1" applyFont="1" applyFill="1" applyBorder="1" applyAlignment="1">
      <alignment horizontal="right" vertical="center"/>
    </xf>
    <xf numFmtId="169" fontId="7" fillId="0" borderId="65" xfId="1" applyNumberFormat="1" applyFont="1" applyFill="1" applyBorder="1" applyAlignment="1">
      <alignment horizontal="right" vertical="center"/>
    </xf>
    <xf numFmtId="167" fontId="7" fillId="0" borderId="33" xfId="1" applyNumberFormat="1" applyFont="1" applyFill="1" applyBorder="1" applyAlignment="1">
      <alignment horizontal="left" vertical="center"/>
    </xf>
    <xf numFmtId="0" fontId="0" fillId="0" borderId="3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 wrapText="1"/>
    </xf>
    <xf numFmtId="166" fontId="3" fillId="0" borderId="68" xfId="1" applyFont="1" applyFill="1" applyBorder="1" applyAlignment="1">
      <alignment horizontal="center" vertical="center"/>
    </xf>
    <xf numFmtId="0" fontId="12" fillId="0" borderId="37" xfId="0" applyFont="1" applyBorder="1" applyAlignment="1">
      <alignment horizontal="center" vertical="center" wrapText="1"/>
    </xf>
    <xf numFmtId="166" fontId="3" fillId="0" borderId="39" xfId="1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left" vertical="center" wrapText="1"/>
    </xf>
    <xf numFmtId="0" fontId="0" fillId="3" borderId="47" xfId="0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left" vertical="center" wrapText="1"/>
    </xf>
    <xf numFmtId="0" fontId="0" fillId="3" borderId="42" xfId="0" applyFill="1" applyBorder="1" applyAlignment="1">
      <alignment horizontal="center" vertical="center" wrapText="1"/>
    </xf>
    <xf numFmtId="166" fontId="0" fillId="0" borderId="36" xfId="1" applyFont="1" applyFill="1" applyBorder="1" applyAlignment="1">
      <alignment horizontal="left" vertical="center"/>
    </xf>
    <xf numFmtId="166" fontId="0" fillId="0" borderId="37" xfId="1" applyFont="1" applyFill="1" applyBorder="1" applyAlignment="1">
      <alignment horizontal="left" vertical="center"/>
    </xf>
    <xf numFmtId="166" fontId="0" fillId="0" borderId="49" xfId="1" applyFont="1" applyFill="1" applyBorder="1" applyAlignment="1">
      <alignment horizontal="left" vertical="center"/>
    </xf>
    <xf numFmtId="166" fontId="3" fillId="0" borderId="39" xfId="1" applyFont="1" applyFill="1" applyBorder="1" applyAlignment="1">
      <alignment horizontal="left" vertical="center"/>
    </xf>
    <xf numFmtId="0" fontId="3" fillId="0" borderId="46" xfId="0" applyFont="1" applyBorder="1" applyAlignment="1">
      <alignment horizontal="left" vertical="center" wrapText="1"/>
    </xf>
    <xf numFmtId="0" fontId="14" fillId="0" borderId="50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left" vertical="center" wrapText="1"/>
    </xf>
    <xf numFmtId="0" fontId="10" fillId="0" borderId="42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left" vertical="center" wrapText="1"/>
    </xf>
    <xf numFmtId="0" fontId="10" fillId="0" borderId="47" xfId="0" applyFont="1" applyBorder="1" applyAlignment="1">
      <alignment horizontal="left" vertical="center" wrapText="1"/>
    </xf>
    <xf numFmtId="0" fontId="10" fillId="0" borderId="48" xfId="0" applyFont="1" applyBorder="1" applyAlignment="1">
      <alignment horizontal="center" vertical="center" wrapText="1"/>
    </xf>
    <xf numFmtId="166" fontId="14" fillId="0" borderId="48" xfId="1" applyFont="1" applyFill="1" applyBorder="1" applyAlignment="1">
      <alignment horizontal="center" vertical="center" wrapText="1"/>
    </xf>
    <xf numFmtId="0" fontId="10" fillId="3" borderId="0" xfId="0" applyFont="1" applyFill="1"/>
    <xf numFmtId="0" fontId="10" fillId="0" borderId="3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166" fontId="14" fillId="0" borderId="16" xfId="1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center" vertical="center" wrapText="1"/>
    </xf>
    <xf numFmtId="166" fontId="14" fillId="0" borderId="37" xfId="1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/>
    </xf>
    <xf numFmtId="166" fontId="3" fillId="0" borderId="32" xfId="1" applyFont="1" applyFill="1" applyBorder="1" applyAlignment="1">
      <alignment horizontal="left" vertical="center"/>
    </xf>
    <xf numFmtId="166" fontId="7" fillId="0" borderId="41" xfId="1" applyFont="1" applyFill="1" applyBorder="1" applyAlignment="1">
      <alignment horizontal="center" vertical="center" wrapText="1"/>
    </xf>
    <xf numFmtId="167" fontId="7" fillId="0" borderId="50" xfId="1" applyNumberFormat="1" applyFont="1" applyFill="1" applyBorder="1" applyAlignment="1">
      <alignment horizontal="left" vertical="center"/>
    </xf>
    <xf numFmtId="0" fontId="10" fillId="0" borderId="44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center" vertical="center" wrapText="1"/>
    </xf>
    <xf numFmtId="166" fontId="14" fillId="0" borderId="20" xfId="1" applyFont="1" applyFill="1" applyBorder="1" applyAlignment="1">
      <alignment horizontal="center" vertical="center" wrapText="1"/>
    </xf>
    <xf numFmtId="166" fontId="14" fillId="0" borderId="51" xfId="1" applyFont="1" applyFill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170" fontId="10" fillId="0" borderId="48" xfId="1" applyNumberFormat="1" applyFont="1" applyFill="1" applyBorder="1" applyAlignment="1">
      <alignment horizontal="center" vertical="center"/>
    </xf>
    <xf numFmtId="166" fontId="14" fillId="0" borderId="48" xfId="1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/>
    </xf>
    <xf numFmtId="170" fontId="10" fillId="0" borderId="51" xfId="1" applyNumberFormat="1" applyFont="1" applyFill="1" applyBorder="1" applyAlignment="1">
      <alignment horizontal="center" vertical="center"/>
    </xf>
    <xf numFmtId="166" fontId="14" fillId="0" borderId="51" xfId="1" applyFont="1" applyFill="1" applyBorder="1" applyAlignment="1">
      <alignment horizontal="center" vertical="center"/>
    </xf>
    <xf numFmtId="166" fontId="3" fillId="0" borderId="22" xfId="1" applyFont="1" applyFill="1" applyBorder="1" applyAlignment="1">
      <alignment horizontal="center" vertical="center"/>
    </xf>
    <xf numFmtId="4" fontId="10" fillId="0" borderId="51" xfId="1" applyNumberFormat="1" applyFont="1" applyFill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166" fontId="3" fillId="3" borderId="22" xfId="1" applyFont="1" applyFill="1" applyBorder="1" applyAlignment="1">
      <alignment horizontal="center" vertical="center" wrapText="1"/>
    </xf>
    <xf numFmtId="166" fontId="6" fillId="8" borderId="66" xfId="1" applyFont="1" applyFill="1" applyBorder="1" applyAlignment="1">
      <alignment horizontal="center" vertical="center" wrapText="1"/>
    </xf>
    <xf numFmtId="167" fontId="7" fillId="0" borderId="52" xfId="1" applyNumberFormat="1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justify" vertical="center" wrapText="1"/>
    </xf>
    <xf numFmtId="0" fontId="12" fillId="3" borderId="2" xfId="0" applyFont="1" applyFill="1" applyBorder="1" applyAlignment="1">
      <alignment horizontal="center" vertical="center" wrapText="1"/>
    </xf>
    <xf numFmtId="166" fontId="6" fillId="0" borderId="68" xfId="1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justify" vertical="center" wrapText="1"/>
    </xf>
    <xf numFmtId="0" fontId="12" fillId="3" borderId="7" xfId="0" applyFont="1" applyFill="1" applyBorder="1" applyAlignment="1">
      <alignment horizontal="center" vertical="center" wrapText="1"/>
    </xf>
    <xf numFmtId="166" fontId="6" fillId="0" borderId="39" xfId="1" applyFont="1" applyFill="1" applyBorder="1" applyAlignment="1">
      <alignment horizontal="center" vertical="center"/>
    </xf>
    <xf numFmtId="0" fontId="14" fillId="0" borderId="54" xfId="0" applyFont="1" applyBorder="1" applyAlignment="1">
      <alignment horizontal="left" vertical="center" wrapText="1"/>
    </xf>
    <xf numFmtId="0" fontId="10" fillId="0" borderId="66" xfId="0" applyFont="1" applyBorder="1" applyAlignment="1">
      <alignment horizontal="left" vertical="center" wrapText="1"/>
    </xf>
    <xf numFmtId="0" fontId="10" fillId="0" borderId="53" xfId="0" applyFont="1" applyBorder="1" applyAlignment="1">
      <alignment horizontal="center" vertical="center"/>
    </xf>
    <xf numFmtId="166" fontId="14" fillId="0" borderId="53" xfId="1" applyFont="1" applyFill="1" applyBorder="1" applyAlignment="1">
      <alignment horizontal="center" vertical="center"/>
    </xf>
    <xf numFmtId="44" fontId="2" fillId="3" borderId="0" xfId="0" applyNumberFormat="1" applyFont="1" applyFill="1" applyAlignment="1">
      <alignment horizontal="center" vertical="center"/>
    </xf>
    <xf numFmtId="44" fontId="10" fillId="3" borderId="0" xfId="0" applyNumberFormat="1" applyFont="1" applyFill="1"/>
    <xf numFmtId="0" fontId="12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justify" vertical="center" wrapText="1"/>
    </xf>
    <xf numFmtId="0" fontId="12" fillId="3" borderId="12" xfId="0" applyFont="1" applyFill="1" applyBorder="1" applyAlignment="1">
      <alignment horizontal="center" vertical="center" wrapText="1"/>
    </xf>
    <xf numFmtId="166" fontId="6" fillId="0" borderId="32" xfId="1" applyFont="1" applyFill="1" applyBorder="1" applyAlignment="1">
      <alignment horizontal="center" vertical="center"/>
    </xf>
    <xf numFmtId="0" fontId="14" fillId="3" borderId="0" xfId="0" applyFont="1" applyFill="1"/>
    <xf numFmtId="0" fontId="14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166" fontId="6" fillId="0" borderId="14" xfId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170" fontId="0" fillId="3" borderId="0" xfId="0" applyNumberFormat="1" applyFill="1" applyAlignment="1">
      <alignment horizontal="center" vertical="center"/>
    </xf>
    <xf numFmtId="170" fontId="3" fillId="3" borderId="0" xfId="0" applyNumberFormat="1" applyFont="1" applyFill="1" applyAlignment="1">
      <alignment horizontal="center" vertical="center"/>
    </xf>
    <xf numFmtId="0" fontId="6" fillId="5" borderId="50" xfId="0" applyFont="1" applyFill="1" applyBorder="1" applyAlignment="1">
      <alignment horizontal="center" vertical="center" wrapText="1"/>
    </xf>
    <xf numFmtId="0" fontId="6" fillId="5" borderId="51" xfId="0" applyFont="1" applyFill="1" applyBorder="1" applyAlignment="1">
      <alignment horizontal="center" vertical="center" wrapText="1"/>
    </xf>
    <xf numFmtId="0" fontId="6" fillId="5" borderId="55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 wrapText="1"/>
    </xf>
    <xf numFmtId="0" fontId="12" fillId="3" borderId="57" xfId="0" applyFont="1" applyFill="1" applyBorder="1" applyAlignment="1">
      <alignment horizontal="justify" vertical="center" wrapText="1"/>
    </xf>
    <xf numFmtId="0" fontId="12" fillId="3" borderId="60" xfId="0" applyFont="1" applyFill="1" applyBorder="1" applyAlignment="1">
      <alignment horizontal="center" vertical="center" wrapText="1"/>
    </xf>
    <xf numFmtId="166" fontId="3" fillId="3" borderId="68" xfId="1" applyFont="1" applyFill="1" applyBorder="1" applyAlignment="1">
      <alignment horizontal="center" vertical="center"/>
    </xf>
    <xf numFmtId="166" fontId="3" fillId="3" borderId="39" xfId="1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justify" vertical="center" wrapText="1"/>
    </xf>
    <xf numFmtId="0" fontId="12" fillId="3" borderId="19" xfId="0" applyFont="1" applyFill="1" applyBorder="1" applyAlignment="1">
      <alignment horizontal="center" vertical="center" wrapText="1"/>
    </xf>
    <xf numFmtId="44" fontId="6" fillId="0" borderId="41" xfId="0" applyNumberFormat="1" applyFont="1" applyBorder="1" applyAlignment="1">
      <alignment horizontal="center" vertical="center" wrapText="1"/>
    </xf>
    <xf numFmtId="169" fontId="12" fillId="3" borderId="0" xfId="0" applyNumberFormat="1" applyFont="1" applyFill="1"/>
    <xf numFmtId="169" fontId="15" fillId="3" borderId="0" xfId="0" applyNumberFormat="1" applyFont="1" applyFill="1"/>
    <xf numFmtId="0" fontId="12" fillId="3" borderId="58" xfId="0" applyFont="1" applyFill="1" applyBorder="1" applyAlignment="1">
      <alignment horizontal="center" vertical="center" wrapText="1"/>
    </xf>
    <xf numFmtId="166" fontId="3" fillId="3" borderId="32" xfId="1" applyFont="1" applyFill="1" applyBorder="1" applyAlignment="1">
      <alignment horizontal="center" vertical="center"/>
    </xf>
    <xf numFmtId="44" fontId="6" fillId="0" borderId="66" xfId="0" applyNumberFormat="1" applyFont="1" applyBorder="1" applyAlignment="1">
      <alignment horizontal="center" vertical="center" wrapText="1"/>
    </xf>
    <xf numFmtId="0" fontId="9" fillId="3" borderId="56" xfId="0" applyFont="1" applyFill="1" applyBorder="1" applyAlignment="1">
      <alignment horizontal="center" vertical="center" wrapText="1"/>
    </xf>
    <xf numFmtId="0" fontId="9" fillId="3" borderId="57" xfId="0" applyFont="1" applyFill="1" applyBorder="1" applyAlignment="1">
      <alignment horizontal="justify" vertical="center" wrapText="1"/>
    </xf>
    <xf numFmtId="0" fontId="9" fillId="3" borderId="58" xfId="0" applyFont="1" applyFill="1" applyBorder="1" applyAlignment="1">
      <alignment horizontal="center" vertical="center" wrapText="1"/>
    </xf>
    <xf numFmtId="166" fontId="3" fillId="3" borderId="68" xfId="1" applyFont="1" applyFill="1" applyBorder="1" applyAlignment="1">
      <alignment horizontal="center" vertical="center" wrapText="1"/>
    </xf>
    <xf numFmtId="170" fontId="0" fillId="0" borderId="59" xfId="0" applyNumberFormat="1" applyBorder="1" applyAlignment="1">
      <alignment horizontal="right" vertical="center" wrapText="1"/>
    </xf>
    <xf numFmtId="170" fontId="0" fillId="3" borderId="57" xfId="0" applyNumberFormat="1" applyFill="1" applyBorder="1" applyAlignment="1">
      <alignment horizontal="right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37" xfId="0" applyFont="1" applyFill="1" applyBorder="1" applyAlignment="1">
      <alignment horizontal="justify" vertical="center" wrapText="1"/>
    </xf>
    <xf numFmtId="0" fontId="9" fillId="3" borderId="49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justify" vertical="center" wrapText="1"/>
    </xf>
    <xf numFmtId="0" fontId="9" fillId="3" borderId="70" xfId="0" applyFont="1" applyFill="1" applyBorder="1" applyAlignment="1">
      <alignment horizontal="center" vertical="center" wrapText="1"/>
    </xf>
    <xf numFmtId="44" fontId="6" fillId="0" borderId="33" xfId="0" applyNumberFormat="1" applyFont="1" applyBorder="1" applyAlignment="1">
      <alignment horizontal="center" vertical="center" wrapText="1"/>
    </xf>
    <xf numFmtId="166" fontId="3" fillId="0" borderId="32" xfId="1" applyFont="1" applyFill="1" applyBorder="1" applyAlignment="1">
      <alignment horizontal="center" vertical="center"/>
    </xf>
    <xf numFmtId="0" fontId="6" fillId="5" borderId="43" xfId="0" applyFont="1" applyFill="1" applyBorder="1" applyAlignment="1">
      <alignment horizontal="center" vertical="center" wrapText="1"/>
    </xf>
    <xf numFmtId="44" fontId="6" fillId="0" borderId="14" xfId="0" applyNumberFormat="1" applyFont="1" applyBorder="1" applyAlignment="1">
      <alignment horizontal="center" vertical="center" wrapText="1"/>
    </xf>
    <xf numFmtId="0" fontId="17" fillId="10" borderId="37" xfId="0" applyFont="1" applyFill="1" applyBorder="1" applyAlignment="1">
      <alignment horizontal="center" vertical="center"/>
    </xf>
    <xf numFmtId="0" fontId="16" fillId="3" borderId="37" xfId="0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left" vertical="center" wrapText="1"/>
    </xf>
    <xf numFmtId="0" fontId="16" fillId="3" borderId="71" xfId="0" applyFont="1" applyFill="1" applyBorder="1" applyAlignment="1">
      <alignment horizontal="left" vertical="center" wrapText="1"/>
    </xf>
    <xf numFmtId="0" fontId="16" fillId="3" borderId="36" xfId="0" applyFont="1" applyFill="1" applyBorder="1" applyAlignment="1">
      <alignment horizontal="left" vertical="center" wrapText="1"/>
    </xf>
    <xf numFmtId="44" fontId="0" fillId="3" borderId="0" xfId="0" applyNumberFormat="1" applyFill="1"/>
    <xf numFmtId="0" fontId="16" fillId="3" borderId="49" xfId="0" applyFont="1" applyFill="1" applyBorder="1" applyAlignment="1">
      <alignment horizontal="left"/>
    </xf>
    <xf numFmtId="0" fontId="16" fillId="3" borderId="71" xfId="0" applyFont="1" applyFill="1" applyBorder="1" applyAlignment="1">
      <alignment horizontal="left"/>
    </xf>
    <xf numFmtId="0" fontId="16" fillId="3" borderId="36" xfId="0" applyFont="1" applyFill="1" applyBorder="1" applyAlignment="1">
      <alignment horizontal="left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/>
    </xf>
    <xf numFmtId="0" fontId="19" fillId="3" borderId="0" xfId="0" applyFont="1" applyFill="1"/>
    <xf numFmtId="0" fontId="17" fillId="3" borderId="0" xfId="0" applyFont="1" applyFill="1" applyAlignment="1">
      <alignment horizontal="left"/>
    </xf>
    <xf numFmtId="0" fontId="19" fillId="3" borderId="0" xfId="0" applyFont="1" applyFill="1" applyAlignment="1">
      <alignment horizontal="center"/>
    </xf>
    <xf numFmtId="0" fontId="3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60" xfId="1" applyNumberFormat="1" applyFont="1" applyFill="1" applyBorder="1" applyAlignment="1">
      <alignment horizontal="right" vertical="center"/>
    </xf>
    <xf numFmtId="164" fontId="0" fillId="0" borderId="59" xfId="1" applyNumberFormat="1" applyFont="1" applyFill="1" applyBorder="1" applyAlignment="1">
      <alignment horizontal="right" vertical="center"/>
    </xf>
    <xf numFmtId="164" fontId="0" fillId="0" borderId="57" xfId="1" applyNumberFormat="1" applyFont="1" applyFill="1" applyBorder="1" applyAlignment="1">
      <alignment horizontal="right" vertical="center"/>
    </xf>
    <xf numFmtId="0" fontId="0" fillId="3" borderId="0" xfId="0" applyFill="1" applyAlignment="1">
      <alignment horizontal="right"/>
    </xf>
    <xf numFmtId="166" fontId="0" fillId="3" borderId="0" xfId="1" applyFont="1" applyFill="1" applyAlignment="1">
      <alignment horizontal="right"/>
    </xf>
    <xf numFmtId="0" fontId="0" fillId="3" borderId="0" xfId="0" applyFill="1" applyAlignment="1">
      <alignment horizontal="right" vertical="center"/>
    </xf>
    <xf numFmtId="166" fontId="0" fillId="3" borderId="0" xfId="1" applyFont="1" applyFill="1" applyAlignment="1">
      <alignment horizontal="right" vertical="center"/>
    </xf>
    <xf numFmtId="0" fontId="6" fillId="5" borderId="50" xfId="0" applyFont="1" applyFill="1" applyBorder="1" applyAlignment="1">
      <alignment horizontal="right" vertical="center" wrapText="1"/>
    </xf>
    <xf numFmtId="0" fontId="6" fillId="5" borderId="51" xfId="0" applyFont="1" applyFill="1" applyBorder="1" applyAlignment="1">
      <alignment horizontal="right" vertical="center" wrapText="1"/>
    </xf>
    <xf numFmtId="0" fontId="7" fillId="5" borderId="3" xfId="0" applyFont="1" applyFill="1" applyBorder="1" applyAlignment="1">
      <alignment horizontal="right" vertical="center" wrapText="1"/>
    </xf>
    <xf numFmtId="0" fontId="7" fillId="5" borderId="53" xfId="0" applyFont="1" applyFill="1" applyBorder="1" applyAlignment="1">
      <alignment horizontal="right" vertical="center" wrapText="1"/>
    </xf>
    <xf numFmtId="166" fontId="7" fillId="5" borderId="54" xfId="1" applyFont="1" applyFill="1" applyBorder="1" applyAlignment="1">
      <alignment horizontal="right" vertical="center" wrapText="1"/>
    </xf>
    <xf numFmtId="167" fontId="7" fillId="0" borderId="66" xfId="1" applyNumberFormat="1" applyFont="1" applyFill="1" applyBorder="1" applyAlignment="1">
      <alignment horizontal="right" vertical="center"/>
    </xf>
    <xf numFmtId="167" fontId="7" fillId="0" borderId="53" xfId="1" applyNumberFormat="1" applyFont="1" applyFill="1" applyBorder="1" applyAlignment="1">
      <alignment horizontal="right" vertical="center"/>
    </xf>
    <xf numFmtId="166" fontId="7" fillId="0" borderId="54" xfId="1" applyFont="1" applyFill="1" applyBorder="1" applyAlignment="1">
      <alignment horizontal="right" vertical="center"/>
    </xf>
    <xf numFmtId="0" fontId="7" fillId="5" borderId="66" xfId="0" applyFont="1" applyFill="1" applyBorder="1" applyAlignment="1">
      <alignment horizontal="right" vertical="center" wrapText="1"/>
    </xf>
    <xf numFmtId="165" fontId="0" fillId="0" borderId="59" xfId="1" applyNumberFormat="1" applyFont="1" applyFill="1" applyBorder="1" applyAlignment="1">
      <alignment horizontal="right" vertical="center"/>
    </xf>
    <xf numFmtId="165" fontId="0" fillId="0" borderId="57" xfId="1" applyNumberFormat="1" applyFont="1" applyFill="1" applyBorder="1" applyAlignment="1">
      <alignment horizontal="right" vertical="center"/>
    </xf>
    <xf numFmtId="165" fontId="0" fillId="0" borderId="60" xfId="1" applyNumberFormat="1" applyFont="1" applyFill="1" applyBorder="1" applyAlignment="1">
      <alignment horizontal="right" vertical="center"/>
    </xf>
    <xf numFmtId="167" fontId="7" fillId="0" borderId="50" xfId="1" applyNumberFormat="1" applyFont="1" applyFill="1" applyBorder="1" applyAlignment="1">
      <alignment horizontal="right" vertical="center"/>
    </xf>
    <xf numFmtId="166" fontId="7" fillId="0" borderId="33" xfId="1" applyFont="1" applyFill="1" applyBorder="1" applyAlignment="1">
      <alignment horizontal="right" vertical="center"/>
    </xf>
    <xf numFmtId="0" fontId="7" fillId="5" borderId="33" xfId="0" applyFont="1" applyFill="1" applyBorder="1" applyAlignment="1">
      <alignment horizontal="right" vertical="center" wrapText="1"/>
    </xf>
    <xf numFmtId="166" fontId="7" fillId="5" borderId="15" xfId="1" applyFont="1" applyFill="1" applyBorder="1" applyAlignment="1">
      <alignment horizontal="right" vertical="center" wrapText="1"/>
    </xf>
    <xf numFmtId="167" fontId="7" fillId="0" borderId="52" xfId="1" applyNumberFormat="1" applyFont="1" applyFill="1" applyBorder="1" applyAlignment="1">
      <alignment horizontal="right" vertical="center"/>
    </xf>
    <xf numFmtId="166" fontId="7" fillId="0" borderId="41" xfId="1" applyFont="1" applyFill="1" applyBorder="1" applyAlignment="1">
      <alignment horizontal="right" vertical="center"/>
    </xf>
    <xf numFmtId="0" fontId="6" fillId="5" borderId="15" xfId="0" applyFont="1" applyFill="1" applyBorder="1" applyAlignment="1">
      <alignment horizontal="right" vertical="center" wrapText="1"/>
    </xf>
    <xf numFmtId="0" fontId="6" fillId="5" borderId="41" xfId="0" applyFont="1" applyFill="1" applyBorder="1" applyAlignment="1">
      <alignment horizontal="right" vertical="center" wrapText="1"/>
    </xf>
    <xf numFmtId="166" fontId="6" fillId="5" borderId="15" xfId="1" applyFont="1" applyFill="1" applyBorder="1" applyAlignment="1">
      <alignment horizontal="right" vertical="center" wrapText="1"/>
    </xf>
    <xf numFmtId="166" fontId="16" fillId="0" borderId="34" xfId="1" applyFont="1" applyFill="1" applyBorder="1" applyAlignment="1">
      <alignment horizontal="right" vertical="center"/>
    </xf>
    <xf numFmtId="166" fontId="16" fillId="0" borderId="16" xfId="1" applyFont="1" applyFill="1" applyBorder="1" applyAlignment="1">
      <alignment horizontal="right" vertical="center"/>
    </xf>
    <xf numFmtId="166" fontId="16" fillId="0" borderId="2" xfId="1" applyFont="1" applyFill="1" applyBorder="1" applyAlignment="1">
      <alignment horizontal="right" vertical="center"/>
    </xf>
    <xf numFmtId="166" fontId="7" fillId="0" borderId="52" xfId="1" applyFont="1" applyFill="1" applyBorder="1" applyAlignment="1">
      <alignment horizontal="right" vertical="center"/>
    </xf>
    <xf numFmtId="44" fontId="0" fillId="3" borderId="0" xfId="0" applyNumberFormat="1" applyFill="1" applyAlignment="1">
      <alignment horizontal="right" vertical="center"/>
    </xf>
    <xf numFmtId="166" fontId="3" fillId="3" borderId="0" xfId="1" applyFont="1" applyFill="1" applyAlignment="1">
      <alignment horizontal="right" vertical="center"/>
    </xf>
    <xf numFmtId="0" fontId="6" fillId="5" borderId="42" xfId="0" applyFont="1" applyFill="1" applyBorder="1" applyAlignment="1">
      <alignment horizontal="right" vertical="center" wrapText="1"/>
    </xf>
    <xf numFmtId="166" fontId="6" fillId="5" borderId="43" xfId="1" applyFont="1" applyFill="1" applyBorder="1" applyAlignment="1">
      <alignment horizontal="right" vertical="center" wrapText="1"/>
    </xf>
    <xf numFmtId="167" fontId="7" fillId="0" borderId="42" xfId="1" applyNumberFormat="1" applyFont="1" applyFill="1" applyBorder="1" applyAlignment="1">
      <alignment horizontal="right" vertical="center"/>
    </xf>
    <xf numFmtId="169" fontId="12" fillId="3" borderId="0" xfId="0" applyNumberFormat="1" applyFont="1" applyFill="1" applyAlignment="1">
      <alignment horizontal="right" vertical="center"/>
    </xf>
    <xf numFmtId="166" fontId="15" fillId="3" borderId="0" xfId="1" applyFont="1" applyFill="1" applyAlignment="1">
      <alignment horizontal="right" vertical="center"/>
    </xf>
    <xf numFmtId="0" fontId="6" fillId="5" borderId="5" xfId="0" applyFont="1" applyFill="1" applyBorder="1" applyAlignment="1">
      <alignment horizontal="right" vertical="center" wrapText="1"/>
    </xf>
    <xf numFmtId="0" fontId="6" fillId="5" borderId="33" xfId="0" applyFont="1" applyFill="1" applyBorder="1" applyAlignment="1">
      <alignment horizontal="right" vertical="center" wrapText="1"/>
    </xf>
    <xf numFmtId="166" fontId="6" fillId="5" borderId="33" xfId="1" applyFont="1" applyFill="1" applyBorder="1" applyAlignment="1">
      <alignment horizontal="right" vertical="center" wrapText="1"/>
    </xf>
    <xf numFmtId="164" fontId="12" fillId="3" borderId="0" xfId="0" applyNumberFormat="1" applyFont="1" applyFill="1" applyAlignment="1">
      <alignment horizontal="right"/>
    </xf>
    <xf numFmtId="166" fontId="15" fillId="3" borderId="0" xfId="1" applyFont="1" applyFill="1" applyAlignment="1">
      <alignment horizontal="right"/>
    </xf>
    <xf numFmtId="0" fontId="6" fillId="5" borderId="14" xfId="0" applyFont="1" applyFill="1" applyBorder="1" applyAlignment="1">
      <alignment horizontal="right" vertical="center" wrapText="1"/>
    </xf>
    <xf numFmtId="167" fontId="7" fillId="0" borderId="33" xfId="1" applyNumberFormat="1" applyFont="1" applyFill="1" applyBorder="1" applyAlignment="1">
      <alignment horizontal="right" vertical="center"/>
    </xf>
    <xf numFmtId="0" fontId="6" fillId="5" borderId="3" xfId="0" applyFont="1" applyFill="1" applyBorder="1" applyAlignment="1">
      <alignment horizontal="right" vertical="center" wrapText="1"/>
    </xf>
    <xf numFmtId="166" fontId="6" fillId="5" borderId="5" xfId="1" applyFont="1" applyFill="1" applyBorder="1" applyAlignment="1">
      <alignment horizontal="right" vertical="center" wrapText="1"/>
    </xf>
    <xf numFmtId="165" fontId="0" fillId="0" borderId="59" xfId="1" applyNumberFormat="1" applyFont="1" applyFill="1" applyBorder="1" applyAlignment="1">
      <alignment horizontal="right"/>
    </xf>
    <xf numFmtId="165" fontId="0" fillId="0" borderId="57" xfId="1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166" fontId="0" fillId="0" borderId="0" xfId="1" applyFont="1" applyAlignment="1">
      <alignment horizontal="right"/>
    </xf>
    <xf numFmtId="166" fontId="12" fillId="0" borderId="6" xfId="1" applyFont="1" applyFill="1" applyBorder="1" applyAlignment="1">
      <alignment horizontal="right" vertical="center"/>
    </xf>
    <xf numFmtId="166" fontId="12" fillId="0" borderId="37" xfId="1" applyFont="1" applyFill="1" applyBorder="1" applyAlignment="1">
      <alignment horizontal="right" vertical="center"/>
    </xf>
    <xf numFmtId="166" fontId="12" fillId="0" borderId="49" xfId="1" applyFont="1" applyFill="1" applyBorder="1" applyAlignment="1">
      <alignment horizontal="right" vertical="center"/>
    </xf>
    <xf numFmtId="170" fontId="12" fillId="3" borderId="59" xfId="1" applyNumberFormat="1" applyFont="1" applyFill="1" applyBorder="1" applyAlignment="1">
      <alignment horizontal="right" vertical="center"/>
    </xf>
    <xf numFmtId="170" fontId="12" fillId="3" borderId="57" xfId="1" applyNumberFormat="1" applyFont="1" applyFill="1" applyBorder="1" applyAlignment="1">
      <alignment horizontal="right" vertical="center"/>
    </xf>
    <xf numFmtId="170" fontId="12" fillId="3" borderId="60" xfId="1" applyNumberFormat="1" applyFont="1" applyFill="1" applyBorder="1" applyAlignment="1">
      <alignment horizontal="right" vertical="center"/>
    </xf>
    <xf numFmtId="165" fontId="12" fillId="3" borderId="59" xfId="1" applyNumberFormat="1" applyFont="1" applyFill="1" applyBorder="1" applyAlignment="1">
      <alignment horizontal="right" vertical="center"/>
    </xf>
    <xf numFmtId="165" fontId="12" fillId="3" borderId="57" xfId="1" applyNumberFormat="1" applyFont="1" applyFill="1" applyBorder="1" applyAlignment="1">
      <alignment horizontal="right" vertical="center"/>
    </xf>
    <xf numFmtId="165" fontId="12" fillId="3" borderId="60" xfId="1" applyNumberFormat="1" applyFont="1" applyFill="1" applyBorder="1" applyAlignment="1">
      <alignment horizontal="right" vertical="center"/>
    </xf>
    <xf numFmtId="170" fontId="0" fillId="3" borderId="60" xfId="1" applyNumberFormat="1" applyFont="1" applyFill="1" applyBorder="1" applyAlignment="1">
      <alignment horizontal="right" vertical="center" wrapText="1"/>
    </xf>
    <xf numFmtId="165" fontId="0" fillId="0" borderId="60" xfId="1" applyNumberFormat="1" applyFont="1" applyFill="1" applyBorder="1" applyAlignment="1">
      <alignment horizontal="right"/>
    </xf>
    <xf numFmtId="166" fontId="10" fillId="3" borderId="0" xfId="0" applyNumberFormat="1" applyFont="1" applyFill="1"/>
    <xf numFmtId="0" fontId="6" fillId="2" borderId="21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167" fontId="10" fillId="3" borderId="35" xfId="0" applyNumberFormat="1" applyFont="1" applyFill="1" applyBorder="1" applyAlignment="1">
      <alignment horizontal="center" vertical="center" wrapText="1"/>
    </xf>
    <xf numFmtId="167" fontId="10" fillId="3" borderId="38" xfId="0" applyNumberFormat="1" applyFont="1" applyFill="1" applyBorder="1" applyAlignment="1">
      <alignment horizontal="center" vertical="center" wrapText="1"/>
    </xf>
    <xf numFmtId="167" fontId="10" fillId="3" borderId="31" xfId="0" applyNumberFormat="1" applyFont="1" applyFill="1" applyBorder="1" applyAlignment="1">
      <alignment horizontal="center" vertical="center" wrapText="1"/>
    </xf>
    <xf numFmtId="167" fontId="9" fillId="3" borderId="27" xfId="0" applyNumberFormat="1" applyFont="1" applyFill="1" applyBorder="1" applyAlignment="1">
      <alignment horizontal="center" vertical="center" wrapText="1"/>
    </xf>
    <xf numFmtId="167" fontId="9" fillId="3" borderId="29" xfId="0" applyNumberFormat="1" applyFont="1" applyFill="1" applyBorder="1" applyAlignment="1">
      <alignment horizontal="center" vertical="center" wrapText="1"/>
    </xf>
    <xf numFmtId="167" fontId="9" fillId="3" borderId="41" xfId="0" applyNumberFormat="1" applyFont="1" applyFill="1" applyBorder="1" applyAlignment="1">
      <alignment horizontal="center" vertical="center" wrapText="1"/>
    </xf>
    <xf numFmtId="167" fontId="9" fillId="3" borderId="35" xfId="0" applyNumberFormat="1" applyFont="1" applyFill="1" applyBorder="1" applyAlignment="1">
      <alignment horizontal="center" vertical="center"/>
    </xf>
    <xf numFmtId="167" fontId="9" fillId="3" borderId="38" xfId="0" applyNumberFormat="1" applyFont="1" applyFill="1" applyBorder="1" applyAlignment="1">
      <alignment horizontal="center" vertical="center"/>
    </xf>
    <xf numFmtId="167" fontId="9" fillId="3" borderId="31" xfId="0" applyNumberFormat="1" applyFont="1" applyFill="1" applyBorder="1" applyAlignment="1">
      <alignment horizontal="center" vertical="center"/>
    </xf>
    <xf numFmtId="167" fontId="9" fillId="3" borderId="22" xfId="0" applyNumberFormat="1" applyFont="1" applyFill="1" applyBorder="1" applyAlignment="1">
      <alignment horizontal="center" vertical="center"/>
    </xf>
    <xf numFmtId="167" fontId="9" fillId="3" borderId="39" xfId="0" applyNumberFormat="1" applyFont="1" applyFill="1" applyBorder="1" applyAlignment="1">
      <alignment horizontal="center" vertical="center"/>
    </xf>
    <xf numFmtId="167" fontId="9" fillId="3" borderId="3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1" fillId="6" borderId="37" xfId="0" applyFont="1" applyFill="1" applyBorder="1" applyAlignment="1">
      <alignment horizontal="center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36" xfId="0" applyFont="1" applyBorder="1" applyAlignment="1">
      <alignment horizontal="left" vertical="center" wrapText="1"/>
    </xf>
    <xf numFmtId="0" fontId="8" fillId="3" borderId="0" xfId="0" applyFont="1" applyFill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3" borderId="52" xfId="0" applyFont="1" applyFill="1" applyBorder="1" applyAlignment="1">
      <alignment horizontal="center" vertical="center" wrapText="1"/>
    </xf>
    <xf numFmtId="0" fontId="3" fillId="3" borderId="6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7" borderId="35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right" vertical="center" wrapText="1"/>
    </xf>
    <xf numFmtId="0" fontId="7" fillId="7" borderId="30" xfId="0" applyFont="1" applyFill="1" applyBorder="1" applyAlignment="1">
      <alignment horizontal="right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right" vertical="center" wrapText="1"/>
    </xf>
    <xf numFmtId="0" fontId="6" fillId="5" borderId="51" xfId="0" applyFont="1" applyFill="1" applyBorder="1" applyAlignment="1">
      <alignment horizontal="right" vertical="center" wrapText="1"/>
    </xf>
    <xf numFmtId="0" fontId="6" fillId="5" borderId="43" xfId="0" applyFont="1" applyFill="1" applyBorder="1" applyAlignment="1">
      <alignment horizontal="right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3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7" fillId="7" borderId="39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66" xfId="0" applyFont="1" applyBorder="1" applyAlignment="1">
      <alignment horizontal="center" vertical="center" wrapText="1"/>
    </xf>
    <xf numFmtId="4" fontId="10" fillId="0" borderId="25" xfId="1" applyNumberFormat="1" applyFont="1" applyFill="1" applyBorder="1" applyAlignment="1">
      <alignment horizontal="center" vertical="center"/>
    </xf>
    <xf numFmtId="4" fontId="10" fillId="0" borderId="53" xfId="1" applyNumberFormat="1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right" vertical="center" wrapText="1"/>
    </xf>
    <xf numFmtId="0" fontId="7" fillId="7" borderId="10" xfId="0" applyFont="1" applyFill="1" applyBorder="1" applyAlignment="1">
      <alignment horizontal="righ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right" vertical="center" wrapText="1"/>
    </xf>
    <xf numFmtId="0" fontId="7" fillId="5" borderId="5" xfId="0" applyFont="1" applyFill="1" applyBorder="1" applyAlignment="1">
      <alignment horizontal="right" vertical="center" wrapText="1"/>
    </xf>
    <xf numFmtId="0" fontId="3" fillId="0" borderId="67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66" fontId="14" fillId="0" borderId="25" xfId="1" applyFont="1" applyFill="1" applyBorder="1" applyAlignment="1">
      <alignment horizontal="center" vertical="center" wrapText="1"/>
    </xf>
    <xf numFmtId="166" fontId="14" fillId="0" borderId="53" xfId="1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27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40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right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62" xfId="0" applyFont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6" fillId="8" borderId="66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7" borderId="27" xfId="0" applyFont="1" applyFill="1" applyBorder="1" applyAlignment="1">
      <alignment horizontal="center" vertical="center" wrapText="1"/>
    </xf>
    <xf numFmtId="0" fontId="7" fillId="7" borderId="41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right" vertical="center" wrapText="1"/>
    </xf>
    <xf numFmtId="0" fontId="7" fillId="7" borderId="5" xfId="0" applyFont="1" applyFill="1" applyBorder="1" applyAlignment="1">
      <alignment horizontal="right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6" fillId="9" borderId="42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right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6" fillId="9" borderId="15" xfId="0" applyFont="1" applyFill="1" applyBorder="1" applyAlignment="1">
      <alignment horizontal="center" vertical="center" wrapText="1"/>
    </xf>
    <xf numFmtId="0" fontId="18" fillId="10" borderId="49" xfId="0" applyFont="1" applyFill="1" applyBorder="1" applyAlignment="1">
      <alignment horizontal="center" vertical="center" wrapText="1"/>
    </xf>
    <xf numFmtId="0" fontId="18" fillId="10" borderId="71" xfId="0" applyFont="1" applyFill="1" applyBorder="1" applyAlignment="1">
      <alignment horizontal="center" vertical="center" wrapText="1"/>
    </xf>
    <xf numFmtId="0" fontId="18" fillId="10" borderId="36" xfId="0" applyFont="1" applyFill="1" applyBorder="1" applyAlignment="1">
      <alignment horizontal="center" vertical="center" wrapText="1"/>
    </xf>
    <xf numFmtId="0" fontId="16" fillId="3" borderId="49" xfId="0" applyFont="1" applyFill="1" applyBorder="1" applyAlignment="1">
      <alignment horizontal="left" vertical="center" wrapText="1"/>
    </xf>
    <xf numFmtId="0" fontId="16" fillId="3" borderId="71" xfId="0" applyFont="1" applyFill="1" applyBorder="1" applyAlignment="1">
      <alignment horizontal="left" vertical="center" wrapText="1"/>
    </xf>
    <xf numFmtId="0" fontId="16" fillId="3" borderId="36" xfId="0" applyFont="1" applyFill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6" fillId="9" borderId="66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67" xfId="0" applyFont="1" applyFill="1" applyBorder="1" applyAlignment="1">
      <alignment horizontal="center" vertical="center" wrapText="1"/>
    </xf>
    <xf numFmtId="0" fontId="7" fillId="7" borderId="24" xfId="0" applyFont="1" applyFill="1" applyBorder="1" applyAlignment="1">
      <alignment horizontal="right" vertical="center" wrapText="1"/>
    </xf>
    <xf numFmtId="0" fontId="7" fillId="7" borderId="25" xfId="0" applyFont="1" applyFill="1" applyBorder="1" applyAlignment="1">
      <alignment horizontal="right" vertical="center" wrapText="1"/>
    </xf>
    <xf numFmtId="0" fontId="7" fillId="7" borderId="26" xfId="0" applyFont="1" applyFill="1" applyBorder="1" applyAlignment="1">
      <alignment horizontal="right" vertical="center" wrapText="1"/>
    </xf>
    <xf numFmtId="0" fontId="17" fillId="3" borderId="37" xfId="0" applyFont="1" applyFill="1" applyBorder="1" applyAlignment="1">
      <alignment horizontal="center"/>
    </xf>
    <xf numFmtId="0" fontId="19" fillId="3" borderId="37" xfId="0" applyFont="1" applyFill="1" applyBorder="1" applyAlignment="1">
      <alignment horizontal="center"/>
    </xf>
    <xf numFmtId="0" fontId="17" fillId="3" borderId="62" xfId="0" applyFont="1" applyFill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06/relationships/rdRichValueTypes" Target="richData/rdRichValueTypes.xml"/><Relationship Id="rId5" Type="http://schemas.openxmlformats.org/officeDocument/2006/relationships/sheetMetadata" Target="metadata.xml"/><Relationship Id="rId10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510268</xdr:colOff>
      <xdr:row>0</xdr:row>
      <xdr:rowOff>24494</xdr:rowOff>
    </xdr:from>
    <xdr:to>
      <xdr:col>1</xdr:col>
      <xdr:colOff>1371600</xdr:colOff>
      <xdr:row>2</xdr:row>
      <xdr:rowOff>171485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E7083E33-DDD9-45F1-9874-3E50325A0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2268" y="24494"/>
          <a:ext cx="861332" cy="52799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293"/>
  <sheetViews>
    <sheetView tabSelected="1" zoomScale="60" zoomScaleNormal="60" workbookViewId="0">
      <selection activeCell="H203" sqref="H203"/>
    </sheetView>
  </sheetViews>
  <sheetFormatPr baseColWidth="10" defaultRowHeight="15"/>
  <cols>
    <col min="2" max="2" width="43.375" customWidth="1"/>
    <col min="3" max="4" width="22.125" customWidth="1"/>
    <col min="5" max="5" width="22.875" customWidth="1"/>
    <col min="6" max="7" width="21.625" customWidth="1"/>
    <col min="8" max="8" width="23.875" customWidth="1"/>
    <col min="9" max="9" width="21.375" style="277" customWidth="1"/>
    <col min="10" max="10" width="19.875" style="277" customWidth="1"/>
    <col min="11" max="11" width="22.25" style="278" customWidth="1"/>
    <col min="12" max="12" width="11.375" style="2"/>
    <col min="13" max="13" width="11.375" style="224"/>
    <col min="14" max="14" width="26.625" style="66" customWidth="1"/>
    <col min="15" max="15" width="43.875" style="225" customWidth="1"/>
    <col min="16" max="16" width="17.125" style="226" customWidth="1"/>
    <col min="17" max="17" width="23.375" style="226" customWidth="1"/>
    <col min="18" max="18" width="24.375" customWidth="1"/>
    <col min="19" max="19" width="18.625" customWidth="1"/>
    <col min="20" max="20" width="28.625" customWidth="1"/>
    <col min="21" max="21" width="17.375" style="2" bestFit="1" customWidth="1"/>
    <col min="22" max="50" width="11.375" style="2"/>
  </cols>
  <sheetData>
    <row r="1" spans="1:62" ht="15" customHeight="1" thickBot="1">
      <c r="A1" s="305" t="s">
        <v>0</v>
      </c>
      <c r="B1" s="306"/>
      <c r="C1" s="311" t="s">
        <v>1</v>
      </c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3"/>
      <c r="P1" s="1"/>
      <c r="Q1" s="1"/>
      <c r="R1" s="2"/>
      <c r="S1" s="2"/>
      <c r="T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</row>
    <row r="2" spans="1:62" ht="15" customHeight="1">
      <c r="A2" s="307"/>
      <c r="B2" s="308"/>
      <c r="C2" s="314" t="s">
        <v>2</v>
      </c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6"/>
      <c r="P2" s="1"/>
      <c r="Q2" s="1"/>
      <c r="R2" s="2"/>
      <c r="S2" s="2"/>
      <c r="T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</row>
    <row r="3" spans="1:62" ht="36" customHeight="1" thickBot="1">
      <c r="A3" s="309"/>
      <c r="B3" s="310"/>
      <c r="C3" s="317" t="s">
        <v>3</v>
      </c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9"/>
      <c r="P3" s="1"/>
      <c r="Q3" s="1"/>
      <c r="R3" s="2"/>
      <c r="S3" s="2"/>
      <c r="T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1:62" s="2" customFormat="1">
      <c r="I4" s="230"/>
      <c r="J4" s="230"/>
      <c r="K4" s="231"/>
      <c r="M4" s="3"/>
      <c r="N4" s="4"/>
      <c r="O4" s="5"/>
      <c r="P4" s="1"/>
      <c r="Q4" s="1"/>
    </row>
    <row r="5" spans="1:62" s="2" customFormat="1" ht="15.75" thickBot="1">
      <c r="I5" s="230"/>
      <c r="J5" s="230"/>
      <c r="K5" s="231"/>
      <c r="M5" s="3"/>
      <c r="N5" s="4"/>
      <c r="O5" s="5"/>
      <c r="P5" s="1"/>
      <c r="Q5" s="1"/>
    </row>
    <row r="6" spans="1:62" ht="14.25">
      <c r="A6" s="320" t="s">
        <v>4</v>
      </c>
      <c r="B6" s="321"/>
      <c r="C6" s="321"/>
      <c r="D6" s="321"/>
      <c r="E6" s="321"/>
      <c r="F6" s="322"/>
      <c r="G6" s="2"/>
      <c r="H6" s="2"/>
      <c r="I6" s="230"/>
      <c r="J6" s="230"/>
      <c r="K6" s="231"/>
      <c r="M6" s="326" t="s">
        <v>5</v>
      </c>
      <c r="N6" s="327"/>
      <c r="O6" s="327"/>
      <c r="P6" s="327"/>
      <c r="Q6" s="327"/>
      <c r="R6" s="327"/>
      <c r="S6" s="327"/>
      <c r="T6" s="328"/>
    </row>
    <row r="7" spans="1:62" thickBot="1">
      <c r="A7" s="323"/>
      <c r="B7" s="324"/>
      <c r="C7" s="324"/>
      <c r="D7" s="324"/>
      <c r="E7" s="324"/>
      <c r="F7" s="325"/>
      <c r="G7" s="2"/>
      <c r="H7" s="2"/>
      <c r="I7" s="230"/>
      <c r="J7" s="230"/>
      <c r="K7" s="231"/>
      <c r="M7" s="329"/>
      <c r="N7" s="330"/>
      <c r="O7" s="330"/>
      <c r="P7" s="330"/>
      <c r="Q7" s="331"/>
      <c r="R7" s="331"/>
      <c r="S7" s="331"/>
      <c r="T7" s="332"/>
    </row>
    <row r="8" spans="1:62" ht="30.75" customHeight="1" thickBot="1">
      <c r="A8" s="291" t="s">
        <v>6</v>
      </c>
      <c r="B8" s="294" t="s">
        <v>7</v>
      </c>
      <c r="C8" s="297" t="s">
        <v>8</v>
      </c>
      <c r="D8" s="298"/>
      <c r="E8" s="299"/>
      <c r="F8" s="300"/>
      <c r="G8" s="2"/>
      <c r="H8" s="2"/>
      <c r="I8" s="230"/>
      <c r="J8" s="230"/>
      <c r="K8" s="231"/>
      <c r="M8" s="301" t="s">
        <v>9</v>
      </c>
      <c r="N8" s="303" t="s">
        <v>10</v>
      </c>
      <c r="O8" s="303" t="s">
        <v>11</v>
      </c>
      <c r="P8" s="333" t="s">
        <v>12</v>
      </c>
      <c r="Q8" s="335" t="s">
        <v>13</v>
      </c>
      <c r="R8" s="335" t="s">
        <v>14</v>
      </c>
      <c r="S8" s="337"/>
      <c r="T8" s="338"/>
    </row>
    <row r="9" spans="1:62" ht="45.75" customHeight="1" thickBot="1">
      <c r="A9" s="292"/>
      <c r="B9" s="295"/>
      <c r="C9" s="339" t="s">
        <v>13</v>
      </c>
      <c r="D9" s="335" t="s">
        <v>14</v>
      </c>
      <c r="E9" s="337"/>
      <c r="F9" s="338"/>
      <c r="G9" s="2"/>
      <c r="H9" s="2"/>
      <c r="I9" s="230"/>
      <c r="J9" s="230"/>
      <c r="K9" s="231"/>
      <c r="M9" s="302"/>
      <c r="N9" s="304"/>
      <c r="O9" s="304"/>
      <c r="P9" s="334"/>
      <c r="Q9" s="336"/>
      <c r="R9" s="6" t="s">
        <v>15</v>
      </c>
      <c r="S9" s="7" t="s">
        <v>16</v>
      </c>
      <c r="T9" s="8" t="s">
        <v>17</v>
      </c>
    </row>
    <row r="10" spans="1:62" ht="54" customHeight="1" thickBot="1">
      <c r="A10" s="293"/>
      <c r="B10" s="296"/>
      <c r="C10" s="340"/>
      <c r="D10" s="9" t="s">
        <v>15</v>
      </c>
      <c r="E10" s="9" t="s">
        <v>16</v>
      </c>
      <c r="F10" s="9" t="s">
        <v>18</v>
      </c>
      <c r="G10" s="2"/>
      <c r="H10" s="2"/>
      <c r="I10" s="230"/>
      <c r="J10" s="230"/>
      <c r="K10" s="231"/>
      <c r="M10" s="341">
        <v>1</v>
      </c>
      <c r="N10" s="344" t="s">
        <v>19</v>
      </c>
      <c r="O10" s="10" t="s">
        <v>20</v>
      </c>
      <c r="P10" s="11" t="s">
        <v>21</v>
      </c>
      <c r="Q10" s="12">
        <v>57805</v>
      </c>
      <c r="R10" s="13">
        <v>46972</v>
      </c>
      <c r="S10" s="14">
        <f>R10*19%</f>
        <v>8924.68</v>
      </c>
      <c r="T10" s="15">
        <f>R10+S10</f>
        <v>55896.68</v>
      </c>
    </row>
    <row r="11" spans="1:62" ht="98.25" customHeight="1" thickBot="1">
      <c r="A11" s="16" t="s">
        <v>22</v>
      </c>
      <c r="B11" s="17" t="s">
        <v>23</v>
      </c>
      <c r="C11" s="347">
        <v>4110070</v>
      </c>
      <c r="D11" s="350">
        <v>3337790</v>
      </c>
      <c r="E11" s="353">
        <f>D11*19%</f>
        <v>634180.1</v>
      </c>
      <c r="F11" s="356">
        <f>D11+E11</f>
        <v>3971970.1</v>
      </c>
      <c r="G11" s="2"/>
      <c r="H11" s="2"/>
      <c r="I11" s="230"/>
      <c r="J11" s="230"/>
      <c r="K11" s="231"/>
      <c r="M11" s="342"/>
      <c r="N11" s="345"/>
      <c r="O11" s="18" t="s">
        <v>24</v>
      </c>
      <c r="P11" s="19" t="s">
        <v>21</v>
      </c>
      <c r="Q11" s="20">
        <v>42379</v>
      </c>
      <c r="R11" s="13">
        <v>34437</v>
      </c>
      <c r="S11" s="14">
        <f t="shared" ref="S11:S74" si="0">R11*19%</f>
        <v>6543.03</v>
      </c>
      <c r="T11" s="15">
        <f t="shared" ref="T11:T74" si="1">R11+S11</f>
        <v>40980.03</v>
      </c>
    </row>
    <row r="12" spans="1:62" ht="75" customHeight="1" thickBot="1">
      <c r="A12" s="21" t="s">
        <v>25</v>
      </c>
      <c r="B12" s="17" t="s">
        <v>26</v>
      </c>
      <c r="C12" s="348"/>
      <c r="D12" s="351"/>
      <c r="E12" s="354"/>
      <c r="F12" s="357"/>
      <c r="G12" s="2"/>
      <c r="H12" s="2"/>
      <c r="I12" s="230"/>
      <c r="J12" s="230"/>
      <c r="K12" s="231"/>
      <c r="M12" s="342"/>
      <c r="N12" s="345"/>
      <c r="O12" s="18" t="s">
        <v>27</v>
      </c>
      <c r="P12" s="19" t="s">
        <v>21</v>
      </c>
      <c r="Q12" s="20">
        <v>32809</v>
      </c>
      <c r="R12" s="13">
        <v>26660</v>
      </c>
      <c r="S12" s="14">
        <f t="shared" si="0"/>
        <v>5065.3999999999996</v>
      </c>
      <c r="T12" s="15">
        <f t="shared" si="1"/>
        <v>31725.4</v>
      </c>
    </row>
    <row r="13" spans="1:62" ht="100.5" customHeight="1" thickBot="1">
      <c r="A13" s="21" t="s">
        <v>28</v>
      </c>
      <c r="B13" s="17" t="s">
        <v>29</v>
      </c>
      <c r="C13" s="348"/>
      <c r="D13" s="351"/>
      <c r="E13" s="354"/>
      <c r="F13" s="357"/>
      <c r="G13" s="2"/>
      <c r="H13" s="2"/>
      <c r="I13" s="230"/>
      <c r="J13" s="230"/>
      <c r="K13" s="231"/>
      <c r="M13" s="342"/>
      <c r="N13" s="345"/>
      <c r="O13" s="18" t="s">
        <v>30</v>
      </c>
      <c r="P13" s="19" t="s">
        <v>21</v>
      </c>
      <c r="Q13" s="20">
        <v>14244</v>
      </c>
      <c r="R13" s="13">
        <v>11574</v>
      </c>
      <c r="S13" s="14">
        <f t="shared" si="0"/>
        <v>2199.06</v>
      </c>
      <c r="T13" s="15">
        <f t="shared" si="1"/>
        <v>13773.06</v>
      </c>
    </row>
    <row r="14" spans="1:62" ht="75.75" customHeight="1" thickBot="1">
      <c r="A14" s="22" t="s">
        <v>31</v>
      </c>
      <c r="B14" s="17" t="s">
        <v>32</v>
      </c>
      <c r="C14" s="349"/>
      <c r="D14" s="352"/>
      <c r="E14" s="355"/>
      <c r="F14" s="358"/>
      <c r="G14" s="2"/>
      <c r="H14" s="2"/>
      <c r="I14" s="230"/>
      <c r="J14" s="230"/>
      <c r="K14" s="231"/>
      <c r="M14" s="342"/>
      <c r="N14" s="345"/>
      <c r="O14" s="23" t="s">
        <v>33</v>
      </c>
      <c r="P14" s="24" t="s">
        <v>21</v>
      </c>
      <c r="Q14" s="20">
        <v>71451</v>
      </c>
      <c r="R14" s="13">
        <v>58061</v>
      </c>
      <c r="S14" s="14">
        <f t="shared" si="0"/>
        <v>11031.59</v>
      </c>
      <c r="T14" s="15">
        <f t="shared" si="1"/>
        <v>69092.59</v>
      </c>
    </row>
    <row r="15" spans="1:62" ht="15.75" thickBot="1">
      <c r="A15" s="359" t="s">
        <v>34</v>
      </c>
      <c r="B15" s="360"/>
      <c r="C15" s="25">
        <f>SUM(C11)</f>
        <v>4110070</v>
      </c>
      <c r="D15" s="26">
        <f>SUM(D11)</f>
        <v>3337790</v>
      </c>
      <c r="E15" s="27">
        <f>SUM(E11)</f>
        <v>634180.1</v>
      </c>
      <c r="F15" s="28">
        <f>SUM(F11)</f>
        <v>3971970.1</v>
      </c>
      <c r="G15" s="2"/>
      <c r="H15" s="2"/>
      <c r="I15" s="230"/>
      <c r="J15" s="230"/>
      <c r="K15" s="231"/>
      <c r="M15" s="342"/>
      <c r="N15" s="345"/>
      <c r="O15" s="23" t="s">
        <v>35</v>
      </c>
      <c r="P15" s="24" t="s">
        <v>21</v>
      </c>
      <c r="Q15" s="20">
        <v>6120</v>
      </c>
      <c r="R15" s="13">
        <v>4973</v>
      </c>
      <c r="S15" s="14">
        <f t="shared" si="0"/>
        <v>944.87</v>
      </c>
      <c r="T15" s="15">
        <f t="shared" si="1"/>
        <v>5917.87</v>
      </c>
    </row>
    <row r="16" spans="1:62" s="2" customFormat="1" ht="15.75" thickBot="1">
      <c r="A16" s="29"/>
      <c r="B16" s="29"/>
      <c r="C16" s="29"/>
      <c r="D16" s="29"/>
      <c r="E16" s="30"/>
      <c r="F16" s="30"/>
      <c r="I16" s="230"/>
      <c r="J16" s="230"/>
      <c r="K16" s="231"/>
      <c r="M16" s="343"/>
      <c r="N16" s="346"/>
      <c r="O16" s="31" t="s">
        <v>36</v>
      </c>
      <c r="P16" s="32" t="s">
        <v>21</v>
      </c>
      <c r="Q16" s="33">
        <v>4267</v>
      </c>
      <c r="R16" s="13">
        <v>3467</v>
      </c>
      <c r="S16" s="14">
        <f t="shared" si="0"/>
        <v>658.73</v>
      </c>
      <c r="T16" s="15">
        <f t="shared" si="1"/>
        <v>4125.7299999999996</v>
      </c>
    </row>
    <row r="17" spans="1:21" ht="15.75" thickBot="1">
      <c r="A17" s="361" t="s">
        <v>37</v>
      </c>
      <c r="B17" s="361"/>
      <c r="C17" s="361"/>
      <c r="D17" s="34"/>
      <c r="E17" s="30"/>
      <c r="F17" s="30"/>
      <c r="G17" s="2"/>
      <c r="H17" s="2"/>
      <c r="I17" s="230"/>
      <c r="J17" s="230"/>
      <c r="K17" s="231"/>
      <c r="M17" s="35">
        <v>2</v>
      </c>
      <c r="N17" s="36" t="s">
        <v>38</v>
      </c>
      <c r="O17" s="37" t="s">
        <v>39</v>
      </c>
      <c r="P17" s="38" t="s">
        <v>21</v>
      </c>
      <c r="Q17" s="39">
        <v>6610</v>
      </c>
      <c r="R17" s="13">
        <v>5371</v>
      </c>
      <c r="S17" s="14">
        <f t="shared" si="0"/>
        <v>1020.49</v>
      </c>
      <c r="T17" s="15">
        <f t="shared" si="1"/>
        <v>6391.49</v>
      </c>
      <c r="U17" s="40"/>
    </row>
    <row r="18" spans="1:21" ht="60" customHeight="1" thickBot="1">
      <c r="A18" s="41">
        <v>1</v>
      </c>
      <c r="B18" s="362" t="s">
        <v>40</v>
      </c>
      <c r="C18" s="363"/>
      <c r="D18" s="42"/>
      <c r="E18" s="30"/>
      <c r="F18" s="30"/>
      <c r="G18" s="2"/>
      <c r="H18" s="2"/>
      <c r="I18" s="230"/>
      <c r="J18" s="230"/>
      <c r="K18" s="231"/>
      <c r="M18" s="341">
        <v>3</v>
      </c>
      <c r="N18" s="344" t="s">
        <v>41</v>
      </c>
      <c r="O18" s="10" t="s">
        <v>20</v>
      </c>
      <c r="P18" s="11" t="s">
        <v>21</v>
      </c>
      <c r="Q18" s="12">
        <v>12644</v>
      </c>
      <c r="R18" s="13">
        <v>10274</v>
      </c>
      <c r="S18" s="14">
        <f t="shared" si="0"/>
        <v>1952.06</v>
      </c>
      <c r="T18" s="15">
        <f t="shared" si="1"/>
        <v>12226.06</v>
      </c>
    </row>
    <row r="19" spans="1:21" ht="40.5" customHeight="1" thickBot="1">
      <c r="A19" s="41">
        <v>2</v>
      </c>
      <c r="B19" s="362" t="s">
        <v>42</v>
      </c>
      <c r="C19" s="363"/>
      <c r="D19" s="43"/>
      <c r="E19" s="30"/>
      <c r="F19" s="30"/>
      <c r="G19" s="2"/>
      <c r="H19" s="2"/>
      <c r="I19" s="230"/>
      <c r="J19" s="230"/>
      <c r="K19" s="231"/>
      <c r="M19" s="342"/>
      <c r="N19" s="345"/>
      <c r="O19" s="18" t="s">
        <v>24</v>
      </c>
      <c r="P19" s="19" t="s">
        <v>21</v>
      </c>
      <c r="Q19" s="20">
        <v>8870</v>
      </c>
      <c r="R19" s="13">
        <v>7207</v>
      </c>
      <c r="S19" s="14">
        <f t="shared" si="0"/>
        <v>1369.33</v>
      </c>
      <c r="T19" s="15">
        <f t="shared" si="1"/>
        <v>8576.33</v>
      </c>
    </row>
    <row r="20" spans="1:21" s="2" customFormat="1" ht="15.75" thickBot="1">
      <c r="A20" s="5"/>
      <c r="B20" s="5"/>
      <c r="C20" s="5"/>
      <c r="D20" s="5"/>
      <c r="E20" s="5"/>
      <c r="F20" s="5"/>
      <c r="I20" s="230"/>
      <c r="J20" s="230"/>
      <c r="K20" s="231"/>
      <c r="M20" s="342"/>
      <c r="N20" s="345"/>
      <c r="O20" s="18" t="s">
        <v>27</v>
      </c>
      <c r="P20" s="19" t="s">
        <v>21</v>
      </c>
      <c r="Q20" s="20">
        <v>7559</v>
      </c>
      <c r="R20" s="13">
        <v>6142</v>
      </c>
      <c r="S20" s="14">
        <f t="shared" si="0"/>
        <v>1166.98</v>
      </c>
      <c r="T20" s="15">
        <f t="shared" si="1"/>
        <v>7308.98</v>
      </c>
    </row>
    <row r="21" spans="1:21" s="2" customFormat="1" ht="15.75" thickBot="1">
      <c r="A21" s="29"/>
      <c r="B21" s="364"/>
      <c r="C21" s="364"/>
      <c r="D21" s="29"/>
      <c r="E21" s="5"/>
      <c r="F21" s="5"/>
      <c r="G21" s="5"/>
      <c r="H21" s="5"/>
      <c r="I21" s="232"/>
      <c r="J21" s="232"/>
      <c r="K21" s="233"/>
      <c r="M21" s="342"/>
      <c r="N21" s="345"/>
      <c r="O21" s="18" t="s">
        <v>30</v>
      </c>
      <c r="P21" s="19" t="s">
        <v>21</v>
      </c>
      <c r="Q21" s="20">
        <v>5662</v>
      </c>
      <c r="R21" s="13">
        <v>4600</v>
      </c>
      <c r="S21" s="14">
        <f t="shared" si="0"/>
        <v>874</v>
      </c>
      <c r="T21" s="15">
        <f t="shared" si="1"/>
        <v>5474</v>
      </c>
    </row>
    <row r="22" spans="1:21" ht="15" customHeight="1" thickBot="1">
      <c r="A22" s="365" t="s">
        <v>43</v>
      </c>
      <c r="B22" s="366"/>
      <c r="C22" s="366"/>
      <c r="D22" s="366"/>
      <c r="E22" s="366"/>
      <c r="F22" s="366"/>
      <c r="G22" s="366"/>
      <c r="H22" s="366"/>
      <c r="I22" s="366"/>
      <c r="J22" s="366"/>
      <c r="K22" s="367"/>
      <c r="M22" s="342"/>
      <c r="N22" s="345"/>
      <c r="O22" s="18" t="s">
        <v>33</v>
      </c>
      <c r="P22" s="19" t="s">
        <v>21</v>
      </c>
      <c r="Q22" s="20">
        <v>4263</v>
      </c>
      <c r="R22" s="13">
        <v>3464</v>
      </c>
      <c r="S22" s="14">
        <f t="shared" si="0"/>
        <v>658.16</v>
      </c>
      <c r="T22" s="15">
        <f t="shared" si="1"/>
        <v>4122.16</v>
      </c>
    </row>
    <row r="23" spans="1:21" ht="15.75" thickBot="1">
      <c r="A23" s="368"/>
      <c r="B23" s="369"/>
      <c r="C23" s="369"/>
      <c r="D23" s="369"/>
      <c r="E23" s="369"/>
      <c r="F23" s="369"/>
      <c r="G23" s="369"/>
      <c r="H23" s="369"/>
      <c r="I23" s="369"/>
      <c r="J23" s="369"/>
      <c r="K23" s="370"/>
      <c r="M23" s="342"/>
      <c r="N23" s="345"/>
      <c r="O23" s="23" t="s">
        <v>35</v>
      </c>
      <c r="P23" s="24" t="s">
        <v>21</v>
      </c>
      <c r="Q23" s="20">
        <v>2249</v>
      </c>
      <c r="R23" s="13">
        <v>1827</v>
      </c>
      <c r="S23" s="14">
        <f t="shared" si="0"/>
        <v>347.13</v>
      </c>
      <c r="T23" s="15">
        <f t="shared" si="1"/>
        <v>2174.13</v>
      </c>
    </row>
    <row r="24" spans="1:21" ht="30.75" customHeight="1" thickBot="1">
      <c r="A24" s="371" t="s">
        <v>6</v>
      </c>
      <c r="B24" s="388" t="s">
        <v>7</v>
      </c>
      <c r="C24" s="390" t="s">
        <v>12</v>
      </c>
      <c r="D24" s="392" t="s">
        <v>13</v>
      </c>
      <c r="E24" s="394" t="s">
        <v>44</v>
      </c>
      <c r="F24" s="394"/>
      <c r="G24" s="394"/>
      <c r="H24" s="395" t="s">
        <v>13</v>
      </c>
      <c r="I24" s="398" t="s">
        <v>8</v>
      </c>
      <c r="J24" s="398"/>
      <c r="K24" s="399"/>
      <c r="M24" s="343"/>
      <c r="N24" s="346"/>
      <c r="O24" s="44" t="s">
        <v>36</v>
      </c>
      <c r="P24" s="45" t="s">
        <v>21</v>
      </c>
      <c r="Q24" s="33">
        <v>1818</v>
      </c>
      <c r="R24" s="13">
        <v>1477</v>
      </c>
      <c r="S24" s="14">
        <f t="shared" si="0"/>
        <v>280.63</v>
      </c>
      <c r="T24" s="15">
        <f t="shared" si="1"/>
        <v>1757.63</v>
      </c>
    </row>
    <row r="25" spans="1:21" ht="47.25" customHeight="1" thickBot="1">
      <c r="A25" s="371"/>
      <c r="B25" s="388"/>
      <c r="C25" s="390"/>
      <c r="D25" s="392"/>
      <c r="E25" s="400" t="s">
        <v>14</v>
      </c>
      <c r="F25" s="401"/>
      <c r="G25" s="401"/>
      <c r="H25" s="396"/>
      <c r="I25" s="402" t="s">
        <v>14</v>
      </c>
      <c r="J25" s="403"/>
      <c r="K25" s="404"/>
      <c r="M25" s="48">
        <v>4</v>
      </c>
      <c r="N25" s="36" t="s">
        <v>45</v>
      </c>
      <c r="O25" s="49" t="s">
        <v>46</v>
      </c>
      <c r="P25" s="50" t="s">
        <v>47</v>
      </c>
      <c r="Q25" s="39">
        <v>68162</v>
      </c>
      <c r="R25" s="13">
        <v>55388</v>
      </c>
      <c r="S25" s="14">
        <f t="shared" si="0"/>
        <v>10523.72</v>
      </c>
      <c r="T25" s="15">
        <f t="shared" si="1"/>
        <v>65911.72</v>
      </c>
    </row>
    <row r="26" spans="1:21" ht="90" customHeight="1" thickBot="1">
      <c r="A26" s="372"/>
      <c r="B26" s="389"/>
      <c r="C26" s="391"/>
      <c r="D26" s="393"/>
      <c r="E26" s="51" t="s">
        <v>15</v>
      </c>
      <c r="F26" s="52" t="s">
        <v>16</v>
      </c>
      <c r="G26" s="53" t="s">
        <v>17</v>
      </c>
      <c r="H26" s="397"/>
      <c r="I26" s="236" t="s">
        <v>15</v>
      </c>
      <c r="J26" s="237" t="s">
        <v>16</v>
      </c>
      <c r="K26" s="238" t="s">
        <v>17</v>
      </c>
      <c r="M26" s="54">
        <v>5</v>
      </c>
      <c r="N26" s="55" t="s">
        <v>48</v>
      </c>
      <c r="O26" s="56" t="s">
        <v>49</v>
      </c>
      <c r="P26" s="57" t="s">
        <v>47</v>
      </c>
      <c r="Q26" s="58">
        <v>20651</v>
      </c>
      <c r="R26" s="13">
        <v>16781</v>
      </c>
      <c r="S26" s="14">
        <f t="shared" si="0"/>
        <v>3188.39</v>
      </c>
      <c r="T26" s="15">
        <f t="shared" si="1"/>
        <v>19969.39</v>
      </c>
    </row>
    <row r="27" spans="1:21" ht="49.5" customHeight="1" thickBot="1">
      <c r="A27" s="59">
        <v>1</v>
      </c>
      <c r="B27" s="60" t="s">
        <v>50</v>
      </c>
      <c r="C27" s="61" t="s">
        <v>47</v>
      </c>
      <c r="D27" s="373" t="s">
        <v>51</v>
      </c>
      <c r="E27" s="374"/>
      <c r="F27" s="374"/>
      <c r="G27" s="375"/>
      <c r="H27" s="62">
        <v>126104.004</v>
      </c>
      <c r="I27" s="228">
        <v>102409</v>
      </c>
      <c r="J27" s="229">
        <f>I27*19%</f>
        <v>19457.71</v>
      </c>
      <c r="K27" s="227">
        <f>I27+J27</f>
        <v>121866.70999999999</v>
      </c>
      <c r="M27" s="48">
        <v>6</v>
      </c>
      <c r="N27" s="36" t="s">
        <v>52</v>
      </c>
      <c r="O27" s="49" t="s">
        <v>53</v>
      </c>
      <c r="P27" s="50" t="s">
        <v>47</v>
      </c>
      <c r="Q27" s="39">
        <v>151270</v>
      </c>
      <c r="R27" s="13">
        <v>122922</v>
      </c>
      <c r="S27" s="14">
        <f t="shared" si="0"/>
        <v>23355.18</v>
      </c>
      <c r="T27" s="15">
        <f t="shared" si="1"/>
        <v>146277.18</v>
      </c>
    </row>
    <row r="28" spans="1:21" ht="39" customHeight="1" thickBot="1">
      <c r="A28" s="63">
        <v>2</v>
      </c>
      <c r="B28" s="64" t="s">
        <v>54</v>
      </c>
      <c r="C28" s="65" t="s">
        <v>47</v>
      </c>
      <c r="D28" s="376"/>
      <c r="E28" s="377"/>
      <c r="F28" s="377"/>
      <c r="G28" s="378"/>
      <c r="H28" s="67">
        <v>142159</v>
      </c>
      <c r="I28" s="228">
        <v>115447</v>
      </c>
      <c r="J28" s="229">
        <f t="shared" ref="J28:J42" si="2">I28*19%</f>
        <v>21934.93</v>
      </c>
      <c r="K28" s="227">
        <f t="shared" ref="K28:K42" si="3">I28+J28</f>
        <v>137381.93</v>
      </c>
      <c r="M28" s="54">
        <v>7</v>
      </c>
      <c r="N28" s="55" t="s">
        <v>55</v>
      </c>
      <c r="O28" s="56" t="s">
        <v>56</v>
      </c>
      <c r="P28" s="57" t="s">
        <v>47</v>
      </c>
      <c r="Q28" s="58">
        <v>225180</v>
      </c>
      <c r="R28" s="13">
        <v>182982</v>
      </c>
      <c r="S28" s="14">
        <f t="shared" si="0"/>
        <v>34766.58</v>
      </c>
      <c r="T28" s="15">
        <f t="shared" si="1"/>
        <v>217748.58000000002</v>
      </c>
    </row>
    <row r="29" spans="1:21" ht="29.25" thickBot="1">
      <c r="A29" s="63">
        <v>3</v>
      </c>
      <c r="B29" s="64" t="s">
        <v>57</v>
      </c>
      <c r="C29" s="65" t="s">
        <v>47</v>
      </c>
      <c r="D29" s="376"/>
      <c r="E29" s="377"/>
      <c r="F29" s="377"/>
      <c r="G29" s="378"/>
      <c r="H29" s="67">
        <v>150147</v>
      </c>
      <c r="I29" s="228">
        <v>121935</v>
      </c>
      <c r="J29" s="229">
        <f t="shared" si="2"/>
        <v>23167.65</v>
      </c>
      <c r="K29" s="227">
        <f t="shared" si="3"/>
        <v>145102.65</v>
      </c>
      <c r="M29" s="381">
        <v>8</v>
      </c>
      <c r="N29" s="383" t="s">
        <v>58</v>
      </c>
      <c r="O29" s="68" t="s">
        <v>59</v>
      </c>
      <c r="P29" s="69" t="s">
        <v>47</v>
      </c>
      <c r="Q29" s="70">
        <v>29677</v>
      </c>
      <c r="R29" s="13">
        <v>24115</v>
      </c>
      <c r="S29" s="14">
        <f t="shared" si="0"/>
        <v>4581.8500000000004</v>
      </c>
      <c r="T29" s="15">
        <f t="shared" si="1"/>
        <v>28696.85</v>
      </c>
    </row>
    <row r="30" spans="1:21" ht="29.25" thickBot="1">
      <c r="A30" s="63">
        <v>4</v>
      </c>
      <c r="B30" s="64" t="s">
        <v>60</v>
      </c>
      <c r="C30" s="65" t="s">
        <v>47</v>
      </c>
      <c r="D30" s="376"/>
      <c r="E30" s="377"/>
      <c r="F30" s="377"/>
      <c r="G30" s="378"/>
      <c r="H30" s="67">
        <v>126104</v>
      </c>
      <c r="I30" s="228">
        <v>102409</v>
      </c>
      <c r="J30" s="229">
        <f t="shared" si="2"/>
        <v>19457.71</v>
      </c>
      <c r="K30" s="227">
        <f t="shared" si="3"/>
        <v>121866.70999999999</v>
      </c>
      <c r="M30" s="382"/>
      <c r="N30" s="384"/>
      <c r="O30" s="71" t="s">
        <v>61</v>
      </c>
      <c r="P30" s="19" t="s">
        <v>47</v>
      </c>
      <c r="Q30" s="20">
        <v>31127</v>
      </c>
      <c r="R30" s="13">
        <v>25293</v>
      </c>
      <c r="S30" s="14">
        <f t="shared" si="0"/>
        <v>4805.67</v>
      </c>
      <c r="T30" s="15">
        <f t="shared" si="1"/>
        <v>30098.67</v>
      </c>
    </row>
    <row r="31" spans="1:21" ht="51.75" customHeight="1" thickBot="1">
      <c r="A31" s="63">
        <v>5</v>
      </c>
      <c r="B31" s="64" t="s">
        <v>62</v>
      </c>
      <c r="C31" s="65" t="s">
        <v>47</v>
      </c>
      <c r="D31" s="376"/>
      <c r="E31" s="377"/>
      <c r="F31" s="377"/>
      <c r="G31" s="378"/>
      <c r="H31" s="67">
        <v>267763</v>
      </c>
      <c r="I31" s="228">
        <v>217451</v>
      </c>
      <c r="J31" s="229">
        <f t="shared" si="2"/>
        <v>41315.69</v>
      </c>
      <c r="K31" s="227">
        <f t="shared" si="3"/>
        <v>258766.69</v>
      </c>
      <c r="M31" s="382"/>
      <c r="N31" s="384"/>
      <c r="O31" s="71" t="s">
        <v>63</v>
      </c>
      <c r="P31" s="19" t="s">
        <v>47</v>
      </c>
      <c r="Q31" s="20">
        <v>35795</v>
      </c>
      <c r="R31" s="13">
        <v>29087</v>
      </c>
      <c r="S31" s="14">
        <f t="shared" si="0"/>
        <v>5526.53</v>
      </c>
      <c r="T31" s="15">
        <f t="shared" si="1"/>
        <v>34613.53</v>
      </c>
    </row>
    <row r="32" spans="1:21" ht="50.25" customHeight="1" thickBot="1">
      <c r="A32" s="63">
        <v>6</v>
      </c>
      <c r="B32" s="64" t="s">
        <v>64</v>
      </c>
      <c r="C32" s="65" t="s">
        <v>47</v>
      </c>
      <c r="D32" s="376"/>
      <c r="E32" s="377"/>
      <c r="F32" s="377"/>
      <c r="G32" s="378"/>
      <c r="H32" s="67">
        <v>134090</v>
      </c>
      <c r="I32" s="228">
        <v>108895</v>
      </c>
      <c r="J32" s="229">
        <f t="shared" si="2"/>
        <v>20690.05</v>
      </c>
      <c r="K32" s="227">
        <f t="shared" si="3"/>
        <v>129585.05</v>
      </c>
      <c r="M32" s="382"/>
      <c r="N32" s="384"/>
      <c r="O32" s="71" t="s">
        <v>65</v>
      </c>
      <c r="P32" s="19" t="s">
        <v>47</v>
      </c>
      <c r="Q32" s="20">
        <v>70026</v>
      </c>
      <c r="R32" s="13">
        <v>56903</v>
      </c>
      <c r="S32" s="14">
        <f t="shared" si="0"/>
        <v>10811.57</v>
      </c>
      <c r="T32" s="15">
        <f t="shared" si="1"/>
        <v>67714.570000000007</v>
      </c>
    </row>
    <row r="33" spans="1:20" ht="29.25" thickBot="1">
      <c r="A33" s="63">
        <v>7</v>
      </c>
      <c r="B33" s="64" t="s">
        <v>66</v>
      </c>
      <c r="C33" s="65" t="s">
        <v>47</v>
      </c>
      <c r="D33" s="376"/>
      <c r="E33" s="377"/>
      <c r="F33" s="377"/>
      <c r="G33" s="378"/>
      <c r="H33" s="67">
        <v>226756</v>
      </c>
      <c r="I33" s="228">
        <v>184149</v>
      </c>
      <c r="J33" s="229">
        <f t="shared" si="2"/>
        <v>34988.31</v>
      </c>
      <c r="K33" s="227">
        <f t="shared" si="3"/>
        <v>219137.31</v>
      </c>
      <c r="M33" s="382"/>
      <c r="N33" s="384"/>
      <c r="O33" s="71" t="s">
        <v>67</v>
      </c>
      <c r="P33" s="19" t="s">
        <v>47</v>
      </c>
      <c r="Q33" s="20">
        <v>75422</v>
      </c>
      <c r="R33" s="13">
        <v>61288</v>
      </c>
      <c r="S33" s="14">
        <f t="shared" si="0"/>
        <v>11644.72</v>
      </c>
      <c r="T33" s="15">
        <f t="shared" si="1"/>
        <v>72932.72</v>
      </c>
    </row>
    <row r="34" spans="1:20" ht="29.25" thickBot="1">
      <c r="A34" s="63">
        <v>8</v>
      </c>
      <c r="B34" s="64" t="s">
        <v>68</v>
      </c>
      <c r="C34" s="65" t="s">
        <v>47</v>
      </c>
      <c r="D34" s="376"/>
      <c r="E34" s="377"/>
      <c r="F34" s="377"/>
      <c r="G34" s="378"/>
      <c r="H34" s="67">
        <v>124192</v>
      </c>
      <c r="I34" s="228">
        <v>100856</v>
      </c>
      <c r="J34" s="229">
        <f t="shared" si="2"/>
        <v>19162.64</v>
      </c>
      <c r="K34" s="227">
        <f t="shared" si="3"/>
        <v>120018.64</v>
      </c>
      <c r="M34" s="382"/>
      <c r="N34" s="384"/>
      <c r="O34" s="72" t="s">
        <v>69</v>
      </c>
      <c r="P34" s="73" t="s">
        <v>47</v>
      </c>
      <c r="Q34" s="74">
        <v>87439</v>
      </c>
      <c r="R34" s="13">
        <v>71053</v>
      </c>
      <c r="S34" s="14">
        <f t="shared" si="0"/>
        <v>13500.07</v>
      </c>
      <c r="T34" s="15">
        <f t="shared" si="1"/>
        <v>84553.07</v>
      </c>
    </row>
    <row r="35" spans="1:20" ht="39" thickBot="1">
      <c r="A35" s="63">
        <v>9</v>
      </c>
      <c r="B35" s="64" t="s">
        <v>70</v>
      </c>
      <c r="C35" s="65" t="s">
        <v>47</v>
      </c>
      <c r="D35" s="376"/>
      <c r="E35" s="377"/>
      <c r="F35" s="377"/>
      <c r="G35" s="378"/>
      <c r="H35" s="67">
        <v>223762</v>
      </c>
      <c r="I35" s="228">
        <v>181717</v>
      </c>
      <c r="J35" s="229">
        <f t="shared" si="2"/>
        <v>34526.230000000003</v>
      </c>
      <c r="K35" s="227">
        <f t="shared" si="3"/>
        <v>216243.23</v>
      </c>
      <c r="M35" s="381">
        <v>9</v>
      </c>
      <c r="N35" s="344" t="s">
        <v>71</v>
      </c>
      <c r="O35" s="75" t="s">
        <v>59</v>
      </c>
      <c r="P35" s="11" t="s">
        <v>47</v>
      </c>
      <c r="Q35" s="12">
        <v>67367</v>
      </c>
      <c r="R35" s="13">
        <v>54742</v>
      </c>
      <c r="S35" s="14">
        <f t="shared" si="0"/>
        <v>10400.98</v>
      </c>
      <c r="T35" s="15">
        <f t="shared" si="1"/>
        <v>65142.979999999996</v>
      </c>
    </row>
    <row r="36" spans="1:20" ht="29.25" thickBot="1">
      <c r="A36" s="76">
        <v>10</v>
      </c>
      <c r="B36" s="64" t="s">
        <v>72</v>
      </c>
      <c r="C36" s="65" t="s">
        <v>47</v>
      </c>
      <c r="D36" s="376"/>
      <c r="E36" s="379"/>
      <c r="F36" s="379"/>
      <c r="G36" s="380"/>
      <c r="H36" s="67">
        <v>179922</v>
      </c>
      <c r="I36" s="228">
        <v>146115</v>
      </c>
      <c r="J36" s="229">
        <f t="shared" si="2"/>
        <v>27761.85</v>
      </c>
      <c r="K36" s="227">
        <f t="shared" si="3"/>
        <v>173876.85</v>
      </c>
      <c r="M36" s="382"/>
      <c r="N36" s="345"/>
      <c r="O36" s="71" t="s">
        <v>61</v>
      </c>
      <c r="P36" s="19" t="s">
        <v>47</v>
      </c>
      <c r="Q36" s="20">
        <v>64292</v>
      </c>
      <c r="R36" s="13">
        <v>52244</v>
      </c>
      <c r="S36" s="14">
        <f t="shared" si="0"/>
        <v>9926.36</v>
      </c>
      <c r="T36" s="15">
        <f t="shared" si="1"/>
        <v>62170.36</v>
      </c>
    </row>
    <row r="37" spans="1:20" ht="29.25" thickBot="1">
      <c r="A37" s="63">
        <v>11</v>
      </c>
      <c r="B37" s="64" t="s">
        <v>73</v>
      </c>
      <c r="C37" s="65" t="s">
        <v>47</v>
      </c>
      <c r="D37" s="62">
        <v>379070</v>
      </c>
      <c r="E37" s="77">
        <v>307843</v>
      </c>
      <c r="F37" s="78">
        <f>E37*19%</f>
        <v>58490.17</v>
      </c>
      <c r="G37" s="79">
        <f>E37+F37</f>
        <v>366333.17</v>
      </c>
      <c r="H37" s="67">
        <v>72035</v>
      </c>
      <c r="I37" s="228">
        <v>58500</v>
      </c>
      <c r="J37" s="229">
        <f t="shared" si="2"/>
        <v>11115</v>
      </c>
      <c r="K37" s="227">
        <f t="shared" si="3"/>
        <v>69615</v>
      </c>
      <c r="M37" s="382"/>
      <c r="N37" s="345"/>
      <c r="O37" s="71" t="s">
        <v>63</v>
      </c>
      <c r="P37" s="19" t="s">
        <v>47</v>
      </c>
      <c r="Q37" s="20">
        <v>82603</v>
      </c>
      <c r="R37" s="13">
        <v>67123</v>
      </c>
      <c r="S37" s="14">
        <f t="shared" si="0"/>
        <v>12753.37</v>
      </c>
      <c r="T37" s="15">
        <f t="shared" si="1"/>
        <v>79876.37</v>
      </c>
    </row>
    <row r="38" spans="1:20" ht="29.25" thickBot="1">
      <c r="A38" s="63">
        <v>12</v>
      </c>
      <c r="B38" s="64" t="s">
        <v>74</v>
      </c>
      <c r="C38" s="65" t="s">
        <v>47</v>
      </c>
      <c r="D38" s="67">
        <v>264505</v>
      </c>
      <c r="E38" s="77">
        <v>214804</v>
      </c>
      <c r="F38" s="78">
        <f t="shared" ref="F38:F42" si="4">E38*19%</f>
        <v>40812.76</v>
      </c>
      <c r="G38" s="79">
        <f t="shared" ref="G38:G42" si="5">E38+F38</f>
        <v>255616.76</v>
      </c>
      <c r="H38" s="67">
        <v>82849</v>
      </c>
      <c r="I38" s="228">
        <v>67282</v>
      </c>
      <c r="J38" s="229">
        <f t="shared" si="2"/>
        <v>12783.58</v>
      </c>
      <c r="K38" s="227">
        <f t="shared" si="3"/>
        <v>80065.58</v>
      </c>
      <c r="M38" s="382"/>
      <c r="N38" s="345"/>
      <c r="O38" s="71" t="s">
        <v>65</v>
      </c>
      <c r="P38" s="19" t="s">
        <v>47</v>
      </c>
      <c r="Q38" s="20">
        <v>148545</v>
      </c>
      <c r="R38" s="13">
        <v>120708</v>
      </c>
      <c r="S38" s="14">
        <f t="shared" si="0"/>
        <v>22934.52</v>
      </c>
      <c r="T38" s="15">
        <f t="shared" si="1"/>
        <v>143642.51999999999</v>
      </c>
    </row>
    <row r="39" spans="1:20" ht="29.25" thickBot="1">
      <c r="A39" s="80">
        <v>13</v>
      </c>
      <c r="B39" s="81" t="s">
        <v>75</v>
      </c>
      <c r="C39" s="82" t="s">
        <v>47</v>
      </c>
      <c r="D39" s="83">
        <v>184788</v>
      </c>
      <c r="E39" s="77">
        <v>150066</v>
      </c>
      <c r="F39" s="78">
        <f t="shared" si="4"/>
        <v>28512.54</v>
      </c>
      <c r="G39" s="79">
        <f t="shared" si="5"/>
        <v>178578.54</v>
      </c>
      <c r="H39" s="67">
        <v>109549</v>
      </c>
      <c r="I39" s="228">
        <v>88965</v>
      </c>
      <c r="J39" s="229">
        <f t="shared" si="2"/>
        <v>16903.349999999999</v>
      </c>
      <c r="K39" s="227">
        <f t="shared" si="3"/>
        <v>105868.35</v>
      </c>
      <c r="M39" s="382"/>
      <c r="N39" s="345"/>
      <c r="O39" s="71" t="s">
        <v>67</v>
      </c>
      <c r="P39" s="19" t="s">
        <v>47</v>
      </c>
      <c r="Q39" s="20">
        <v>158126</v>
      </c>
      <c r="R39" s="13">
        <v>128494</v>
      </c>
      <c r="S39" s="14">
        <f t="shared" si="0"/>
        <v>24413.86</v>
      </c>
      <c r="T39" s="15">
        <f t="shared" si="1"/>
        <v>152907.85999999999</v>
      </c>
    </row>
    <row r="40" spans="1:20" ht="29.25" thickBot="1">
      <c r="A40" s="80">
        <v>14</v>
      </c>
      <c r="B40" s="81" t="s">
        <v>76</v>
      </c>
      <c r="C40" s="82" t="s">
        <v>47</v>
      </c>
      <c r="D40" s="83">
        <v>338911</v>
      </c>
      <c r="E40" s="77">
        <v>275229</v>
      </c>
      <c r="F40" s="78">
        <f t="shared" si="4"/>
        <v>52293.51</v>
      </c>
      <c r="G40" s="79">
        <f t="shared" si="5"/>
        <v>327522.51</v>
      </c>
      <c r="H40" s="67">
        <v>279007</v>
      </c>
      <c r="I40" s="228">
        <v>226582</v>
      </c>
      <c r="J40" s="229">
        <f t="shared" si="2"/>
        <v>43050.58</v>
      </c>
      <c r="K40" s="227">
        <f t="shared" si="3"/>
        <v>269632.58</v>
      </c>
      <c r="M40" s="385"/>
      <c r="N40" s="346"/>
      <c r="O40" s="84" t="s">
        <v>77</v>
      </c>
      <c r="P40" s="32" t="s">
        <v>47</v>
      </c>
      <c r="Q40" s="33">
        <v>97375</v>
      </c>
      <c r="R40" s="13">
        <v>79125</v>
      </c>
      <c r="S40" s="14">
        <f t="shared" si="0"/>
        <v>15033.75</v>
      </c>
      <c r="T40" s="15">
        <f t="shared" si="1"/>
        <v>94158.75</v>
      </c>
    </row>
    <row r="41" spans="1:20" ht="29.25" thickBot="1">
      <c r="A41" s="80">
        <v>15</v>
      </c>
      <c r="B41" s="81" t="s">
        <v>78</v>
      </c>
      <c r="C41" s="82" t="s">
        <v>47</v>
      </c>
      <c r="D41" s="83">
        <v>616172</v>
      </c>
      <c r="E41" s="77">
        <v>500393</v>
      </c>
      <c r="F41" s="78">
        <f t="shared" si="4"/>
        <v>95074.67</v>
      </c>
      <c r="G41" s="79">
        <f t="shared" si="5"/>
        <v>595467.67000000004</v>
      </c>
      <c r="H41" s="67">
        <v>96158</v>
      </c>
      <c r="I41" s="228">
        <v>78090</v>
      </c>
      <c r="J41" s="229">
        <f t="shared" si="2"/>
        <v>14837.1</v>
      </c>
      <c r="K41" s="227">
        <f t="shared" si="3"/>
        <v>92927.1</v>
      </c>
      <c r="M41" s="381">
        <v>10</v>
      </c>
      <c r="N41" s="386" t="s">
        <v>79</v>
      </c>
      <c r="O41" s="68" t="s">
        <v>59</v>
      </c>
      <c r="P41" s="69" t="s">
        <v>47</v>
      </c>
      <c r="Q41" s="70">
        <v>125033</v>
      </c>
      <c r="R41" s="13">
        <v>101602</v>
      </c>
      <c r="S41" s="14">
        <f t="shared" si="0"/>
        <v>19304.38</v>
      </c>
      <c r="T41" s="15">
        <f t="shared" si="1"/>
        <v>120906.38</v>
      </c>
    </row>
    <row r="42" spans="1:20" ht="29.25" thickBot="1">
      <c r="A42" s="85">
        <v>16</v>
      </c>
      <c r="B42" s="86" t="s">
        <v>80</v>
      </c>
      <c r="C42" s="87" t="s">
        <v>47</v>
      </c>
      <c r="D42" s="88">
        <v>138783</v>
      </c>
      <c r="E42" s="77">
        <v>112705</v>
      </c>
      <c r="F42" s="78">
        <f t="shared" si="4"/>
        <v>21413.95</v>
      </c>
      <c r="G42" s="79">
        <f t="shared" si="5"/>
        <v>134118.95000000001</v>
      </c>
      <c r="H42" s="89">
        <v>113771</v>
      </c>
      <c r="I42" s="228">
        <v>92394</v>
      </c>
      <c r="J42" s="229">
        <f t="shared" si="2"/>
        <v>17554.86</v>
      </c>
      <c r="K42" s="227">
        <f t="shared" si="3"/>
        <v>109948.86</v>
      </c>
      <c r="M42" s="382"/>
      <c r="N42" s="345"/>
      <c r="O42" s="71" t="s">
        <v>61</v>
      </c>
      <c r="P42" s="19" t="s">
        <v>47</v>
      </c>
      <c r="Q42" s="20">
        <v>136304</v>
      </c>
      <c r="R42" s="13">
        <v>110761</v>
      </c>
      <c r="S42" s="14">
        <f t="shared" si="0"/>
        <v>21044.59</v>
      </c>
      <c r="T42" s="15">
        <f t="shared" si="1"/>
        <v>131805.59</v>
      </c>
    </row>
    <row r="43" spans="1:20" ht="27.75" customHeight="1" thickBot="1">
      <c r="A43" s="405" t="s">
        <v>34</v>
      </c>
      <c r="B43" s="406"/>
      <c r="C43" s="407"/>
      <c r="D43" s="90">
        <f>SUM(D37:D42)</f>
        <v>1922229</v>
      </c>
      <c r="E43" s="91">
        <f>SUM(E37:E42)</f>
        <v>1561040</v>
      </c>
      <c r="F43" s="92">
        <f>SUM(F37:F42)</f>
        <v>296597.60000000003</v>
      </c>
      <c r="G43" s="93">
        <f>SUM(G37:G42)</f>
        <v>1857637.5999999999</v>
      </c>
      <c r="H43" s="94">
        <f>SUM(H27:H42)</f>
        <v>2454368.0039999997</v>
      </c>
      <c r="I43" s="239">
        <f>SUM(I27:I42)</f>
        <v>1993196</v>
      </c>
      <c r="J43" s="240">
        <f>SUM(J27:J42)</f>
        <v>378707.24</v>
      </c>
      <c r="K43" s="241">
        <f>SUM(K27:K42)</f>
        <v>2371903.2400000002</v>
      </c>
      <c r="M43" s="382"/>
      <c r="N43" s="345"/>
      <c r="O43" s="71" t="s">
        <v>63</v>
      </c>
      <c r="P43" s="19" t="s">
        <v>47</v>
      </c>
      <c r="Q43" s="20">
        <v>107490</v>
      </c>
      <c r="R43" s="13">
        <v>87346</v>
      </c>
      <c r="S43" s="14">
        <f t="shared" si="0"/>
        <v>16595.740000000002</v>
      </c>
      <c r="T43" s="15">
        <f t="shared" si="1"/>
        <v>103941.74</v>
      </c>
    </row>
    <row r="44" spans="1:20" ht="48.75" customHeight="1" thickBot="1">
      <c r="A44" s="2"/>
      <c r="B44" s="2"/>
      <c r="C44" s="2"/>
      <c r="D44" s="2"/>
      <c r="E44" s="2"/>
      <c r="F44" s="2"/>
      <c r="G44" s="2"/>
      <c r="H44" s="2"/>
      <c r="I44" s="230"/>
      <c r="J44" s="230"/>
      <c r="K44" s="231"/>
      <c r="M44" s="382"/>
      <c r="N44" s="345"/>
      <c r="O44" s="71" t="s">
        <v>65</v>
      </c>
      <c r="P44" s="19" t="s">
        <v>47</v>
      </c>
      <c r="Q44" s="20">
        <v>130843</v>
      </c>
      <c r="R44" s="13">
        <v>106323</v>
      </c>
      <c r="S44" s="14">
        <f t="shared" si="0"/>
        <v>20201.37</v>
      </c>
      <c r="T44" s="15">
        <f t="shared" si="1"/>
        <v>126524.37</v>
      </c>
    </row>
    <row r="45" spans="1:20" ht="39.75" customHeight="1" thickBot="1">
      <c r="A45" s="2"/>
      <c r="B45" s="2"/>
      <c r="C45" s="2"/>
      <c r="D45" s="2"/>
      <c r="E45" s="2"/>
      <c r="F45" s="2"/>
      <c r="G45" s="2"/>
      <c r="H45" s="2"/>
      <c r="I45" s="230"/>
      <c r="J45" s="230"/>
      <c r="K45" s="231"/>
      <c r="M45" s="382"/>
      <c r="N45" s="345"/>
      <c r="O45" s="71" t="s">
        <v>67</v>
      </c>
      <c r="P45" s="19" t="s">
        <v>47</v>
      </c>
      <c r="Q45" s="20">
        <v>132873</v>
      </c>
      <c r="R45" s="13">
        <v>107973</v>
      </c>
      <c r="S45" s="14">
        <f t="shared" si="0"/>
        <v>20514.87</v>
      </c>
      <c r="T45" s="15">
        <f t="shared" si="1"/>
        <v>128487.87</v>
      </c>
    </row>
    <row r="46" spans="1:20" ht="39" customHeight="1" thickBot="1">
      <c r="A46" s="408" t="s">
        <v>81</v>
      </c>
      <c r="B46" s="409"/>
      <c r="C46" s="409"/>
      <c r="D46" s="409"/>
      <c r="E46" s="409"/>
      <c r="F46" s="409"/>
      <c r="G46" s="409"/>
      <c r="H46" s="409"/>
      <c r="I46" s="409"/>
      <c r="J46" s="409"/>
      <c r="K46" s="410"/>
      <c r="M46" s="382"/>
      <c r="N46" s="387"/>
      <c r="O46" s="72" t="s">
        <v>69</v>
      </c>
      <c r="P46" s="73" t="s">
        <v>47</v>
      </c>
      <c r="Q46" s="74">
        <v>134610</v>
      </c>
      <c r="R46" s="13">
        <v>109384</v>
      </c>
      <c r="S46" s="14">
        <f t="shared" si="0"/>
        <v>20782.96</v>
      </c>
      <c r="T46" s="15">
        <f t="shared" si="1"/>
        <v>130166.95999999999</v>
      </c>
    </row>
    <row r="47" spans="1:20" ht="30.75" customHeight="1" thickBot="1">
      <c r="A47" s="411"/>
      <c r="B47" s="412"/>
      <c r="C47" s="412"/>
      <c r="D47" s="412"/>
      <c r="E47" s="412"/>
      <c r="F47" s="412"/>
      <c r="G47" s="412"/>
      <c r="H47" s="412"/>
      <c r="I47" s="412"/>
      <c r="J47" s="412"/>
      <c r="K47" s="413"/>
      <c r="M47" s="381">
        <v>11</v>
      </c>
      <c r="N47" s="344" t="s">
        <v>82</v>
      </c>
      <c r="O47" s="95" t="s">
        <v>83</v>
      </c>
      <c r="P47" s="96" t="s">
        <v>47</v>
      </c>
      <c r="Q47" s="12">
        <v>40283</v>
      </c>
      <c r="R47" s="13">
        <v>32734</v>
      </c>
      <c r="S47" s="14">
        <f t="shared" si="0"/>
        <v>6219.46</v>
      </c>
      <c r="T47" s="15">
        <f t="shared" si="1"/>
        <v>38953.46</v>
      </c>
    </row>
    <row r="48" spans="1:20" ht="15.75" customHeight="1" thickBot="1">
      <c r="A48" s="414" t="s">
        <v>6</v>
      </c>
      <c r="B48" s="417" t="s">
        <v>7</v>
      </c>
      <c r="C48" s="420" t="s">
        <v>12</v>
      </c>
      <c r="D48" s="423" t="s">
        <v>13</v>
      </c>
      <c r="E48" s="423" t="s">
        <v>44</v>
      </c>
      <c r="F48" s="423"/>
      <c r="G48" s="423"/>
      <c r="H48" s="425" t="s">
        <v>13</v>
      </c>
      <c r="I48" s="440" t="s">
        <v>8</v>
      </c>
      <c r="J48" s="440"/>
      <c r="K48" s="441"/>
      <c r="M48" s="382"/>
      <c r="N48" s="345"/>
      <c r="O48" s="23"/>
      <c r="P48" s="24"/>
      <c r="Q48" s="20"/>
      <c r="R48" s="13"/>
      <c r="S48" s="14">
        <f t="shared" si="0"/>
        <v>0</v>
      </c>
      <c r="T48" s="15">
        <f t="shared" si="1"/>
        <v>0</v>
      </c>
    </row>
    <row r="49" spans="1:21" ht="15.75" thickBot="1">
      <c r="A49" s="415"/>
      <c r="B49" s="418"/>
      <c r="C49" s="421"/>
      <c r="D49" s="394"/>
      <c r="E49" s="442" t="s">
        <v>84</v>
      </c>
      <c r="F49" s="443"/>
      <c r="G49" s="443"/>
      <c r="H49" s="426"/>
      <c r="I49" s="444" t="s">
        <v>84</v>
      </c>
      <c r="J49" s="444"/>
      <c r="K49" s="445"/>
      <c r="M49" s="382"/>
      <c r="N49" s="345"/>
      <c r="O49" s="23" t="s">
        <v>85</v>
      </c>
      <c r="P49" s="24" t="s">
        <v>47</v>
      </c>
      <c r="Q49" s="20">
        <v>58940</v>
      </c>
      <c r="R49" s="13">
        <v>47894</v>
      </c>
      <c r="S49" s="14">
        <f t="shared" si="0"/>
        <v>9099.86</v>
      </c>
      <c r="T49" s="15">
        <f t="shared" si="1"/>
        <v>56993.86</v>
      </c>
    </row>
    <row r="50" spans="1:21" ht="60" customHeight="1" thickBot="1">
      <c r="A50" s="416"/>
      <c r="B50" s="419"/>
      <c r="C50" s="422"/>
      <c r="D50" s="424"/>
      <c r="E50" s="51" t="s">
        <v>15</v>
      </c>
      <c r="F50" s="52" t="s">
        <v>16</v>
      </c>
      <c r="G50" s="97" t="s">
        <v>17</v>
      </c>
      <c r="H50" s="427"/>
      <c r="I50" s="242" t="s">
        <v>15</v>
      </c>
      <c r="J50" s="237" t="s">
        <v>16</v>
      </c>
      <c r="K50" s="238" t="s">
        <v>17</v>
      </c>
      <c r="M50" s="382"/>
      <c r="N50" s="345"/>
      <c r="O50" s="18" t="s">
        <v>86</v>
      </c>
      <c r="P50" s="19" t="s">
        <v>47</v>
      </c>
      <c r="Q50" s="20">
        <v>89637</v>
      </c>
      <c r="R50" s="13">
        <v>72839</v>
      </c>
      <c r="S50" s="14">
        <f t="shared" si="0"/>
        <v>13839.41</v>
      </c>
      <c r="T50" s="15">
        <f t="shared" si="1"/>
        <v>86678.41</v>
      </c>
    </row>
    <row r="51" spans="1:21" ht="26.25" thickBot="1">
      <c r="A51" s="98">
        <v>1</v>
      </c>
      <c r="B51" s="60" t="s">
        <v>50</v>
      </c>
      <c r="C51" s="99" t="s">
        <v>47</v>
      </c>
      <c r="D51" s="446" t="s">
        <v>51</v>
      </c>
      <c r="E51" s="374"/>
      <c r="F51" s="374"/>
      <c r="G51" s="375"/>
      <c r="H51" s="100">
        <v>101981</v>
      </c>
      <c r="I51" s="243">
        <v>82818</v>
      </c>
      <c r="J51" s="244">
        <f>I51*19%</f>
        <v>15735.42</v>
      </c>
      <c r="K51" s="245">
        <f>I51+J51</f>
        <v>98553.42</v>
      </c>
      <c r="M51" s="382"/>
      <c r="N51" s="345"/>
      <c r="O51" s="18" t="s">
        <v>87</v>
      </c>
      <c r="P51" s="19" t="s">
        <v>47</v>
      </c>
      <c r="Q51" s="20">
        <v>98345</v>
      </c>
      <c r="R51" s="13">
        <v>79915</v>
      </c>
      <c r="S51" s="14">
        <f t="shared" si="0"/>
        <v>15183.85</v>
      </c>
      <c r="T51" s="15">
        <f t="shared" si="1"/>
        <v>95098.85</v>
      </c>
    </row>
    <row r="52" spans="1:21" ht="33.75" customHeight="1" thickBot="1">
      <c r="A52" s="76">
        <v>2</v>
      </c>
      <c r="B52" s="64" t="s">
        <v>54</v>
      </c>
      <c r="C52" s="101" t="s">
        <v>47</v>
      </c>
      <c r="D52" s="447"/>
      <c r="E52" s="377"/>
      <c r="F52" s="377"/>
      <c r="G52" s="378"/>
      <c r="H52" s="102">
        <v>112712</v>
      </c>
      <c r="I52" s="243">
        <v>91533</v>
      </c>
      <c r="J52" s="244">
        <f t="shared" ref="J52:J66" si="6">I52*19%</f>
        <v>17391.27</v>
      </c>
      <c r="K52" s="245">
        <f t="shared" ref="K52:K66" si="7">I52+J52</f>
        <v>108924.27</v>
      </c>
      <c r="M52" s="382"/>
      <c r="N52" s="345"/>
      <c r="O52" s="18" t="s">
        <v>88</v>
      </c>
      <c r="P52" s="19" t="s">
        <v>47</v>
      </c>
      <c r="Q52" s="20">
        <v>149439</v>
      </c>
      <c r="R52" s="13">
        <v>121434</v>
      </c>
      <c r="S52" s="14">
        <f t="shared" si="0"/>
        <v>23072.46</v>
      </c>
      <c r="T52" s="15">
        <f t="shared" si="1"/>
        <v>144506.46</v>
      </c>
    </row>
    <row r="53" spans="1:21" ht="26.25" thickBot="1">
      <c r="A53" s="76">
        <v>3</v>
      </c>
      <c r="B53" s="64" t="s">
        <v>57</v>
      </c>
      <c r="C53" s="101" t="s">
        <v>47</v>
      </c>
      <c r="D53" s="447"/>
      <c r="E53" s="377"/>
      <c r="F53" s="377"/>
      <c r="G53" s="378"/>
      <c r="H53" s="102">
        <v>118035</v>
      </c>
      <c r="I53" s="243">
        <v>95856</v>
      </c>
      <c r="J53" s="244">
        <f t="shared" si="6"/>
        <v>18212.64</v>
      </c>
      <c r="K53" s="245">
        <f t="shared" si="7"/>
        <v>114068.64</v>
      </c>
      <c r="M53" s="382"/>
      <c r="N53" s="345"/>
      <c r="O53" s="18" t="s">
        <v>89</v>
      </c>
      <c r="P53" s="19" t="s">
        <v>47</v>
      </c>
      <c r="Q53" s="20">
        <v>211844</v>
      </c>
      <c r="R53" s="13">
        <v>172145</v>
      </c>
      <c r="S53" s="14">
        <f t="shared" si="0"/>
        <v>32707.55</v>
      </c>
      <c r="T53" s="15">
        <f t="shared" si="1"/>
        <v>204852.55</v>
      </c>
    </row>
    <row r="54" spans="1:21" ht="26.25" thickBot="1">
      <c r="A54" s="76">
        <v>4</v>
      </c>
      <c r="B54" s="64" t="s">
        <v>60</v>
      </c>
      <c r="C54" s="101" t="s">
        <v>47</v>
      </c>
      <c r="D54" s="447"/>
      <c r="E54" s="377"/>
      <c r="F54" s="377"/>
      <c r="G54" s="378"/>
      <c r="H54" s="102">
        <v>101981</v>
      </c>
      <c r="I54" s="243">
        <v>82818</v>
      </c>
      <c r="J54" s="244">
        <f t="shared" si="6"/>
        <v>15735.42</v>
      </c>
      <c r="K54" s="245">
        <f t="shared" si="7"/>
        <v>98553.42</v>
      </c>
      <c r="M54" s="382"/>
      <c r="N54" s="345"/>
      <c r="O54" s="18" t="s">
        <v>90</v>
      </c>
      <c r="P54" s="19" t="s">
        <v>47</v>
      </c>
      <c r="Q54" s="20">
        <v>212722</v>
      </c>
      <c r="R54" s="13">
        <v>172858</v>
      </c>
      <c r="S54" s="14">
        <f t="shared" si="0"/>
        <v>32843.019999999997</v>
      </c>
      <c r="T54" s="15">
        <f t="shared" si="1"/>
        <v>205701.02</v>
      </c>
    </row>
    <row r="55" spans="1:21" ht="26.25" thickBot="1">
      <c r="A55" s="76">
        <v>5</v>
      </c>
      <c r="B55" s="64" t="s">
        <v>62</v>
      </c>
      <c r="C55" s="101" t="s">
        <v>47</v>
      </c>
      <c r="D55" s="447"/>
      <c r="E55" s="377"/>
      <c r="F55" s="377"/>
      <c r="G55" s="378"/>
      <c r="H55" s="102">
        <v>267763</v>
      </c>
      <c r="I55" s="243">
        <v>217450</v>
      </c>
      <c r="J55" s="244">
        <f t="shared" si="6"/>
        <v>41315.5</v>
      </c>
      <c r="K55" s="245">
        <f t="shared" si="7"/>
        <v>258765.5</v>
      </c>
      <c r="M55" s="382"/>
      <c r="N55" s="345"/>
      <c r="O55" s="18" t="s">
        <v>91</v>
      </c>
      <c r="P55" s="19" t="s">
        <v>47</v>
      </c>
      <c r="Q55" s="20">
        <v>310239</v>
      </c>
      <c r="R55" s="13">
        <v>252100</v>
      </c>
      <c r="S55" s="14">
        <f t="shared" si="0"/>
        <v>47899</v>
      </c>
      <c r="T55" s="15">
        <f t="shared" si="1"/>
        <v>299999</v>
      </c>
    </row>
    <row r="56" spans="1:21" ht="26.25" thickBot="1">
      <c r="A56" s="76">
        <v>6</v>
      </c>
      <c r="B56" s="64" t="s">
        <v>64</v>
      </c>
      <c r="C56" s="101" t="s">
        <v>47</v>
      </c>
      <c r="D56" s="447"/>
      <c r="E56" s="377"/>
      <c r="F56" s="377"/>
      <c r="G56" s="378"/>
      <c r="H56" s="102">
        <v>107206</v>
      </c>
      <c r="I56" s="243">
        <v>87062</v>
      </c>
      <c r="J56" s="244">
        <f t="shared" si="6"/>
        <v>16541.78</v>
      </c>
      <c r="K56" s="245">
        <f t="shared" si="7"/>
        <v>103603.78</v>
      </c>
      <c r="M56" s="382"/>
      <c r="N56" s="345"/>
      <c r="O56" s="18" t="s">
        <v>92</v>
      </c>
      <c r="P56" s="19" t="s">
        <v>47</v>
      </c>
      <c r="Q56" s="20">
        <v>397725</v>
      </c>
      <c r="R56" s="13">
        <v>323193</v>
      </c>
      <c r="S56" s="14">
        <f t="shared" si="0"/>
        <v>61406.67</v>
      </c>
      <c r="T56" s="15">
        <f t="shared" si="1"/>
        <v>384599.67</v>
      </c>
    </row>
    <row r="57" spans="1:21" ht="26.25" thickBot="1">
      <c r="A57" s="76">
        <v>7</v>
      </c>
      <c r="B57" s="64" t="s">
        <v>66</v>
      </c>
      <c r="C57" s="101" t="s">
        <v>47</v>
      </c>
      <c r="D57" s="447"/>
      <c r="E57" s="377"/>
      <c r="F57" s="377"/>
      <c r="G57" s="378"/>
      <c r="H57" s="102">
        <v>118035</v>
      </c>
      <c r="I57" s="243">
        <v>95856</v>
      </c>
      <c r="J57" s="244">
        <f t="shared" si="6"/>
        <v>18212.64</v>
      </c>
      <c r="K57" s="245">
        <f t="shared" si="7"/>
        <v>114068.64</v>
      </c>
      <c r="M57" s="382"/>
      <c r="N57" s="345"/>
      <c r="O57" s="18" t="s">
        <v>93</v>
      </c>
      <c r="P57" s="19" t="s">
        <v>47</v>
      </c>
      <c r="Q57" s="20">
        <v>406152</v>
      </c>
      <c r="R57" s="13">
        <v>330040</v>
      </c>
      <c r="S57" s="14">
        <f t="shared" si="0"/>
        <v>62707.6</v>
      </c>
      <c r="T57" s="15">
        <f t="shared" si="1"/>
        <v>392747.6</v>
      </c>
    </row>
    <row r="58" spans="1:21" ht="26.25" thickBot="1">
      <c r="A58" s="76">
        <v>8</v>
      </c>
      <c r="B58" s="64" t="s">
        <v>68</v>
      </c>
      <c r="C58" s="101" t="s">
        <v>47</v>
      </c>
      <c r="D58" s="447"/>
      <c r="E58" s="377"/>
      <c r="F58" s="377"/>
      <c r="G58" s="378"/>
      <c r="H58" s="102">
        <v>94745</v>
      </c>
      <c r="I58" s="243">
        <v>76942</v>
      </c>
      <c r="J58" s="244">
        <f t="shared" si="6"/>
        <v>14618.98</v>
      </c>
      <c r="K58" s="245">
        <f t="shared" si="7"/>
        <v>91560.98</v>
      </c>
      <c r="M58" s="385"/>
      <c r="N58" s="346"/>
      <c r="O58" s="31" t="s">
        <v>94</v>
      </c>
      <c r="P58" s="32" t="s">
        <v>47</v>
      </c>
      <c r="Q58" s="33">
        <v>427743</v>
      </c>
      <c r="R58" s="13">
        <v>347586</v>
      </c>
      <c r="S58" s="14">
        <f t="shared" si="0"/>
        <v>66041.34</v>
      </c>
      <c r="T58" s="15">
        <f t="shared" si="1"/>
        <v>413627.33999999997</v>
      </c>
    </row>
    <row r="59" spans="1:21" ht="45.75" thickBot="1">
      <c r="A59" s="76">
        <v>9</v>
      </c>
      <c r="B59" s="64" t="s">
        <v>70</v>
      </c>
      <c r="C59" s="101" t="s">
        <v>47</v>
      </c>
      <c r="D59" s="447"/>
      <c r="E59" s="377"/>
      <c r="F59" s="377"/>
      <c r="G59" s="378"/>
      <c r="H59" s="102">
        <v>278386</v>
      </c>
      <c r="I59" s="243">
        <v>226000</v>
      </c>
      <c r="J59" s="244">
        <f t="shared" si="6"/>
        <v>42940</v>
      </c>
      <c r="K59" s="245">
        <f t="shared" si="7"/>
        <v>268940</v>
      </c>
      <c r="M59" s="48">
        <v>12</v>
      </c>
      <c r="N59" s="103" t="s">
        <v>95</v>
      </c>
      <c r="O59" s="104" t="s">
        <v>96</v>
      </c>
      <c r="P59" s="50" t="s">
        <v>47</v>
      </c>
      <c r="Q59" s="39">
        <v>32602</v>
      </c>
      <c r="R59" s="13">
        <v>26492</v>
      </c>
      <c r="S59" s="14">
        <f t="shared" si="0"/>
        <v>5033.4800000000005</v>
      </c>
      <c r="T59" s="15">
        <f t="shared" si="1"/>
        <v>31525.48</v>
      </c>
    </row>
    <row r="60" spans="1:21" ht="50.25" customHeight="1" thickBot="1">
      <c r="A60" s="76">
        <v>10</v>
      </c>
      <c r="B60" s="64" t="s">
        <v>72</v>
      </c>
      <c r="C60" s="101" t="s">
        <v>47</v>
      </c>
      <c r="D60" s="447"/>
      <c r="E60" s="379"/>
      <c r="F60" s="379"/>
      <c r="G60" s="380"/>
      <c r="H60" s="102">
        <v>226094</v>
      </c>
      <c r="I60" s="243">
        <v>183611</v>
      </c>
      <c r="J60" s="244">
        <f t="shared" si="6"/>
        <v>34886.090000000004</v>
      </c>
      <c r="K60" s="245">
        <f t="shared" si="7"/>
        <v>218497.09</v>
      </c>
      <c r="M60" s="54">
        <v>13</v>
      </c>
      <c r="N60" s="105" t="s">
        <v>97</v>
      </c>
      <c r="O60" s="106" t="s">
        <v>98</v>
      </c>
      <c r="P60" s="57" t="s">
        <v>47</v>
      </c>
      <c r="Q60" s="58">
        <v>63149</v>
      </c>
      <c r="R60" s="13">
        <v>51315</v>
      </c>
      <c r="S60" s="14">
        <f t="shared" si="0"/>
        <v>9749.85</v>
      </c>
      <c r="T60" s="15">
        <f t="shared" si="1"/>
        <v>61064.85</v>
      </c>
    </row>
    <row r="61" spans="1:21" ht="45.75" thickBot="1">
      <c r="A61" s="76">
        <v>11</v>
      </c>
      <c r="B61" s="64" t="s">
        <v>73</v>
      </c>
      <c r="C61" s="65" t="s">
        <v>47</v>
      </c>
      <c r="D61" s="62">
        <v>215920</v>
      </c>
      <c r="E61" s="107">
        <v>175348</v>
      </c>
      <c r="F61" s="108">
        <f>E61*19%</f>
        <v>33316.120000000003</v>
      </c>
      <c r="G61" s="109">
        <f>E61+F61</f>
        <v>208664.12</v>
      </c>
      <c r="H61" s="110">
        <v>64962</v>
      </c>
      <c r="I61" s="243">
        <v>52755</v>
      </c>
      <c r="J61" s="244">
        <f t="shared" si="6"/>
        <v>10023.450000000001</v>
      </c>
      <c r="K61" s="245">
        <f t="shared" si="7"/>
        <v>62778.45</v>
      </c>
      <c r="M61" s="48">
        <v>14</v>
      </c>
      <c r="N61" s="111" t="s">
        <v>99</v>
      </c>
      <c r="O61" s="37" t="s">
        <v>100</v>
      </c>
      <c r="P61" s="38" t="s">
        <v>47</v>
      </c>
      <c r="Q61" s="39">
        <v>234407</v>
      </c>
      <c r="R61" s="13">
        <v>190480</v>
      </c>
      <c r="S61" s="14">
        <f t="shared" si="0"/>
        <v>36191.199999999997</v>
      </c>
      <c r="T61" s="15">
        <f t="shared" si="1"/>
        <v>226671.2</v>
      </c>
    </row>
    <row r="62" spans="1:21" ht="30.75" thickBot="1">
      <c r="A62" s="76">
        <v>12</v>
      </c>
      <c r="B62" s="64" t="s">
        <v>74</v>
      </c>
      <c r="C62" s="65" t="s">
        <v>47</v>
      </c>
      <c r="D62" s="67">
        <v>203391</v>
      </c>
      <c r="E62" s="107">
        <v>165174</v>
      </c>
      <c r="F62" s="108">
        <f t="shared" ref="F62:F66" si="8">E62*19%</f>
        <v>31383.06</v>
      </c>
      <c r="G62" s="109">
        <f t="shared" ref="G62:G66" si="9">E62+F62</f>
        <v>196557.06</v>
      </c>
      <c r="H62" s="110">
        <v>75776</v>
      </c>
      <c r="I62" s="243">
        <v>61537</v>
      </c>
      <c r="J62" s="244">
        <f t="shared" si="6"/>
        <v>11692.03</v>
      </c>
      <c r="K62" s="245">
        <f t="shared" si="7"/>
        <v>73229.03</v>
      </c>
      <c r="M62" s="112">
        <v>15</v>
      </c>
      <c r="N62" s="113" t="s">
        <v>101</v>
      </c>
      <c r="O62" s="114" t="s">
        <v>102</v>
      </c>
      <c r="P62" s="115" t="s">
        <v>47</v>
      </c>
      <c r="Q62" s="58">
        <v>414545</v>
      </c>
      <c r="R62" s="13">
        <v>336861</v>
      </c>
      <c r="S62" s="14">
        <f t="shared" si="0"/>
        <v>64003.590000000004</v>
      </c>
      <c r="T62" s="15">
        <f t="shared" si="1"/>
        <v>400864.59</v>
      </c>
    </row>
    <row r="63" spans="1:21" ht="54.75" customHeight="1" thickBot="1">
      <c r="A63" s="116">
        <v>13</v>
      </c>
      <c r="B63" s="81" t="s">
        <v>75</v>
      </c>
      <c r="C63" s="82" t="s">
        <v>47</v>
      </c>
      <c r="D63" s="83">
        <v>150321</v>
      </c>
      <c r="E63" s="107">
        <v>122075</v>
      </c>
      <c r="F63" s="108">
        <f t="shared" si="8"/>
        <v>23194.25</v>
      </c>
      <c r="G63" s="109">
        <f t="shared" si="9"/>
        <v>145269.25</v>
      </c>
      <c r="H63" s="110">
        <v>276701</v>
      </c>
      <c r="I63" s="243">
        <v>224709</v>
      </c>
      <c r="J63" s="244">
        <f t="shared" si="6"/>
        <v>42694.71</v>
      </c>
      <c r="K63" s="245">
        <f t="shared" si="7"/>
        <v>267403.71000000002</v>
      </c>
      <c r="M63" s="117">
        <v>16</v>
      </c>
      <c r="N63" s="118" t="s">
        <v>103</v>
      </c>
      <c r="O63" s="119" t="s">
        <v>104</v>
      </c>
      <c r="P63" s="120" t="s">
        <v>47</v>
      </c>
      <c r="Q63" s="121">
        <v>59538</v>
      </c>
      <c r="R63" s="13">
        <v>48380</v>
      </c>
      <c r="S63" s="14">
        <f t="shared" si="0"/>
        <v>9192.2000000000007</v>
      </c>
      <c r="T63" s="15">
        <f t="shared" si="1"/>
        <v>57572.2</v>
      </c>
      <c r="U63" s="122"/>
    </row>
    <row r="64" spans="1:21" ht="37.5" customHeight="1" thickBot="1">
      <c r="A64" s="116">
        <v>14</v>
      </c>
      <c r="B64" s="81" t="s">
        <v>76</v>
      </c>
      <c r="C64" s="82" t="s">
        <v>47</v>
      </c>
      <c r="D64" s="83">
        <v>370872</v>
      </c>
      <c r="E64" s="107">
        <v>301185</v>
      </c>
      <c r="F64" s="108">
        <f t="shared" si="8"/>
        <v>57225.15</v>
      </c>
      <c r="G64" s="109">
        <f t="shared" si="9"/>
        <v>358410.15</v>
      </c>
      <c r="H64" s="110">
        <v>197862</v>
      </c>
      <c r="I64" s="243">
        <v>160683</v>
      </c>
      <c r="J64" s="244">
        <f t="shared" si="6"/>
        <v>30529.77</v>
      </c>
      <c r="K64" s="245">
        <f t="shared" si="7"/>
        <v>191212.77</v>
      </c>
      <c r="M64" s="448">
        <v>17</v>
      </c>
      <c r="N64" s="451" t="s">
        <v>105</v>
      </c>
      <c r="O64" s="123" t="s">
        <v>106</v>
      </c>
      <c r="P64" s="124" t="s">
        <v>47</v>
      </c>
      <c r="Q64" s="125">
        <v>699906</v>
      </c>
      <c r="R64" s="13">
        <v>568747</v>
      </c>
      <c r="S64" s="14">
        <f t="shared" si="0"/>
        <v>108061.93000000001</v>
      </c>
      <c r="T64" s="15">
        <f t="shared" si="1"/>
        <v>676808.93</v>
      </c>
      <c r="U64" s="122"/>
    </row>
    <row r="65" spans="1:21" ht="25.5" customHeight="1" thickBot="1">
      <c r="A65" s="116">
        <v>15</v>
      </c>
      <c r="B65" s="81" t="s">
        <v>78</v>
      </c>
      <c r="C65" s="82" t="s">
        <v>47</v>
      </c>
      <c r="D65" s="83">
        <v>277490</v>
      </c>
      <c r="E65" s="107">
        <v>225349</v>
      </c>
      <c r="F65" s="108">
        <f t="shared" si="8"/>
        <v>42816.31</v>
      </c>
      <c r="G65" s="109">
        <f t="shared" si="9"/>
        <v>268165.31</v>
      </c>
      <c r="H65" s="110">
        <v>77188</v>
      </c>
      <c r="I65" s="243">
        <v>62684</v>
      </c>
      <c r="J65" s="244">
        <f t="shared" si="6"/>
        <v>11909.960000000001</v>
      </c>
      <c r="K65" s="245">
        <f t="shared" si="7"/>
        <v>74593.960000000006</v>
      </c>
      <c r="M65" s="449"/>
      <c r="N65" s="452"/>
      <c r="O65" s="126" t="s">
        <v>107</v>
      </c>
      <c r="P65" s="127" t="s">
        <v>47</v>
      </c>
      <c r="Q65" s="128">
        <v>1049024</v>
      </c>
      <c r="R65" s="13">
        <v>852442</v>
      </c>
      <c r="S65" s="14">
        <f t="shared" si="0"/>
        <v>161963.98000000001</v>
      </c>
      <c r="T65" s="15">
        <f t="shared" si="1"/>
        <v>1014405.98</v>
      </c>
      <c r="U65" s="122"/>
    </row>
    <row r="66" spans="1:21" ht="26.25" thickBot="1">
      <c r="A66" s="129">
        <v>16</v>
      </c>
      <c r="B66" s="81" t="s">
        <v>80</v>
      </c>
      <c r="C66" s="82" t="s">
        <v>47</v>
      </c>
      <c r="D66" s="88">
        <v>100059</v>
      </c>
      <c r="E66" s="107">
        <v>81258</v>
      </c>
      <c r="F66" s="108">
        <f t="shared" si="8"/>
        <v>15439.02</v>
      </c>
      <c r="G66" s="109">
        <f t="shared" si="9"/>
        <v>96697.02</v>
      </c>
      <c r="H66" s="130">
        <v>260113</v>
      </c>
      <c r="I66" s="243">
        <v>211237</v>
      </c>
      <c r="J66" s="244">
        <f t="shared" si="6"/>
        <v>40135.03</v>
      </c>
      <c r="K66" s="245">
        <f t="shared" si="7"/>
        <v>251372.03</v>
      </c>
      <c r="M66" s="449"/>
      <c r="N66" s="452"/>
      <c r="O66" s="126" t="s">
        <v>108</v>
      </c>
      <c r="P66" s="127" t="s">
        <v>47</v>
      </c>
      <c r="Q66" s="128">
        <v>1537493</v>
      </c>
      <c r="R66" s="13">
        <v>1249375</v>
      </c>
      <c r="S66" s="14">
        <f t="shared" si="0"/>
        <v>237381.25</v>
      </c>
      <c r="T66" s="15">
        <f t="shared" si="1"/>
        <v>1486756.25</v>
      </c>
      <c r="U66" s="122"/>
    </row>
    <row r="67" spans="1:21" ht="15.75" thickBot="1">
      <c r="A67" s="428" t="s">
        <v>34</v>
      </c>
      <c r="B67" s="429"/>
      <c r="C67" s="429"/>
      <c r="D67" s="131">
        <f>SUM(D61:D66)</f>
        <v>1318053</v>
      </c>
      <c r="E67" s="132">
        <f>SUM(E61:E66)</f>
        <v>1070389</v>
      </c>
      <c r="F67" s="132">
        <f>SUM(F61:F66)</f>
        <v>203373.91</v>
      </c>
      <c r="G67" s="132">
        <f>SUM(G61:G66)</f>
        <v>1273762.9099999999</v>
      </c>
      <c r="H67" s="132">
        <f>SUM(H51:H66)</f>
        <v>2479540</v>
      </c>
      <c r="I67" s="246">
        <f>SUM(I51:I66)</f>
        <v>2013551</v>
      </c>
      <c r="J67" s="246">
        <f>SUM(J51:J66)</f>
        <v>382574.69000000006</v>
      </c>
      <c r="K67" s="247">
        <f>SUM(K51:K66)</f>
        <v>2396125.69</v>
      </c>
      <c r="M67" s="450"/>
      <c r="N67" s="453"/>
      <c r="O67" s="133" t="s">
        <v>109</v>
      </c>
      <c r="P67" s="134" t="s">
        <v>47</v>
      </c>
      <c r="Q67" s="135">
        <v>4046163</v>
      </c>
      <c r="R67" s="13">
        <v>3287932</v>
      </c>
      <c r="S67" s="14">
        <f t="shared" si="0"/>
        <v>624707.07999999996</v>
      </c>
      <c r="T67" s="15">
        <f t="shared" si="1"/>
        <v>3912639.08</v>
      </c>
      <c r="U67" s="122"/>
    </row>
    <row r="68" spans="1:21" ht="30.75" thickBot="1">
      <c r="A68" s="2"/>
      <c r="B68" s="2"/>
      <c r="C68" s="2"/>
      <c r="D68" s="2"/>
      <c r="E68" s="2"/>
      <c r="F68" s="2"/>
      <c r="G68" s="2"/>
      <c r="H68" s="2"/>
      <c r="I68" s="230"/>
      <c r="J68" s="230"/>
      <c r="K68" s="231"/>
      <c r="M68" s="117">
        <v>18</v>
      </c>
      <c r="N68" s="118" t="s">
        <v>110</v>
      </c>
      <c r="O68" s="119" t="s">
        <v>111</v>
      </c>
      <c r="P68" s="120" t="s">
        <v>47</v>
      </c>
      <c r="Q68" s="121">
        <v>11913</v>
      </c>
      <c r="R68" s="13">
        <v>9680</v>
      </c>
      <c r="S68" s="14">
        <f t="shared" si="0"/>
        <v>1839.2</v>
      </c>
      <c r="T68" s="15">
        <f t="shared" si="1"/>
        <v>11519.2</v>
      </c>
      <c r="U68" s="122"/>
    </row>
    <row r="69" spans="1:21" ht="55.5" customHeight="1" thickBot="1">
      <c r="A69" s="2"/>
      <c r="B69" s="2"/>
      <c r="C69" s="2"/>
      <c r="D69" s="2"/>
      <c r="E69" s="2"/>
      <c r="F69" s="2"/>
      <c r="G69" s="2"/>
      <c r="H69" s="2"/>
      <c r="I69" s="230"/>
      <c r="J69" s="230"/>
      <c r="K69" s="231"/>
      <c r="M69" s="112">
        <v>19</v>
      </c>
      <c r="N69" s="113" t="s">
        <v>112</v>
      </c>
      <c r="O69" s="114" t="s">
        <v>113</v>
      </c>
      <c r="P69" s="115" t="s">
        <v>47</v>
      </c>
      <c r="Q69" s="136">
        <v>381389</v>
      </c>
      <c r="R69" s="13">
        <v>309918</v>
      </c>
      <c r="S69" s="14">
        <f t="shared" si="0"/>
        <v>58884.42</v>
      </c>
      <c r="T69" s="15">
        <f t="shared" si="1"/>
        <v>368802.42</v>
      </c>
      <c r="U69" s="122"/>
    </row>
    <row r="70" spans="1:21" ht="39.75" customHeight="1" thickBot="1">
      <c r="A70" s="365" t="s">
        <v>114</v>
      </c>
      <c r="B70" s="366"/>
      <c r="C70" s="366"/>
      <c r="D70" s="366"/>
      <c r="E70" s="366"/>
      <c r="F70" s="366"/>
      <c r="G70" s="366"/>
      <c r="H70" s="366"/>
      <c r="I70" s="366"/>
      <c r="J70" s="366"/>
      <c r="K70" s="367"/>
      <c r="M70" s="117">
        <v>20</v>
      </c>
      <c r="N70" s="118" t="s">
        <v>115</v>
      </c>
      <c r="O70" s="119" t="s">
        <v>116</v>
      </c>
      <c r="P70" s="120" t="s">
        <v>47</v>
      </c>
      <c r="Q70" s="121">
        <v>91876</v>
      </c>
      <c r="R70" s="13">
        <v>74658</v>
      </c>
      <c r="S70" s="14">
        <f t="shared" si="0"/>
        <v>14185.02</v>
      </c>
      <c r="T70" s="15">
        <f t="shared" si="1"/>
        <v>88843.02</v>
      </c>
      <c r="U70" s="122"/>
    </row>
    <row r="71" spans="1:21" ht="21.75" customHeight="1" thickBot="1">
      <c r="A71" s="368"/>
      <c r="B71" s="369"/>
      <c r="C71" s="369"/>
      <c r="D71" s="369"/>
      <c r="E71" s="369"/>
      <c r="F71" s="369"/>
      <c r="G71" s="369"/>
      <c r="H71" s="430"/>
      <c r="I71" s="430"/>
      <c r="J71" s="430"/>
      <c r="K71" s="431"/>
      <c r="M71" s="432">
        <v>21</v>
      </c>
      <c r="N71" s="434" t="s">
        <v>117</v>
      </c>
      <c r="O71" s="436" t="s">
        <v>118</v>
      </c>
      <c r="P71" s="438" t="s">
        <v>47</v>
      </c>
      <c r="Q71" s="454">
        <v>722545</v>
      </c>
      <c r="R71" s="13">
        <v>587143</v>
      </c>
      <c r="S71" s="14">
        <f t="shared" si="0"/>
        <v>111557.17</v>
      </c>
      <c r="T71" s="15">
        <f t="shared" si="1"/>
        <v>698700.17</v>
      </c>
      <c r="U71" s="122"/>
    </row>
    <row r="72" spans="1:21" ht="43.5" customHeight="1" thickBot="1">
      <c r="A72" s="456" t="s">
        <v>6</v>
      </c>
      <c r="B72" s="459" t="s">
        <v>7</v>
      </c>
      <c r="C72" s="461" t="s">
        <v>12</v>
      </c>
      <c r="D72" s="423" t="s">
        <v>13</v>
      </c>
      <c r="E72" s="463" t="s">
        <v>44</v>
      </c>
      <c r="F72" s="463"/>
      <c r="G72" s="463"/>
      <c r="H72" s="464" t="s">
        <v>13</v>
      </c>
      <c r="I72" s="440" t="s">
        <v>8</v>
      </c>
      <c r="J72" s="440"/>
      <c r="K72" s="441"/>
      <c r="M72" s="433"/>
      <c r="N72" s="435"/>
      <c r="O72" s="437"/>
      <c r="P72" s="439"/>
      <c r="Q72" s="455"/>
      <c r="R72" s="13"/>
      <c r="S72" s="14">
        <f t="shared" si="0"/>
        <v>0</v>
      </c>
      <c r="T72" s="15">
        <f t="shared" si="1"/>
        <v>0</v>
      </c>
      <c r="U72" s="122"/>
    </row>
    <row r="73" spans="1:21" ht="43.5" customHeight="1" thickBot="1">
      <c r="A73" s="457"/>
      <c r="B73" s="460"/>
      <c r="C73" s="462"/>
      <c r="D73" s="394"/>
      <c r="E73" s="442" t="s">
        <v>84</v>
      </c>
      <c r="F73" s="443"/>
      <c r="G73" s="466"/>
      <c r="H73" s="396"/>
      <c r="I73" s="467" t="s">
        <v>84</v>
      </c>
      <c r="J73" s="444"/>
      <c r="K73" s="445"/>
      <c r="M73" s="138">
        <v>22</v>
      </c>
      <c r="N73" s="118" t="s">
        <v>119</v>
      </c>
      <c r="O73" s="119" t="s">
        <v>120</v>
      </c>
      <c r="P73" s="139" t="s">
        <v>47</v>
      </c>
      <c r="Q73" s="140">
        <v>540455</v>
      </c>
      <c r="R73" s="13">
        <v>439176</v>
      </c>
      <c r="S73" s="14">
        <f t="shared" si="0"/>
        <v>83443.44</v>
      </c>
      <c r="T73" s="15">
        <f t="shared" si="1"/>
        <v>522619.44</v>
      </c>
      <c r="U73" s="122"/>
    </row>
    <row r="74" spans="1:21" ht="45.75" customHeight="1" thickBot="1">
      <c r="A74" s="458"/>
      <c r="B74" s="460"/>
      <c r="C74" s="462"/>
      <c r="D74" s="424"/>
      <c r="E74" s="141" t="s">
        <v>15</v>
      </c>
      <c r="F74" s="141" t="s">
        <v>16</v>
      </c>
      <c r="G74" s="141" t="s">
        <v>17</v>
      </c>
      <c r="H74" s="465"/>
      <c r="I74" s="248" t="s">
        <v>15</v>
      </c>
      <c r="J74" s="248" t="s">
        <v>16</v>
      </c>
      <c r="K74" s="249" t="s">
        <v>17</v>
      </c>
      <c r="M74" s="142">
        <v>23</v>
      </c>
      <c r="N74" s="113" t="s">
        <v>121</v>
      </c>
      <c r="O74" s="114" t="s">
        <v>122</v>
      </c>
      <c r="P74" s="143" t="s">
        <v>47</v>
      </c>
      <c r="Q74" s="144">
        <v>371543</v>
      </c>
      <c r="R74" s="13">
        <v>301918</v>
      </c>
      <c r="S74" s="14">
        <f t="shared" si="0"/>
        <v>57364.42</v>
      </c>
      <c r="T74" s="15">
        <f t="shared" si="1"/>
        <v>359282.42</v>
      </c>
      <c r="U74" s="122"/>
    </row>
    <row r="75" spans="1:21" ht="74.25" customHeight="1" thickBot="1">
      <c r="A75" s="59">
        <v>1</v>
      </c>
      <c r="B75" s="64" t="s">
        <v>50</v>
      </c>
      <c r="C75" s="101" t="s">
        <v>47</v>
      </c>
      <c r="D75" s="468" t="s">
        <v>51</v>
      </c>
      <c r="E75" s="468"/>
      <c r="F75" s="468"/>
      <c r="G75" s="468"/>
      <c r="H75" s="145">
        <v>135805</v>
      </c>
      <c r="I75" s="243">
        <v>110287</v>
      </c>
      <c r="J75" s="244">
        <f>I75*19%</f>
        <v>20954.53</v>
      </c>
      <c r="K75" s="245">
        <f>I75+J75</f>
        <v>131241.53</v>
      </c>
      <c r="M75" s="138">
        <v>24</v>
      </c>
      <c r="N75" s="118" t="s">
        <v>123</v>
      </c>
      <c r="O75" s="119" t="s">
        <v>124</v>
      </c>
      <c r="P75" s="139" t="s">
        <v>47</v>
      </c>
      <c r="Q75" s="140">
        <v>2745875</v>
      </c>
      <c r="R75" s="13">
        <v>2231315</v>
      </c>
      <c r="S75" s="14">
        <f t="shared" ref="S75:S101" si="10">R75*19%</f>
        <v>423949.85</v>
      </c>
      <c r="T75" s="15">
        <f t="shared" ref="T75:T101" si="11">R75+S75</f>
        <v>2655264.85</v>
      </c>
      <c r="U75" s="122"/>
    </row>
    <row r="76" spans="1:21" ht="53.25" customHeight="1" thickBot="1">
      <c r="A76" s="63">
        <v>2</v>
      </c>
      <c r="B76" s="64" t="s">
        <v>54</v>
      </c>
      <c r="C76" s="101" t="s">
        <v>47</v>
      </c>
      <c r="D76" s="469"/>
      <c r="E76" s="469"/>
      <c r="F76" s="469"/>
      <c r="G76" s="469"/>
      <c r="H76" s="102">
        <v>154544</v>
      </c>
      <c r="I76" s="243">
        <v>125505</v>
      </c>
      <c r="J76" s="244">
        <f t="shared" ref="J76:J90" si="12">I76*19%</f>
        <v>23845.95</v>
      </c>
      <c r="K76" s="245">
        <f t="shared" ref="K76:K90" si="13">I76+J76</f>
        <v>149350.95000000001</v>
      </c>
      <c r="M76" s="142">
        <v>25</v>
      </c>
      <c r="N76" s="113" t="s">
        <v>117</v>
      </c>
      <c r="O76" s="114" t="s">
        <v>125</v>
      </c>
      <c r="P76" s="146" t="s">
        <v>47</v>
      </c>
      <c r="Q76" s="144">
        <v>562962</v>
      </c>
      <c r="R76" s="13">
        <v>457465</v>
      </c>
      <c r="S76" s="14">
        <f t="shared" si="10"/>
        <v>86918.35</v>
      </c>
      <c r="T76" s="15">
        <f t="shared" si="11"/>
        <v>544383.35</v>
      </c>
      <c r="U76" s="122"/>
    </row>
    <row r="77" spans="1:21" ht="62.25" customHeight="1" thickBot="1">
      <c r="A77" s="63">
        <v>3</v>
      </c>
      <c r="B77" s="64" t="s">
        <v>57</v>
      </c>
      <c r="C77" s="101" t="s">
        <v>47</v>
      </c>
      <c r="D77" s="469"/>
      <c r="E77" s="469"/>
      <c r="F77" s="469"/>
      <c r="G77" s="469"/>
      <c r="H77" s="102">
        <v>223622</v>
      </c>
      <c r="I77" s="243">
        <v>181603</v>
      </c>
      <c r="J77" s="244">
        <f t="shared" si="12"/>
        <v>34504.57</v>
      </c>
      <c r="K77" s="245">
        <f t="shared" si="13"/>
        <v>216107.57</v>
      </c>
      <c r="M77" s="138">
        <v>26</v>
      </c>
      <c r="N77" s="118" t="s">
        <v>119</v>
      </c>
      <c r="O77" s="119" t="s">
        <v>126</v>
      </c>
      <c r="P77" s="147" t="s">
        <v>47</v>
      </c>
      <c r="Q77" s="140">
        <v>545060</v>
      </c>
      <c r="R77" s="13">
        <v>442918</v>
      </c>
      <c r="S77" s="14">
        <f t="shared" si="10"/>
        <v>84154.42</v>
      </c>
      <c r="T77" s="15">
        <f t="shared" si="11"/>
        <v>527072.42000000004</v>
      </c>
      <c r="U77" s="122"/>
    </row>
    <row r="78" spans="1:21" ht="70.5" customHeight="1" thickBot="1">
      <c r="A78" s="63">
        <v>4</v>
      </c>
      <c r="B78" s="64" t="s">
        <v>60</v>
      </c>
      <c r="C78" s="101" t="s">
        <v>47</v>
      </c>
      <c r="D78" s="469"/>
      <c r="E78" s="469"/>
      <c r="F78" s="469"/>
      <c r="G78" s="469"/>
      <c r="H78" s="102">
        <v>135805</v>
      </c>
      <c r="I78" s="243">
        <v>110287</v>
      </c>
      <c r="J78" s="244">
        <f t="shared" si="12"/>
        <v>20954.53</v>
      </c>
      <c r="K78" s="245">
        <f t="shared" si="13"/>
        <v>131241.53</v>
      </c>
      <c r="M78" s="142">
        <v>27</v>
      </c>
      <c r="N78" s="113" t="s">
        <v>121</v>
      </c>
      <c r="O78" s="114" t="s">
        <v>127</v>
      </c>
      <c r="P78" s="148" t="s">
        <v>47</v>
      </c>
      <c r="Q78" s="144">
        <v>444890</v>
      </c>
      <c r="R78" s="13">
        <v>361520</v>
      </c>
      <c r="S78" s="14">
        <f t="shared" si="10"/>
        <v>68688.800000000003</v>
      </c>
      <c r="T78" s="15">
        <f t="shared" si="11"/>
        <v>430208.8</v>
      </c>
      <c r="U78" s="122"/>
    </row>
    <row r="79" spans="1:21" ht="29.25" customHeight="1" thickBot="1">
      <c r="A79" s="63">
        <v>5</v>
      </c>
      <c r="B79" s="64" t="s">
        <v>62</v>
      </c>
      <c r="C79" s="101" t="s">
        <v>47</v>
      </c>
      <c r="D79" s="469"/>
      <c r="E79" s="469"/>
      <c r="F79" s="469"/>
      <c r="G79" s="469"/>
      <c r="H79" s="102">
        <v>256694</v>
      </c>
      <c r="I79" s="243">
        <v>208461</v>
      </c>
      <c r="J79" s="244">
        <f t="shared" si="12"/>
        <v>39607.590000000004</v>
      </c>
      <c r="K79" s="245">
        <f t="shared" si="13"/>
        <v>248068.59</v>
      </c>
      <c r="M79" s="138">
        <v>28</v>
      </c>
      <c r="N79" s="118" t="s">
        <v>123</v>
      </c>
      <c r="O79" s="119" t="s">
        <v>128</v>
      </c>
      <c r="P79" s="147" t="s">
        <v>129</v>
      </c>
      <c r="Q79" s="140">
        <v>2878562</v>
      </c>
      <c r="R79" s="13">
        <v>2339133</v>
      </c>
      <c r="S79" s="14">
        <f t="shared" si="10"/>
        <v>444435.27</v>
      </c>
      <c r="T79" s="15">
        <f t="shared" si="11"/>
        <v>2783568.27</v>
      </c>
      <c r="U79" s="122"/>
    </row>
    <row r="80" spans="1:21" ht="54.75" customHeight="1" thickBot="1">
      <c r="A80" s="63">
        <v>6</v>
      </c>
      <c r="B80" s="64" t="s">
        <v>64</v>
      </c>
      <c r="C80" s="101" t="s">
        <v>47</v>
      </c>
      <c r="D80" s="469"/>
      <c r="E80" s="469"/>
      <c r="F80" s="469"/>
      <c r="G80" s="469"/>
      <c r="H80" s="102">
        <v>145132</v>
      </c>
      <c r="I80" s="243">
        <v>117861</v>
      </c>
      <c r="J80" s="244">
        <f t="shared" si="12"/>
        <v>22393.59</v>
      </c>
      <c r="K80" s="245">
        <f t="shared" si="13"/>
        <v>140254.59</v>
      </c>
      <c r="M80" s="142">
        <v>29</v>
      </c>
      <c r="N80" s="113" t="s">
        <v>117</v>
      </c>
      <c r="O80" s="114" t="s">
        <v>125</v>
      </c>
      <c r="P80" s="146" t="s">
        <v>47</v>
      </c>
      <c r="Q80" s="144">
        <v>589972</v>
      </c>
      <c r="R80" s="13">
        <v>479414</v>
      </c>
      <c r="S80" s="14">
        <f t="shared" si="10"/>
        <v>91088.66</v>
      </c>
      <c r="T80" s="15">
        <f t="shared" si="11"/>
        <v>570502.66</v>
      </c>
      <c r="U80" s="122"/>
    </row>
    <row r="81" spans="1:21" ht="60" customHeight="1" thickBot="1">
      <c r="A81" s="63">
        <v>7</v>
      </c>
      <c r="B81" s="64" t="s">
        <v>66</v>
      </c>
      <c r="C81" s="101" t="s">
        <v>47</v>
      </c>
      <c r="D81" s="469"/>
      <c r="E81" s="469"/>
      <c r="F81" s="469"/>
      <c r="G81" s="469"/>
      <c r="H81" s="102">
        <v>237238</v>
      </c>
      <c r="I81" s="243">
        <v>192661</v>
      </c>
      <c r="J81" s="244">
        <f t="shared" si="12"/>
        <v>36605.590000000004</v>
      </c>
      <c r="K81" s="245">
        <f t="shared" si="13"/>
        <v>229266.59</v>
      </c>
      <c r="M81" s="138">
        <v>30</v>
      </c>
      <c r="N81" s="118" t="s">
        <v>119</v>
      </c>
      <c r="O81" s="119" t="s">
        <v>130</v>
      </c>
      <c r="P81" s="147" t="s">
        <v>47</v>
      </c>
      <c r="Q81" s="140">
        <v>545060</v>
      </c>
      <c r="R81" s="13">
        <v>442918</v>
      </c>
      <c r="S81" s="14">
        <f t="shared" si="10"/>
        <v>84154.42</v>
      </c>
      <c r="T81" s="15">
        <f t="shared" si="11"/>
        <v>527072.42000000004</v>
      </c>
      <c r="U81" s="122"/>
    </row>
    <row r="82" spans="1:21" ht="83.25" customHeight="1" thickBot="1">
      <c r="A82" s="63">
        <v>8</v>
      </c>
      <c r="B82" s="64" t="s">
        <v>68</v>
      </c>
      <c r="C82" s="101" t="s">
        <v>47</v>
      </c>
      <c r="D82" s="469"/>
      <c r="E82" s="469"/>
      <c r="F82" s="469"/>
      <c r="G82" s="469"/>
      <c r="H82" s="102">
        <v>323222</v>
      </c>
      <c r="I82" s="243">
        <v>262488</v>
      </c>
      <c r="J82" s="244">
        <f t="shared" si="12"/>
        <v>49872.72</v>
      </c>
      <c r="K82" s="245">
        <f t="shared" si="13"/>
        <v>312360.71999999997</v>
      </c>
      <c r="M82" s="142">
        <v>31</v>
      </c>
      <c r="N82" s="113" t="s">
        <v>121</v>
      </c>
      <c r="O82" s="114" t="s">
        <v>131</v>
      </c>
      <c r="P82" s="148" t="s">
        <v>47</v>
      </c>
      <c r="Q82" s="144">
        <v>375025</v>
      </c>
      <c r="R82" s="13">
        <v>304747</v>
      </c>
      <c r="S82" s="14">
        <f t="shared" si="10"/>
        <v>57901.93</v>
      </c>
      <c r="T82" s="15">
        <f t="shared" si="11"/>
        <v>362648.93</v>
      </c>
      <c r="U82" s="122"/>
    </row>
    <row r="83" spans="1:21" ht="81.75" customHeight="1" thickBot="1">
      <c r="A83" s="63">
        <v>9</v>
      </c>
      <c r="B83" s="64" t="s">
        <v>70</v>
      </c>
      <c r="C83" s="101" t="s">
        <v>47</v>
      </c>
      <c r="D83" s="469"/>
      <c r="E83" s="469"/>
      <c r="F83" s="469"/>
      <c r="G83" s="469"/>
      <c r="H83" s="102">
        <v>282770</v>
      </c>
      <c r="I83" s="243">
        <v>229637</v>
      </c>
      <c r="J83" s="244">
        <f t="shared" si="12"/>
        <v>43631.03</v>
      </c>
      <c r="K83" s="245">
        <f t="shared" si="13"/>
        <v>273268.03000000003</v>
      </c>
      <c r="M83" s="138">
        <v>32</v>
      </c>
      <c r="N83" s="118" t="s">
        <v>123</v>
      </c>
      <c r="O83" s="119" t="s">
        <v>132</v>
      </c>
      <c r="P83" s="147" t="s">
        <v>47</v>
      </c>
      <c r="Q83" s="140">
        <v>2117449</v>
      </c>
      <c r="R83" s="13">
        <v>1720650</v>
      </c>
      <c r="S83" s="14">
        <f t="shared" si="10"/>
        <v>326923.5</v>
      </c>
      <c r="T83" s="15">
        <f t="shared" si="11"/>
        <v>2047573.5</v>
      </c>
      <c r="U83" s="122"/>
    </row>
    <row r="84" spans="1:21" ht="50.25" customHeight="1" thickBot="1">
      <c r="A84" s="76">
        <v>10</v>
      </c>
      <c r="B84" s="64" t="s">
        <v>72</v>
      </c>
      <c r="C84" s="101" t="s">
        <v>47</v>
      </c>
      <c r="D84" s="469"/>
      <c r="E84" s="470"/>
      <c r="F84" s="470"/>
      <c r="G84" s="470"/>
      <c r="H84" s="102">
        <v>232405</v>
      </c>
      <c r="I84" s="243">
        <v>188736</v>
      </c>
      <c r="J84" s="244">
        <f t="shared" si="12"/>
        <v>35859.840000000004</v>
      </c>
      <c r="K84" s="245">
        <f t="shared" si="13"/>
        <v>224595.84</v>
      </c>
      <c r="M84" s="142">
        <v>33</v>
      </c>
      <c r="N84" s="113" t="s">
        <v>133</v>
      </c>
      <c r="O84" s="114" t="s">
        <v>134</v>
      </c>
      <c r="P84" s="148" t="s">
        <v>47</v>
      </c>
      <c r="Q84" s="144">
        <v>8171962</v>
      </c>
      <c r="R84" s="13">
        <v>6640580</v>
      </c>
      <c r="S84" s="14">
        <f t="shared" si="10"/>
        <v>1261710.2</v>
      </c>
      <c r="T84" s="15">
        <f t="shared" si="11"/>
        <v>7902290.2000000002</v>
      </c>
      <c r="U84" s="122"/>
    </row>
    <row r="85" spans="1:21" ht="64.5" customHeight="1" thickBot="1">
      <c r="A85" s="80">
        <v>11</v>
      </c>
      <c r="B85" s="81" t="s">
        <v>73</v>
      </c>
      <c r="C85" s="82" t="s">
        <v>47</v>
      </c>
      <c r="D85" s="149">
        <v>222368</v>
      </c>
      <c r="E85" s="279">
        <v>180585</v>
      </c>
      <c r="F85" s="280">
        <f>E85*19%</f>
        <v>34311.15</v>
      </c>
      <c r="G85" s="281">
        <f>E85+F85</f>
        <v>214896.15</v>
      </c>
      <c r="H85" s="110">
        <v>63394</v>
      </c>
      <c r="I85" s="243">
        <v>51482</v>
      </c>
      <c r="J85" s="244">
        <f t="shared" si="12"/>
        <v>9781.58</v>
      </c>
      <c r="K85" s="245">
        <f t="shared" si="13"/>
        <v>61263.58</v>
      </c>
      <c r="M85" s="138">
        <v>34</v>
      </c>
      <c r="N85" s="118" t="s">
        <v>135</v>
      </c>
      <c r="O85" s="119" t="s">
        <v>136</v>
      </c>
      <c r="P85" s="147" t="s">
        <v>47</v>
      </c>
      <c r="Q85" s="140">
        <v>2701463</v>
      </c>
      <c r="R85" s="13">
        <v>2195222</v>
      </c>
      <c r="S85" s="14">
        <f t="shared" si="10"/>
        <v>417092.18</v>
      </c>
      <c r="T85" s="15">
        <f t="shared" si="11"/>
        <v>2612314.1800000002</v>
      </c>
      <c r="U85" s="122"/>
    </row>
    <row r="86" spans="1:21" ht="55.5" customHeight="1" thickBot="1">
      <c r="A86" s="80">
        <v>12</v>
      </c>
      <c r="B86" s="81" t="s">
        <v>74</v>
      </c>
      <c r="C86" s="82" t="s">
        <v>47</v>
      </c>
      <c r="D86" s="83">
        <v>260637</v>
      </c>
      <c r="E86" s="279">
        <v>211663</v>
      </c>
      <c r="F86" s="280">
        <f t="shared" ref="F86:F90" si="14">E86*19%</f>
        <v>40215.97</v>
      </c>
      <c r="G86" s="281">
        <f t="shared" ref="G86:G90" si="15">E86+F86</f>
        <v>251878.97</v>
      </c>
      <c r="H86" s="110">
        <v>73760</v>
      </c>
      <c r="I86" s="243">
        <v>59900</v>
      </c>
      <c r="J86" s="244">
        <f t="shared" si="12"/>
        <v>11381</v>
      </c>
      <c r="K86" s="245">
        <f t="shared" si="13"/>
        <v>71281</v>
      </c>
      <c r="M86" s="142">
        <v>35</v>
      </c>
      <c r="N86" s="113" t="s">
        <v>137</v>
      </c>
      <c r="O86" s="114" t="s">
        <v>138</v>
      </c>
      <c r="P86" s="148" t="s">
        <v>47</v>
      </c>
      <c r="Q86" s="144">
        <v>6014329</v>
      </c>
      <c r="R86" s="13">
        <v>4887274</v>
      </c>
      <c r="S86" s="14">
        <f t="shared" si="10"/>
        <v>928582.06</v>
      </c>
      <c r="T86" s="15">
        <f t="shared" si="11"/>
        <v>5815856.0600000005</v>
      </c>
      <c r="U86" s="122"/>
    </row>
    <row r="87" spans="1:21" ht="68.25" customHeight="1" thickBot="1">
      <c r="A87" s="80">
        <v>13</v>
      </c>
      <c r="B87" s="81" t="s">
        <v>75</v>
      </c>
      <c r="C87" s="82" t="s">
        <v>47</v>
      </c>
      <c r="D87" s="83">
        <v>154570</v>
      </c>
      <c r="E87" s="279">
        <v>125526</v>
      </c>
      <c r="F87" s="280">
        <f t="shared" si="14"/>
        <v>23849.94</v>
      </c>
      <c r="G87" s="281">
        <f t="shared" si="15"/>
        <v>149375.94</v>
      </c>
      <c r="H87" s="110">
        <v>259803</v>
      </c>
      <c r="I87" s="243">
        <v>210986</v>
      </c>
      <c r="J87" s="244">
        <f t="shared" si="12"/>
        <v>40087.340000000004</v>
      </c>
      <c r="K87" s="245">
        <f t="shared" si="13"/>
        <v>251073.34</v>
      </c>
      <c r="M87" s="138">
        <v>36</v>
      </c>
      <c r="N87" s="118" t="s">
        <v>133</v>
      </c>
      <c r="O87" s="119" t="s">
        <v>139</v>
      </c>
      <c r="P87" s="139" t="s">
        <v>47</v>
      </c>
      <c r="Q87" s="140">
        <v>67310842</v>
      </c>
      <c r="R87" s="13">
        <v>54697129</v>
      </c>
      <c r="S87" s="14">
        <f t="shared" si="10"/>
        <v>10392454.51</v>
      </c>
      <c r="T87" s="15">
        <f t="shared" si="11"/>
        <v>65089583.509999998</v>
      </c>
      <c r="U87" s="122"/>
    </row>
    <row r="88" spans="1:21" ht="63.75" customHeight="1" thickBot="1">
      <c r="A88" s="80">
        <v>14</v>
      </c>
      <c r="B88" s="81" t="s">
        <v>76</v>
      </c>
      <c r="C88" s="82" t="s">
        <v>47</v>
      </c>
      <c r="D88" s="83">
        <v>357054</v>
      </c>
      <c r="E88" s="279">
        <v>289963</v>
      </c>
      <c r="F88" s="280">
        <f t="shared" si="14"/>
        <v>55092.97</v>
      </c>
      <c r="G88" s="281">
        <f t="shared" si="15"/>
        <v>345055.97</v>
      </c>
      <c r="H88" s="110">
        <v>189682</v>
      </c>
      <c r="I88" s="243">
        <v>154040</v>
      </c>
      <c r="J88" s="244">
        <f t="shared" si="12"/>
        <v>29267.599999999999</v>
      </c>
      <c r="K88" s="245">
        <f t="shared" si="13"/>
        <v>183307.6</v>
      </c>
      <c r="M88" s="142">
        <v>37</v>
      </c>
      <c r="N88" s="113" t="s">
        <v>135</v>
      </c>
      <c r="O88" s="114" t="s">
        <v>140</v>
      </c>
      <c r="P88" s="143" t="s">
        <v>47</v>
      </c>
      <c r="Q88" s="144">
        <v>5840848</v>
      </c>
      <c r="R88" s="13">
        <v>4746303</v>
      </c>
      <c r="S88" s="14">
        <f t="shared" si="10"/>
        <v>901797.57000000007</v>
      </c>
      <c r="T88" s="15">
        <f t="shared" si="11"/>
        <v>5648100.5700000003</v>
      </c>
      <c r="U88" s="122"/>
    </row>
    <row r="89" spans="1:21" ht="57" customHeight="1" thickBot="1">
      <c r="A89" s="80">
        <v>15</v>
      </c>
      <c r="B89" s="81" t="s">
        <v>78</v>
      </c>
      <c r="C89" s="82" t="s">
        <v>47</v>
      </c>
      <c r="D89" s="83">
        <v>267545</v>
      </c>
      <c r="E89" s="279">
        <v>217273</v>
      </c>
      <c r="F89" s="280">
        <f t="shared" si="14"/>
        <v>41281.870000000003</v>
      </c>
      <c r="G89" s="281">
        <f t="shared" si="15"/>
        <v>258554.87</v>
      </c>
      <c r="H89" s="110">
        <v>77030</v>
      </c>
      <c r="I89" s="243">
        <v>62556</v>
      </c>
      <c r="J89" s="244">
        <f t="shared" si="12"/>
        <v>11885.64</v>
      </c>
      <c r="K89" s="245">
        <f t="shared" si="13"/>
        <v>74441.64</v>
      </c>
      <c r="M89" s="138">
        <v>38</v>
      </c>
      <c r="N89" s="118" t="s">
        <v>137</v>
      </c>
      <c r="O89" s="119" t="s">
        <v>141</v>
      </c>
      <c r="P89" s="147" t="s">
        <v>47</v>
      </c>
      <c r="Q89" s="140">
        <v>2771611</v>
      </c>
      <c r="R89" s="13">
        <v>2252225</v>
      </c>
      <c r="S89" s="14">
        <f t="shared" si="10"/>
        <v>427922.75</v>
      </c>
      <c r="T89" s="15">
        <f t="shared" si="11"/>
        <v>2680147.75</v>
      </c>
      <c r="U89" s="122"/>
    </row>
    <row r="90" spans="1:21" ht="50.25" customHeight="1" thickBot="1">
      <c r="A90" s="85">
        <v>16</v>
      </c>
      <c r="B90" s="86" t="s">
        <v>80</v>
      </c>
      <c r="C90" s="87" t="s">
        <v>47</v>
      </c>
      <c r="D90" s="88">
        <v>102264</v>
      </c>
      <c r="E90" s="279">
        <v>83048</v>
      </c>
      <c r="F90" s="280">
        <f t="shared" si="14"/>
        <v>15779.12</v>
      </c>
      <c r="G90" s="281">
        <f t="shared" si="15"/>
        <v>98827.12</v>
      </c>
      <c r="H90" s="130">
        <v>68526</v>
      </c>
      <c r="I90" s="243">
        <v>55650</v>
      </c>
      <c r="J90" s="244">
        <f t="shared" si="12"/>
        <v>10573.5</v>
      </c>
      <c r="K90" s="245">
        <f t="shared" si="13"/>
        <v>66223.5</v>
      </c>
      <c r="M90" s="142">
        <v>39</v>
      </c>
      <c r="N90" s="113" t="s">
        <v>133</v>
      </c>
      <c r="O90" s="114" t="s">
        <v>142</v>
      </c>
      <c r="P90" s="148" t="s">
        <v>47</v>
      </c>
      <c r="Q90" s="144">
        <v>7983372</v>
      </c>
      <c r="R90" s="13">
        <v>6487328</v>
      </c>
      <c r="S90" s="14">
        <f t="shared" si="10"/>
        <v>1232592.32</v>
      </c>
      <c r="T90" s="15">
        <f t="shared" si="11"/>
        <v>7719920.3200000003</v>
      </c>
      <c r="U90" s="122"/>
    </row>
    <row r="91" spans="1:21" ht="43.5" customHeight="1" thickBot="1">
      <c r="A91" s="471" t="s">
        <v>34</v>
      </c>
      <c r="B91" s="429"/>
      <c r="C91" s="472"/>
      <c r="D91" s="150">
        <f>SUM(D85:D90)</f>
        <v>1364438</v>
      </c>
      <c r="E91" s="151">
        <f>SUM(E85:E90)</f>
        <v>1108058</v>
      </c>
      <c r="F91" s="151">
        <f>SUM(F85:F90)</f>
        <v>210531.02</v>
      </c>
      <c r="G91" s="151">
        <f>SUM(G85:G90)</f>
        <v>1318589.02</v>
      </c>
      <c r="H91" s="151">
        <f>SUM(H75:H90)</f>
        <v>2859432</v>
      </c>
      <c r="I91" s="250">
        <f>SUM(I75:I90)</f>
        <v>2322140</v>
      </c>
      <c r="J91" s="250">
        <f>SUM(J75:J90)</f>
        <v>441206.60000000003</v>
      </c>
      <c r="K91" s="251">
        <f>SUM(K75:K90)</f>
        <v>2763346.6</v>
      </c>
      <c r="M91" s="138">
        <v>40</v>
      </c>
      <c r="N91" s="118" t="s">
        <v>135</v>
      </c>
      <c r="O91" s="119" t="s">
        <v>143</v>
      </c>
      <c r="P91" s="147" t="s">
        <v>129</v>
      </c>
      <c r="Q91" s="140">
        <v>2401980</v>
      </c>
      <c r="R91" s="13">
        <v>1951861</v>
      </c>
      <c r="S91" s="14">
        <f t="shared" si="10"/>
        <v>370853.59</v>
      </c>
      <c r="T91" s="15">
        <f t="shared" si="11"/>
        <v>2322714.59</v>
      </c>
      <c r="U91" s="122"/>
    </row>
    <row r="92" spans="1:21" ht="56.25" customHeight="1" thickBot="1">
      <c r="A92" s="2"/>
      <c r="B92" s="2"/>
      <c r="C92" s="2"/>
      <c r="D92" s="2"/>
      <c r="E92" s="2"/>
      <c r="F92" s="2"/>
      <c r="G92" s="2"/>
      <c r="H92" s="2"/>
      <c r="I92" s="230"/>
      <c r="J92" s="230"/>
      <c r="K92" s="231"/>
      <c r="M92" s="142">
        <v>41</v>
      </c>
      <c r="N92" s="113" t="s">
        <v>137</v>
      </c>
      <c r="O92" s="114" t="s">
        <v>144</v>
      </c>
      <c r="P92" s="143" t="s">
        <v>47</v>
      </c>
      <c r="Q92" s="144">
        <v>1601030</v>
      </c>
      <c r="R92" s="13">
        <v>1301005</v>
      </c>
      <c r="S92" s="14">
        <f t="shared" si="10"/>
        <v>247190.95</v>
      </c>
      <c r="T92" s="15">
        <f t="shared" si="11"/>
        <v>1548195.95</v>
      </c>
      <c r="U92" s="122"/>
    </row>
    <row r="93" spans="1:21" ht="40.5" customHeight="1" thickBot="1">
      <c r="A93" s="2"/>
      <c r="B93" s="2"/>
      <c r="C93" s="2"/>
      <c r="D93" s="2"/>
      <c r="E93" s="2"/>
      <c r="F93" s="2"/>
      <c r="G93" s="2"/>
      <c r="H93" s="2"/>
      <c r="I93" s="230"/>
      <c r="J93" s="230"/>
      <c r="K93" s="231"/>
      <c r="M93" s="138">
        <v>42</v>
      </c>
      <c r="N93" s="118" t="s">
        <v>133</v>
      </c>
      <c r="O93" s="119" t="s">
        <v>145</v>
      </c>
      <c r="P93" s="139" t="s">
        <v>47</v>
      </c>
      <c r="Q93" s="140">
        <v>23179315</v>
      </c>
      <c r="R93" s="13">
        <v>18835628</v>
      </c>
      <c r="S93" s="14">
        <f t="shared" si="10"/>
        <v>3578769.32</v>
      </c>
      <c r="T93" s="15">
        <f t="shared" si="11"/>
        <v>22414397.32</v>
      </c>
      <c r="U93" s="122"/>
    </row>
    <row r="94" spans="1:21" ht="36" customHeight="1" thickBot="1">
      <c r="A94" s="365" t="s">
        <v>146</v>
      </c>
      <c r="B94" s="366"/>
      <c r="C94" s="366"/>
      <c r="D94" s="366"/>
      <c r="E94" s="366"/>
      <c r="F94" s="366"/>
      <c r="G94" s="366"/>
      <c r="H94" s="366"/>
      <c r="I94" s="366"/>
      <c r="J94" s="366"/>
      <c r="K94" s="367"/>
      <c r="M94" s="142">
        <v>43</v>
      </c>
      <c r="N94" s="113" t="s">
        <v>135</v>
      </c>
      <c r="O94" s="114" t="s">
        <v>147</v>
      </c>
      <c r="P94" s="148" t="s">
        <v>47</v>
      </c>
      <c r="Q94" s="144">
        <v>2399730</v>
      </c>
      <c r="R94" s="13">
        <v>1950032</v>
      </c>
      <c r="S94" s="14">
        <f t="shared" si="10"/>
        <v>370506.08</v>
      </c>
      <c r="T94" s="15">
        <f t="shared" si="11"/>
        <v>2320538.08</v>
      </c>
      <c r="U94" s="122"/>
    </row>
    <row r="95" spans="1:21" ht="27.75" customHeight="1" thickBot="1">
      <c r="A95" s="473"/>
      <c r="B95" s="430"/>
      <c r="C95" s="430"/>
      <c r="D95" s="430"/>
      <c r="E95" s="430"/>
      <c r="F95" s="430"/>
      <c r="G95" s="430"/>
      <c r="H95" s="430"/>
      <c r="I95" s="430"/>
      <c r="J95" s="430"/>
      <c r="K95" s="431"/>
      <c r="M95" s="138">
        <v>44</v>
      </c>
      <c r="N95" s="118" t="s">
        <v>137</v>
      </c>
      <c r="O95" s="119" t="s">
        <v>148</v>
      </c>
      <c r="P95" s="147" t="s">
        <v>47</v>
      </c>
      <c r="Q95" s="140">
        <v>2098002</v>
      </c>
      <c r="R95" s="13">
        <v>1704847</v>
      </c>
      <c r="S95" s="14">
        <f t="shared" si="10"/>
        <v>323920.93</v>
      </c>
      <c r="T95" s="15">
        <f t="shared" si="11"/>
        <v>2028767.93</v>
      </c>
      <c r="U95" s="122"/>
    </row>
    <row r="96" spans="1:21" ht="51.75" customHeight="1" thickBot="1">
      <c r="A96" s="414" t="s">
        <v>6</v>
      </c>
      <c r="B96" s="456" t="s">
        <v>7</v>
      </c>
      <c r="C96" s="474" t="s">
        <v>12</v>
      </c>
      <c r="D96" s="476" t="s">
        <v>13</v>
      </c>
      <c r="E96" s="443" t="s">
        <v>44</v>
      </c>
      <c r="F96" s="443"/>
      <c r="G96" s="443"/>
      <c r="H96" s="478" t="s">
        <v>149</v>
      </c>
      <c r="I96" s="480" t="s">
        <v>8</v>
      </c>
      <c r="J96" s="480"/>
      <c r="K96" s="481"/>
      <c r="M96" s="142">
        <v>45</v>
      </c>
      <c r="N96" s="113" t="s">
        <v>133</v>
      </c>
      <c r="O96" s="114" t="s">
        <v>150</v>
      </c>
      <c r="P96" s="148" t="s">
        <v>129</v>
      </c>
      <c r="Q96" s="144">
        <v>22979356</v>
      </c>
      <c r="R96" s="13">
        <v>18673140</v>
      </c>
      <c r="S96" s="14">
        <f t="shared" si="10"/>
        <v>3547896.6</v>
      </c>
      <c r="T96" s="15">
        <f t="shared" si="11"/>
        <v>22221036.600000001</v>
      </c>
      <c r="U96" s="122"/>
    </row>
    <row r="97" spans="1:21" ht="48" customHeight="1" thickBot="1">
      <c r="A97" s="416"/>
      <c r="B97" s="458"/>
      <c r="C97" s="475"/>
      <c r="D97" s="477"/>
      <c r="E97" s="46" t="s">
        <v>15</v>
      </c>
      <c r="F97" s="9" t="s">
        <v>16</v>
      </c>
      <c r="G97" s="46" t="s">
        <v>17</v>
      </c>
      <c r="H97" s="479"/>
      <c r="I97" s="252" t="s">
        <v>15</v>
      </c>
      <c r="J97" s="253" t="s">
        <v>16</v>
      </c>
      <c r="K97" s="254" t="s">
        <v>17</v>
      </c>
      <c r="M97" s="138">
        <v>46</v>
      </c>
      <c r="N97" s="118" t="s">
        <v>135</v>
      </c>
      <c r="O97" s="119" t="s">
        <v>151</v>
      </c>
      <c r="P97" s="139" t="s">
        <v>47</v>
      </c>
      <c r="Q97" s="140">
        <v>4509657</v>
      </c>
      <c r="R97" s="13">
        <v>3664570</v>
      </c>
      <c r="S97" s="14">
        <f t="shared" si="10"/>
        <v>696268.3</v>
      </c>
      <c r="T97" s="15">
        <f t="shared" si="11"/>
        <v>4360838.3</v>
      </c>
      <c r="U97" s="122"/>
    </row>
    <row r="98" spans="1:21" ht="39" thickBot="1">
      <c r="A98" s="152">
        <v>1</v>
      </c>
      <c r="B98" s="153" t="s">
        <v>152</v>
      </c>
      <c r="C98" s="154" t="s">
        <v>47</v>
      </c>
      <c r="D98" s="482" t="s">
        <v>51</v>
      </c>
      <c r="E98" s="483"/>
      <c r="F98" s="483"/>
      <c r="G98" s="483"/>
      <c r="H98" s="155">
        <v>191212</v>
      </c>
      <c r="I98" s="255">
        <v>155283</v>
      </c>
      <c r="J98" s="256">
        <f>I98*19%</f>
        <v>29503.77</v>
      </c>
      <c r="K98" s="257">
        <f>I98+J98</f>
        <v>184786.77</v>
      </c>
      <c r="M98" s="142">
        <v>47</v>
      </c>
      <c r="N98" s="113" t="s">
        <v>137</v>
      </c>
      <c r="O98" s="114" t="s">
        <v>153</v>
      </c>
      <c r="P98" s="143" t="s">
        <v>47</v>
      </c>
      <c r="Q98" s="144">
        <v>388941</v>
      </c>
      <c r="R98" s="13">
        <v>316055</v>
      </c>
      <c r="S98" s="14">
        <f t="shared" si="10"/>
        <v>60050.45</v>
      </c>
      <c r="T98" s="15">
        <f t="shared" si="11"/>
        <v>376105.45</v>
      </c>
      <c r="U98" s="122"/>
    </row>
    <row r="99" spans="1:21" ht="51.75" thickBot="1">
      <c r="A99" s="156">
        <v>2</v>
      </c>
      <c r="B99" s="157" t="s">
        <v>154</v>
      </c>
      <c r="C99" s="158" t="s">
        <v>47</v>
      </c>
      <c r="D99" s="484"/>
      <c r="E99" s="485"/>
      <c r="F99" s="485"/>
      <c r="G99" s="485"/>
      <c r="H99" s="159">
        <v>233885</v>
      </c>
      <c r="I99" s="255">
        <v>189938</v>
      </c>
      <c r="J99" s="256">
        <f t="shared" ref="J99:J103" si="16">I99*19%</f>
        <v>36088.22</v>
      </c>
      <c r="K99" s="257">
        <f t="shared" ref="K99:K103" si="17">I99+J99</f>
        <v>226026.22</v>
      </c>
      <c r="M99" s="138">
        <v>48</v>
      </c>
      <c r="N99" s="118" t="s">
        <v>133</v>
      </c>
      <c r="O99" s="119" t="s">
        <v>155</v>
      </c>
      <c r="P99" s="147" t="s">
        <v>47</v>
      </c>
      <c r="Q99" s="140">
        <v>5560934</v>
      </c>
      <c r="R99" s="13">
        <v>4518843</v>
      </c>
      <c r="S99" s="14">
        <f t="shared" si="10"/>
        <v>858580.17</v>
      </c>
      <c r="T99" s="15">
        <f t="shared" si="11"/>
        <v>5377423.1699999999</v>
      </c>
      <c r="U99" s="122"/>
    </row>
    <row r="100" spans="1:21" ht="39" customHeight="1" thickBot="1">
      <c r="A100" s="156">
        <v>3</v>
      </c>
      <c r="B100" s="157" t="s">
        <v>156</v>
      </c>
      <c r="C100" s="158" t="s">
        <v>47</v>
      </c>
      <c r="D100" s="484"/>
      <c r="E100" s="485"/>
      <c r="F100" s="485"/>
      <c r="G100" s="485"/>
      <c r="H100" s="159">
        <v>283629</v>
      </c>
      <c r="I100" s="255">
        <v>230335</v>
      </c>
      <c r="J100" s="256">
        <f t="shared" si="16"/>
        <v>43763.65</v>
      </c>
      <c r="K100" s="257">
        <f t="shared" si="17"/>
        <v>274098.65000000002</v>
      </c>
      <c r="M100" s="142">
        <v>49</v>
      </c>
      <c r="N100" s="113" t="s">
        <v>135</v>
      </c>
      <c r="O100" s="114" t="s">
        <v>157</v>
      </c>
      <c r="P100" s="148" t="s">
        <v>47</v>
      </c>
      <c r="Q100" s="144">
        <v>4421100</v>
      </c>
      <c r="R100" s="13">
        <v>3592608</v>
      </c>
      <c r="S100" s="14">
        <f t="shared" si="10"/>
        <v>682595.52</v>
      </c>
      <c r="T100" s="15">
        <f t="shared" si="11"/>
        <v>4275203.5199999996</v>
      </c>
      <c r="U100" s="122"/>
    </row>
    <row r="101" spans="1:21" ht="45" thickBot="1">
      <c r="A101" s="156">
        <v>4</v>
      </c>
      <c r="B101" s="157" t="s">
        <v>158</v>
      </c>
      <c r="C101" s="158" t="s">
        <v>47</v>
      </c>
      <c r="D101" s="484"/>
      <c r="E101" s="485"/>
      <c r="F101" s="485"/>
      <c r="G101" s="485"/>
      <c r="H101" s="159">
        <v>304885</v>
      </c>
      <c r="I101" s="255">
        <v>247597</v>
      </c>
      <c r="J101" s="256">
        <f t="shared" si="16"/>
        <v>47043.43</v>
      </c>
      <c r="K101" s="257">
        <f t="shared" si="17"/>
        <v>294640.43</v>
      </c>
      <c r="M101" s="137">
        <v>50</v>
      </c>
      <c r="N101" s="160" t="s">
        <v>137</v>
      </c>
      <c r="O101" s="161" t="s">
        <v>159</v>
      </c>
      <c r="P101" s="162" t="s">
        <v>129</v>
      </c>
      <c r="Q101" s="163">
        <v>338866</v>
      </c>
      <c r="R101" s="13">
        <v>275364</v>
      </c>
      <c r="S101" s="14">
        <f t="shared" si="10"/>
        <v>52319.16</v>
      </c>
      <c r="T101" s="15">
        <f t="shared" si="11"/>
        <v>327683.16000000003</v>
      </c>
      <c r="U101" s="122"/>
    </row>
    <row r="102" spans="1:21" ht="26.25" thickBot="1">
      <c r="A102" s="156">
        <v>5</v>
      </c>
      <c r="B102" s="157" t="s">
        <v>160</v>
      </c>
      <c r="C102" s="158" t="s">
        <v>47</v>
      </c>
      <c r="D102" s="484"/>
      <c r="E102" s="485"/>
      <c r="F102" s="485"/>
      <c r="G102" s="485"/>
      <c r="H102" s="159">
        <v>450628</v>
      </c>
      <c r="I102" s="255">
        <v>365955</v>
      </c>
      <c r="J102" s="256">
        <f t="shared" si="16"/>
        <v>69531.45</v>
      </c>
      <c r="K102" s="257">
        <f t="shared" si="17"/>
        <v>435486.45</v>
      </c>
      <c r="M102" s="3"/>
      <c r="N102" s="4"/>
      <c r="O102" s="5"/>
      <c r="P102" s="1"/>
      <c r="Q102" s="164">
        <f>SUM(Q10:Q101)</f>
        <v>196596770</v>
      </c>
      <c r="R102" s="165"/>
      <c r="S102" s="122"/>
      <c r="T102" s="290"/>
      <c r="U102" s="122"/>
    </row>
    <row r="103" spans="1:21" ht="39" thickBot="1">
      <c r="A103" s="166">
        <v>6</v>
      </c>
      <c r="B103" s="167" t="s">
        <v>161</v>
      </c>
      <c r="C103" s="168" t="s">
        <v>47</v>
      </c>
      <c r="D103" s="486"/>
      <c r="E103" s="487"/>
      <c r="F103" s="487"/>
      <c r="G103" s="487"/>
      <c r="H103" s="169">
        <v>290785</v>
      </c>
      <c r="I103" s="255">
        <v>236146</v>
      </c>
      <c r="J103" s="256">
        <f t="shared" si="16"/>
        <v>44867.74</v>
      </c>
      <c r="K103" s="257">
        <f t="shared" si="17"/>
        <v>281013.74</v>
      </c>
      <c r="M103" s="170"/>
      <c r="N103" s="171"/>
      <c r="O103" s="30"/>
      <c r="P103" s="172"/>
      <c r="Q103" s="172"/>
      <c r="R103" s="122"/>
      <c r="S103" s="122"/>
      <c r="T103" s="122"/>
      <c r="U103" s="122"/>
    </row>
    <row r="104" spans="1:21" ht="15.75" thickBot="1">
      <c r="A104" s="488" t="s">
        <v>34</v>
      </c>
      <c r="B104" s="489"/>
      <c r="C104" s="489"/>
      <c r="D104" s="489"/>
      <c r="E104" s="489"/>
      <c r="F104" s="489"/>
      <c r="G104" s="490"/>
      <c r="H104" s="173">
        <f>SUM(H98:H103)</f>
        <v>1755024</v>
      </c>
      <c r="I104" s="250">
        <f>SUM(I98:I103)</f>
        <v>1425254</v>
      </c>
      <c r="J104" s="250">
        <f>SUM(J98:J103)</f>
        <v>270798.26</v>
      </c>
      <c r="K104" s="258">
        <f>SUM(K98:K103)</f>
        <v>1696052.26</v>
      </c>
      <c r="M104" s="3"/>
      <c r="N104" s="4"/>
      <c r="O104" s="5"/>
      <c r="P104" s="1"/>
      <c r="Q104" s="1"/>
      <c r="R104" s="2"/>
      <c r="S104" s="2"/>
      <c r="T104" s="2"/>
    </row>
    <row r="105" spans="1:21" s="2" customFormat="1">
      <c r="A105" s="174"/>
      <c r="B105" s="174"/>
      <c r="C105" s="174"/>
      <c r="D105" s="174"/>
      <c r="E105" s="175"/>
      <c r="F105" s="175"/>
      <c r="G105" s="176"/>
      <c r="H105" s="176"/>
      <c r="I105" s="259"/>
      <c r="J105" s="259"/>
      <c r="K105" s="260"/>
      <c r="M105" s="3"/>
      <c r="N105" s="4"/>
      <c r="O105" s="5"/>
      <c r="P105" s="1"/>
      <c r="Q105" s="1"/>
    </row>
    <row r="106" spans="1:21" s="2" customFormat="1" ht="15.75" thickBot="1">
      <c r="I106" s="230"/>
      <c r="J106" s="230"/>
      <c r="K106" s="231"/>
      <c r="M106" s="3"/>
      <c r="N106" s="4"/>
      <c r="O106" s="5"/>
      <c r="P106" s="1"/>
      <c r="Q106" s="1"/>
    </row>
    <row r="107" spans="1:21" ht="15" customHeight="1">
      <c r="A107" s="408" t="s">
        <v>162</v>
      </c>
      <c r="B107" s="409"/>
      <c r="C107" s="409"/>
      <c r="D107" s="409"/>
      <c r="E107" s="409"/>
      <c r="F107" s="409"/>
      <c r="G107" s="409"/>
      <c r="H107" s="409"/>
      <c r="I107" s="409"/>
      <c r="J107" s="409"/>
      <c r="K107" s="410"/>
      <c r="M107" s="3"/>
      <c r="N107" s="4"/>
      <c r="O107" s="5"/>
      <c r="P107" s="1"/>
      <c r="Q107" s="1"/>
      <c r="R107" s="2"/>
      <c r="S107" s="2"/>
      <c r="T107" s="2"/>
    </row>
    <row r="108" spans="1:21" ht="15.75" thickBot="1">
      <c r="A108" s="491"/>
      <c r="B108" s="492"/>
      <c r="C108" s="492"/>
      <c r="D108" s="492"/>
      <c r="E108" s="492"/>
      <c r="F108" s="492"/>
      <c r="G108" s="492"/>
      <c r="H108" s="492"/>
      <c r="I108" s="492"/>
      <c r="J108" s="492"/>
      <c r="K108" s="493"/>
      <c r="M108" s="3"/>
      <c r="N108" s="4"/>
      <c r="O108" s="5"/>
      <c r="P108" s="1"/>
      <c r="Q108" s="1"/>
      <c r="R108" s="2"/>
      <c r="S108" s="2"/>
      <c r="T108" s="2"/>
    </row>
    <row r="109" spans="1:21" ht="15.75" thickBot="1">
      <c r="A109" s="456" t="s">
        <v>6</v>
      </c>
      <c r="B109" s="456" t="s">
        <v>7</v>
      </c>
      <c r="C109" s="461" t="s">
        <v>12</v>
      </c>
      <c r="D109" s="476" t="s">
        <v>13</v>
      </c>
      <c r="E109" s="443" t="s">
        <v>44</v>
      </c>
      <c r="F109" s="443"/>
      <c r="G109" s="443"/>
      <c r="H109" s="478" t="s">
        <v>149</v>
      </c>
      <c r="I109" s="480" t="s">
        <v>8</v>
      </c>
      <c r="J109" s="480"/>
      <c r="K109" s="481"/>
      <c r="M109" s="3"/>
      <c r="N109" s="4"/>
      <c r="O109" s="5"/>
      <c r="P109" s="1"/>
      <c r="Q109" s="1"/>
      <c r="R109" s="2"/>
      <c r="S109" s="2"/>
      <c r="T109" s="2"/>
    </row>
    <row r="110" spans="1:21" ht="47.25" customHeight="1" thickBot="1">
      <c r="A110" s="458"/>
      <c r="B110" s="458"/>
      <c r="C110" s="494"/>
      <c r="D110" s="477"/>
      <c r="E110" s="177" t="s">
        <v>15</v>
      </c>
      <c r="F110" s="178" t="s">
        <v>16</v>
      </c>
      <c r="G110" s="179" t="s">
        <v>17</v>
      </c>
      <c r="H110" s="479"/>
      <c r="I110" s="261" t="s">
        <v>15</v>
      </c>
      <c r="J110" s="235" t="s">
        <v>16</v>
      </c>
      <c r="K110" s="262" t="s">
        <v>17</v>
      </c>
      <c r="M110" s="3"/>
      <c r="N110" s="4"/>
      <c r="O110" s="5"/>
      <c r="P110" s="1"/>
      <c r="Q110" s="1"/>
      <c r="R110" s="2"/>
      <c r="S110" s="2"/>
      <c r="T110" s="2"/>
    </row>
    <row r="111" spans="1:21" ht="38.25">
      <c r="A111" s="180">
        <v>1</v>
      </c>
      <c r="B111" s="181" t="s">
        <v>152</v>
      </c>
      <c r="C111" s="182" t="s">
        <v>47</v>
      </c>
      <c r="D111" s="495" t="s">
        <v>51</v>
      </c>
      <c r="E111" s="496"/>
      <c r="F111" s="496"/>
      <c r="G111" s="496"/>
      <c r="H111" s="183">
        <v>316477</v>
      </c>
      <c r="I111" s="282">
        <v>257011</v>
      </c>
      <c r="J111" s="283">
        <f>I111*19%</f>
        <v>48832.090000000004</v>
      </c>
      <c r="K111" s="284">
        <f>I111+J111</f>
        <v>305843.09000000003</v>
      </c>
      <c r="M111" s="3"/>
      <c r="N111" s="4"/>
      <c r="O111" s="5"/>
      <c r="P111" s="1"/>
      <c r="Q111" s="1"/>
      <c r="R111" s="2"/>
      <c r="S111" s="2"/>
      <c r="T111" s="2"/>
    </row>
    <row r="112" spans="1:21" ht="51">
      <c r="A112" s="156">
        <v>2</v>
      </c>
      <c r="B112" s="157" t="s">
        <v>154</v>
      </c>
      <c r="C112" s="158" t="s">
        <v>47</v>
      </c>
      <c r="D112" s="497"/>
      <c r="E112" s="498"/>
      <c r="F112" s="498"/>
      <c r="G112" s="498"/>
      <c r="H112" s="184">
        <v>409929</v>
      </c>
      <c r="I112" s="282">
        <v>332904</v>
      </c>
      <c r="J112" s="283">
        <f t="shared" ref="J112:J116" si="18">I112*19%</f>
        <v>63251.76</v>
      </c>
      <c r="K112" s="284">
        <f t="shared" ref="K112:K116" si="19">I112+J112</f>
        <v>396155.76</v>
      </c>
      <c r="M112" s="3"/>
      <c r="N112" s="4"/>
      <c r="O112" s="5"/>
      <c r="P112" s="1"/>
      <c r="Q112" s="1"/>
      <c r="R112" s="2"/>
      <c r="S112" s="2"/>
      <c r="T112" s="2"/>
    </row>
    <row r="113" spans="1:20" ht="38.25">
      <c r="A113" s="156">
        <v>3</v>
      </c>
      <c r="B113" s="157" t="s">
        <v>156</v>
      </c>
      <c r="C113" s="158" t="s">
        <v>47</v>
      </c>
      <c r="D113" s="497"/>
      <c r="E113" s="498"/>
      <c r="F113" s="498"/>
      <c r="G113" s="498"/>
      <c r="H113" s="184">
        <v>365100</v>
      </c>
      <c r="I113" s="282">
        <v>296498</v>
      </c>
      <c r="J113" s="283">
        <f t="shared" si="18"/>
        <v>56334.62</v>
      </c>
      <c r="K113" s="284">
        <f t="shared" si="19"/>
        <v>352832.62</v>
      </c>
      <c r="M113" s="3"/>
      <c r="N113" s="4"/>
      <c r="O113" s="5"/>
      <c r="P113" s="1"/>
      <c r="Q113" s="1"/>
      <c r="R113" s="2"/>
      <c r="S113" s="2"/>
      <c r="T113" s="2"/>
    </row>
    <row r="114" spans="1:20" ht="38.25">
      <c r="A114" s="156">
        <v>4</v>
      </c>
      <c r="B114" s="157" t="s">
        <v>158</v>
      </c>
      <c r="C114" s="158" t="s">
        <v>47</v>
      </c>
      <c r="D114" s="497"/>
      <c r="E114" s="498"/>
      <c r="F114" s="498"/>
      <c r="G114" s="498"/>
      <c r="H114" s="184">
        <v>403946</v>
      </c>
      <c r="I114" s="282">
        <v>328045</v>
      </c>
      <c r="J114" s="283">
        <f t="shared" si="18"/>
        <v>62328.55</v>
      </c>
      <c r="K114" s="284">
        <f t="shared" si="19"/>
        <v>390373.55</v>
      </c>
      <c r="M114" s="3"/>
      <c r="N114" s="4"/>
      <c r="O114" s="5"/>
      <c r="P114" s="1"/>
      <c r="Q114" s="1"/>
      <c r="R114" s="2"/>
      <c r="S114" s="2"/>
      <c r="T114" s="2"/>
    </row>
    <row r="115" spans="1:20" ht="25.5">
      <c r="A115" s="156">
        <v>5</v>
      </c>
      <c r="B115" s="157" t="s">
        <v>160</v>
      </c>
      <c r="C115" s="158" t="s">
        <v>47</v>
      </c>
      <c r="D115" s="497"/>
      <c r="E115" s="498"/>
      <c r="F115" s="498"/>
      <c r="G115" s="498"/>
      <c r="H115" s="184">
        <v>639762</v>
      </c>
      <c r="I115" s="282">
        <v>519551</v>
      </c>
      <c r="J115" s="283">
        <f t="shared" si="18"/>
        <v>98714.69</v>
      </c>
      <c r="K115" s="284">
        <f t="shared" si="19"/>
        <v>618265.68999999994</v>
      </c>
      <c r="M115" s="3"/>
      <c r="N115" s="4"/>
      <c r="O115" s="5"/>
      <c r="P115" s="1"/>
      <c r="Q115" s="1"/>
      <c r="R115" s="2"/>
      <c r="S115" s="2"/>
      <c r="T115" s="2"/>
    </row>
    <row r="116" spans="1:20" ht="39" thickBot="1">
      <c r="A116" s="185">
        <v>6</v>
      </c>
      <c r="B116" s="186" t="s">
        <v>161</v>
      </c>
      <c r="C116" s="187" t="s">
        <v>47</v>
      </c>
      <c r="D116" s="499"/>
      <c r="E116" s="500"/>
      <c r="F116" s="500"/>
      <c r="G116" s="500"/>
      <c r="H116" s="184">
        <v>715338</v>
      </c>
      <c r="I116" s="282">
        <v>580927</v>
      </c>
      <c r="J116" s="283">
        <f t="shared" si="18"/>
        <v>110376.13</v>
      </c>
      <c r="K116" s="284">
        <f t="shared" si="19"/>
        <v>691303.13</v>
      </c>
      <c r="M116" s="3"/>
      <c r="N116" s="4"/>
      <c r="O116" s="5"/>
      <c r="P116" s="1"/>
      <c r="Q116" s="1"/>
      <c r="R116" s="2"/>
      <c r="S116" s="2"/>
      <c r="T116" s="2"/>
    </row>
    <row r="117" spans="1:20" ht="15.75" thickBot="1">
      <c r="A117" s="488" t="s">
        <v>34</v>
      </c>
      <c r="B117" s="489"/>
      <c r="C117" s="489"/>
      <c r="D117" s="489"/>
      <c r="E117" s="489"/>
      <c r="F117" s="489"/>
      <c r="G117" s="489"/>
      <c r="H117" s="188">
        <f>SUM(H111:H116)</f>
        <v>2850552</v>
      </c>
      <c r="I117" s="263">
        <f>SUM(I111:I116)</f>
        <v>2314936</v>
      </c>
      <c r="J117" s="246">
        <f>SUM(J111:J116)</f>
        <v>439837.84</v>
      </c>
      <c r="K117" s="247">
        <f>SUM(K111:K116)</f>
        <v>2754773.8400000003</v>
      </c>
      <c r="M117" s="3"/>
      <c r="N117" s="4"/>
      <c r="O117" s="5"/>
      <c r="P117" s="1"/>
      <c r="Q117" s="1"/>
      <c r="R117" s="2"/>
      <c r="S117" s="2"/>
      <c r="T117" s="2"/>
    </row>
    <row r="118" spans="1:20" s="2" customFormat="1">
      <c r="A118" s="174"/>
      <c r="B118" s="174"/>
      <c r="C118" s="174"/>
      <c r="D118" s="174"/>
      <c r="E118" s="189"/>
      <c r="F118" s="189"/>
      <c r="G118" s="190"/>
      <c r="H118" s="190"/>
      <c r="I118" s="264"/>
      <c r="J118" s="264"/>
      <c r="K118" s="265"/>
      <c r="M118" s="3"/>
      <c r="N118" s="4"/>
      <c r="O118" s="5"/>
      <c r="P118" s="1"/>
      <c r="Q118" s="1"/>
    </row>
    <row r="119" spans="1:20" s="2" customFormat="1" ht="15.75" thickBot="1">
      <c r="I119" s="230"/>
      <c r="J119" s="230"/>
      <c r="K119" s="231"/>
      <c r="M119" s="3"/>
      <c r="N119" s="4"/>
      <c r="O119" s="5"/>
      <c r="P119" s="1"/>
      <c r="Q119" s="1"/>
    </row>
    <row r="120" spans="1:20">
      <c r="A120" s="501" t="s">
        <v>163</v>
      </c>
      <c r="B120" s="502"/>
      <c r="C120" s="502"/>
      <c r="D120" s="502"/>
      <c r="E120" s="502"/>
      <c r="F120" s="502"/>
      <c r="G120" s="502"/>
      <c r="H120" s="502"/>
      <c r="I120" s="502"/>
      <c r="J120" s="502"/>
      <c r="K120" s="503"/>
      <c r="M120" s="3"/>
      <c r="N120" s="4"/>
      <c r="O120" s="5"/>
      <c r="P120" s="1"/>
      <c r="Q120" s="1"/>
      <c r="R120" s="2"/>
      <c r="S120" s="2"/>
      <c r="T120" s="2"/>
    </row>
    <row r="121" spans="1:20" ht="15.75" thickBot="1">
      <c r="A121" s="504"/>
      <c r="B121" s="505"/>
      <c r="C121" s="505"/>
      <c r="D121" s="506"/>
      <c r="E121" s="506"/>
      <c r="F121" s="506"/>
      <c r="G121" s="506"/>
      <c r="H121" s="505"/>
      <c r="I121" s="505"/>
      <c r="J121" s="505"/>
      <c r="K121" s="507"/>
      <c r="M121" s="3"/>
      <c r="N121" s="4"/>
      <c r="O121" s="5"/>
      <c r="P121" s="1"/>
      <c r="Q121" s="1"/>
      <c r="R121" s="2"/>
      <c r="S121" s="2"/>
      <c r="T121" s="2"/>
    </row>
    <row r="122" spans="1:20" ht="49.5" customHeight="1" thickBot="1">
      <c r="A122" s="456" t="s">
        <v>6</v>
      </c>
      <c r="B122" s="456" t="s">
        <v>7</v>
      </c>
      <c r="C122" s="508" t="s">
        <v>12</v>
      </c>
      <c r="D122" s="476" t="s">
        <v>13</v>
      </c>
      <c r="E122" s="463" t="s">
        <v>44</v>
      </c>
      <c r="F122" s="463"/>
      <c r="G122" s="463"/>
      <c r="H122" s="478" t="s">
        <v>13</v>
      </c>
      <c r="I122" s="480" t="s">
        <v>8</v>
      </c>
      <c r="J122" s="480"/>
      <c r="K122" s="481"/>
      <c r="M122" s="3"/>
      <c r="N122" s="4"/>
      <c r="O122" s="5"/>
      <c r="P122" s="1"/>
      <c r="Q122" s="1"/>
      <c r="R122" s="2"/>
      <c r="S122" s="2"/>
      <c r="T122" s="2"/>
    </row>
    <row r="123" spans="1:20" ht="49.5" customHeight="1" thickBot="1">
      <c r="A123" s="458"/>
      <c r="B123" s="458"/>
      <c r="C123" s="393"/>
      <c r="D123" s="477"/>
      <c r="E123" s="46" t="s">
        <v>15</v>
      </c>
      <c r="F123" s="9" t="s">
        <v>16</v>
      </c>
      <c r="G123" s="47" t="s">
        <v>17</v>
      </c>
      <c r="H123" s="479"/>
      <c r="I123" s="266" t="s">
        <v>15</v>
      </c>
      <c r="J123" s="267" t="s">
        <v>16</v>
      </c>
      <c r="K123" s="268" t="s">
        <v>17</v>
      </c>
      <c r="M123" s="3"/>
      <c r="N123" s="4"/>
      <c r="O123" s="5"/>
      <c r="P123" s="1"/>
      <c r="Q123" s="1"/>
      <c r="R123" s="2"/>
      <c r="S123" s="2"/>
      <c r="T123" s="2"/>
    </row>
    <row r="124" spans="1:20" ht="47.25" customHeight="1">
      <c r="A124" s="180">
        <v>1</v>
      </c>
      <c r="B124" s="181" t="s">
        <v>152</v>
      </c>
      <c r="C124" s="191" t="s">
        <v>47</v>
      </c>
      <c r="D124" s="497" t="s">
        <v>51</v>
      </c>
      <c r="E124" s="498"/>
      <c r="F124" s="498"/>
      <c r="G124" s="498"/>
      <c r="H124" s="183">
        <v>125350</v>
      </c>
      <c r="I124" s="285">
        <v>101797</v>
      </c>
      <c r="J124" s="286">
        <f>I124*19%</f>
        <v>19341.43</v>
      </c>
      <c r="K124" s="287">
        <f>I124+J124</f>
        <v>121138.43</v>
      </c>
      <c r="M124" s="3"/>
      <c r="N124" s="4"/>
      <c r="O124" s="5"/>
      <c r="P124" s="1"/>
      <c r="Q124" s="1"/>
      <c r="R124" s="2"/>
      <c r="S124" s="2"/>
      <c r="T124" s="2"/>
    </row>
    <row r="125" spans="1:20" ht="71.25" customHeight="1">
      <c r="A125" s="156">
        <v>2</v>
      </c>
      <c r="B125" s="157" t="s">
        <v>154</v>
      </c>
      <c r="C125" s="82" t="s">
        <v>47</v>
      </c>
      <c r="D125" s="497"/>
      <c r="E125" s="498"/>
      <c r="F125" s="498"/>
      <c r="G125" s="498"/>
      <c r="H125" s="184">
        <v>151643</v>
      </c>
      <c r="I125" s="285">
        <v>123149</v>
      </c>
      <c r="J125" s="286">
        <f t="shared" ref="J125:J129" si="20">I125*19%</f>
        <v>23398.31</v>
      </c>
      <c r="K125" s="287">
        <f t="shared" ref="K125:K129" si="21">I125+J125</f>
        <v>146547.31</v>
      </c>
      <c r="M125" s="3"/>
      <c r="N125" s="4"/>
      <c r="O125" s="5"/>
      <c r="P125" s="1"/>
      <c r="Q125" s="1"/>
      <c r="R125" s="2"/>
      <c r="S125" s="2"/>
      <c r="T125" s="2"/>
    </row>
    <row r="126" spans="1:20" ht="49.5" customHeight="1">
      <c r="A126" s="156">
        <v>3</v>
      </c>
      <c r="B126" s="157" t="s">
        <v>156</v>
      </c>
      <c r="C126" s="82" t="s">
        <v>47</v>
      </c>
      <c r="D126" s="497"/>
      <c r="E126" s="498"/>
      <c r="F126" s="498"/>
      <c r="G126" s="498"/>
      <c r="H126" s="184">
        <v>234144</v>
      </c>
      <c r="I126" s="285">
        <v>190149</v>
      </c>
      <c r="J126" s="286">
        <f t="shared" si="20"/>
        <v>36128.31</v>
      </c>
      <c r="K126" s="287">
        <f t="shared" si="21"/>
        <v>226277.31</v>
      </c>
      <c r="M126" s="3"/>
      <c r="N126" s="4"/>
      <c r="O126" s="5"/>
      <c r="P126" s="1"/>
      <c r="Q126" s="1"/>
      <c r="R126" s="2"/>
      <c r="S126" s="2"/>
      <c r="T126" s="2"/>
    </row>
    <row r="127" spans="1:20" ht="56.25" customHeight="1">
      <c r="A127" s="156">
        <v>4</v>
      </c>
      <c r="B127" s="157" t="s">
        <v>158</v>
      </c>
      <c r="C127" s="82" t="s">
        <v>47</v>
      </c>
      <c r="D127" s="497"/>
      <c r="E127" s="498"/>
      <c r="F127" s="498"/>
      <c r="G127" s="498"/>
      <c r="H127" s="184">
        <v>267939</v>
      </c>
      <c r="I127" s="285">
        <v>217593</v>
      </c>
      <c r="J127" s="286">
        <f t="shared" si="20"/>
        <v>41342.67</v>
      </c>
      <c r="K127" s="287">
        <f t="shared" si="21"/>
        <v>258935.66999999998</v>
      </c>
      <c r="M127" s="3"/>
      <c r="N127" s="4"/>
      <c r="O127" s="5"/>
      <c r="P127" s="1"/>
      <c r="Q127" s="1"/>
      <c r="R127" s="2"/>
      <c r="S127" s="2"/>
      <c r="T127" s="2"/>
    </row>
    <row r="128" spans="1:20" ht="34.5" customHeight="1">
      <c r="A128" s="156">
        <v>5</v>
      </c>
      <c r="B128" s="157" t="s">
        <v>160</v>
      </c>
      <c r="C128" s="82" t="s">
        <v>47</v>
      </c>
      <c r="D128" s="497"/>
      <c r="E128" s="498"/>
      <c r="F128" s="498"/>
      <c r="G128" s="498"/>
      <c r="H128" s="184">
        <v>151643</v>
      </c>
      <c r="I128" s="285">
        <v>123149</v>
      </c>
      <c r="J128" s="286">
        <f t="shared" si="20"/>
        <v>23398.31</v>
      </c>
      <c r="K128" s="287">
        <f t="shared" si="21"/>
        <v>146547.31</v>
      </c>
      <c r="M128" s="3"/>
      <c r="N128" s="4"/>
      <c r="O128" s="5"/>
      <c r="P128" s="1"/>
      <c r="Q128" s="1"/>
      <c r="R128" s="2"/>
      <c r="S128" s="2"/>
      <c r="T128" s="2"/>
    </row>
    <row r="129" spans="1:20" ht="39" thickBot="1">
      <c r="A129" s="166">
        <v>6</v>
      </c>
      <c r="B129" s="167" t="s">
        <v>161</v>
      </c>
      <c r="C129" s="87" t="s">
        <v>47</v>
      </c>
      <c r="D129" s="499"/>
      <c r="E129" s="500"/>
      <c r="F129" s="500"/>
      <c r="G129" s="500"/>
      <c r="H129" s="184">
        <v>186643</v>
      </c>
      <c r="I129" s="285">
        <v>151573</v>
      </c>
      <c r="J129" s="286">
        <f t="shared" si="20"/>
        <v>28798.87</v>
      </c>
      <c r="K129" s="287">
        <f t="shared" si="21"/>
        <v>180371.87</v>
      </c>
      <c r="M129" s="3"/>
      <c r="N129" s="4"/>
      <c r="O129" s="5"/>
      <c r="P129" s="1"/>
      <c r="Q129" s="1"/>
      <c r="R129" s="2"/>
      <c r="S129" s="2"/>
      <c r="T129" s="2"/>
    </row>
    <row r="130" spans="1:20" ht="15.75" thickBot="1">
      <c r="A130" s="488" t="s">
        <v>34</v>
      </c>
      <c r="B130" s="489"/>
      <c r="C130" s="489"/>
      <c r="D130" s="489"/>
      <c r="E130" s="489"/>
      <c r="F130" s="489"/>
      <c r="G130" s="489"/>
      <c r="H130" s="188">
        <f>SUM(H124:H129)</f>
        <v>1117362</v>
      </c>
      <c r="I130" s="263">
        <f>SUM(I124:I129)</f>
        <v>907410</v>
      </c>
      <c r="J130" s="246">
        <f>SUM(J124:J129)</f>
        <v>172407.9</v>
      </c>
      <c r="K130" s="247">
        <f>SUM(K124:K129)</f>
        <v>1079817.8999999999</v>
      </c>
      <c r="M130" s="3"/>
      <c r="N130" s="4"/>
      <c r="O130" s="5"/>
      <c r="P130" s="1"/>
      <c r="Q130" s="1"/>
      <c r="R130" s="2"/>
      <c r="S130" s="2"/>
      <c r="T130" s="2"/>
    </row>
    <row r="131" spans="1:20">
      <c r="A131" s="174"/>
      <c r="B131" s="174"/>
      <c r="C131" s="174"/>
      <c r="D131" s="174"/>
      <c r="E131" s="189"/>
      <c r="F131" s="189"/>
      <c r="G131" s="190"/>
      <c r="H131" s="190"/>
      <c r="I131" s="269"/>
      <c r="J131" s="269"/>
      <c r="K131" s="270"/>
      <c r="M131" s="3"/>
      <c r="N131" s="4"/>
      <c r="O131" s="5"/>
      <c r="P131" s="1"/>
      <c r="Q131" s="1"/>
      <c r="R131" s="2"/>
      <c r="S131" s="2"/>
      <c r="T131" s="2"/>
    </row>
    <row r="132" spans="1:20" ht="15.75" thickBot="1">
      <c r="A132" s="2"/>
      <c r="B132" s="2"/>
      <c r="C132" s="2"/>
      <c r="D132" s="2"/>
      <c r="E132" s="2"/>
      <c r="F132" s="2"/>
      <c r="G132" s="2"/>
      <c r="H132" s="2"/>
      <c r="I132" s="230"/>
      <c r="J132" s="230"/>
      <c r="K132" s="231"/>
      <c r="M132" s="3"/>
      <c r="N132" s="4"/>
      <c r="O132" s="5"/>
      <c r="P132" s="1"/>
      <c r="Q132" s="1"/>
      <c r="R132" s="2"/>
      <c r="S132" s="2"/>
      <c r="T132" s="2"/>
    </row>
    <row r="133" spans="1:20">
      <c r="A133" s="501" t="s">
        <v>164</v>
      </c>
      <c r="B133" s="502"/>
      <c r="C133" s="502"/>
      <c r="D133" s="502"/>
      <c r="E133" s="502"/>
      <c r="F133" s="502"/>
      <c r="G133" s="502"/>
      <c r="H133" s="502"/>
      <c r="I133" s="502"/>
      <c r="J133" s="502"/>
      <c r="K133" s="503"/>
      <c r="M133" s="3"/>
      <c r="N133" s="4"/>
      <c r="O133" s="5"/>
      <c r="P133" s="1"/>
      <c r="Q133" s="1"/>
      <c r="R133" s="2"/>
      <c r="S133" s="2"/>
      <c r="T133" s="2"/>
    </row>
    <row r="134" spans="1:20" ht="15.75" thickBot="1">
      <c r="A134" s="504"/>
      <c r="B134" s="505"/>
      <c r="C134" s="505"/>
      <c r="D134" s="506"/>
      <c r="E134" s="506"/>
      <c r="F134" s="506"/>
      <c r="G134" s="506"/>
      <c r="H134" s="505"/>
      <c r="I134" s="505"/>
      <c r="J134" s="505"/>
      <c r="K134" s="507"/>
      <c r="M134" s="3"/>
      <c r="N134" s="4"/>
      <c r="O134" s="5"/>
      <c r="P134" s="1"/>
      <c r="Q134" s="1"/>
      <c r="R134" s="2"/>
      <c r="S134" s="2"/>
      <c r="T134" s="2"/>
    </row>
    <row r="135" spans="1:20" ht="52.5" customHeight="1" thickBot="1">
      <c r="A135" s="456" t="s">
        <v>6</v>
      </c>
      <c r="B135" s="456" t="s">
        <v>7</v>
      </c>
      <c r="C135" s="461" t="s">
        <v>12</v>
      </c>
      <c r="D135" s="423" t="s">
        <v>13</v>
      </c>
      <c r="E135" s="463" t="s">
        <v>44</v>
      </c>
      <c r="F135" s="463"/>
      <c r="G135" s="463"/>
      <c r="H135" s="478" t="s">
        <v>13</v>
      </c>
      <c r="I135" s="480" t="s">
        <v>8</v>
      </c>
      <c r="J135" s="480"/>
      <c r="K135" s="481"/>
      <c r="M135" s="3"/>
      <c r="N135" s="4"/>
      <c r="O135" s="5"/>
      <c r="P135" s="1"/>
      <c r="Q135" s="1"/>
      <c r="R135" s="2"/>
      <c r="S135" s="2"/>
      <c r="T135" s="2"/>
    </row>
    <row r="136" spans="1:20" ht="52.5" customHeight="1" thickBot="1">
      <c r="A136" s="458"/>
      <c r="B136" s="458"/>
      <c r="C136" s="494"/>
      <c r="D136" s="424"/>
      <c r="E136" s="46" t="s">
        <v>15</v>
      </c>
      <c r="F136" s="9" t="s">
        <v>16</v>
      </c>
      <c r="G136" s="47" t="s">
        <v>17</v>
      </c>
      <c r="H136" s="479"/>
      <c r="I136" s="271" t="s">
        <v>15</v>
      </c>
      <c r="J136" s="253" t="s">
        <v>16</v>
      </c>
      <c r="K136" s="254" t="s">
        <v>17</v>
      </c>
      <c r="M136" s="3"/>
      <c r="N136" s="4"/>
      <c r="O136" s="5"/>
      <c r="P136" s="1"/>
      <c r="Q136" s="1"/>
      <c r="R136" s="2"/>
      <c r="S136" s="2"/>
      <c r="T136" s="2"/>
    </row>
    <row r="137" spans="1:20" ht="38.25">
      <c r="A137" s="180">
        <v>1</v>
      </c>
      <c r="B137" s="181" t="s">
        <v>152</v>
      </c>
      <c r="C137" s="182" t="s">
        <v>47</v>
      </c>
      <c r="D137" s="498" t="s">
        <v>51</v>
      </c>
      <c r="E137" s="498"/>
      <c r="F137" s="498"/>
      <c r="G137" s="498"/>
      <c r="H137" s="183">
        <v>125350</v>
      </c>
      <c r="I137" s="285">
        <v>101796</v>
      </c>
      <c r="J137" s="286">
        <f>I137*19%</f>
        <v>19341.240000000002</v>
      </c>
      <c r="K137" s="287">
        <f>I137+J137</f>
        <v>121137.24</v>
      </c>
      <c r="M137" s="3"/>
      <c r="N137" s="4"/>
      <c r="O137" s="5"/>
      <c r="P137" s="1"/>
      <c r="Q137" s="1"/>
      <c r="R137" s="2"/>
      <c r="S137" s="2"/>
      <c r="T137" s="2"/>
    </row>
    <row r="138" spans="1:20" ht="51">
      <c r="A138" s="156">
        <v>2</v>
      </c>
      <c r="B138" s="157" t="s">
        <v>154</v>
      </c>
      <c r="C138" s="158" t="s">
        <v>47</v>
      </c>
      <c r="D138" s="498"/>
      <c r="E138" s="498"/>
      <c r="F138" s="498"/>
      <c r="G138" s="498"/>
      <c r="H138" s="184">
        <v>151643</v>
      </c>
      <c r="I138" s="285">
        <v>123149</v>
      </c>
      <c r="J138" s="286">
        <f t="shared" ref="J138:J142" si="22">I138*19%</f>
        <v>23398.31</v>
      </c>
      <c r="K138" s="287">
        <f t="shared" ref="K138:K142" si="23">I138+J138</f>
        <v>146547.31</v>
      </c>
      <c r="M138" s="3"/>
      <c r="N138" s="4"/>
      <c r="O138" s="5"/>
      <c r="P138" s="1"/>
      <c r="Q138" s="1"/>
      <c r="R138" s="2"/>
      <c r="S138" s="2"/>
      <c r="T138" s="2"/>
    </row>
    <row r="139" spans="1:20" ht="38.25">
      <c r="A139" s="156">
        <v>3</v>
      </c>
      <c r="B139" s="157" t="s">
        <v>156</v>
      </c>
      <c r="C139" s="158" t="s">
        <v>47</v>
      </c>
      <c r="D139" s="498"/>
      <c r="E139" s="498"/>
      <c r="F139" s="498"/>
      <c r="G139" s="498"/>
      <c r="H139" s="184">
        <v>234144</v>
      </c>
      <c r="I139" s="285">
        <v>190148</v>
      </c>
      <c r="J139" s="286">
        <f t="shared" si="22"/>
        <v>36128.120000000003</v>
      </c>
      <c r="K139" s="287">
        <f t="shared" si="23"/>
        <v>226276.12</v>
      </c>
      <c r="M139" s="3"/>
      <c r="N139" s="4"/>
      <c r="O139" s="5"/>
      <c r="P139" s="1"/>
      <c r="Q139" s="1"/>
      <c r="R139" s="2"/>
      <c r="S139" s="2"/>
      <c r="T139" s="2"/>
    </row>
    <row r="140" spans="1:20" ht="38.25">
      <c r="A140" s="156">
        <v>4</v>
      </c>
      <c r="B140" s="157" t="s">
        <v>158</v>
      </c>
      <c r="C140" s="158" t="s">
        <v>47</v>
      </c>
      <c r="D140" s="498"/>
      <c r="E140" s="498"/>
      <c r="F140" s="498"/>
      <c r="G140" s="498"/>
      <c r="H140" s="184">
        <v>267939</v>
      </c>
      <c r="I140" s="285">
        <v>217593</v>
      </c>
      <c r="J140" s="286">
        <f t="shared" si="22"/>
        <v>41342.67</v>
      </c>
      <c r="K140" s="287">
        <f t="shared" si="23"/>
        <v>258935.66999999998</v>
      </c>
      <c r="M140" s="3"/>
      <c r="N140" s="4"/>
      <c r="O140" s="5"/>
      <c r="P140" s="1"/>
      <c r="Q140" s="1"/>
      <c r="R140" s="2"/>
      <c r="S140" s="2"/>
      <c r="T140" s="2"/>
    </row>
    <row r="141" spans="1:20" ht="25.5">
      <c r="A141" s="156">
        <v>5</v>
      </c>
      <c r="B141" s="157" t="s">
        <v>160</v>
      </c>
      <c r="C141" s="158" t="s">
        <v>47</v>
      </c>
      <c r="D141" s="498"/>
      <c r="E141" s="498"/>
      <c r="F141" s="498"/>
      <c r="G141" s="498"/>
      <c r="H141" s="184">
        <v>151643</v>
      </c>
      <c r="I141" s="285">
        <v>123149</v>
      </c>
      <c r="J141" s="286">
        <f t="shared" si="22"/>
        <v>23398.31</v>
      </c>
      <c r="K141" s="287">
        <f t="shared" si="23"/>
        <v>146547.31</v>
      </c>
      <c r="M141" s="3"/>
      <c r="N141" s="4"/>
      <c r="O141" s="5"/>
      <c r="P141" s="1"/>
      <c r="Q141" s="1"/>
      <c r="R141" s="2"/>
      <c r="S141" s="2"/>
      <c r="T141" s="2"/>
    </row>
    <row r="142" spans="1:20" ht="39" thickBot="1">
      <c r="A142" s="166">
        <v>6</v>
      </c>
      <c r="B142" s="167" t="s">
        <v>161</v>
      </c>
      <c r="C142" s="168" t="s">
        <v>47</v>
      </c>
      <c r="D142" s="500"/>
      <c r="E142" s="500"/>
      <c r="F142" s="500"/>
      <c r="G142" s="500"/>
      <c r="H142" s="192">
        <v>186643</v>
      </c>
      <c r="I142" s="285">
        <v>151572</v>
      </c>
      <c r="J142" s="286">
        <f t="shared" si="22"/>
        <v>28798.68</v>
      </c>
      <c r="K142" s="287">
        <f t="shared" si="23"/>
        <v>180370.68</v>
      </c>
      <c r="M142" s="3"/>
      <c r="N142" s="4"/>
      <c r="O142" s="5"/>
      <c r="P142" s="1"/>
      <c r="Q142" s="1"/>
      <c r="R142" s="2"/>
      <c r="S142" s="2"/>
      <c r="T142" s="2"/>
    </row>
    <row r="143" spans="1:20" ht="15.75" thickBot="1">
      <c r="A143" s="488" t="s">
        <v>34</v>
      </c>
      <c r="B143" s="489"/>
      <c r="C143" s="489"/>
      <c r="D143" s="489"/>
      <c r="E143" s="489"/>
      <c r="F143" s="489"/>
      <c r="G143" s="509"/>
      <c r="H143" s="193">
        <f>SUM(H137:H142)</f>
        <v>1117362</v>
      </c>
      <c r="I143" s="246">
        <f>SUM(I137:I142)</f>
        <v>907407</v>
      </c>
      <c r="J143" s="272">
        <f>SUM(J137:J142)</f>
        <v>172407.33000000002</v>
      </c>
      <c r="K143" s="247">
        <f>SUM(K137:K142)</f>
        <v>1079814.3299999998</v>
      </c>
      <c r="M143" s="3"/>
      <c r="N143" s="4"/>
      <c r="O143" s="5"/>
      <c r="P143" s="1"/>
      <c r="Q143" s="1"/>
      <c r="R143" s="2"/>
      <c r="S143" s="2"/>
      <c r="T143" s="2"/>
    </row>
    <row r="144" spans="1:20">
      <c r="A144" s="2"/>
      <c r="B144" s="2"/>
      <c r="C144" s="2"/>
      <c r="D144" s="2"/>
      <c r="E144" s="2"/>
      <c r="F144" s="2"/>
      <c r="G144" s="2"/>
      <c r="H144" s="2"/>
      <c r="I144" s="230"/>
      <c r="J144" s="230"/>
      <c r="K144" s="231"/>
      <c r="M144" s="3"/>
      <c r="N144" s="4"/>
      <c r="O144" s="5"/>
      <c r="P144" s="1"/>
      <c r="Q144" s="1"/>
      <c r="R144" s="2"/>
      <c r="S144" s="2"/>
      <c r="T144" s="2"/>
    </row>
    <row r="145" spans="1:20" ht="15.75" thickBot="1">
      <c r="A145" s="2"/>
      <c r="B145" s="2"/>
      <c r="C145" s="2"/>
      <c r="D145" s="2"/>
      <c r="E145" s="2"/>
      <c r="F145" s="2"/>
      <c r="G145" s="2"/>
      <c r="H145" s="2"/>
      <c r="I145" s="230"/>
      <c r="J145" s="230"/>
      <c r="K145" s="231"/>
      <c r="M145" s="3"/>
      <c r="N145" s="4"/>
      <c r="O145" s="5"/>
      <c r="P145" s="1"/>
      <c r="Q145" s="1"/>
      <c r="R145" s="2"/>
      <c r="S145" s="2"/>
      <c r="T145" s="2"/>
    </row>
    <row r="146" spans="1:20" ht="32.25" customHeight="1">
      <c r="A146" s="408" t="s">
        <v>165</v>
      </c>
      <c r="B146" s="502"/>
      <c r="C146" s="502"/>
      <c r="D146" s="502"/>
      <c r="E146" s="502"/>
      <c r="F146" s="502"/>
      <c r="G146" s="502"/>
      <c r="H146" s="502"/>
      <c r="I146" s="502"/>
      <c r="J146" s="502"/>
      <c r="K146" s="503"/>
      <c r="M146" s="3"/>
      <c r="N146" s="4"/>
      <c r="O146" s="5"/>
      <c r="P146" s="1"/>
      <c r="Q146" s="1"/>
      <c r="R146" s="2"/>
      <c r="S146" s="2"/>
      <c r="T146" s="2"/>
    </row>
    <row r="147" spans="1:20" ht="15.75" thickBot="1">
      <c r="A147" s="510"/>
      <c r="B147" s="506"/>
      <c r="C147" s="506"/>
      <c r="D147" s="506"/>
      <c r="E147" s="506"/>
      <c r="F147" s="506"/>
      <c r="G147" s="506"/>
      <c r="H147" s="506"/>
      <c r="I147" s="506"/>
      <c r="J147" s="506"/>
      <c r="K147" s="511"/>
      <c r="M147" s="3"/>
      <c r="N147" s="4"/>
      <c r="O147" s="5"/>
      <c r="P147" s="1"/>
      <c r="Q147" s="1"/>
      <c r="R147" s="2"/>
      <c r="S147" s="2"/>
      <c r="T147" s="2"/>
    </row>
    <row r="148" spans="1:20" ht="15.75" thickBot="1">
      <c r="A148" s="456" t="s">
        <v>6</v>
      </c>
      <c r="B148" s="456" t="s">
        <v>7</v>
      </c>
      <c r="C148" s="461" t="s">
        <v>12</v>
      </c>
      <c r="D148" s="508" t="s">
        <v>13</v>
      </c>
      <c r="E148" s="463" t="s">
        <v>44</v>
      </c>
      <c r="F148" s="463"/>
      <c r="G148" s="463"/>
      <c r="H148" s="478" t="s">
        <v>13</v>
      </c>
      <c r="I148" s="480" t="s">
        <v>8</v>
      </c>
      <c r="J148" s="480"/>
      <c r="K148" s="481"/>
      <c r="M148" s="3"/>
      <c r="N148" s="4"/>
      <c r="O148" s="5"/>
      <c r="P148" s="1"/>
      <c r="Q148" s="1"/>
      <c r="R148" s="2"/>
      <c r="S148" s="2"/>
      <c r="T148" s="2"/>
    </row>
    <row r="149" spans="1:20" ht="30.75" thickBot="1">
      <c r="A149" s="458"/>
      <c r="B149" s="458"/>
      <c r="C149" s="393"/>
      <c r="D149" s="393"/>
      <c r="E149" s="9" t="s">
        <v>15</v>
      </c>
      <c r="F149" s="9" t="s">
        <v>16</v>
      </c>
      <c r="G149" s="47" t="s">
        <v>17</v>
      </c>
      <c r="H149" s="479"/>
      <c r="I149" s="273" t="s">
        <v>15</v>
      </c>
      <c r="J149" s="267" t="s">
        <v>16</v>
      </c>
      <c r="K149" s="274" t="s">
        <v>17</v>
      </c>
      <c r="M149" s="3"/>
      <c r="N149" s="4"/>
      <c r="O149" s="5"/>
      <c r="P149" s="1"/>
      <c r="Q149" s="1"/>
      <c r="R149" s="2"/>
      <c r="S149" s="2"/>
      <c r="T149" s="2"/>
    </row>
    <row r="150" spans="1:20" ht="38.25">
      <c r="A150" s="194">
        <v>1</v>
      </c>
      <c r="B150" s="195" t="s">
        <v>152</v>
      </c>
      <c r="C150" s="196" t="s">
        <v>47</v>
      </c>
      <c r="D150" s="512" t="s">
        <v>51</v>
      </c>
      <c r="E150" s="513"/>
      <c r="F150" s="513"/>
      <c r="G150" s="513"/>
      <c r="H150" s="197">
        <v>191212</v>
      </c>
      <c r="I150" s="198">
        <v>155283</v>
      </c>
      <c r="J150" s="199">
        <f>I150*19%</f>
        <v>29503.77</v>
      </c>
      <c r="K150" s="288">
        <f>I150+J150</f>
        <v>184786.77</v>
      </c>
      <c r="M150" s="3"/>
      <c r="N150" s="4"/>
      <c r="O150" s="5"/>
      <c r="P150" s="1"/>
      <c r="Q150" s="1"/>
      <c r="R150" s="2"/>
      <c r="S150" s="2"/>
      <c r="T150" s="2"/>
    </row>
    <row r="151" spans="1:20" ht="51">
      <c r="A151" s="200">
        <v>2</v>
      </c>
      <c r="B151" s="201" t="s">
        <v>154</v>
      </c>
      <c r="C151" s="202" t="s">
        <v>47</v>
      </c>
      <c r="D151" s="514"/>
      <c r="E151" s="515"/>
      <c r="F151" s="515"/>
      <c r="G151" s="515"/>
      <c r="H151" s="83">
        <v>233885</v>
      </c>
      <c r="I151" s="198">
        <v>189938</v>
      </c>
      <c r="J151" s="199">
        <f t="shared" ref="J151:J155" si="24">I151*19%</f>
        <v>36088.22</v>
      </c>
      <c r="K151" s="288">
        <f t="shared" ref="K151:K155" si="25">I151+J151</f>
        <v>226026.22</v>
      </c>
      <c r="M151" s="3"/>
      <c r="N151" s="4"/>
      <c r="O151" s="5"/>
      <c r="P151" s="1"/>
      <c r="Q151" s="1"/>
      <c r="R151" s="2"/>
      <c r="S151" s="2"/>
      <c r="T151" s="2"/>
    </row>
    <row r="152" spans="1:20" ht="38.25">
      <c r="A152" s="200">
        <v>3</v>
      </c>
      <c r="B152" s="201" t="s">
        <v>156</v>
      </c>
      <c r="C152" s="202" t="s">
        <v>47</v>
      </c>
      <c r="D152" s="514"/>
      <c r="E152" s="515"/>
      <c r="F152" s="515"/>
      <c r="G152" s="515"/>
      <c r="H152" s="83">
        <v>283629</v>
      </c>
      <c r="I152" s="198">
        <v>230335</v>
      </c>
      <c r="J152" s="199">
        <f t="shared" si="24"/>
        <v>43763.65</v>
      </c>
      <c r="K152" s="288">
        <f t="shared" si="25"/>
        <v>274098.65000000002</v>
      </c>
      <c r="M152" s="3"/>
      <c r="N152" s="4"/>
      <c r="O152" s="5"/>
      <c r="P152" s="1"/>
      <c r="Q152" s="1"/>
      <c r="R152" s="2"/>
      <c r="S152" s="2"/>
      <c r="T152" s="2"/>
    </row>
    <row r="153" spans="1:20" ht="38.25">
      <c r="A153" s="200">
        <v>4</v>
      </c>
      <c r="B153" s="201" t="s">
        <v>158</v>
      </c>
      <c r="C153" s="202" t="s">
        <v>47</v>
      </c>
      <c r="D153" s="514"/>
      <c r="E153" s="515"/>
      <c r="F153" s="515"/>
      <c r="G153" s="515"/>
      <c r="H153" s="83">
        <v>317427</v>
      </c>
      <c r="I153" s="198">
        <v>257782</v>
      </c>
      <c r="J153" s="199">
        <f t="shared" si="24"/>
        <v>48978.58</v>
      </c>
      <c r="K153" s="288">
        <f t="shared" si="25"/>
        <v>306760.58</v>
      </c>
      <c r="M153" s="3"/>
      <c r="N153" s="4"/>
      <c r="O153" s="5"/>
      <c r="P153" s="1"/>
      <c r="Q153" s="1"/>
      <c r="R153" s="2"/>
      <c r="S153" s="2"/>
      <c r="T153" s="2"/>
    </row>
    <row r="154" spans="1:20" ht="25.5">
      <c r="A154" s="200">
        <v>5</v>
      </c>
      <c r="B154" s="201" t="s">
        <v>160</v>
      </c>
      <c r="C154" s="202" t="s">
        <v>47</v>
      </c>
      <c r="D154" s="514"/>
      <c r="E154" s="515"/>
      <c r="F154" s="515"/>
      <c r="G154" s="515"/>
      <c r="H154" s="83">
        <v>450645</v>
      </c>
      <c r="I154" s="198">
        <v>365969</v>
      </c>
      <c r="J154" s="199">
        <f t="shared" si="24"/>
        <v>69534.11</v>
      </c>
      <c r="K154" s="288">
        <f t="shared" si="25"/>
        <v>435503.11</v>
      </c>
      <c r="M154" s="3"/>
      <c r="N154" s="4"/>
      <c r="O154" s="5"/>
      <c r="P154" s="1"/>
      <c r="Q154" s="1"/>
      <c r="R154" s="2"/>
      <c r="S154" s="2"/>
      <c r="T154" s="2"/>
    </row>
    <row r="155" spans="1:20" ht="39" thickBot="1">
      <c r="A155" s="203">
        <v>6</v>
      </c>
      <c r="B155" s="204" t="s">
        <v>161</v>
      </c>
      <c r="C155" s="205" t="s">
        <v>47</v>
      </c>
      <c r="D155" s="516"/>
      <c r="E155" s="517"/>
      <c r="F155" s="517"/>
      <c r="G155" s="517"/>
      <c r="H155" s="88">
        <v>290785</v>
      </c>
      <c r="I155" s="198">
        <v>236146</v>
      </c>
      <c r="J155" s="199">
        <f t="shared" si="24"/>
        <v>44867.74</v>
      </c>
      <c r="K155" s="288">
        <f t="shared" si="25"/>
        <v>281013.74</v>
      </c>
      <c r="M155" s="3"/>
      <c r="N155" s="4"/>
      <c r="O155" s="5"/>
      <c r="P155" s="1"/>
      <c r="Q155" s="1"/>
      <c r="R155" s="2"/>
      <c r="S155" s="2"/>
      <c r="T155" s="2"/>
    </row>
    <row r="156" spans="1:20" ht="15.75" thickBot="1">
      <c r="A156" s="488" t="s">
        <v>34</v>
      </c>
      <c r="B156" s="489"/>
      <c r="C156" s="489"/>
      <c r="D156" s="489"/>
      <c r="E156" s="489"/>
      <c r="F156" s="489"/>
      <c r="G156" s="489"/>
      <c r="H156" s="206">
        <f>SUM(H150:H155)</f>
        <v>1767583</v>
      </c>
      <c r="I156" s="239">
        <f>SUM(I150:I155)</f>
        <v>1435453</v>
      </c>
      <c r="J156" s="250">
        <f>SUM(J150:J155)</f>
        <v>272736.07</v>
      </c>
      <c r="K156" s="251">
        <f>SUM(K150:K155)</f>
        <v>1708189.07</v>
      </c>
      <c r="M156" s="3"/>
      <c r="N156" s="4"/>
      <c r="O156" s="5"/>
      <c r="P156" s="1"/>
      <c r="Q156" s="1"/>
      <c r="R156" s="2"/>
      <c r="S156" s="2"/>
      <c r="T156" s="2"/>
    </row>
    <row r="157" spans="1:20">
      <c r="A157" s="2"/>
      <c r="B157" s="2"/>
      <c r="C157" s="2"/>
      <c r="D157" s="2"/>
      <c r="E157" s="2"/>
      <c r="F157" s="2"/>
      <c r="G157" s="2"/>
      <c r="H157" s="2"/>
      <c r="I157" s="230"/>
      <c r="J157" s="230"/>
      <c r="K157" s="231"/>
      <c r="M157" s="3"/>
      <c r="N157" s="4"/>
      <c r="O157" s="5"/>
      <c r="P157" s="1"/>
      <c r="Q157" s="1"/>
      <c r="R157" s="2"/>
      <c r="S157" s="2"/>
      <c r="T157" s="2"/>
    </row>
    <row r="158" spans="1:20" ht="15.75" thickBot="1">
      <c r="A158" s="2"/>
      <c r="B158" s="2"/>
      <c r="C158" s="2"/>
      <c r="D158" s="2"/>
      <c r="E158" s="2"/>
      <c r="F158" s="2"/>
      <c r="G158" s="2"/>
      <c r="H158" s="2"/>
      <c r="I158" s="230"/>
      <c r="J158" s="230"/>
      <c r="K158" s="231"/>
      <c r="M158" s="3"/>
      <c r="N158" s="4"/>
      <c r="O158" s="5"/>
      <c r="P158" s="1"/>
      <c r="Q158" s="1"/>
      <c r="R158" s="2"/>
      <c r="S158" s="2"/>
      <c r="T158" s="2"/>
    </row>
    <row r="159" spans="1:20" ht="27" customHeight="1">
      <c r="A159" s="408" t="s">
        <v>166</v>
      </c>
      <c r="B159" s="502"/>
      <c r="C159" s="502"/>
      <c r="D159" s="502"/>
      <c r="E159" s="502"/>
      <c r="F159" s="502"/>
      <c r="G159" s="502"/>
      <c r="H159" s="502"/>
      <c r="I159" s="502"/>
      <c r="J159" s="502"/>
      <c r="K159" s="503"/>
      <c r="M159" s="3"/>
      <c r="N159" s="4"/>
      <c r="O159" s="5"/>
      <c r="P159" s="1"/>
      <c r="Q159" s="1"/>
      <c r="R159" s="2"/>
      <c r="S159" s="2"/>
      <c r="T159" s="2"/>
    </row>
    <row r="160" spans="1:20" ht="15.75" thickBot="1">
      <c r="A160" s="504"/>
      <c r="B160" s="505"/>
      <c r="C160" s="505"/>
      <c r="D160" s="505"/>
      <c r="E160" s="505"/>
      <c r="F160" s="505"/>
      <c r="G160" s="505"/>
      <c r="H160" s="505"/>
      <c r="I160" s="505"/>
      <c r="J160" s="505"/>
      <c r="K160" s="507"/>
      <c r="M160" s="3"/>
      <c r="N160" s="4"/>
      <c r="O160" s="5"/>
      <c r="P160" s="1"/>
      <c r="Q160" s="1"/>
      <c r="R160" s="2"/>
      <c r="S160" s="2"/>
      <c r="T160" s="2"/>
    </row>
    <row r="161" spans="1:20" ht="15.75" thickBot="1">
      <c r="A161" s="456" t="s">
        <v>6</v>
      </c>
      <c r="B161" s="456" t="s">
        <v>7</v>
      </c>
      <c r="C161" s="461" t="s">
        <v>12</v>
      </c>
      <c r="D161" s="508" t="s">
        <v>13</v>
      </c>
      <c r="E161" s="463" t="s">
        <v>44</v>
      </c>
      <c r="F161" s="463"/>
      <c r="G161" s="463"/>
      <c r="H161" s="478" t="s">
        <v>13</v>
      </c>
      <c r="I161" s="519" t="s">
        <v>8</v>
      </c>
      <c r="J161" s="440"/>
      <c r="K161" s="441"/>
      <c r="M161" s="3"/>
      <c r="N161" s="4"/>
      <c r="O161" s="5"/>
      <c r="P161" s="1"/>
      <c r="Q161" s="1"/>
      <c r="R161" s="2"/>
      <c r="S161" s="2"/>
      <c r="T161" s="2"/>
    </row>
    <row r="162" spans="1:20" ht="30.75" thickBot="1">
      <c r="A162" s="458"/>
      <c r="B162" s="458"/>
      <c r="C162" s="494"/>
      <c r="D162" s="393"/>
      <c r="E162" s="46" t="s">
        <v>15</v>
      </c>
      <c r="F162" s="9" t="s">
        <v>16</v>
      </c>
      <c r="G162" s="47" t="s">
        <v>17</v>
      </c>
      <c r="H162" s="518"/>
      <c r="I162" s="273" t="s">
        <v>15</v>
      </c>
      <c r="J162" s="267" t="s">
        <v>16</v>
      </c>
      <c r="K162" s="274" t="s">
        <v>17</v>
      </c>
      <c r="M162" s="3"/>
      <c r="N162" s="4"/>
      <c r="O162" s="5"/>
      <c r="P162" s="1"/>
      <c r="Q162" s="1"/>
      <c r="R162" s="2"/>
      <c r="S162" s="2"/>
      <c r="T162" s="2"/>
    </row>
    <row r="163" spans="1:20" ht="38.25">
      <c r="A163" s="156">
        <v>1</v>
      </c>
      <c r="B163" s="157" t="s">
        <v>152</v>
      </c>
      <c r="C163" s="158" t="s">
        <v>47</v>
      </c>
      <c r="D163" s="373" t="s">
        <v>167</v>
      </c>
      <c r="E163" s="374"/>
      <c r="F163" s="374"/>
      <c r="G163" s="374"/>
      <c r="H163" s="145">
        <v>267939</v>
      </c>
      <c r="I163" s="275">
        <v>217593</v>
      </c>
      <c r="J163" s="276">
        <f>I163*19%</f>
        <v>41342.67</v>
      </c>
      <c r="K163" s="289">
        <f>I163+J163</f>
        <v>258935.66999999998</v>
      </c>
      <c r="M163" s="3"/>
      <c r="N163" s="4"/>
      <c r="O163" s="5"/>
      <c r="P163" s="1"/>
      <c r="Q163" s="1"/>
      <c r="R163" s="2"/>
      <c r="S163" s="2"/>
      <c r="T163" s="2"/>
    </row>
    <row r="164" spans="1:20" ht="51">
      <c r="A164" s="156">
        <v>2</v>
      </c>
      <c r="B164" s="157" t="s">
        <v>154</v>
      </c>
      <c r="C164" s="158" t="s">
        <v>47</v>
      </c>
      <c r="D164" s="376"/>
      <c r="E164" s="377"/>
      <c r="F164" s="377"/>
      <c r="G164" s="377"/>
      <c r="H164" s="102">
        <v>145002</v>
      </c>
      <c r="I164" s="275">
        <v>117756</v>
      </c>
      <c r="J164" s="276">
        <f t="shared" ref="J164:J168" si="26">I164*19%</f>
        <v>22373.64</v>
      </c>
      <c r="K164" s="289">
        <f t="shared" ref="K164:K168" si="27">I164+J164</f>
        <v>140129.64000000001</v>
      </c>
      <c r="M164" s="3"/>
      <c r="N164" s="4"/>
      <c r="O164" s="5"/>
      <c r="P164" s="1"/>
      <c r="Q164" s="1"/>
      <c r="R164" s="2"/>
      <c r="S164" s="2"/>
      <c r="T164" s="2"/>
    </row>
    <row r="165" spans="1:20" ht="38.25">
      <c r="A165" s="156">
        <v>3</v>
      </c>
      <c r="B165" s="157" t="s">
        <v>156</v>
      </c>
      <c r="C165" s="158" t="s">
        <v>47</v>
      </c>
      <c r="D165" s="376"/>
      <c r="E165" s="377"/>
      <c r="F165" s="377"/>
      <c r="G165" s="377"/>
      <c r="H165" s="102">
        <v>234144</v>
      </c>
      <c r="I165" s="275">
        <v>190148</v>
      </c>
      <c r="J165" s="276">
        <f t="shared" si="26"/>
        <v>36128.120000000003</v>
      </c>
      <c r="K165" s="289">
        <f t="shared" si="27"/>
        <v>226276.12</v>
      </c>
      <c r="M165" s="3"/>
      <c r="N165" s="4"/>
      <c r="O165" s="5"/>
      <c r="P165" s="1"/>
      <c r="Q165" s="1"/>
      <c r="R165" s="2"/>
      <c r="S165" s="2"/>
      <c r="T165" s="2"/>
    </row>
    <row r="166" spans="1:20" ht="38.25">
      <c r="A166" s="156">
        <v>4</v>
      </c>
      <c r="B166" s="157" t="s">
        <v>158</v>
      </c>
      <c r="C166" s="158" t="s">
        <v>47</v>
      </c>
      <c r="D166" s="376"/>
      <c r="E166" s="377"/>
      <c r="F166" s="377"/>
      <c r="G166" s="377"/>
      <c r="H166" s="102">
        <v>267939</v>
      </c>
      <c r="I166" s="275">
        <v>217593</v>
      </c>
      <c r="J166" s="276">
        <f t="shared" si="26"/>
        <v>41342.67</v>
      </c>
      <c r="K166" s="289">
        <f t="shared" si="27"/>
        <v>258935.66999999998</v>
      </c>
      <c r="M166" s="3"/>
      <c r="N166" s="4"/>
      <c r="O166" s="5"/>
      <c r="P166" s="1"/>
      <c r="Q166" s="1"/>
      <c r="R166" s="2"/>
      <c r="S166" s="2"/>
      <c r="T166" s="2"/>
    </row>
    <row r="167" spans="1:20" ht="25.5">
      <c r="A167" s="156">
        <v>5</v>
      </c>
      <c r="B167" s="157" t="s">
        <v>160</v>
      </c>
      <c r="C167" s="158" t="s">
        <v>47</v>
      </c>
      <c r="D167" s="376"/>
      <c r="E167" s="377"/>
      <c r="F167" s="377"/>
      <c r="G167" s="377"/>
      <c r="H167" s="102">
        <v>145002</v>
      </c>
      <c r="I167" s="275">
        <v>117756</v>
      </c>
      <c r="J167" s="276">
        <f t="shared" si="26"/>
        <v>22373.64</v>
      </c>
      <c r="K167" s="289">
        <f t="shared" si="27"/>
        <v>140129.64000000001</v>
      </c>
      <c r="M167" s="3"/>
      <c r="N167" s="4"/>
      <c r="O167" s="5"/>
      <c r="P167" s="1"/>
      <c r="Q167" s="1"/>
      <c r="R167" s="2"/>
      <c r="S167" s="2"/>
      <c r="T167" s="2"/>
    </row>
    <row r="168" spans="1:20" ht="39" thickBot="1">
      <c r="A168" s="166">
        <v>6</v>
      </c>
      <c r="B168" s="167" t="s">
        <v>161</v>
      </c>
      <c r="C168" s="168" t="s">
        <v>47</v>
      </c>
      <c r="D168" s="538"/>
      <c r="E168" s="539"/>
      <c r="F168" s="539"/>
      <c r="G168" s="539"/>
      <c r="H168" s="207">
        <v>175611</v>
      </c>
      <c r="I168" s="275">
        <v>142613</v>
      </c>
      <c r="J168" s="276">
        <f t="shared" si="26"/>
        <v>27096.47</v>
      </c>
      <c r="K168" s="289">
        <f t="shared" si="27"/>
        <v>169709.47</v>
      </c>
      <c r="M168" s="3"/>
      <c r="N168" s="4"/>
      <c r="O168" s="5"/>
      <c r="P168" s="1"/>
      <c r="Q168" s="1"/>
      <c r="R168" s="2"/>
      <c r="S168" s="2"/>
      <c r="T168" s="2"/>
    </row>
    <row r="169" spans="1:20" ht="15.75" thickBot="1">
      <c r="A169" s="529" t="s">
        <v>34</v>
      </c>
      <c r="B169" s="530"/>
      <c r="C169" s="530"/>
      <c r="D169" s="530"/>
      <c r="E169" s="530"/>
      <c r="F169" s="530"/>
      <c r="G169" s="540"/>
      <c r="H169" s="193">
        <f>SUM(H163:H168)</f>
        <v>1235637</v>
      </c>
      <c r="I169" s="246">
        <f>SUM(I163:I168)</f>
        <v>1003459</v>
      </c>
      <c r="J169" s="246">
        <f>SUM(J163:J168)</f>
        <v>190657.21</v>
      </c>
      <c r="K169" s="247">
        <f>SUM(K163:K168)</f>
        <v>1194116.21</v>
      </c>
      <c r="M169" s="3"/>
      <c r="N169" s="4"/>
      <c r="O169" s="5"/>
      <c r="P169" s="1"/>
      <c r="Q169" s="1"/>
      <c r="R169" s="2"/>
      <c r="S169" s="2"/>
      <c r="T169" s="2"/>
    </row>
    <row r="170" spans="1:20">
      <c r="A170" s="2"/>
      <c r="B170" s="2"/>
      <c r="C170" s="2"/>
      <c r="D170" s="2"/>
      <c r="E170" s="2"/>
      <c r="F170" s="2"/>
      <c r="G170" s="2"/>
      <c r="H170" s="2"/>
      <c r="I170" s="230"/>
      <c r="J170" s="230"/>
      <c r="K170" s="231"/>
      <c r="M170" s="3"/>
      <c r="N170" s="4"/>
      <c r="O170" s="5"/>
      <c r="P170" s="1"/>
      <c r="Q170" s="1"/>
      <c r="R170" s="2"/>
      <c r="S170" s="2"/>
      <c r="T170" s="2"/>
    </row>
    <row r="171" spans="1:20" ht="15.75" thickBot="1">
      <c r="A171" s="2"/>
      <c r="B171" s="2"/>
      <c r="C171" s="2"/>
      <c r="D171" s="2"/>
      <c r="E171" s="2"/>
      <c r="F171" s="2"/>
      <c r="G171" s="2"/>
      <c r="H171" s="2"/>
      <c r="I171" s="230"/>
      <c r="J171" s="230"/>
      <c r="K171" s="231"/>
      <c r="M171" s="3"/>
      <c r="N171" s="4"/>
      <c r="O171" s="5"/>
      <c r="P171" s="1"/>
      <c r="Q171" s="1"/>
      <c r="R171" s="2"/>
      <c r="S171" s="2"/>
      <c r="T171" s="2"/>
    </row>
    <row r="172" spans="1:20" ht="30" customHeight="1">
      <c r="A172" s="408" t="s">
        <v>168</v>
      </c>
      <c r="B172" s="502"/>
      <c r="C172" s="502"/>
      <c r="D172" s="502"/>
      <c r="E172" s="502"/>
      <c r="F172" s="502"/>
      <c r="G172" s="502"/>
      <c r="H172" s="502"/>
      <c r="I172" s="502"/>
      <c r="J172" s="502"/>
      <c r="K172" s="503"/>
      <c r="M172" s="3"/>
      <c r="N172" s="4"/>
      <c r="O172" s="5"/>
      <c r="P172" s="1"/>
      <c r="Q172" s="1"/>
      <c r="R172" s="2"/>
      <c r="S172" s="2"/>
      <c r="T172" s="2"/>
    </row>
    <row r="173" spans="1:20" ht="15.75" thickBot="1">
      <c r="A173" s="510"/>
      <c r="B173" s="506"/>
      <c r="C173" s="506"/>
      <c r="D173" s="506"/>
      <c r="E173" s="506"/>
      <c r="F173" s="506"/>
      <c r="G173" s="506"/>
      <c r="H173" s="506"/>
      <c r="I173" s="506"/>
      <c r="J173" s="506"/>
      <c r="K173" s="511"/>
      <c r="M173" s="3"/>
      <c r="N173" s="4"/>
      <c r="O173" s="5"/>
      <c r="P173" s="1"/>
      <c r="Q173" s="1"/>
      <c r="R173" s="2"/>
      <c r="S173" s="2"/>
      <c r="T173" s="2"/>
    </row>
    <row r="174" spans="1:20" ht="15.75" thickBot="1">
      <c r="A174" s="456" t="s">
        <v>6</v>
      </c>
      <c r="B174" s="456" t="s">
        <v>7</v>
      </c>
      <c r="C174" s="461" t="s">
        <v>12</v>
      </c>
      <c r="D174" s="423" t="s">
        <v>13</v>
      </c>
      <c r="E174" s="541" t="s">
        <v>44</v>
      </c>
      <c r="F174" s="542"/>
      <c r="G174" s="543"/>
      <c r="H174" s="478" t="s">
        <v>13</v>
      </c>
      <c r="I174" s="544" t="s">
        <v>8</v>
      </c>
      <c r="J174" s="545"/>
      <c r="K174" s="546"/>
      <c r="M174" s="3"/>
      <c r="N174" s="4"/>
      <c r="O174" s="5"/>
      <c r="P174" s="1"/>
      <c r="Q174" s="1"/>
      <c r="R174" s="2"/>
      <c r="S174" s="2"/>
      <c r="T174" s="2"/>
    </row>
    <row r="175" spans="1:20" ht="30.75" thickBot="1">
      <c r="A175" s="458"/>
      <c r="B175" s="458"/>
      <c r="C175" s="494"/>
      <c r="D175" s="424"/>
      <c r="E175" s="177" t="s">
        <v>15</v>
      </c>
      <c r="F175" s="178" t="s">
        <v>16</v>
      </c>
      <c r="G175" s="208" t="s">
        <v>17</v>
      </c>
      <c r="H175" s="479"/>
      <c r="I175" s="234" t="s">
        <v>15</v>
      </c>
      <c r="J175" s="235" t="s">
        <v>16</v>
      </c>
      <c r="K175" s="262" t="s">
        <v>17</v>
      </c>
      <c r="M175" s="3"/>
      <c r="N175" s="4"/>
      <c r="O175" s="5"/>
      <c r="P175" s="1"/>
      <c r="Q175" s="1"/>
      <c r="R175" s="2"/>
      <c r="S175" s="2"/>
      <c r="T175" s="2"/>
    </row>
    <row r="176" spans="1:20" ht="42" customHeight="1">
      <c r="A176" s="180">
        <v>1</v>
      </c>
      <c r="B176" s="181" t="s">
        <v>152</v>
      </c>
      <c r="C176" s="182" t="s">
        <v>47</v>
      </c>
      <c r="D176" s="520" t="s">
        <v>167</v>
      </c>
      <c r="E176" s="521"/>
      <c r="F176" s="521"/>
      <c r="G176" s="522"/>
      <c r="H176" s="100">
        <v>200438</v>
      </c>
      <c r="I176" s="243">
        <v>162775</v>
      </c>
      <c r="J176" s="244">
        <f>I176*19%</f>
        <v>30927.25</v>
      </c>
      <c r="K176" s="245">
        <f>I176+J176</f>
        <v>193702.25</v>
      </c>
      <c r="M176" s="3"/>
      <c r="N176" s="4"/>
      <c r="O176" s="5"/>
      <c r="P176" s="1"/>
      <c r="Q176" s="1"/>
      <c r="R176" s="2"/>
      <c r="S176" s="2"/>
      <c r="T176" s="2"/>
    </row>
    <row r="177" spans="1:120" ht="69.75" customHeight="1">
      <c r="A177" s="156">
        <v>2</v>
      </c>
      <c r="B177" s="157" t="s">
        <v>154</v>
      </c>
      <c r="C177" s="158" t="s">
        <v>47</v>
      </c>
      <c r="D177" s="523"/>
      <c r="E177" s="524"/>
      <c r="F177" s="524"/>
      <c r="G177" s="525"/>
      <c r="H177" s="102">
        <v>145002</v>
      </c>
      <c r="I177" s="243">
        <v>117756</v>
      </c>
      <c r="J177" s="244">
        <f t="shared" ref="J177:J181" si="28">I177*19%</f>
        <v>22373.64</v>
      </c>
      <c r="K177" s="245">
        <f t="shared" ref="K177:K181" si="29">I177+J177</f>
        <v>140129.64000000001</v>
      </c>
      <c r="M177" s="3"/>
      <c r="N177" s="4"/>
      <c r="O177" s="5"/>
      <c r="P177" s="1"/>
      <c r="Q177" s="1"/>
      <c r="R177" s="2"/>
      <c r="S177" s="2"/>
      <c r="T177" s="2"/>
    </row>
    <row r="178" spans="1:120" ht="45" customHeight="1">
      <c r="A178" s="156">
        <v>3</v>
      </c>
      <c r="B178" s="157" t="s">
        <v>156</v>
      </c>
      <c r="C178" s="158" t="s">
        <v>47</v>
      </c>
      <c r="D178" s="523"/>
      <c r="E178" s="524"/>
      <c r="F178" s="524"/>
      <c r="G178" s="525"/>
      <c r="H178" s="102">
        <v>234144</v>
      </c>
      <c r="I178" s="243">
        <v>190148</v>
      </c>
      <c r="J178" s="244">
        <f t="shared" si="28"/>
        <v>36128.120000000003</v>
      </c>
      <c r="K178" s="245">
        <f t="shared" si="29"/>
        <v>226276.12</v>
      </c>
      <c r="M178" s="3"/>
      <c r="N178" s="4"/>
      <c r="O178" s="5"/>
      <c r="P178" s="1"/>
      <c r="Q178" s="1"/>
      <c r="R178" s="2"/>
      <c r="S178" s="2"/>
      <c r="T178" s="2"/>
    </row>
    <row r="179" spans="1:120" ht="58.5" customHeight="1">
      <c r="A179" s="156">
        <v>4</v>
      </c>
      <c r="B179" s="157" t="s">
        <v>158</v>
      </c>
      <c r="C179" s="158" t="s">
        <v>47</v>
      </c>
      <c r="D179" s="523"/>
      <c r="E179" s="524"/>
      <c r="F179" s="524"/>
      <c r="G179" s="525"/>
      <c r="H179" s="102">
        <v>267939</v>
      </c>
      <c r="I179" s="243">
        <v>217593</v>
      </c>
      <c r="J179" s="244">
        <f t="shared" si="28"/>
        <v>41342.67</v>
      </c>
      <c r="K179" s="245">
        <f t="shared" si="29"/>
        <v>258935.66999999998</v>
      </c>
      <c r="M179" s="3"/>
      <c r="N179" s="4"/>
      <c r="O179" s="5"/>
      <c r="P179" s="1"/>
      <c r="Q179" s="1"/>
      <c r="R179" s="2"/>
      <c r="S179" s="2"/>
      <c r="T179" s="2"/>
    </row>
    <row r="180" spans="1:120" ht="33.75" customHeight="1">
      <c r="A180" s="156">
        <v>5</v>
      </c>
      <c r="B180" s="157" t="s">
        <v>160</v>
      </c>
      <c r="C180" s="158" t="s">
        <v>47</v>
      </c>
      <c r="D180" s="523"/>
      <c r="E180" s="524"/>
      <c r="F180" s="524"/>
      <c r="G180" s="525"/>
      <c r="H180" s="102">
        <v>145002</v>
      </c>
      <c r="I180" s="243">
        <v>117756</v>
      </c>
      <c r="J180" s="244">
        <f t="shared" si="28"/>
        <v>22373.64</v>
      </c>
      <c r="K180" s="245">
        <f t="shared" si="29"/>
        <v>140129.64000000001</v>
      </c>
      <c r="M180" s="3"/>
      <c r="N180" s="4"/>
      <c r="O180" s="5"/>
      <c r="P180" s="1"/>
      <c r="Q180" s="1"/>
      <c r="R180" s="2"/>
      <c r="S180" s="2"/>
      <c r="T180" s="2"/>
    </row>
    <row r="181" spans="1:120" ht="60" customHeight="1" thickBot="1">
      <c r="A181" s="166">
        <v>6</v>
      </c>
      <c r="B181" s="167" t="s">
        <v>161</v>
      </c>
      <c r="C181" s="168" t="s">
        <v>47</v>
      </c>
      <c r="D181" s="526"/>
      <c r="E181" s="527"/>
      <c r="F181" s="527"/>
      <c r="G181" s="528"/>
      <c r="H181" s="207">
        <v>175611</v>
      </c>
      <c r="I181" s="243">
        <v>142613</v>
      </c>
      <c r="J181" s="244">
        <f t="shared" si="28"/>
        <v>27096.47</v>
      </c>
      <c r="K181" s="245">
        <f t="shared" si="29"/>
        <v>169709.47</v>
      </c>
      <c r="M181" s="3"/>
      <c r="N181" s="4"/>
      <c r="O181" s="5"/>
      <c r="P181" s="1"/>
      <c r="Q181" s="1"/>
      <c r="R181" s="2"/>
      <c r="S181" s="2"/>
      <c r="T181" s="2"/>
    </row>
    <row r="182" spans="1:120" ht="15.75" thickBot="1">
      <c r="A182" s="529" t="s">
        <v>34</v>
      </c>
      <c r="B182" s="530"/>
      <c r="C182" s="530"/>
      <c r="D182" s="530"/>
      <c r="E182" s="530"/>
      <c r="F182" s="530"/>
      <c r="G182" s="531"/>
      <c r="H182" s="209">
        <f>SUM(H176:H181)</f>
        <v>1168136</v>
      </c>
      <c r="I182" s="250">
        <f>SUM(I176:I181)</f>
        <v>948641</v>
      </c>
      <c r="J182" s="250">
        <f>SUM(J176:J181)</f>
        <v>180241.79</v>
      </c>
      <c r="K182" s="251">
        <f>SUM(K176:K181)</f>
        <v>1128882.79</v>
      </c>
      <c r="M182" s="3"/>
      <c r="N182" s="4"/>
      <c r="O182" s="5"/>
      <c r="P182" s="1"/>
      <c r="Q182" s="1"/>
      <c r="R182" s="2"/>
      <c r="S182" s="2"/>
      <c r="T182" s="2"/>
    </row>
    <row r="183" spans="1:120" s="2" customFormat="1">
      <c r="I183" s="230"/>
      <c r="J183" s="230"/>
      <c r="K183" s="231"/>
      <c r="M183" s="3"/>
      <c r="N183" s="4"/>
      <c r="O183" s="5"/>
      <c r="P183" s="1"/>
      <c r="Q183" s="1"/>
    </row>
    <row r="184" spans="1:120" s="2" customFormat="1">
      <c r="H184" s="40"/>
      <c r="I184" s="230"/>
      <c r="J184" s="230"/>
      <c r="K184" s="231"/>
      <c r="M184" s="3"/>
      <c r="N184" s="4"/>
      <c r="O184" s="5"/>
      <c r="P184" s="1"/>
      <c r="Q184" s="1"/>
    </row>
    <row r="185" spans="1:120" ht="15.75">
      <c r="A185" s="210" t="s">
        <v>169</v>
      </c>
      <c r="B185" s="532" t="s">
        <v>170</v>
      </c>
      <c r="C185" s="533"/>
      <c r="D185" s="533"/>
      <c r="E185" s="533"/>
      <c r="F185" s="534"/>
      <c r="G185" s="2"/>
      <c r="H185" s="2"/>
      <c r="I185" s="230"/>
      <c r="J185" s="230"/>
      <c r="K185" s="231"/>
      <c r="M185" s="3"/>
      <c r="N185" s="4"/>
      <c r="O185" s="5"/>
      <c r="P185" s="1"/>
      <c r="Q185" s="1"/>
      <c r="R185" s="2"/>
      <c r="S185" s="2"/>
      <c r="T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</row>
    <row r="186" spans="1:120" ht="25.5" customHeight="1">
      <c r="A186" s="211">
        <v>1</v>
      </c>
      <c r="B186" s="535" t="s">
        <v>171</v>
      </c>
      <c r="C186" s="536"/>
      <c r="D186" s="536"/>
      <c r="E186" s="536"/>
      <c r="F186" s="537"/>
      <c r="G186" s="2"/>
      <c r="H186" s="40"/>
      <c r="I186" s="230"/>
      <c r="J186" s="230"/>
      <c r="K186" s="231"/>
      <c r="M186" s="3"/>
      <c r="N186" s="4"/>
      <c r="O186" s="5"/>
      <c r="P186" s="1"/>
      <c r="Q186" s="1"/>
      <c r="R186" s="2"/>
      <c r="S186" s="2"/>
      <c r="T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</row>
    <row r="187" spans="1:120" ht="29.25" customHeight="1">
      <c r="A187" s="211">
        <v>2</v>
      </c>
      <c r="B187" s="535" t="s">
        <v>172</v>
      </c>
      <c r="C187" s="536"/>
      <c r="D187" s="536"/>
      <c r="E187" s="536"/>
      <c r="F187" s="537"/>
      <c r="G187" s="2"/>
      <c r="H187" s="215"/>
      <c r="I187" s="230"/>
      <c r="J187" s="230"/>
      <c r="K187" s="231"/>
      <c r="M187" s="3"/>
      <c r="N187" s="4"/>
      <c r="O187" s="5"/>
      <c r="P187" s="1"/>
      <c r="Q187" s="1"/>
      <c r="R187" s="2"/>
      <c r="S187" s="2"/>
      <c r="T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</row>
    <row r="188" spans="1:120" ht="20.25" customHeight="1">
      <c r="A188" s="211">
        <v>3</v>
      </c>
      <c r="B188" s="212" t="s">
        <v>173</v>
      </c>
      <c r="C188" s="213"/>
      <c r="D188" s="213"/>
      <c r="E188" s="213"/>
      <c r="F188" s="214"/>
      <c r="G188" s="2"/>
      <c r="H188" s="2"/>
      <c r="I188" s="230"/>
      <c r="J188" s="230"/>
      <c r="K188" s="231"/>
      <c r="M188" s="3"/>
      <c r="N188" s="4"/>
      <c r="O188" s="5"/>
      <c r="P188" s="1"/>
      <c r="Q188" s="1"/>
      <c r="R188" s="2"/>
      <c r="S188" s="2"/>
      <c r="T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</row>
    <row r="189" spans="1:120" ht="19.5" customHeight="1">
      <c r="A189" s="211">
        <v>4</v>
      </c>
      <c r="B189" s="535" t="s">
        <v>174</v>
      </c>
      <c r="C189" s="536"/>
      <c r="D189" s="536"/>
      <c r="E189" s="536"/>
      <c r="F189" s="537"/>
      <c r="G189" s="2"/>
      <c r="H189" s="2"/>
      <c r="I189" s="230"/>
      <c r="J189" s="230"/>
      <c r="K189" s="231"/>
      <c r="M189" s="3"/>
      <c r="N189" s="4"/>
      <c r="O189" s="5"/>
      <c r="P189" s="1"/>
      <c r="Q189" s="1"/>
      <c r="R189" s="2"/>
      <c r="S189" s="2"/>
      <c r="T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</row>
    <row r="190" spans="1:120">
      <c r="A190" s="211">
        <v>5</v>
      </c>
      <c r="B190" s="216" t="s">
        <v>175</v>
      </c>
      <c r="C190" s="217"/>
      <c r="D190" s="217"/>
      <c r="E190" s="217"/>
      <c r="F190" s="218"/>
      <c r="G190" s="2"/>
      <c r="H190" s="2"/>
      <c r="I190" s="230"/>
      <c r="J190" s="230"/>
      <c r="K190" s="231"/>
      <c r="M190" s="3"/>
      <c r="N190" s="4"/>
      <c r="O190" s="5"/>
      <c r="P190" s="1"/>
      <c r="Q190" s="1"/>
      <c r="R190" s="2"/>
      <c r="S190" s="2"/>
      <c r="T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</row>
    <row r="191" spans="1:120" s="2" customFormat="1">
      <c r="A191" s="219"/>
      <c r="B191" s="220"/>
      <c r="C191" s="220"/>
      <c r="D191" s="220"/>
      <c r="E191" s="220"/>
      <c r="F191" s="220"/>
      <c r="I191" s="230"/>
      <c r="J191" s="230"/>
      <c r="K191" s="231"/>
      <c r="M191" s="3"/>
      <c r="N191" s="4"/>
      <c r="O191" s="5"/>
      <c r="P191" s="1"/>
      <c r="Q191" s="1"/>
    </row>
    <row r="192" spans="1:120" s="2" customFormat="1" ht="15.75">
      <c r="A192" s="221"/>
      <c r="B192" s="221"/>
      <c r="C192" s="221"/>
      <c r="D192" s="221"/>
      <c r="E192" s="221"/>
      <c r="F192" s="221"/>
      <c r="G192" s="221"/>
      <c r="H192" s="221"/>
      <c r="I192" s="230"/>
      <c r="J192" s="230"/>
      <c r="K192" s="231"/>
      <c r="M192" s="3"/>
      <c r="N192" s="4"/>
      <c r="O192" s="5"/>
      <c r="P192" s="1"/>
      <c r="Q192" s="1"/>
    </row>
    <row r="193" spans="1:17" s="2" customFormat="1" ht="15.75">
      <c r="A193" s="549" t="s">
        <v>176</v>
      </c>
      <c r="B193" s="549"/>
      <c r="C193" s="549"/>
      <c r="D193" s="549"/>
      <c r="E193" s="549"/>
      <c r="F193" s="549"/>
      <c r="G193" s="549"/>
      <c r="H193" s="222"/>
      <c r="I193" s="230"/>
      <c r="J193" s="230"/>
      <c r="K193" s="231"/>
      <c r="M193" s="3"/>
      <c r="N193" s="4"/>
      <c r="O193" s="5"/>
      <c r="P193" s="1"/>
      <c r="Q193" s="1"/>
    </row>
    <row r="194" spans="1:17" s="2" customFormat="1" ht="15.75">
      <c r="A194" s="547" t="s">
        <v>177</v>
      </c>
      <c r="B194" s="547"/>
      <c r="C194" s="548" t="s">
        <v>182</v>
      </c>
      <c r="D194" s="548"/>
      <c r="E194" s="548"/>
      <c r="F194" s="548"/>
      <c r="G194" s="548"/>
      <c r="H194" s="223"/>
      <c r="I194" s="230"/>
      <c r="J194" s="230"/>
      <c r="K194" s="231"/>
      <c r="M194" s="3"/>
      <c r="N194" s="4"/>
      <c r="O194" s="5"/>
      <c r="P194" s="1"/>
      <c r="Q194" s="1"/>
    </row>
    <row r="195" spans="1:17" s="2" customFormat="1" ht="15.75">
      <c r="A195" s="547" t="s">
        <v>178</v>
      </c>
      <c r="B195" s="547"/>
      <c r="C195" s="548" t="s">
        <v>183</v>
      </c>
      <c r="D195" s="548"/>
      <c r="E195" s="548"/>
      <c r="F195" s="548"/>
      <c r="G195" s="548"/>
      <c r="H195" s="223"/>
      <c r="I195" s="230"/>
      <c r="J195" s="230"/>
      <c r="K195" s="231"/>
      <c r="M195" s="3"/>
      <c r="N195" s="4"/>
      <c r="O195" s="5"/>
      <c r="P195" s="1"/>
      <c r="Q195" s="1"/>
    </row>
    <row r="196" spans="1:17" s="2" customFormat="1" ht="15.75">
      <c r="A196" s="547" t="s">
        <v>179</v>
      </c>
      <c r="B196" s="547"/>
      <c r="C196" s="548">
        <v>8628442</v>
      </c>
      <c r="D196" s="548"/>
      <c r="E196" s="548"/>
      <c r="F196" s="548"/>
      <c r="G196" s="548"/>
      <c r="H196" s="223"/>
      <c r="I196" s="230"/>
      <c r="J196" s="230"/>
      <c r="K196" s="231"/>
      <c r="M196" s="3"/>
      <c r="N196" s="4"/>
      <c r="O196" s="5"/>
      <c r="P196" s="1"/>
      <c r="Q196" s="1"/>
    </row>
    <row r="197" spans="1:17" s="2" customFormat="1" ht="15.75">
      <c r="A197" s="547" t="s">
        <v>180</v>
      </c>
      <c r="B197" s="547"/>
      <c r="C197" s="548">
        <v>3167501880</v>
      </c>
      <c r="D197" s="548"/>
      <c r="E197" s="548"/>
      <c r="F197" s="548"/>
      <c r="G197" s="548"/>
      <c r="H197" s="223"/>
      <c r="I197" s="230"/>
      <c r="J197" s="230"/>
      <c r="K197" s="231"/>
      <c r="M197" s="3"/>
      <c r="N197" s="4"/>
      <c r="O197" s="5"/>
      <c r="P197" s="1"/>
      <c r="Q197" s="1"/>
    </row>
    <row r="198" spans="1:17" s="2" customFormat="1" ht="15.75">
      <c r="A198" s="547" t="s">
        <v>181</v>
      </c>
      <c r="B198" s="547"/>
      <c r="C198" s="548" t="s">
        <v>184</v>
      </c>
      <c r="D198" s="548"/>
      <c r="E198" s="548"/>
      <c r="F198" s="548"/>
      <c r="G198" s="548"/>
      <c r="H198" s="223"/>
      <c r="I198" s="230"/>
      <c r="J198" s="230"/>
      <c r="K198" s="231"/>
      <c r="M198" s="3"/>
      <c r="N198" s="4"/>
      <c r="O198" s="5"/>
      <c r="P198" s="1"/>
      <c r="Q198" s="1"/>
    </row>
    <row r="199" spans="1:17" s="2" customFormat="1">
      <c r="I199" s="230"/>
      <c r="J199" s="230"/>
      <c r="K199" s="231"/>
      <c r="M199" s="3"/>
      <c r="N199" s="4"/>
      <c r="O199" s="5"/>
      <c r="P199" s="1"/>
      <c r="Q199" s="1"/>
    </row>
    <row r="200" spans="1:17" s="2" customFormat="1" ht="141" customHeight="1">
      <c r="B200" s="2" t="e" vm="1">
        <v>#VALUE!</v>
      </c>
      <c r="I200" s="230"/>
      <c r="J200" s="230"/>
      <c r="K200" s="231"/>
      <c r="M200" s="3"/>
      <c r="N200" s="4"/>
      <c r="O200" s="5"/>
      <c r="P200" s="1"/>
      <c r="Q200" s="1"/>
    </row>
    <row r="201" spans="1:17" s="2" customFormat="1">
      <c r="I201" s="230"/>
      <c r="J201" s="230"/>
      <c r="K201" s="231"/>
      <c r="M201" s="3"/>
      <c r="N201" s="4"/>
      <c r="O201" s="5"/>
      <c r="P201" s="1"/>
      <c r="Q201" s="1"/>
    </row>
    <row r="202" spans="1:17" s="2" customFormat="1">
      <c r="I202" s="230"/>
      <c r="J202" s="230"/>
      <c r="K202" s="231"/>
      <c r="M202" s="3"/>
      <c r="N202" s="4"/>
      <c r="O202" s="5"/>
      <c r="P202" s="1"/>
      <c r="Q202" s="1"/>
    </row>
    <row r="203" spans="1:17" s="2" customFormat="1">
      <c r="I203" s="230"/>
      <c r="J203" s="230"/>
      <c r="K203" s="231"/>
      <c r="M203" s="3"/>
      <c r="N203" s="4"/>
      <c r="O203" s="5"/>
      <c r="P203" s="1"/>
      <c r="Q203" s="1"/>
    </row>
    <row r="204" spans="1:17" s="2" customFormat="1">
      <c r="I204" s="230"/>
      <c r="J204" s="230"/>
      <c r="K204" s="231"/>
      <c r="M204" s="3"/>
      <c r="N204" s="4"/>
      <c r="O204" s="5"/>
      <c r="P204" s="1"/>
      <c r="Q204" s="1"/>
    </row>
    <row r="205" spans="1:17" s="2" customFormat="1">
      <c r="I205" s="230"/>
      <c r="J205" s="230"/>
      <c r="K205" s="231"/>
      <c r="M205" s="3"/>
      <c r="N205" s="4"/>
      <c r="O205" s="5"/>
      <c r="P205" s="1"/>
      <c r="Q205" s="1"/>
    </row>
    <row r="206" spans="1:17" s="2" customFormat="1">
      <c r="I206" s="230"/>
      <c r="J206" s="230"/>
      <c r="K206" s="231"/>
      <c r="M206" s="3"/>
      <c r="N206" s="4"/>
      <c r="O206" s="5"/>
      <c r="P206" s="1"/>
      <c r="Q206" s="1"/>
    </row>
    <row r="207" spans="1:17" s="2" customFormat="1">
      <c r="I207" s="230"/>
      <c r="J207" s="230"/>
      <c r="K207" s="231"/>
      <c r="M207" s="3"/>
      <c r="N207" s="4"/>
      <c r="O207" s="5"/>
      <c r="P207" s="1"/>
      <c r="Q207" s="1"/>
    </row>
    <row r="208" spans="1:17" s="2" customFormat="1">
      <c r="I208" s="230"/>
      <c r="J208" s="230"/>
      <c r="K208" s="231"/>
      <c r="M208" s="3"/>
      <c r="N208" s="4"/>
      <c r="O208" s="5"/>
      <c r="P208" s="1"/>
      <c r="Q208" s="1"/>
    </row>
    <row r="209" spans="9:17" s="2" customFormat="1">
      <c r="I209" s="230"/>
      <c r="J209" s="230"/>
      <c r="K209" s="231"/>
      <c r="M209" s="3"/>
      <c r="N209" s="4"/>
      <c r="O209" s="5"/>
      <c r="P209" s="1"/>
      <c r="Q209" s="1"/>
    </row>
    <row r="210" spans="9:17" s="2" customFormat="1">
      <c r="I210" s="230"/>
      <c r="J210" s="230"/>
      <c r="K210" s="231"/>
      <c r="M210" s="3"/>
      <c r="N210" s="4"/>
      <c r="O210" s="5"/>
      <c r="P210" s="1"/>
      <c r="Q210" s="1"/>
    </row>
    <row r="211" spans="9:17" s="2" customFormat="1">
      <c r="I211" s="230"/>
      <c r="J211" s="230"/>
      <c r="K211" s="231"/>
      <c r="M211" s="3"/>
      <c r="N211" s="4"/>
      <c r="O211" s="5"/>
      <c r="P211" s="1"/>
      <c r="Q211" s="1"/>
    </row>
    <row r="212" spans="9:17" s="2" customFormat="1">
      <c r="I212" s="230"/>
      <c r="J212" s="230"/>
      <c r="K212" s="231"/>
      <c r="M212" s="3"/>
      <c r="N212" s="4"/>
      <c r="O212" s="5"/>
      <c r="P212" s="1"/>
      <c r="Q212" s="1"/>
    </row>
    <row r="213" spans="9:17" s="2" customFormat="1">
      <c r="I213" s="230"/>
      <c r="J213" s="230"/>
      <c r="K213" s="231"/>
      <c r="M213" s="3"/>
      <c r="N213" s="4"/>
      <c r="O213" s="5"/>
      <c r="P213" s="1"/>
      <c r="Q213" s="1"/>
    </row>
    <row r="214" spans="9:17" s="2" customFormat="1">
      <c r="I214" s="230"/>
      <c r="J214" s="230"/>
      <c r="K214" s="231"/>
      <c r="M214" s="3"/>
      <c r="N214" s="4"/>
      <c r="O214" s="5"/>
      <c r="P214" s="1"/>
      <c r="Q214" s="1"/>
    </row>
    <row r="215" spans="9:17" s="2" customFormat="1">
      <c r="I215" s="230"/>
      <c r="J215" s="230"/>
      <c r="K215" s="231"/>
      <c r="M215" s="3"/>
      <c r="N215" s="4"/>
      <c r="O215" s="5"/>
      <c r="P215" s="1"/>
      <c r="Q215" s="1"/>
    </row>
    <row r="216" spans="9:17" s="2" customFormat="1">
      <c r="I216" s="230"/>
      <c r="J216" s="230"/>
      <c r="K216" s="231"/>
      <c r="M216" s="3"/>
      <c r="N216" s="4"/>
      <c r="O216" s="5"/>
      <c r="P216" s="1"/>
      <c r="Q216" s="1"/>
    </row>
    <row r="217" spans="9:17" s="2" customFormat="1">
      <c r="I217" s="230"/>
      <c r="J217" s="230"/>
      <c r="K217" s="231"/>
      <c r="M217" s="3"/>
      <c r="N217" s="4"/>
      <c r="O217" s="5"/>
      <c r="P217" s="1"/>
      <c r="Q217" s="1"/>
    </row>
    <row r="218" spans="9:17" s="2" customFormat="1">
      <c r="I218" s="230"/>
      <c r="J218" s="230"/>
      <c r="K218" s="231"/>
      <c r="M218" s="3"/>
      <c r="N218" s="4"/>
      <c r="O218" s="5"/>
      <c r="P218" s="1"/>
      <c r="Q218" s="1"/>
    </row>
    <row r="219" spans="9:17" s="2" customFormat="1">
      <c r="I219" s="230"/>
      <c r="J219" s="230"/>
      <c r="K219" s="231"/>
      <c r="M219" s="3"/>
      <c r="N219" s="4"/>
      <c r="O219" s="5"/>
      <c r="P219" s="1"/>
      <c r="Q219" s="1"/>
    </row>
    <row r="220" spans="9:17" s="2" customFormat="1">
      <c r="I220" s="230"/>
      <c r="J220" s="230"/>
      <c r="K220" s="231"/>
      <c r="M220" s="3"/>
      <c r="N220" s="4"/>
      <c r="O220" s="5"/>
      <c r="P220" s="1"/>
      <c r="Q220" s="1"/>
    </row>
    <row r="221" spans="9:17" s="2" customFormat="1">
      <c r="I221" s="230"/>
      <c r="J221" s="230"/>
      <c r="K221" s="231"/>
      <c r="M221" s="3"/>
      <c r="N221" s="4"/>
      <c r="O221" s="5"/>
      <c r="P221" s="1"/>
      <c r="Q221" s="1"/>
    </row>
    <row r="222" spans="9:17" s="2" customFormat="1">
      <c r="I222" s="230"/>
      <c r="J222" s="230"/>
      <c r="K222" s="231"/>
      <c r="M222" s="3"/>
      <c r="N222" s="4"/>
      <c r="O222" s="5"/>
      <c r="P222" s="1"/>
      <c r="Q222" s="1"/>
    </row>
    <row r="223" spans="9:17" s="2" customFormat="1">
      <c r="I223" s="230"/>
      <c r="J223" s="230"/>
      <c r="K223" s="231"/>
      <c r="M223" s="3"/>
      <c r="N223" s="4"/>
      <c r="O223" s="5"/>
      <c r="P223" s="1"/>
      <c r="Q223" s="1"/>
    </row>
    <row r="224" spans="9:17" s="2" customFormat="1">
      <c r="I224" s="230"/>
      <c r="J224" s="230"/>
      <c r="K224" s="231"/>
      <c r="M224" s="3"/>
      <c r="N224" s="4"/>
      <c r="O224" s="5"/>
      <c r="P224" s="1"/>
      <c r="Q224" s="1"/>
    </row>
    <row r="225" spans="9:17" s="2" customFormat="1">
      <c r="I225" s="230"/>
      <c r="J225" s="230"/>
      <c r="K225" s="231"/>
      <c r="M225" s="3"/>
      <c r="N225" s="4"/>
      <c r="O225" s="5"/>
      <c r="P225" s="1"/>
      <c r="Q225" s="1"/>
    </row>
    <row r="226" spans="9:17" s="2" customFormat="1">
      <c r="I226" s="230"/>
      <c r="J226" s="230"/>
      <c r="K226" s="231"/>
      <c r="M226" s="3"/>
      <c r="N226" s="4"/>
      <c r="O226" s="5"/>
      <c r="P226" s="1"/>
      <c r="Q226" s="1"/>
    </row>
    <row r="227" spans="9:17" s="2" customFormat="1">
      <c r="I227" s="230"/>
      <c r="J227" s="230"/>
      <c r="K227" s="231"/>
      <c r="M227" s="3"/>
      <c r="N227" s="4"/>
      <c r="O227" s="5"/>
      <c r="P227" s="1"/>
      <c r="Q227" s="1"/>
    </row>
    <row r="228" spans="9:17" s="2" customFormat="1">
      <c r="I228" s="230"/>
      <c r="J228" s="230"/>
      <c r="K228" s="231"/>
      <c r="M228" s="3"/>
      <c r="N228" s="4"/>
      <c r="O228" s="5"/>
      <c r="P228" s="1"/>
      <c r="Q228" s="1"/>
    </row>
    <row r="229" spans="9:17" s="2" customFormat="1">
      <c r="I229" s="230"/>
      <c r="J229" s="230"/>
      <c r="K229" s="231"/>
      <c r="M229" s="3"/>
      <c r="N229" s="4"/>
      <c r="O229" s="5"/>
      <c r="P229" s="1"/>
      <c r="Q229" s="1"/>
    </row>
    <row r="230" spans="9:17" s="2" customFormat="1">
      <c r="I230" s="230"/>
      <c r="J230" s="230"/>
      <c r="K230" s="231"/>
      <c r="M230" s="3"/>
      <c r="N230" s="4"/>
      <c r="O230" s="5"/>
      <c r="P230" s="1"/>
      <c r="Q230" s="1"/>
    </row>
    <row r="231" spans="9:17" s="2" customFormat="1">
      <c r="I231" s="230"/>
      <c r="J231" s="230"/>
      <c r="K231" s="231"/>
      <c r="M231" s="3"/>
      <c r="N231" s="4"/>
      <c r="O231" s="5"/>
      <c r="P231" s="1"/>
      <c r="Q231" s="1"/>
    </row>
    <row r="232" spans="9:17" s="2" customFormat="1">
      <c r="I232" s="230"/>
      <c r="J232" s="230"/>
      <c r="K232" s="231"/>
      <c r="M232" s="3"/>
      <c r="N232" s="4"/>
      <c r="O232" s="5"/>
      <c r="P232" s="1"/>
      <c r="Q232" s="1"/>
    </row>
    <row r="233" spans="9:17" s="2" customFormat="1">
      <c r="I233" s="230"/>
      <c r="J233" s="230"/>
      <c r="K233" s="231"/>
      <c r="M233" s="3"/>
      <c r="N233" s="4"/>
      <c r="O233" s="5"/>
      <c r="P233" s="1"/>
      <c r="Q233" s="1"/>
    </row>
    <row r="234" spans="9:17" s="2" customFormat="1">
      <c r="I234" s="230"/>
      <c r="J234" s="230"/>
      <c r="K234" s="231"/>
      <c r="M234" s="3"/>
      <c r="N234" s="4"/>
      <c r="O234" s="5"/>
      <c r="P234" s="1"/>
      <c r="Q234" s="1"/>
    </row>
    <row r="235" spans="9:17" s="2" customFormat="1">
      <c r="I235" s="230"/>
      <c r="J235" s="230"/>
      <c r="K235" s="231"/>
      <c r="M235" s="3"/>
      <c r="N235" s="4"/>
      <c r="O235" s="5"/>
      <c r="P235" s="1"/>
      <c r="Q235" s="1"/>
    </row>
    <row r="236" spans="9:17" s="2" customFormat="1">
      <c r="I236" s="230"/>
      <c r="J236" s="230"/>
      <c r="K236" s="231"/>
      <c r="M236" s="3"/>
      <c r="N236" s="4"/>
      <c r="O236" s="5"/>
      <c r="P236" s="1"/>
      <c r="Q236" s="1"/>
    </row>
    <row r="237" spans="9:17" s="2" customFormat="1">
      <c r="I237" s="230"/>
      <c r="J237" s="230"/>
      <c r="K237" s="231"/>
      <c r="M237" s="3"/>
      <c r="N237" s="4"/>
      <c r="O237" s="5"/>
      <c r="P237" s="1"/>
      <c r="Q237" s="1"/>
    </row>
    <row r="238" spans="9:17" s="2" customFormat="1">
      <c r="I238" s="230"/>
      <c r="J238" s="230"/>
      <c r="K238" s="231"/>
      <c r="M238" s="3"/>
      <c r="N238" s="4"/>
      <c r="O238" s="5"/>
      <c r="P238" s="1"/>
      <c r="Q238" s="1"/>
    </row>
    <row r="239" spans="9:17" s="2" customFormat="1">
      <c r="I239" s="230"/>
      <c r="J239" s="230"/>
      <c r="K239" s="231"/>
      <c r="M239" s="3"/>
      <c r="N239" s="4"/>
      <c r="O239" s="5"/>
      <c r="P239" s="1"/>
      <c r="Q239" s="1"/>
    </row>
    <row r="240" spans="9:17" s="2" customFormat="1">
      <c r="I240" s="230"/>
      <c r="J240" s="230"/>
      <c r="K240" s="231"/>
      <c r="M240" s="3"/>
      <c r="N240" s="4"/>
      <c r="O240" s="5"/>
      <c r="P240" s="1"/>
      <c r="Q240" s="1"/>
    </row>
    <row r="241" spans="9:17" s="2" customFormat="1">
      <c r="I241" s="230"/>
      <c r="J241" s="230"/>
      <c r="K241" s="231"/>
      <c r="M241" s="3"/>
      <c r="N241" s="4"/>
      <c r="O241" s="5"/>
      <c r="P241" s="1"/>
      <c r="Q241" s="1"/>
    </row>
    <row r="242" spans="9:17" s="2" customFormat="1">
      <c r="I242" s="230"/>
      <c r="J242" s="230"/>
      <c r="K242" s="231"/>
      <c r="M242" s="3"/>
      <c r="N242" s="4"/>
      <c r="O242" s="5"/>
      <c r="P242" s="1"/>
      <c r="Q242" s="1"/>
    </row>
    <row r="243" spans="9:17" s="2" customFormat="1">
      <c r="I243" s="230"/>
      <c r="J243" s="230"/>
      <c r="K243" s="231"/>
      <c r="M243" s="3"/>
      <c r="N243" s="4"/>
      <c r="O243" s="5"/>
      <c r="P243" s="1"/>
      <c r="Q243" s="1"/>
    </row>
    <row r="244" spans="9:17" s="2" customFormat="1">
      <c r="I244" s="230"/>
      <c r="J244" s="230"/>
      <c r="K244" s="231"/>
      <c r="M244" s="3"/>
      <c r="N244" s="4"/>
      <c r="O244" s="5"/>
      <c r="P244" s="1"/>
      <c r="Q244" s="1"/>
    </row>
    <row r="245" spans="9:17" s="2" customFormat="1">
      <c r="I245" s="230"/>
      <c r="J245" s="230"/>
      <c r="K245" s="231"/>
      <c r="M245" s="3"/>
      <c r="N245" s="4"/>
      <c r="O245" s="5"/>
      <c r="P245" s="1"/>
      <c r="Q245" s="1"/>
    </row>
    <row r="246" spans="9:17" s="2" customFormat="1">
      <c r="I246" s="230"/>
      <c r="J246" s="230"/>
      <c r="K246" s="231"/>
      <c r="M246" s="3"/>
      <c r="N246" s="4"/>
      <c r="O246" s="5"/>
      <c r="P246" s="1"/>
      <c r="Q246" s="1"/>
    </row>
    <row r="247" spans="9:17" s="2" customFormat="1">
      <c r="I247" s="230"/>
      <c r="J247" s="230"/>
      <c r="K247" s="231"/>
      <c r="M247" s="3"/>
      <c r="N247" s="4"/>
      <c r="O247" s="5"/>
      <c r="P247" s="1"/>
      <c r="Q247" s="1"/>
    </row>
    <row r="248" spans="9:17" s="2" customFormat="1">
      <c r="I248" s="230"/>
      <c r="J248" s="230"/>
      <c r="K248" s="231"/>
      <c r="M248" s="3"/>
      <c r="N248" s="4"/>
      <c r="O248" s="5"/>
      <c r="P248" s="1"/>
      <c r="Q248" s="1"/>
    </row>
    <row r="249" spans="9:17" s="2" customFormat="1">
      <c r="I249" s="230"/>
      <c r="J249" s="230"/>
      <c r="K249" s="231"/>
      <c r="M249" s="3"/>
      <c r="N249" s="4"/>
      <c r="O249" s="5"/>
      <c r="P249" s="1"/>
      <c r="Q249" s="1"/>
    </row>
    <row r="250" spans="9:17" s="2" customFormat="1">
      <c r="I250" s="230"/>
      <c r="J250" s="230"/>
      <c r="K250" s="231"/>
      <c r="M250" s="3"/>
      <c r="N250" s="4"/>
      <c r="O250" s="5"/>
      <c r="P250" s="1"/>
      <c r="Q250" s="1"/>
    </row>
    <row r="251" spans="9:17" s="2" customFormat="1">
      <c r="I251" s="230"/>
      <c r="J251" s="230"/>
      <c r="K251" s="231"/>
      <c r="M251" s="3"/>
      <c r="N251" s="4"/>
      <c r="O251" s="5"/>
      <c r="P251" s="1"/>
      <c r="Q251" s="1"/>
    </row>
    <row r="252" spans="9:17" s="2" customFormat="1">
      <c r="I252" s="230"/>
      <c r="J252" s="230"/>
      <c r="K252" s="231"/>
      <c r="M252" s="3"/>
      <c r="N252" s="4"/>
      <c r="O252" s="5"/>
      <c r="P252" s="1"/>
      <c r="Q252" s="1"/>
    </row>
    <row r="253" spans="9:17" s="2" customFormat="1">
      <c r="I253" s="230"/>
      <c r="J253" s="230"/>
      <c r="K253" s="231"/>
      <c r="M253" s="3"/>
      <c r="N253" s="4"/>
      <c r="O253" s="5"/>
      <c r="P253" s="1"/>
      <c r="Q253" s="1"/>
    </row>
    <row r="254" spans="9:17" s="2" customFormat="1">
      <c r="I254" s="230"/>
      <c r="J254" s="230"/>
      <c r="K254" s="231"/>
      <c r="M254" s="3"/>
      <c r="N254" s="4"/>
      <c r="O254" s="5"/>
      <c r="P254" s="1"/>
      <c r="Q254" s="1"/>
    </row>
    <row r="255" spans="9:17" s="2" customFormat="1">
      <c r="I255" s="230"/>
      <c r="J255" s="230"/>
      <c r="K255" s="231"/>
      <c r="M255" s="3"/>
      <c r="N255" s="4"/>
      <c r="O255" s="5"/>
      <c r="P255" s="1"/>
      <c r="Q255" s="1"/>
    </row>
    <row r="256" spans="9:17" s="2" customFormat="1">
      <c r="I256" s="230"/>
      <c r="J256" s="230"/>
      <c r="K256" s="231"/>
      <c r="M256" s="3"/>
      <c r="N256" s="4"/>
      <c r="O256" s="5"/>
      <c r="P256" s="1"/>
      <c r="Q256" s="1"/>
    </row>
    <row r="257" spans="9:17" s="2" customFormat="1">
      <c r="I257" s="230"/>
      <c r="J257" s="230"/>
      <c r="K257" s="231"/>
      <c r="M257" s="3"/>
      <c r="N257" s="4"/>
      <c r="O257" s="5"/>
      <c r="P257" s="1"/>
      <c r="Q257" s="1"/>
    </row>
    <row r="258" spans="9:17" s="2" customFormat="1">
      <c r="I258" s="230"/>
      <c r="J258" s="230"/>
      <c r="K258" s="231"/>
      <c r="M258" s="3"/>
      <c r="N258" s="4"/>
      <c r="O258" s="5"/>
      <c r="P258" s="1"/>
      <c r="Q258" s="1"/>
    </row>
    <row r="259" spans="9:17" s="2" customFormat="1">
      <c r="I259" s="230"/>
      <c r="J259" s="230"/>
      <c r="K259" s="231"/>
      <c r="M259" s="3"/>
      <c r="N259" s="4"/>
      <c r="O259" s="5"/>
      <c r="P259" s="1"/>
      <c r="Q259" s="1"/>
    </row>
    <row r="260" spans="9:17" s="2" customFormat="1">
      <c r="I260" s="230"/>
      <c r="J260" s="230"/>
      <c r="K260" s="231"/>
      <c r="M260" s="3"/>
      <c r="N260" s="4"/>
      <c r="O260" s="5"/>
      <c r="P260" s="1"/>
      <c r="Q260" s="1"/>
    </row>
    <row r="261" spans="9:17" s="2" customFormat="1">
      <c r="I261" s="230"/>
      <c r="J261" s="230"/>
      <c r="K261" s="231"/>
      <c r="M261" s="3"/>
      <c r="N261" s="4"/>
      <c r="O261" s="5"/>
      <c r="P261" s="1"/>
      <c r="Q261" s="1"/>
    </row>
    <row r="262" spans="9:17" s="2" customFormat="1">
      <c r="I262" s="230"/>
      <c r="J262" s="230"/>
      <c r="K262" s="231"/>
      <c r="M262" s="3"/>
      <c r="N262" s="4"/>
      <c r="O262" s="5"/>
      <c r="P262" s="1"/>
      <c r="Q262" s="1"/>
    </row>
    <row r="263" spans="9:17" s="2" customFormat="1">
      <c r="I263" s="230"/>
      <c r="J263" s="230"/>
      <c r="K263" s="231"/>
      <c r="M263" s="3"/>
      <c r="N263" s="4"/>
      <c r="O263" s="5"/>
      <c r="P263" s="1"/>
      <c r="Q263" s="1"/>
    </row>
    <row r="264" spans="9:17" s="2" customFormat="1">
      <c r="I264" s="230"/>
      <c r="J264" s="230"/>
      <c r="K264" s="231"/>
      <c r="M264" s="3"/>
      <c r="N264" s="4"/>
      <c r="O264" s="5"/>
      <c r="P264" s="1"/>
      <c r="Q264" s="1"/>
    </row>
    <row r="265" spans="9:17" s="2" customFormat="1">
      <c r="I265" s="230"/>
      <c r="J265" s="230"/>
      <c r="K265" s="231"/>
      <c r="M265" s="3"/>
      <c r="N265" s="4"/>
      <c r="O265" s="5"/>
      <c r="P265" s="1"/>
      <c r="Q265" s="1"/>
    </row>
    <row r="266" spans="9:17" s="2" customFormat="1">
      <c r="I266" s="230"/>
      <c r="J266" s="230"/>
      <c r="K266" s="231"/>
      <c r="M266" s="3"/>
      <c r="N266" s="4"/>
      <c r="O266" s="5"/>
      <c r="P266" s="1"/>
      <c r="Q266" s="1"/>
    </row>
    <row r="267" spans="9:17" s="2" customFormat="1">
      <c r="I267" s="230"/>
      <c r="J267" s="230"/>
      <c r="K267" s="231"/>
      <c r="M267" s="3"/>
      <c r="N267" s="4"/>
      <c r="O267" s="5"/>
      <c r="P267" s="1"/>
      <c r="Q267" s="1"/>
    </row>
    <row r="268" spans="9:17" s="2" customFormat="1">
      <c r="I268" s="230"/>
      <c r="J268" s="230"/>
      <c r="K268" s="231"/>
      <c r="M268" s="3"/>
      <c r="N268" s="4"/>
      <c r="O268" s="5"/>
      <c r="P268" s="1"/>
      <c r="Q268" s="1"/>
    </row>
    <row r="269" spans="9:17" s="2" customFormat="1">
      <c r="I269" s="230"/>
      <c r="J269" s="230"/>
      <c r="K269" s="231"/>
      <c r="M269" s="3"/>
      <c r="N269" s="4"/>
      <c r="O269" s="5"/>
      <c r="P269" s="1"/>
      <c r="Q269" s="1"/>
    </row>
    <row r="270" spans="9:17" s="2" customFormat="1">
      <c r="I270" s="230"/>
      <c r="J270" s="230"/>
      <c r="K270" s="231"/>
      <c r="M270" s="3"/>
      <c r="N270" s="4"/>
      <c r="O270" s="5"/>
      <c r="P270" s="1"/>
      <c r="Q270" s="1"/>
    </row>
    <row r="271" spans="9:17" s="2" customFormat="1">
      <c r="I271" s="230"/>
      <c r="J271" s="230"/>
      <c r="K271" s="231"/>
      <c r="M271" s="3"/>
      <c r="N271" s="4"/>
      <c r="O271" s="5"/>
      <c r="P271" s="1"/>
      <c r="Q271" s="1"/>
    </row>
    <row r="272" spans="9:17" s="2" customFormat="1">
      <c r="I272" s="230"/>
      <c r="J272" s="230"/>
      <c r="K272" s="231"/>
      <c r="M272" s="3"/>
      <c r="N272" s="4"/>
      <c r="O272" s="5"/>
      <c r="P272" s="1"/>
      <c r="Q272" s="1"/>
    </row>
    <row r="273" spans="9:17" s="2" customFormat="1">
      <c r="I273" s="230"/>
      <c r="J273" s="230"/>
      <c r="K273" s="231"/>
      <c r="M273" s="3"/>
      <c r="N273" s="4"/>
      <c r="O273" s="5"/>
      <c r="P273" s="1"/>
      <c r="Q273" s="1"/>
    </row>
    <row r="274" spans="9:17" s="2" customFormat="1">
      <c r="I274" s="230"/>
      <c r="J274" s="230"/>
      <c r="K274" s="231"/>
      <c r="M274" s="3"/>
      <c r="N274" s="4"/>
      <c r="O274" s="5"/>
      <c r="P274" s="1"/>
      <c r="Q274" s="1"/>
    </row>
    <row r="275" spans="9:17" s="2" customFormat="1">
      <c r="I275" s="230"/>
      <c r="J275" s="230"/>
      <c r="K275" s="231"/>
      <c r="M275" s="3"/>
      <c r="N275" s="4"/>
      <c r="O275" s="5"/>
      <c r="P275" s="1"/>
      <c r="Q275" s="1"/>
    </row>
    <row r="276" spans="9:17" s="2" customFormat="1">
      <c r="I276" s="230"/>
      <c r="J276" s="230"/>
      <c r="K276" s="231"/>
      <c r="M276" s="3"/>
      <c r="N276" s="4"/>
      <c r="O276" s="5"/>
      <c r="P276" s="1"/>
      <c r="Q276" s="1"/>
    </row>
    <row r="277" spans="9:17" s="2" customFormat="1">
      <c r="I277" s="230"/>
      <c r="J277" s="230"/>
      <c r="K277" s="231"/>
      <c r="M277" s="3"/>
      <c r="N277" s="4"/>
      <c r="O277" s="5"/>
      <c r="P277" s="1"/>
      <c r="Q277" s="1"/>
    </row>
    <row r="278" spans="9:17" s="2" customFormat="1">
      <c r="I278" s="230"/>
      <c r="J278" s="230"/>
      <c r="K278" s="231"/>
      <c r="M278" s="3"/>
      <c r="N278" s="4"/>
      <c r="O278" s="5"/>
      <c r="P278" s="1"/>
      <c r="Q278" s="1"/>
    </row>
    <row r="279" spans="9:17" s="2" customFormat="1">
      <c r="I279" s="230"/>
      <c r="J279" s="230"/>
      <c r="K279" s="231"/>
      <c r="M279" s="3"/>
      <c r="N279" s="4"/>
      <c r="O279" s="5"/>
      <c r="P279" s="1"/>
      <c r="Q279" s="1"/>
    </row>
    <row r="280" spans="9:17" s="2" customFormat="1">
      <c r="I280" s="230"/>
      <c r="J280" s="230"/>
      <c r="K280" s="231"/>
      <c r="M280" s="3"/>
      <c r="N280" s="4"/>
      <c r="O280" s="5"/>
      <c r="P280" s="1"/>
      <c r="Q280" s="1"/>
    </row>
    <row r="281" spans="9:17" s="2" customFormat="1">
      <c r="I281" s="230"/>
      <c r="J281" s="230"/>
      <c r="K281" s="231"/>
      <c r="M281" s="3"/>
      <c r="N281" s="4"/>
      <c r="O281" s="5"/>
      <c r="P281" s="1"/>
      <c r="Q281" s="1"/>
    </row>
    <row r="282" spans="9:17" s="2" customFormat="1">
      <c r="I282" s="230"/>
      <c r="J282" s="230"/>
      <c r="K282" s="231"/>
      <c r="M282" s="3"/>
      <c r="N282" s="4"/>
      <c r="O282" s="5"/>
      <c r="P282" s="1"/>
      <c r="Q282" s="1"/>
    </row>
    <row r="283" spans="9:17" s="2" customFormat="1">
      <c r="I283" s="230"/>
      <c r="J283" s="230"/>
      <c r="K283" s="231"/>
      <c r="M283" s="3"/>
      <c r="N283" s="4"/>
      <c r="O283" s="5"/>
      <c r="P283" s="1"/>
      <c r="Q283" s="1"/>
    </row>
    <row r="284" spans="9:17" s="2" customFormat="1">
      <c r="I284" s="230"/>
      <c r="J284" s="230"/>
      <c r="K284" s="231"/>
      <c r="M284" s="3"/>
      <c r="N284" s="4"/>
      <c r="O284" s="5"/>
      <c r="P284" s="1"/>
      <c r="Q284" s="1"/>
    </row>
    <row r="285" spans="9:17" s="2" customFormat="1">
      <c r="I285" s="230"/>
      <c r="J285" s="230"/>
      <c r="K285" s="231"/>
      <c r="M285" s="3"/>
      <c r="N285" s="4"/>
      <c r="O285" s="5"/>
      <c r="P285" s="1"/>
      <c r="Q285" s="1"/>
    </row>
    <row r="286" spans="9:17" s="2" customFormat="1">
      <c r="I286" s="230"/>
      <c r="J286" s="230"/>
      <c r="K286" s="231"/>
      <c r="M286" s="3"/>
      <c r="N286" s="4"/>
      <c r="O286" s="5"/>
      <c r="P286" s="1"/>
      <c r="Q286" s="1"/>
    </row>
    <row r="287" spans="9:17" s="2" customFormat="1">
      <c r="I287" s="230"/>
      <c r="J287" s="230"/>
      <c r="K287" s="231"/>
      <c r="M287" s="3"/>
      <c r="N287" s="4"/>
      <c r="O287" s="5"/>
      <c r="P287" s="1"/>
      <c r="Q287" s="1"/>
    </row>
    <row r="288" spans="9:17" s="2" customFormat="1">
      <c r="I288" s="230"/>
      <c r="J288" s="230"/>
      <c r="K288" s="231"/>
      <c r="M288" s="3"/>
      <c r="N288" s="4"/>
      <c r="O288" s="5"/>
      <c r="P288" s="1"/>
      <c r="Q288" s="1"/>
    </row>
    <row r="289" spans="9:17" s="2" customFormat="1">
      <c r="I289" s="230"/>
      <c r="J289" s="230"/>
      <c r="K289" s="231"/>
      <c r="M289" s="3"/>
      <c r="N289" s="4"/>
      <c r="O289" s="5"/>
      <c r="P289" s="1"/>
      <c r="Q289" s="1"/>
    </row>
    <row r="290" spans="9:17" s="2" customFormat="1">
      <c r="I290" s="230"/>
      <c r="J290" s="230"/>
      <c r="K290" s="231"/>
      <c r="M290" s="3"/>
      <c r="N290" s="4"/>
      <c r="O290" s="5"/>
      <c r="P290" s="1"/>
      <c r="Q290" s="1"/>
    </row>
    <row r="291" spans="9:17" s="2" customFormat="1">
      <c r="I291" s="230"/>
      <c r="J291" s="230"/>
      <c r="K291" s="231"/>
      <c r="M291" s="3"/>
      <c r="N291" s="4"/>
      <c r="O291" s="5"/>
      <c r="P291" s="1"/>
      <c r="Q291" s="1"/>
    </row>
    <row r="292" spans="9:17" s="2" customFormat="1">
      <c r="I292" s="230"/>
      <c r="J292" s="230"/>
      <c r="K292" s="231"/>
      <c r="M292" s="3"/>
      <c r="N292" s="4"/>
      <c r="O292" s="5"/>
      <c r="P292" s="1"/>
      <c r="Q292" s="1"/>
    </row>
    <row r="293" spans="9:17" s="2" customFormat="1">
      <c r="I293" s="230"/>
      <c r="J293" s="230"/>
      <c r="K293" s="231"/>
      <c r="M293" s="3"/>
      <c r="N293" s="4"/>
      <c r="O293" s="5"/>
      <c r="P293" s="1"/>
      <c r="Q293" s="1"/>
    </row>
  </sheetData>
  <mergeCells count="166">
    <mergeCell ref="A197:B197"/>
    <mergeCell ref="C197:G197"/>
    <mergeCell ref="A198:B198"/>
    <mergeCell ref="C198:G198"/>
    <mergeCell ref="A193:G193"/>
    <mergeCell ref="A194:B194"/>
    <mergeCell ref="C194:G194"/>
    <mergeCell ref="A195:B195"/>
    <mergeCell ref="C195:G195"/>
    <mergeCell ref="A196:B196"/>
    <mergeCell ref="C196:G196"/>
    <mergeCell ref="D176:G181"/>
    <mergeCell ref="A182:G182"/>
    <mergeCell ref="B185:F185"/>
    <mergeCell ref="B186:F186"/>
    <mergeCell ref="B187:F187"/>
    <mergeCell ref="B189:F189"/>
    <mergeCell ref="D163:G168"/>
    <mergeCell ref="A169:G169"/>
    <mergeCell ref="A172:K173"/>
    <mergeCell ref="A174:A175"/>
    <mergeCell ref="B174:B175"/>
    <mergeCell ref="C174:C175"/>
    <mergeCell ref="D174:D175"/>
    <mergeCell ref="E174:G174"/>
    <mergeCell ref="H174:H175"/>
    <mergeCell ref="I174:K174"/>
    <mergeCell ref="D150:G155"/>
    <mergeCell ref="A156:G156"/>
    <mergeCell ref="A159:K160"/>
    <mergeCell ref="A161:A162"/>
    <mergeCell ref="B161:B162"/>
    <mergeCell ref="C161:C162"/>
    <mergeCell ref="D161:D162"/>
    <mergeCell ref="E161:G161"/>
    <mergeCell ref="H161:H162"/>
    <mergeCell ref="I161:K161"/>
    <mergeCell ref="D137:G142"/>
    <mergeCell ref="A143:G143"/>
    <mergeCell ref="A146:K147"/>
    <mergeCell ref="A148:A149"/>
    <mergeCell ref="B148:B149"/>
    <mergeCell ref="C148:C149"/>
    <mergeCell ref="D148:D149"/>
    <mergeCell ref="E148:G148"/>
    <mergeCell ref="H148:H149"/>
    <mergeCell ref="I148:K148"/>
    <mergeCell ref="D124:G129"/>
    <mergeCell ref="A130:G130"/>
    <mergeCell ref="A133:K134"/>
    <mergeCell ref="A135:A136"/>
    <mergeCell ref="B135:B136"/>
    <mergeCell ref="C135:C136"/>
    <mergeCell ref="D135:D136"/>
    <mergeCell ref="E135:G135"/>
    <mergeCell ref="H135:H136"/>
    <mergeCell ref="I135:K135"/>
    <mergeCell ref="D111:G116"/>
    <mergeCell ref="A117:G117"/>
    <mergeCell ref="A120:K121"/>
    <mergeCell ref="A122:A123"/>
    <mergeCell ref="B122:B123"/>
    <mergeCell ref="C122:C123"/>
    <mergeCell ref="D122:D123"/>
    <mergeCell ref="E122:G122"/>
    <mergeCell ref="H122:H123"/>
    <mergeCell ref="I122:K122"/>
    <mergeCell ref="D98:G103"/>
    <mergeCell ref="A104:G104"/>
    <mergeCell ref="A107:K108"/>
    <mergeCell ref="A109:A110"/>
    <mergeCell ref="B109:B110"/>
    <mergeCell ref="C109:C110"/>
    <mergeCell ref="D109:D110"/>
    <mergeCell ref="E109:G109"/>
    <mergeCell ref="H109:H110"/>
    <mergeCell ref="I109:K109"/>
    <mergeCell ref="D75:G84"/>
    <mergeCell ref="A91:C91"/>
    <mergeCell ref="A94:K95"/>
    <mergeCell ref="A96:A97"/>
    <mergeCell ref="B96:B97"/>
    <mergeCell ref="C96:C97"/>
    <mergeCell ref="D96:D97"/>
    <mergeCell ref="E96:G96"/>
    <mergeCell ref="H96:H97"/>
    <mergeCell ref="I96:K96"/>
    <mergeCell ref="Q71:Q72"/>
    <mergeCell ref="A72:A74"/>
    <mergeCell ref="B72:B74"/>
    <mergeCell ref="C72:C74"/>
    <mergeCell ref="D72:D74"/>
    <mergeCell ref="E72:G72"/>
    <mergeCell ref="H72:H74"/>
    <mergeCell ref="I72:K72"/>
    <mergeCell ref="E73:G73"/>
    <mergeCell ref="I73:K73"/>
    <mergeCell ref="A67:C67"/>
    <mergeCell ref="A70:K71"/>
    <mergeCell ref="M71:M72"/>
    <mergeCell ref="N71:N72"/>
    <mergeCell ref="O71:O72"/>
    <mergeCell ref="P71:P72"/>
    <mergeCell ref="I48:K48"/>
    <mergeCell ref="E49:G49"/>
    <mergeCell ref="I49:K49"/>
    <mergeCell ref="D51:G60"/>
    <mergeCell ref="M64:M67"/>
    <mergeCell ref="N64:N67"/>
    <mergeCell ref="M41:M46"/>
    <mergeCell ref="N41:N46"/>
    <mergeCell ref="B24:B26"/>
    <mergeCell ref="C24:C26"/>
    <mergeCell ref="D24:D26"/>
    <mergeCell ref="E24:G24"/>
    <mergeCell ref="H24:H26"/>
    <mergeCell ref="I24:K24"/>
    <mergeCell ref="E25:G25"/>
    <mergeCell ref="I25:K25"/>
    <mergeCell ref="A43:C43"/>
    <mergeCell ref="A46:K47"/>
    <mergeCell ref="M47:M58"/>
    <mergeCell ref="N47:N58"/>
    <mergeCell ref="A48:A50"/>
    <mergeCell ref="B48:B50"/>
    <mergeCell ref="C48:C50"/>
    <mergeCell ref="D48:D50"/>
    <mergeCell ref="E48:G48"/>
    <mergeCell ref="H48:H50"/>
    <mergeCell ref="A17:C17"/>
    <mergeCell ref="B18:C18"/>
    <mergeCell ref="M18:M24"/>
    <mergeCell ref="N18:N24"/>
    <mergeCell ref="B19:C19"/>
    <mergeCell ref="B21:C21"/>
    <mergeCell ref="A22:K23"/>
    <mergeCell ref="A24:A26"/>
    <mergeCell ref="D27:G36"/>
    <mergeCell ref="M29:M34"/>
    <mergeCell ref="N29:N34"/>
    <mergeCell ref="M35:M40"/>
    <mergeCell ref="N35:N40"/>
    <mergeCell ref="A8:A10"/>
    <mergeCell ref="B8:B10"/>
    <mergeCell ref="C8:F8"/>
    <mergeCell ref="M8:M9"/>
    <mergeCell ref="N8:N9"/>
    <mergeCell ref="O8:O9"/>
    <mergeCell ref="A1:B3"/>
    <mergeCell ref="C1:O1"/>
    <mergeCell ref="C2:O2"/>
    <mergeCell ref="C3:O3"/>
    <mergeCell ref="A6:F7"/>
    <mergeCell ref="M6:T7"/>
    <mergeCell ref="P8:P9"/>
    <mergeCell ref="Q8:Q9"/>
    <mergeCell ref="R8:T8"/>
    <mergeCell ref="C9:C10"/>
    <mergeCell ref="D9:F9"/>
    <mergeCell ref="M10:M16"/>
    <mergeCell ref="N10:N16"/>
    <mergeCell ref="C11:C14"/>
    <mergeCell ref="D11:D14"/>
    <mergeCell ref="E11:E14"/>
    <mergeCell ref="F11:F14"/>
    <mergeCell ref="A15:B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Aragon</dc:creator>
  <cp:lastModifiedBy>YENNY RODRIGUEZ</cp:lastModifiedBy>
  <dcterms:created xsi:type="dcterms:W3CDTF">2025-06-19T21:54:29Z</dcterms:created>
  <dcterms:modified xsi:type="dcterms:W3CDTF">2025-07-11T14:22:56Z</dcterms:modified>
</cp:coreProperties>
</file>