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berna\OneDrive\Documentos\2025\Cota\JULIO\20 DE JULIO FORMATO NUEVO\"/>
    </mc:Choice>
  </mc:AlternateContent>
  <bookViews>
    <workbookView xWindow="0" yWindow="0" windowWidth="19200" windowHeight="5770"/>
  </bookViews>
  <sheets>
    <sheet name="Sheet1"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6" i="1" l="1"/>
  <c r="M7" i="1"/>
  <c r="M8" i="1"/>
  <c r="M9" i="1"/>
  <c r="M10" i="1"/>
  <c r="M11" i="1"/>
  <c r="M12" i="1"/>
  <c r="M13" i="1"/>
  <c r="M14" i="1"/>
  <c r="M15" i="1"/>
  <c r="M5" i="1"/>
  <c r="N6" i="1" l="1"/>
  <c r="N7" i="1"/>
  <c r="N8" i="1"/>
  <c r="N9" i="1"/>
  <c r="N10" i="1"/>
  <c r="N11" i="1"/>
  <c r="N12" i="1"/>
  <c r="N13" i="1"/>
  <c r="N14" i="1"/>
  <c r="N15" i="1"/>
  <c r="N5" i="1"/>
  <c r="K16" i="1" l="1"/>
  <c r="J16" i="1"/>
  <c r="G16" i="1"/>
  <c r="F16" i="1"/>
  <c r="K15" i="1"/>
  <c r="L15" i="1" s="1"/>
  <c r="K14" i="1"/>
  <c r="L14" i="1" s="1"/>
  <c r="K13" i="1"/>
  <c r="L13" i="1" s="1"/>
  <c r="K12" i="1"/>
  <c r="L12" i="1" s="1"/>
  <c r="K11" i="1"/>
  <c r="L11" i="1" s="1"/>
  <c r="K10" i="1"/>
  <c r="L10" i="1" s="1"/>
  <c r="K9" i="1"/>
  <c r="L9" i="1" s="1"/>
  <c r="K8" i="1"/>
  <c r="L8" i="1" s="1"/>
  <c r="K7" i="1"/>
  <c r="L7" i="1" s="1"/>
  <c r="K6" i="1"/>
  <c r="L6" i="1" s="1"/>
  <c r="K5" i="1"/>
  <c r="L5" i="1" s="1"/>
  <c r="G15" i="1"/>
  <c r="H15" i="1" s="1"/>
  <c r="G14" i="1"/>
  <c r="H14" i="1" s="1"/>
  <c r="G13" i="1"/>
  <c r="H13" i="1" s="1"/>
  <c r="G12" i="1"/>
  <c r="H12" i="1" s="1"/>
  <c r="G11" i="1"/>
  <c r="H11" i="1" s="1"/>
  <c r="G10" i="1"/>
  <c r="H10" i="1" s="1"/>
  <c r="G9" i="1"/>
  <c r="H9" i="1" s="1"/>
  <c r="G8" i="1"/>
  <c r="H8" i="1" s="1"/>
  <c r="G7" i="1"/>
  <c r="H7" i="1" s="1"/>
  <c r="G6" i="1"/>
  <c r="H6" i="1" s="1"/>
  <c r="G5" i="1"/>
  <c r="H5" i="1" s="1"/>
  <c r="H16" i="1" s="1"/>
  <c r="L16" i="1" l="1"/>
</calcChain>
</file>

<file path=xl/sharedStrings.xml><?xml version="1.0" encoding="utf-8"?>
<sst xmlns="http://schemas.openxmlformats.org/spreadsheetml/2006/main" count="52" uniqueCount="37">
  <si>
    <t>ITEM</t>
  </si>
  <si>
    <t>DESCRIPCIÓN</t>
  </si>
  <si>
    <t>ESPECÍFICACIONES/ REQUERIMIENTOS TECNICOS</t>
  </si>
  <si>
    <t>UNIDAD DE MEDIDA</t>
  </si>
  <si>
    <t>CANT</t>
  </si>
  <si>
    <t>VALOR UNITARIO</t>
  </si>
  <si>
    <t>IVA</t>
  </si>
  <si>
    <t>TOTAL</t>
  </si>
  <si>
    <t xml:space="preserve">1 BANDERA CON ASTA
COTA – CUNDINAMARCA COLOMBIA
</t>
  </si>
  <si>
    <t>Bandera de Cota, dimensiones 110 x 75 cm, material 100% poliéster impermeable para exterior, colores vibrantes, con asta material madera color miel de diámetro de 25 milímetros y longitud mínima de 125 cm, con pináculo o moharra torneado de mínimo 5 cm de altura color cobre. El asta debe tener dos perforaciones de 4 milímetros de diámetro en la sección inferior para facilitar la instalación, con terminación torneada o corte diagonal a 60º grados y debe ir marcada con tinta PVC para exteriores color cobre con el escudo del municipio de Cota y la leyenda " Cota Cundinamarca. 20 de Julio de 2024" en un área mínima de 20 x 120 milímetros. Se debe entregar con dos (2) bridas de Nylon de alta resistencia color de negro de 30 cm de largo. Cada bandera debe ir empacada de forma individual para facilitar su entrega</t>
  </si>
  <si>
    <t>UNIDAD</t>
  </si>
  <si>
    <t xml:space="preserve">BANDERA CON ASTA
 COLOMBIA
</t>
  </si>
  <si>
    <t>Bandera de Colombia, dimensiones 110 x 75 cm, material 100% poliéster impermeable para exterior, colores vibrantes, con asta material madera color miel de diámetro de 25 milímetros y longitud mínima de 125 cm, con pináculo o moharra torneado de mínimo 5 cm de altura color cobre. El asta debe tener dos perforaciones de 4 milímetros de diámetro en la sección inferior para facilitar la instalación, con terminación torneada o corte diagonal a 60º grados y debe ir marcada con tinta PVC para exteriores color cobre con el escudo del municipio de Cota y la leyenda " Cota Cundinamarca. 20 de Julio de 2024" en un área mínima de 20 x 120 milímetros. Se debe entregar con dos (2) bridas de Nylon de alta resistencia color de negro de 30 cm de largo. Cada bandera debe ir empacada de forma individual para facilitar su entrega</t>
  </si>
  <si>
    <t>BANDERA PARA TARIMA</t>
  </si>
  <si>
    <t xml:space="preserve">Decoración de fondo de tarima compuesta por una instalación aérea de tiras de tela dispuestas verticalmente en una estructura de 12 metros de ancho por 13.5 metros de altura, material 100% poliéster impermeable para exterior, colores de la bandera (amarillo, azul y rojo) </t>
  </si>
  <si>
    <t>ALQUILER DE BAÑO PORTATIL</t>
  </si>
  <si>
    <t>Baño portátil. Garantizar baños sanitario portátiles incluye cargue, descargue y transporte de los mismos, debe incluir operario de limpieza durante la jornada completa del evento.</t>
  </si>
  <si>
    <t>REFRIGERIO</t>
  </si>
  <si>
    <t>REFRIGERIO - Deberán ser presentados en empaque brandeado fabricado con material biodegradables y/o amigables con el medio ambiente con su respectiva servilleta y contener como mínimo: - Un (1) jugo tetra pack (caja) de 200 ml, sabores variados de marcas reconocidas en el mercado nacional.  - Emparedado de jamón y queso elaborado en pan árabe artesanal, peso mínimo 120 gramos, con empaque individual bolsa metalizada, - Una (1) Esfera de chocolate con leche, rellena de arequipe de 14 gramos.</t>
  </si>
  <si>
    <t>AGUA EN BOTELLA</t>
  </si>
  <si>
    <t>Agua en botella PET de 300 mililitros marca reconocida en el mercado regional</t>
  </si>
  <si>
    <t>RECORDATORIO</t>
  </si>
  <si>
    <t>Pin bandera de Colombia recordatorio de solapa metal fundido a presión en 3D, colores vibrantes chapado color oro brillante. Dimensiones 25 X 20 milímetros, con empaque individual bolsa de polietileno.</t>
  </si>
  <si>
    <t xml:space="preserve">Certificados de EXALTACIÓN A ESCUELAS DE FORMACIÓN CULTURAL Y DEPORTIVA </t>
  </si>
  <si>
    <t xml:space="preserve">Certificados de EXALTACIÓN A ESCUELAS DE FORMACIÓN CULTURAL Y DEPORTIVA impresos en tamaño a 4x4 tintas en papel cote de 150 gramos incluye diseño y diagramacion </t>
  </si>
  <si>
    <t>MEDALLA INSIGNIA CONMEMORATIVA</t>
  </si>
  <si>
    <t>Medalla conmemorativa de solapa, metal fundido chapado color bronce dimensiones 30x30 milímetros, con cinta colores institucionales del municipio dimensiones 25x40 milímetros, en empaque brandeado con el nombre personalizado, escudo del municipio y logos institucionales tipo exhibidor cartón kraf terminado negro mate, interior en espuma e inserto de terciopelo, dimensiones del empaque 9x9x2.5 cm</t>
  </si>
  <si>
    <t xml:space="preserve">PANTALLAS LATERALES </t>
  </si>
  <si>
    <t xml:space="preserve">Pantallas laterales para tarima principal incluye transporte, montaje y desmontale de 3x3 metros cuadrados a 2 picht </t>
  </si>
  <si>
    <t>ALQUILER DE PLANTA ELECTRICA</t>
  </si>
  <si>
    <t>Transporte, operación y alquiler de planta electrica de 75kva por turno de 12 horas</t>
  </si>
  <si>
    <t>ASOCIACION COLOMBIANA UNIDOS POR EL AMBIENTE ACUA</t>
  </si>
  <si>
    <t>INGEOSER SAS</t>
  </si>
  <si>
    <t>ANALISIS DEL MERCADO POR PROMEDIOS</t>
  </si>
  <si>
    <t>OBJETO: ADQUISICION DE ELEMENTOS Y PRESTACION DE SERVICIOS LOGISTICOS PARA CONMEMORAR LA INDEPENDENCIA NACIONAL EN EL MARCO DE FORTALECIMIENTO DE LA INSTITUCIONALIDAD DEL MUNICIPIO DE COTA 2025.</t>
  </si>
  <si>
    <t>PROMEDIO</t>
  </si>
  <si>
    <t>PROMEDIO UNITARIO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</si>
</sst>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quot;$&quot;\ * #,##0.00_-;\-&quot;$&quot;\ * #,##0.00_-;_-&quot;$&quot;\ * &quot;-&quot;??_-;_-@_-"/>
  </numFmts>
  <fonts count="7" x14ac:knownFonts="1">
    <font>
      <sz val="11"/>
      <color theme="1"/>
      <name val="Calibri"/>
      <family val="2"/>
      <scheme val="minor"/>
    </font>
    <font>
      <sz val="11"/>
      <color theme="1"/>
      <name val="Calibri"/>
      <family val="2"/>
      <scheme val="minor"/>
    </font>
    <font>
      <sz val="8"/>
      <color rgb="FF000000"/>
      <name val="Arial Narrow"/>
      <family val="2"/>
    </font>
    <font>
      <b/>
      <sz val="10"/>
      <color theme="1"/>
      <name val="Arial Narrow"/>
      <family val="2"/>
    </font>
    <font>
      <sz val="8"/>
      <color theme="1"/>
      <name val="Arial Narrow"/>
      <family val="2"/>
    </font>
    <font>
      <b/>
      <sz val="8"/>
      <color theme="1"/>
      <name val="Arial Narrow"/>
      <family val="2"/>
    </font>
    <font>
      <b/>
      <sz val="9"/>
      <color theme="1"/>
      <name val="Arial Narrow"/>
      <family val="2"/>
    </font>
  </fonts>
  <fills count="5">
    <fill>
      <patternFill patternType="none"/>
    </fill>
    <fill>
      <patternFill patternType="gray125"/>
    </fill>
    <fill>
      <patternFill patternType="solid">
        <fgColor rgb="FFFFFF00"/>
        <bgColor indexed="64"/>
      </patternFill>
    </fill>
    <fill>
      <patternFill patternType="solid">
        <fgColor theme="2" tint="-9.9978637043366805E-2"/>
        <bgColor indexed="64"/>
      </patternFill>
    </fill>
    <fill>
      <patternFill patternType="solid">
        <fgColor theme="9"/>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style="medium">
        <color indexed="64"/>
      </top>
      <bottom style="medium">
        <color indexed="64"/>
      </bottom>
      <diagonal/>
    </border>
    <border>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65">
    <xf numFmtId="0" fontId="0" fillId="0" borderId="0" xfId="0"/>
    <xf numFmtId="0" fontId="2" fillId="0" borderId="1" xfId="0" applyFont="1" applyBorder="1" applyAlignment="1">
      <alignment horizontal="center" vertical="center" wrapText="1"/>
    </xf>
    <xf numFmtId="0" fontId="2" fillId="0" borderId="3" xfId="0" applyFont="1" applyBorder="1" applyAlignment="1">
      <alignment horizontal="center" vertical="center" wrapText="1"/>
    </xf>
    <xf numFmtId="0" fontId="2" fillId="0" borderId="3" xfId="0" applyFont="1" applyBorder="1" applyAlignment="1">
      <alignment horizontal="center" vertical="center"/>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4" fillId="0" borderId="0" xfId="0" applyFont="1"/>
    <xf numFmtId="0" fontId="4" fillId="0" borderId="4" xfId="0" applyFont="1" applyBorder="1" applyAlignment="1">
      <alignment horizontal="center" vertical="center"/>
    </xf>
    <xf numFmtId="0" fontId="5" fillId="0" borderId="5" xfId="0" applyFont="1" applyBorder="1" applyAlignment="1">
      <alignment horizontal="center" vertical="center" wrapText="1"/>
    </xf>
    <xf numFmtId="44" fontId="4" fillId="0" borderId="4" xfId="1" applyFont="1" applyBorder="1" applyAlignment="1">
      <alignment horizontal="center" vertical="center" wrapText="1"/>
    </xf>
    <xf numFmtId="44" fontId="4" fillId="0" borderId="5" xfId="1" applyFont="1" applyBorder="1" applyAlignment="1">
      <alignment horizontal="center" vertical="center" wrapText="1"/>
    </xf>
    <xf numFmtId="44" fontId="4" fillId="0" borderId="6" xfId="1" applyFont="1" applyBorder="1" applyAlignment="1">
      <alignment horizontal="center" vertical="center" wrapText="1"/>
    </xf>
    <xf numFmtId="0" fontId="4" fillId="0" borderId="2" xfId="0" applyFont="1" applyBorder="1" applyAlignment="1">
      <alignment horizontal="center" vertical="center"/>
    </xf>
    <xf numFmtId="0" fontId="5" fillId="0" borderId="1" xfId="0" applyFont="1" applyBorder="1" applyAlignment="1">
      <alignment horizontal="center" vertical="center" wrapText="1"/>
    </xf>
    <xf numFmtId="44" fontId="4" fillId="0" borderId="2" xfId="1" applyFont="1" applyBorder="1" applyAlignment="1">
      <alignment horizontal="center" vertical="center" wrapText="1"/>
    </xf>
    <xf numFmtId="44" fontId="4" fillId="0" borderId="1" xfId="1" applyFont="1" applyBorder="1" applyAlignment="1">
      <alignment horizontal="center" vertical="center" wrapText="1"/>
    </xf>
    <xf numFmtId="44" fontId="4" fillId="0" borderId="3" xfId="1" applyFont="1" applyBorder="1" applyAlignment="1">
      <alignment horizontal="center" vertical="center" wrapText="1"/>
    </xf>
    <xf numFmtId="0" fontId="5" fillId="0" borderId="0" xfId="0" applyFont="1"/>
    <xf numFmtId="0" fontId="2" fillId="0" borderId="4" xfId="0" applyFont="1" applyBorder="1" applyAlignment="1">
      <alignment horizontal="center" vertical="center" wrapText="1"/>
    </xf>
    <xf numFmtId="0" fontId="2" fillId="0" borderId="2" xfId="0" applyFont="1" applyBorder="1" applyAlignment="1">
      <alignment horizontal="center" vertical="center" wrapText="1"/>
    </xf>
    <xf numFmtId="0" fontId="2" fillId="0" borderId="2" xfId="0" applyFont="1" applyBorder="1" applyAlignment="1">
      <alignment horizontal="center" vertical="center"/>
    </xf>
    <xf numFmtId="0" fontId="5" fillId="3" borderId="8"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3" borderId="7" xfId="0" applyFont="1" applyFill="1" applyBorder="1" applyAlignment="1">
      <alignment horizontal="center" vertical="center"/>
    </xf>
    <xf numFmtId="0" fontId="4" fillId="0" borderId="16" xfId="0" applyFont="1" applyBorder="1" applyAlignment="1">
      <alignment horizontal="center" vertical="center"/>
    </xf>
    <xf numFmtId="0" fontId="5" fillId="0" borderId="17"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18" xfId="0" applyFont="1" applyBorder="1" applyAlignment="1">
      <alignment horizontal="center" vertical="center"/>
    </xf>
    <xf numFmtId="44" fontId="4" fillId="0" borderId="16" xfId="1" applyFont="1" applyBorder="1" applyAlignment="1">
      <alignment horizontal="center" vertical="center" wrapText="1"/>
    </xf>
    <xf numFmtId="44" fontId="4" fillId="0" borderId="17" xfId="1" applyFont="1" applyBorder="1" applyAlignment="1">
      <alignment horizontal="center" vertical="center" wrapText="1"/>
    </xf>
    <xf numFmtId="44" fontId="4" fillId="0" borderId="18" xfId="1" applyFont="1" applyBorder="1" applyAlignment="1">
      <alignment horizontal="center" vertical="center" wrapText="1"/>
    </xf>
    <xf numFmtId="0" fontId="2" fillId="0" borderId="16" xfId="0" applyFont="1" applyBorder="1" applyAlignment="1">
      <alignment horizontal="center" vertical="center"/>
    </xf>
    <xf numFmtId="44" fontId="5" fillId="0" borderId="1" xfId="0" applyNumberFormat="1" applyFont="1" applyBorder="1"/>
    <xf numFmtId="0" fontId="5" fillId="0" borderId="1" xfId="0" applyFont="1" applyBorder="1"/>
    <xf numFmtId="44" fontId="6" fillId="2" borderId="1" xfId="0" applyNumberFormat="1" applyFont="1" applyFill="1" applyBorder="1"/>
    <xf numFmtId="44" fontId="6" fillId="4" borderId="1" xfId="0" applyNumberFormat="1" applyFont="1" applyFill="1" applyBorder="1"/>
    <xf numFmtId="44" fontId="4" fillId="0" borderId="19" xfId="1" applyFont="1" applyBorder="1" applyAlignment="1">
      <alignment horizontal="center" vertical="center" wrapText="1"/>
    </xf>
    <xf numFmtId="44" fontId="4" fillId="0" borderId="20" xfId="1" applyFont="1" applyBorder="1" applyAlignment="1">
      <alignment horizontal="center" vertical="center" wrapText="1"/>
    </xf>
    <xf numFmtId="44" fontId="4" fillId="0" borderId="21" xfId="1" applyFont="1" applyBorder="1" applyAlignment="1">
      <alignment horizontal="center" vertical="center" wrapText="1"/>
    </xf>
    <xf numFmtId="0" fontId="5" fillId="2" borderId="13"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5" fillId="4" borderId="13"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0" borderId="1" xfId="0" applyFont="1" applyBorder="1" applyAlignment="1">
      <alignment horizontal="right"/>
    </xf>
    <xf numFmtId="0" fontId="4" fillId="0" borderId="1" xfId="0" applyFont="1" applyBorder="1" applyAlignment="1">
      <alignment horizontal="right"/>
    </xf>
    <xf numFmtId="0" fontId="3" fillId="0" borderId="10" xfId="0" applyFont="1" applyBorder="1" applyAlignment="1">
      <alignment horizont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0" xfId="0" applyFont="1" applyBorder="1" applyAlignment="1">
      <alignment horizontal="left"/>
    </xf>
    <xf numFmtId="0" fontId="3" fillId="0" borderId="11" xfId="0" applyFont="1" applyBorder="1" applyAlignment="1">
      <alignment horizontal="left"/>
    </xf>
    <xf numFmtId="0" fontId="3" fillId="0" borderId="12" xfId="0" applyFont="1" applyBorder="1" applyAlignment="1">
      <alignment horizontal="left"/>
    </xf>
    <xf numFmtId="0" fontId="4" fillId="0" borderId="10" xfId="0" applyFont="1" applyBorder="1" applyAlignment="1">
      <alignment horizontal="center"/>
    </xf>
    <xf numFmtId="0" fontId="4" fillId="0" borderId="11" xfId="0" applyFont="1" applyBorder="1" applyAlignment="1">
      <alignment horizontal="center"/>
    </xf>
    <xf numFmtId="0" fontId="4" fillId="0" borderId="12" xfId="0" applyFont="1" applyBorder="1" applyAlignment="1">
      <alignment horizontal="center"/>
    </xf>
    <xf numFmtId="0" fontId="5" fillId="3" borderId="22" xfId="0" applyFont="1" applyFill="1" applyBorder="1" applyAlignment="1">
      <alignment horizontal="center" vertical="center" wrapText="1"/>
    </xf>
    <xf numFmtId="44" fontId="6" fillId="4" borderId="20" xfId="0" applyNumberFormat="1" applyFont="1" applyFill="1" applyBorder="1"/>
    <xf numFmtId="44" fontId="4" fillId="2" borderId="23" xfId="0" applyNumberFormat="1" applyFont="1" applyFill="1" applyBorder="1"/>
    <xf numFmtId="0" fontId="3" fillId="0" borderId="1" xfId="0" applyFont="1" applyBorder="1" applyAlignment="1">
      <alignment horizontal="center"/>
    </xf>
    <xf numFmtId="0" fontId="3" fillId="0" borderId="1" xfId="0" applyFont="1" applyBorder="1" applyAlignment="1">
      <alignment horizontal="left"/>
    </xf>
    <xf numFmtId="0" fontId="5" fillId="4"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4" fillId="0" borderId="1" xfId="0" applyFont="1" applyBorder="1"/>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6"/>
  <sheetViews>
    <sheetView tabSelected="1" topLeftCell="E1" workbookViewId="0">
      <selection activeCell="N4" sqref="N4"/>
    </sheetView>
  </sheetViews>
  <sheetFormatPr baseColWidth="10" defaultColWidth="24.26953125" defaultRowHeight="10.5" x14ac:dyDescent="0.25"/>
  <cols>
    <col min="1" max="1" width="3.81640625" style="6" customWidth="1"/>
    <col min="2" max="2" width="27.1796875" style="6" customWidth="1"/>
    <col min="3" max="3" width="28.7265625" style="6" customWidth="1"/>
    <col min="4" max="4" width="9.1796875" style="6" customWidth="1"/>
    <col min="5" max="5" width="7.54296875" style="6" customWidth="1"/>
    <col min="6" max="6" width="17.54296875" style="6" customWidth="1"/>
    <col min="7" max="7" width="13.453125" style="6" customWidth="1"/>
    <col min="8" max="8" width="14" style="6" customWidth="1"/>
    <col min="9" max="9" width="8" style="6" customWidth="1"/>
    <col min="10" max="10" width="16.7265625" style="6" customWidth="1"/>
    <col min="11" max="11" width="11.1796875" style="6" customWidth="1"/>
    <col min="12" max="12" width="14.1796875" style="6" customWidth="1"/>
    <col min="13" max="13" width="14.1796875" style="64" customWidth="1"/>
    <col min="14" max="14" width="19.6328125" style="6" customWidth="1"/>
    <col min="15" max="16384" width="24.26953125" style="6"/>
  </cols>
  <sheetData>
    <row r="1" spans="1:14" ht="14.5" customHeight="1" thickBot="1" x14ac:dyDescent="0.35">
      <c r="A1" s="48" t="s">
        <v>33</v>
      </c>
      <c r="B1" s="49"/>
      <c r="C1" s="49"/>
      <c r="D1" s="49"/>
      <c r="E1" s="49"/>
      <c r="F1" s="49"/>
      <c r="G1" s="49"/>
      <c r="H1" s="49"/>
      <c r="I1" s="49"/>
      <c r="J1" s="49"/>
      <c r="K1" s="49"/>
      <c r="L1" s="50"/>
      <c r="M1" s="60"/>
    </row>
    <row r="2" spans="1:14" ht="14.5" customHeight="1" thickBot="1" x14ac:dyDescent="0.35">
      <c r="A2" s="51" t="s">
        <v>34</v>
      </c>
      <c r="B2" s="52"/>
      <c r="C2" s="52"/>
      <c r="D2" s="52"/>
      <c r="E2" s="52"/>
      <c r="F2" s="52"/>
      <c r="G2" s="52"/>
      <c r="H2" s="52"/>
      <c r="I2" s="52"/>
      <c r="J2" s="52"/>
      <c r="K2" s="52"/>
      <c r="L2" s="53"/>
      <c r="M2" s="61"/>
    </row>
    <row r="3" spans="1:14" ht="20.5" customHeight="1" thickBot="1" x14ac:dyDescent="0.3">
      <c r="A3" s="54"/>
      <c r="B3" s="55"/>
      <c r="C3" s="55"/>
      <c r="D3" s="55"/>
      <c r="E3" s="56"/>
      <c r="F3" s="40" t="s">
        <v>31</v>
      </c>
      <c r="G3" s="41"/>
      <c r="H3" s="42"/>
      <c r="I3" s="43" t="s">
        <v>32</v>
      </c>
      <c r="J3" s="44"/>
      <c r="K3" s="44"/>
      <c r="L3" s="45"/>
      <c r="M3" s="62"/>
    </row>
    <row r="4" spans="1:14" s="17" customFormat="1" ht="41.15" customHeight="1" thickBot="1" x14ac:dyDescent="0.3">
      <c r="A4" s="24" t="s">
        <v>0</v>
      </c>
      <c r="B4" s="21" t="s">
        <v>1</v>
      </c>
      <c r="C4" s="21" t="s">
        <v>2</v>
      </c>
      <c r="D4" s="21" t="s">
        <v>3</v>
      </c>
      <c r="E4" s="22" t="s">
        <v>4</v>
      </c>
      <c r="F4" s="23" t="s">
        <v>5</v>
      </c>
      <c r="G4" s="21" t="s">
        <v>6</v>
      </c>
      <c r="H4" s="22" t="s">
        <v>7</v>
      </c>
      <c r="I4" s="23" t="s">
        <v>4</v>
      </c>
      <c r="J4" s="21" t="s">
        <v>5</v>
      </c>
      <c r="K4" s="21" t="s">
        <v>6</v>
      </c>
      <c r="L4" s="57" t="s">
        <v>7</v>
      </c>
      <c r="M4" s="63" t="s">
        <v>36</v>
      </c>
      <c r="N4" s="17" t="s">
        <v>35</v>
      </c>
    </row>
    <row r="5" spans="1:14" ht="41.15" customHeight="1" x14ac:dyDescent="0.25">
      <c r="A5" s="7">
        <v>1</v>
      </c>
      <c r="B5" s="8" t="s">
        <v>8</v>
      </c>
      <c r="C5" s="4" t="s">
        <v>9</v>
      </c>
      <c r="D5" s="8" t="s">
        <v>10</v>
      </c>
      <c r="E5" s="5">
        <v>1000</v>
      </c>
      <c r="F5" s="9">
        <v>23500</v>
      </c>
      <c r="G5" s="10">
        <f>F5*0.19</f>
        <v>4465</v>
      </c>
      <c r="H5" s="11">
        <f>(F5+G5)*E5</f>
        <v>27965000</v>
      </c>
      <c r="I5" s="18">
        <v>1000</v>
      </c>
      <c r="J5" s="10">
        <v>24800</v>
      </c>
      <c r="K5" s="10">
        <f>J5*0.19</f>
        <v>4712</v>
      </c>
      <c r="L5" s="37">
        <f t="shared" ref="L5:L15" si="0">(J5+K5)*I5</f>
        <v>29512000</v>
      </c>
      <c r="M5" s="15">
        <f>(((F5+G5)+(J5+K5))/2)</f>
        <v>28738.5</v>
      </c>
      <c r="N5" s="59">
        <f>(H5+L5)/2</f>
        <v>28738500</v>
      </c>
    </row>
    <row r="6" spans="1:14" ht="41.15" customHeight="1" x14ac:dyDescent="0.25">
      <c r="A6" s="12">
        <v>2</v>
      </c>
      <c r="B6" s="13" t="s">
        <v>11</v>
      </c>
      <c r="C6" s="1" t="s">
        <v>12</v>
      </c>
      <c r="D6" s="13" t="s">
        <v>10</v>
      </c>
      <c r="E6" s="2">
        <v>100</v>
      </c>
      <c r="F6" s="14">
        <v>22000</v>
      </c>
      <c r="G6" s="15">
        <f t="shared" ref="G6:G15" si="1">F6*0.19</f>
        <v>4180</v>
      </c>
      <c r="H6" s="16">
        <f>(F6+G6)*E6</f>
        <v>2618000</v>
      </c>
      <c r="I6" s="19">
        <v>100</v>
      </c>
      <c r="J6" s="15">
        <v>20000</v>
      </c>
      <c r="K6" s="15">
        <f t="shared" ref="K6:K15" si="2">J6*0.19</f>
        <v>3800</v>
      </c>
      <c r="L6" s="38">
        <f t="shared" si="0"/>
        <v>2380000</v>
      </c>
      <c r="M6" s="15">
        <f t="shared" ref="M6:M15" si="3">(((F6+G6)+(J6+K6))/2)</f>
        <v>24990</v>
      </c>
      <c r="N6" s="59">
        <f t="shared" ref="N6:N15" si="4">(H6+L6)/2</f>
        <v>2499000</v>
      </c>
    </row>
    <row r="7" spans="1:14" ht="41.15" customHeight="1" x14ac:dyDescent="0.25">
      <c r="A7" s="12">
        <v>3</v>
      </c>
      <c r="B7" s="13" t="s">
        <v>13</v>
      </c>
      <c r="C7" s="1" t="s">
        <v>14</v>
      </c>
      <c r="D7" s="13" t="s">
        <v>10</v>
      </c>
      <c r="E7" s="2">
        <v>1</v>
      </c>
      <c r="F7" s="14">
        <v>1250000</v>
      </c>
      <c r="G7" s="15">
        <f t="shared" si="1"/>
        <v>237500</v>
      </c>
      <c r="H7" s="16">
        <f>(F7+G7)*E7</f>
        <v>1487500</v>
      </c>
      <c r="I7" s="19">
        <v>1</v>
      </c>
      <c r="J7" s="15">
        <v>1190000</v>
      </c>
      <c r="K7" s="15">
        <f t="shared" si="2"/>
        <v>226100</v>
      </c>
      <c r="L7" s="38">
        <f t="shared" si="0"/>
        <v>1416100</v>
      </c>
      <c r="M7" s="15">
        <f t="shared" si="3"/>
        <v>1451800</v>
      </c>
      <c r="N7" s="59">
        <f t="shared" si="4"/>
        <v>1451800</v>
      </c>
    </row>
    <row r="8" spans="1:14" ht="41.15" customHeight="1" x14ac:dyDescent="0.25">
      <c r="A8" s="12">
        <v>4</v>
      </c>
      <c r="B8" s="13" t="s">
        <v>15</v>
      </c>
      <c r="C8" s="1" t="s">
        <v>16</v>
      </c>
      <c r="D8" s="13" t="s">
        <v>10</v>
      </c>
      <c r="E8" s="2">
        <v>8</v>
      </c>
      <c r="F8" s="14">
        <v>290000</v>
      </c>
      <c r="G8" s="15">
        <f t="shared" si="1"/>
        <v>55100</v>
      </c>
      <c r="H8" s="16">
        <f>(F8+G8)*E8</f>
        <v>2760800</v>
      </c>
      <c r="I8" s="19">
        <v>8</v>
      </c>
      <c r="J8" s="15">
        <v>310000</v>
      </c>
      <c r="K8" s="15">
        <f t="shared" si="2"/>
        <v>58900</v>
      </c>
      <c r="L8" s="38">
        <f t="shared" si="0"/>
        <v>2951200</v>
      </c>
      <c r="M8" s="15">
        <f t="shared" si="3"/>
        <v>357000</v>
      </c>
      <c r="N8" s="59">
        <f t="shared" si="4"/>
        <v>2856000</v>
      </c>
    </row>
    <row r="9" spans="1:14" ht="41.15" customHeight="1" x14ac:dyDescent="0.25">
      <c r="A9" s="12">
        <v>5</v>
      </c>
      <c r="B9" s="13" t="s">
        <v>17</v>
      </c>
      <c r="C9" s="1" t="s">
        <v>18</v>
      </c>
      <c r="D9" s="13" t="s">
        <v>10</v>
      </c>
      <c r="E9" s="2">
        <v>1000</v>
      </c>
      <c r="F9" s="14">
        <v>10900</v>
      </c>
      <c r="G9" s="15">
        <f t="shared" si="1"/>
        <v>2071</v>
      </c>
      <c r="H9" s="16">
        <f>(F9+G9)*E9</f>
        <v>12971000</v>
      </c>
      <c r="I9" s="19">
        <v>1000</v>
      </c>
      <c r="J9" s="15">
        <v>9990</v>
      </c>
      <c r="K9" s="15">
        <f t="shared" si="2"/>
        <v>1898.1</v>
      </c>
      <c r="L9" s="38">
        <f t="shared" si="0"/>
        <v>11888100</v>
      </c>
      <c r="M9" s="15">
        <f t="shared" si="3"/>
        <v>12429.55</v>
      </c>
      <c r="N9" s="59">
        <f t="shared" si="4"/>
        <v>12429550</v>
      </c>
    </row>
    <row r="10" spans="1:14" ht="41.15" customHeight="1" x14ac:dyDescent="0.25">
      <c r="A10" s="12">
        <v>6</v>
      </c>
      <c r="B10" s="13" t="s">
        <v>19</v>
      </c>
      <c r="C10" s="1" t="s">
        <v>20</v>
      </c>
      <c r="D10" s="13" t="s">
        <v>10</v>
      </c>
      <c r="E10" s="2">
        <v>1000</v>
      </c>
      <c r="F10" s="14">
        <v>2500</v>
      </c>
      <c r="G10" s="15">
        <f t="shared" si="1"/>
        <v>475</v>
      </c>
      <c r="H10" s="16">
        <f t="shared" ref="H10:H15" si="5">(F10+G10)*E10</f>
        <v>2975000</v>
      </c>
      <c r="I10" s="19">
        <v>1000</v>
      </c>
      <c r="J10" s="15">
        <v>2800</v>
      </c>
      <c r="K10" s="15">
        <f t="shared" si="2"/>
        <v>532</v>
      </c>
      <c r="L10" s="38">
        <f t="shared" si="0"/>
        <v>3332000</v>
      </c>
      <c r="M10" s="15">
        <f t="shared" si="3"/>
        <v>3153.5</v>
      </c>
      <c r="N10" s="59">
        <f t="shared" si="4"/>
        <v>3153500</v>
      </c>
    </row>
    <row r="11" spans="1:14" ht="41.15" customHeight="1" x14ac:dyDescent="0.25">
      <c r="A11" s="12">
        <v>7</v>
      </c>
      <c r="B11" s="13" t="s">
        <v>21</v>
      </c>
      <c r="C11" s="1" t="s">
        <v>22</v>
      </c>
      <c r="D11" s="13" t="s">
        <v>10</v>
      </c>
      <c r="E11" s="2">
        <v>400</v>
      </c>
      <c r="F11" s="14">
        <v>9800</v>
      </c>
      <c r="G11" s="15">
        <f t="shared" si="1"/>
        <v>1862</v>
      </c>
      <c r="H11" s="16">
        <f t="shared" si="5"/>
        <v>4664800</v>
      </c>
      <c r="I11" s="19">
        <v>400</v>
      </c>
      <c r="J11" s="15">
        <v>7900</v>
      </c>
      <c r="K11" s="15">
        <f t="shared" si="2"/>
        <v>1501</v>
      </c>
      <c r="L11" s="38">
        <f t="shared" si="0"/>
        <v>3760400</v>
      </c>
      <c r="M11" s="15">
        <f t="shared" si="3"/>
        <v>10531.5</v>
      </c>
      <c r="N11" s="59">
        <f t="shared" si="4"/>
        <v>4212600</v>
      </c>
    </row>
    <row r="12" spans="1:14" ht="41.15" customHeight="1" x14ac:dyDescent="0.25">
      <c r="A12" s="12">
        <v>8</v>
      </c>
      <c r="B12" s="13" t="s">
        <v>23</v>
      </c>
      <c r="C12" s="1" t="s">
        <v>24</v>
      </c>
      <c r="D12" s="13" t="s">
        <v>10</v>
      </c>
      <c r="E12" s="2">
        <v>30</v>
      </c>
      <c r="F12" s="14">
        <v>5500</v>
      </c>
      <c r="G12" s="15">
        <f t="shared" si="1"/>
        <v>1045</v>
      </c>
      <c r="H12" s="16">
        <f t="shared" si="5"/>
        <v>196350</v>
      </c>
      <c r="I12" s="19">
        <v>30</v>
      </c>
      <c r="J12" s="15">
        <v>5800</v>
      </c>
      <c r="K12" s="15">
        <f t="shared" si="2"/>
        <v>1102</v>
      </c>
      <c r="L12" s="38">
        <f t="shared" si="0"/>
        <v>207060</v>
      </c>
      <c r="M12" s="15">
        <f t="shared" si="3"/>
        <v>6723.5</v>
      </c>
      <c r="N12" s="59">
        <f t="shared" si="4"/>
        <v>201705</v>
      </c>
    </row>
    <row r="13" spans="1:14" ht="41.15" customHeight="1" x14ac:dyDescent="0.25">
      <c r="A13" s="12">
        <v>9</v>
      </c>
      <c r="B13" s="13" t="s">
        <v>25</v>
      </c>
      <c r="C13" s="1" t="s">
        <v>26</v>
      </c>
      <c r="D13" s="13" t="s">
        <v>10</v>
      </c>
      <c r="E13" s="2">
        <v>20</v>
      </c>
      <c r="F13" s="14">
        <v>20800</v>
      </c>
      <c r="G13" s="15">
        <f t="shared" si="1"/>
        <v>3952</v>
      </c>
      <c r="H13" s="16">
        <f t="shared" si="5"/>
        <v>495040</v>
      </c>
      <c r="I13" s="19">
        <v>20</v>
      </c>
      <c r="J13" s="15">
        <v>31000</v>
      </c>
      <c r="K13" s="15">
        <f t="shared" si="2"/>
        <v>5890</v>
      </c>
      <c r="L13" s="38">
        <f t="shared" si="0"/>
        <v>737800</v>
      </c>
      <c r="M13" s="15">
        <f t="shared" si="3"/>
        <v>30821</v>
      </c>
      <c r="N13" s="59">
        <f t="shared" si="4"/>
        <v>616420</v>
      </c>
    </row>
    <row r="14" spans="1:14" ht="41.15" customHeight="1" x14ac:dyDescent="0.25">
      <c r="A14" s="12">
        <v>10</v>
      </c>
      <c r="B14" s="13" t="s">
        <v>27</v>
      </c>
      <c r="C14" s="1" t="s">
        <v>28</v>
      </c>
      <c r="D14" s="13" t="s">
        <v>10</v>
      </c>
      <c r="E14" s="3">
        <v>2</v>
      </c>
      <c r="F14" s="14">
        <v>1100000</v>
      </c>
      <c r="G14" s="15">
        <f t="shared" si="1"/>
        <v>209000</v>
      </c>
      <c r="H14" s="16">
        <f t="shared" si="5"/>
        <v>2618000</v>
      </c>
      <c r="I14" s="20">
        <v>2</v>
      </c>
      <c r="J14" s="15">
        <v>980000</v>
      </c>
      <c r="K14" s="15">
        <f t="shared" si="2"/>
        <v>186200</v>
      </c>
      <c r="L14" s="38">
        <f t="shared" si="0"/>
        <v>2332400</v>
      </c>
      <c r="M14" s="15">
        <f t="shared" si="3"/>
        <v>1237600</v>
      </c>
      <c r="N14" s="59">
        <f t="shared" si="4"/>
        <v>2475200</v>
      </c>
    </row>
    <row r="15" spans="1:14" ht="41.15" customHeight="1" x14ac:dyDescent="0.25">
      <c r="A15" s="25">
        <v>11</v>
      </c>
      <c r="B15" s="26" t="s">
        <v>29</v>
      </c>
      <c r="C15" s="27" t="s">
        <v>30</v>
      </c>
      <c r="D15" s="26" t="s">
        <v>10</v>
      </c>
      <c r="E15" s="28">
        <v>2</v>
      </c>
      <c r="F15" s="29">
        <v>2150000</v>
      </c>
      <c r="G15" s="30">
        <f t="shared" si="1"/>
        <v>408500</v>
      </c>
      <c r="H15" s="31">
        <f t="shared" si="5"/>
        <v>5117000</v>
      </c>
      <c r="I15" s="32">
        <v>2</v>
      </c>
      <c r="J15" s="30">
        <v>2500000</v>
      </c>
      <c r="K15" s="30">
        <f t="shared" si="2"/>
        <v>475000</v>
      </c>
      <c r="L15" s="39">
        <f t="shared" si="0"/>
        <v>5950000</v>
      </c>
      <c r="M15" s="15">
        <f t="shared" si="3"/>
        <v>2766750</v>
      </c>
      <c r="N15" s="59">
        <f t="shared" si="4"/>
        <v>5533500</v>
      </c>
    </row>
    <row r="16" spans="1:14" ht="11.5" x14ac:dyDescent="0.25">
      <c r="A16" s="46" t="s">
        <v>7</v>
      </c>
      <c r="B16" s="47"/>
      <c r="C16" s="47"/>
      <c r="D16" s="47"/>
      <c r="E16" s="47"/>
      <c r="F16" s="33">
        <f>SUM(F5:F15)</f>
        <v>4885000</v>
      </c>
      <c r="G16" s="33">
        <f>SUM(G5:G15)</f>
        <v>928150</v>
      </c>
      <c r="H16" s="35">
        <f>SUM(H5:H15)</f>
        <v>63868490</v>
      </c>
      <c r="I16" s="34"/>
      <c r="J16" s="33">
        <f>SUM(J5:J15)</f>
        <v>5082290</v>
      </c>
      <c r="K16" s="33">
        <f>SUM(K5:K15)</f>
        <v>965635.1</v>
      </c>
      <c r="L16" s="58">
        <f>SUM(L5:L15)</f>
        <v>64467060</v>
      </c>
      <c r="M16" s="36"/>
    </row>
  </sheetData>
  <mergeCells count="6">
    <mergeCell ref="F3:H3"/>
    <mergeCell ref="I3:L3"/>
    <mergeCell ref="A16:E16"/>
    <mergeCell ref="A1:L1"/>
    <mergeCell ref="A2:L2"/>
    <mergeCell ref="A3:E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Deysi Yineth Bohorquez Vaca</dc:creator>
  <cp:lastModifiedBy>Johana Alexandra Bernal Ruiz</cp:lastModifiedBy>
  <dcterms:created xsi:type="dcterms:W3CDTF">2025-07-10T18:42:02Z</dcterms:created>
  <dcterms:modified xsi:type="dcterms:W3CDTF">2025-07-11T23:44:46Z</dcterms:modified>
</cp:coreProperties>
</file>