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3820"/>
  <mc:AlternateContent xmlns:mc="http://schemas.openxmlformats.org/markup-compatibility/2006">
    <mc:Choice Requires="x15">
      <x15ac:absPath xmlns:x15ac="http://schemas.microsoft.com/office/spreadsheetml/2010/11/ac" url="D:\Escritorio\CARPETA COLEGIO EL PINTADO\"/>
    </mc:Choice>
  </mc:AlternateContent>
  <xr:revisionPtr revIDLastSave="0" documentId="13_ncr:1_{9AC76B8B-AC15-4033-965F-BB4C8A85D7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G5" i="1"/>
  <c r="G7" i="1"/>
  <c r="H8" i="1"/>
  <c r="H9" i="1"/>
  <c r="G10" i="1"/>
  <c r="G13" i="1"/>
  <c r="G14" i="1"/>
  <c r="G15" i="1"/>
  <c r="G16" i="1"/>
  <c r="G3" i="1"/>
  <c r="G4" i="1"/>
  <c r="I9" i="1"/>
  <c r="I8" i="1"/>
  <c r="I7" i="1"/>
  <c r="I6" i="1"/>
  <c r="I5" i="1"/>
  <c r="I4" i="1"/>
  <c r="I3" i="1"/>
  <c r="J9" i="1" l="1"/>
  <c r="J5" i="1"/>
  <c r="J19" i="1"/>
  <c r="J18" i="1"/>
  <c r="J13" i="1"/>
  <c r="J8" i="1"/>
  <c r="J4" i="1"/>
  <c r="J6" i="1"/>
  <c r="J7" i="1"/>
  <c r="J10" i="1"/>
  <c r="J11" i="1"/>
  <c r="J12" i="1"/>
  <c r="J14" i="1"/>
  <c r="J15" i="1"/>
  <c r="J16" i="1"/>
  <c r="J17" i="1"/>
  <c r="J3" i="1"/>
  <c r="J20" i="1" l="1"/>
  <c r="J22" i="1" s="1"/>
  <c r="J21" i="1" l="1"/>
  <c r="J23" i="1" s="1"/>
  <c r="J25" i="1" s="1"/>
</calcChain>
</file>

<file path=xl/sharedStrings.xml><?xml version="1.0" encoding="utf-8"?>
<sst xmlns="http://schemas.openxmlformats.org/spreadsheetml/2006/main" count="61" uniqueCount="48">
  <si>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 xml:space="preserve">A
</t>
    </r>
    <r>
      <rPr>
        <b/>
        <sz val="10"/>
        <color rgb="FF000000"/>
        <rFont val="Century Gothic"/>
        <family val="2"/>
      </rPr>
      <t>S</t>
    </r>
    <r>
      <rPr>
        <b/>
        <sz val="10"/>
        <color rgb="FF000000"/>
        <rFont val="Century Gothic"/>
        <family val="2"/>
      </rPr>
      <t>E</t>
    </r>
    <r>
      <rPr>
        <b/>
        <sz val="10"/>
        <color rgb="FF000000"/>
        <rFont val="Century Gothic"/>
        <family val="2"/>
      </rPr>
      <t>DE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E</t>
    </r>
    <r>
      <rPr>
        <b/>
        <sz val="10"/>
        <color rgb="FF000000"/>
        <rFont val="Century Gothic"/>
        <family val="2"/>
      </rPr>
      <t>L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P</t>
    </r>
    <r>
      <rPr>
        <b/>
        <sz val="10"/>
        <color rgb="FF000000"/>
        <rFont val="Century Gothic"/>
        <family val="2"/>
      </rPr>
      <t>I</t>
    </r>
    <r>
      <rPr>
        <b/>
        <sz val="10"/>
        <color rgb="FF000000"/>
        <rFont val="Century Gothic"/>
        <family val="2"/>
      </rPr>
      <t>N</t>
    </r>
    <r>
      <rPr>
        <b/>
        <sz val="10"/>
        <color rgb="FF000000"/>
        <rFont val="Century Gothic"/>
        <family val="2"/>
      </rPr>
      <t>T</t>
    </r>
    <r>
      <rPr>
        <b/>
        <sz val="10"/>
        <color rgb="FF000000"/>
        <rFont val="Century Gothic"/>
        <family val="2"/>
      </rPr>
      <t>A</t>
    </r>
    <r>
      <rPr>
        <b/>
        <sz val="10"/>
        <color rgb="FF000000"/>
        <rFont val="Century Gothic"/>
        <family val="2"/>
      </rPr>
      <t>DO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I</t>
    </r>
    <r>
      <rPr>
        <b/>
        <sz val="10"/>
        <color rgb="FF000000"/>
        <rFont val="Century Gothic"/>
        <family val="2"/>
      </rPr>
      <t>N</t>
    </r>
    <r>
      <rPr>
        <b/>
        <sz val="10"/>
        <color rgb="FF000000"/>
        <rFont val="Century Gothic"/>
        <family val="2"/>
      </rPr>
      <t>ST</t>
    </r>
    <r>
      <rPr>
        <b/>
        <sz val="10"/>
        <color rgb="FF000000"/>
        <rFont val="Century Gothic"/>
        <family val="2"/>
      </rPr>
      <t>I</t>
    </r>
    <r>
      <rPr>
        <b/>
        <sz val="10"/>
        <color rgb="FF000000"/>
        <rFont val="Century Gothic"/>
        <family val="2"/>
      </rPr>
      <t>TUCIÓN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E</t>
    </r>
    <r>
      <rPr>
        <b/>
        <sz val="10"/>
        <color rgb="FF000000"/>
        <rFont val="Century Gothic"/>
        <family val="2"/>
      </rPr>
      <t>DUC</t>
    </r>
    <r>
      <rPr>
        <b/>
        <sz val="10"/>
        <color rgb="FF000000"/>
        <rFont val="Century Gothic"/>
        <family val="2"/>
      </rPr>
      <t>A</t>
    </r>
    <r>
      <rPr>
        <b/>
        <sz val="10"/>
        <color rgb="FF000000"/>
        <rFont val="Century Gothic"/>
        <family val="2"/>
      </rPr>
      <t>TIVA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A</t>
    </r>
    <r>
      <rPr>
        <b/>
        <sz val="10"/>
        <color rgb="FF000000"/>
        <rFont val="Century Gothic"/>
        <family val="2"/>
      </rPr>
      <t>N</t>
    </r>
    <r>
      <rPr>
        <b/>
        <sz val="10"/>
        <color rgb="FF000000"/>
        <rFont val="Century Gothic"/>
        <family val="2"/>
      </rPr>
      <t>T</t>
    </r>
    <r>
      <rPr>
        <b/>
        <sz val="10"/>
        <color rgb="FF000000"/>
        <rFont val="Century Gothic"/>
        <family val="2"/>
      </rPr>
      <t>O</t>
    </r>
    <r>
      <rPr>
        <b/>
        <sz val="10"/>
        <color rgb="FF000000"/>
        <rFont val="Century Gothic"/>
        <family val="2"/>
      </rPr>
      <t>N</t>
    </r>
    <r>
      <rPr>
        <b/>
        <sz val="10"/>
        <color rgb="FF000000"/>
        <rFont val="Century Gothic"/>
        <family val="2"/>
      </rPr>
      <t>IO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N</t>
    </r>
    <r>
      <rPr>
        <b/>
        <sz val="10"/>
        <color rgb="FF000000"/>
        <rFont val="Century Gothic"/>
        <family val="2"/>
      </rPr>
      <t>A</t>
    </r>
    <r>
      <rPr>
        <b/>
        <sz val="10"/>
        <color rgb="FF000000"/>
        <rFont val="Century Gothic"/>
        <family val="2"/>
      </rPr>
      <t>R</t>
    </r>
    <r>
      <rPr>
        <b/>
        <sz val="10"/>
        <color rgb="FF000000"/>
        <rFont val="Century Gothic"/>
        <family val="2"/>
      </rPr>
      <t>I</t>
    </r>
    <r>
      <rPr>
        <b/>
        <sz val="10"/>
        <color rgb="FF000000"/>
        <rFont val="Century Gothic"/>
        <family val="2"/>
      </rPr>
      <t>Ñ</t>
    </r>
    <r>
      <rPr>
        <b/>
        <sz val="10"/>
        <color rgb="FF000000"/>
        <rFont val="Century Gothic"/>
        <family val="2"/>
      </rPr>
      <t>O-</t>
    </r>
    <r>
      <rPr>
        <b/>
        <sz val="10"/>
        <color rgb="FF000000"/>
        <rFont val="Century Gothic"/>
        <family val="2"/>
      </rPr>
      <t xml:space="preserve"> </t>
    </r>
    <r>
      <rPr>
        <b/>
        <sz val="10"/>
        <color rgb="FF000000"/>
        <rFont val="Century Gothic"/>
        <family val="2"/>
      </rPr>
      <t>FI</t>
    </r>
    <r>
      <rPr>
        <b/>
        <sz val="10"/>
        <color rgb="FF000000"/>
        <rFont val="Century Gothic"/>
        <family val="2"/>
      </rPr>
      <t>L</t>
    </r>
    <r>
      <rPr>
        <b/>
        <sz val="10"/>
        <color rgb="FF000000"/>
        <rFont val="Century Gothic"/>
        <family val="2"/>
      </rPr>
      <t>A</t>
    </r>
    <r>
      <rPr>
        <b/>
        <sz val="10"/>
        <color rgb="FF000000"/>
        <rFont val="Century Gothic"/>
        <family val="2"/>
      </rPr>
      <t>D</t>
    </r>
    <r>
      <rPr>
        <b/>
        <sz val="10"/>
        <color rgb="FF000000"/>
        <rFont val="Century Gothic"/>
        <family val="2"/>
      </rPr>
      <t>E</t>
    </r>
    <r>
      <rPr>
        <b/>
        <sz val="10"/>
        <color rgb="FF000000"/>
        <rFont val="Century Gothic"/>
        <family val="2"/>
      </rPr>
      <t>L</t>
    </r>
    <r>
      <rPr>
        <b/>
        <sz val="10"/>
        <color rgb="FF000000"/>
        <rFont val="Century Gothic"/>
        <family val="2"/>
      </rPr>
      <t>FIA</t>
    </r>
  </si>
  <si>
    <t>ITEM</t>
  </si>
  <si>
    <t>DESCRIPCION</t>
  </si>
  <si>
    <t>UND</t>
  </si>
  <si>
    <t>CANTIDAD</t>
  </si>
  <si>
    <t>VR UNITARIO</t>
  </si>
  <si>
    <t>VR. TOTAL</t>
  </si>
  <si>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 xml:space="preserve">DE
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B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OS</t>
    </r>
  </si>
  <si>
    <r>
      <rPr>
        <sz val="10"/>
        <color rgb="FF000000"/>
        <rFont val="Century Gothic"/>
        <family val="2"/>
      </rPr>
      <t>M2</t>
    </r>
  </si>
  <si>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2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DO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 xml:space="preserve">DE
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B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OS</t>
    </r>
  </si>
  <si>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 xml:space="preserve">O
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Z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PA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DO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>0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30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0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30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18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0)</t>
    </r>
  </si>
  <si>
    <r>
      <rPr>
        <sz val="10"/>
        <color rgb="FF000000"/>
        <rFont val="Century Gothic"/>
        <family val="2"/>
      </rPr>
      <t>M3</t>
    </r>
  </si>
  <si>
    <t>LLENO COMPACTADO CON MATERIAL DE SITIO</t>
  </si>
  <si>
    <t>M3</t>
  </si>
  <si>
    <r>
      <rPr>
        <sz val="10"/>
        <color rgb="FF000000"/>
        <rFont val="Century Gothic"/>
        <family val="2"/>
      </rPr>
      <t>Z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PA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DA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DO
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>0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30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0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30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18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0)</t>
    </r>
  </si>
  <si>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=</t>
    </r>
    <r>
      <rPr>
        <sz val="10"/>
        <color rgb="FF000000"/>
        <rFont val="Century Gothic"/>
        <family val="2"/>
      </rPr>
      <t>0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20</t>
    </r>
    <r>
      <rPr>
        <sz val="10"/>
        <color rgb="FF000000"/>
        <rFont val="Century Gothic"/>
        <family val="2"/>
      </rPr>
      <t>*</t>
    </r>
    <r>
      <rPr>
        <sz val="10"/>
        <color rgb="FF000000"/>
        <rFont val="Century Gothic"/>
        <family val="2"/>
      </rPr>
      <t>0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20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 xml:space="preserve">E
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ZO</t>
    </r>
  </si>
  <si>
    <r>
      <rPr>
        <sz val="10"/>
        <color rgb="FF000000"/>
        <rFont val="Century Gothic"/>
        <family val="2"/>
      </rPr>
      <t>ML</t>
    </r>
  </si>
  <si>
    <t>MURO EN BLOQUE DE CEMENTO 20X40X12</t>
  </si>
  <si>
    <t>M2</t>
  </si>
  <si>
    <t>REVOQUE MURO</t>
  </si>
  <si>
    <t>ESTUCO PARA MURO EXTERIOR (ESTUCO PLASTICO)</t>
  </si>
  <si>
    <t>-</t>
  </si>
  <si>
    <t>$                    -</t>
  </si>
  <si>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PO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 xml:space="preserve">1
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ZA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OR</t>
    </r>
  </si>
  <si>
    <r>
      <rPr>
        <sz val="10"/>
        <color rgb="FF000000"/>
        <rFont val="Century Gothic"/>
        <family val="2"/>
      </rPr>
      <t>-</t>
    </r>
  </si>
  <si>
    <r>
      <rPr>
        <sz val="10"/>
        <color rgb="FF000000"/>
        <rFont val="Century Gothic"/>
        <family val="2"/>
      </rPr>
      <t>$</t>
    </r>
    <r>
      <rPr>
        <sz val="10"/>
        <color rgb="FF000000"/>
        <rFont val="Century Gothic"/>
        <family val="2"/>
      </rPr>
      <t xml:space="preserve">                   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-</t>
    </r>
  </si>
  <si>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Z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J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ZO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H</t>
    </r>
    <r>
      <rPr>
        <sz val="10"/>
        <color rgb="FF000000"/>
        <rFont val="Century Gothic"/>
        <family val="2"/>
      </rPr>
      <t>OS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J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</si>
  <si>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L
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Z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DA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22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OS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J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2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)</t>
    </r>
  </si>
  <si>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B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J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 xml:space="preserve">DE
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=</t>
    </r>
    <r>
      <rPr>
        <sz val="10"/>
        <color rgb="FF000000"/>
        <rFont val="Century Gothic"/>
        <family val="2"/>
      </rPr>
      <t>3"</t>
    </r>
  </si>
  <si>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JA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=</t>
    </r>
    <r>
      <rPr>
        <sz val="10"/>
        <color rgb="FF000000"/>
        <rFont val="Century Gothic"/>
        <family val="2"/>
      </rPr>
      <t>1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0)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Ú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Ñ</t>
    </r>
    <r>
      <rPr>
        <sz val="10"/>
        <color rgb="FF000000"/>
        <rFont val="Century Gothic"/>
        <family val="2"/>
      </rPr>
      <t>O.</t>
    </r>
  </si>
  <si>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B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 xml:space="preserve">L
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>76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*</t>
    </r>
    <r>
      <rPr>
        <sz val="10"/>
        <color rgb="FF000000"/>
        <rFont val="Century Gothic"/>
        <family val="2"/>
      </rPr>
      <t>35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)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14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DU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JE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OZA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OR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(</t>
    </r>
    <r>
      <rPr>
        <sz val="10"/>
        <color rgb="FF000000"/>
        <rFont val="Century Gothic"/>
        <family val="2"/>
      </rPr>
      <t>20</t>
    </r>
    <r>
      <rPr>
        <sz val="10"/>
        <color rgb="FF000000"/>
        <rFont val="Century Gothic"/>
        <family val="2"/>
      </rPr>
      <t>X</t>
    </r>
    <r>
      <rPr>
        <sz val="10"/>
        <color rgb="FF000000"/>
        <rFont val="Century Gothic"/>
        <family val="2"/>
      </rPr>
      <t>20X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3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>16)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F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OR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J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,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Y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Ú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Ñ</t>
    </r>
    <r>
      <rPr>
        <sz val="10"/>
        <color rgb="FF000000"/>
        <rFont val="Century Gothic"/>
        <family val="2"/>
      </rPr>
      <t>O</t>
    </r>
  </si>
  <si>
    <r>
      <rPr>
        <sz val="10"/>
        <color rgb="FF000000"/>
        <rFont val="Century Gothic"/>
        <family val="2"/>
      </rPr>
      <t>KG</t>
    </r>
  </si>
  <si>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G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U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M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O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OBRA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D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DE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DA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T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R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N</t>
    </r>
    <r>
      <rPr>
        <sz val="10"/>
        <color rgb="FF000000"/>
        <rFont val="Century Gothic"/>
        <family val="2"/>
      </rPr>
      <t>C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P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L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</t>
    </r>
    <r>
      <rPr>
        <sz val="10"/>
        <color rgb="FF000000"/>
        <rFont val="Century Gothic"/>
        <family val="2"/>
      </rPr>
      <t>E</t>
    </r>
    <r>
      <rPr>
        <sz val="10"/>
        <color rgb="FF000000"/>
        <rFont val="Century Gothic"/>
        <family val="2"/>
      </rPr>
      <t>DE</t>
    </r>
  </si>
  <si>
    <r>
      <rPr>
        <sz val="10"/>
        <color rgb="FF000000"/>
        <rFont val="Century Gothic"/>
        <family val="2"/>
      </rPr>
      <t>V</t>
    </r>
    <r>
      <rPr>
        <sz val="10"/>
        <color rgb="FF000000"/>
        <rFont val="Century Gothic"/>
        <family val="2"/>
      </rPr>
      <t>I</t>
    </r>
    <r>
      <rPr>
        <sz val="10"/>
        <color rgb="FF000000"/>
        <rFont val="Century Gothic"/>
        <family val="2"/>
      </rPr>
      <t>A</t>
    </r>
    <r>
      <rPr>
        <sz val="10"/>
        <color rgb="FF000000"/>
        <rFont val="Century Gothic"/>
        <family val="2"/>
      </rPr>
      <t>JE</t>
    </r>
  </si>
  <si>
    <t>ASEO GENERAL</t>
  </si>
  <si>
    <t>GL</t>
  </si>
  <si>
    <t>TOTAL</t>
  </si>
  <si>
    <t>ADMINISTRACION</t>
  </si>
  <si>
    <t>UTILIDAD</t>
  </si>
  <si>
    <t>TOTAL INCLUIDO AU</t>
  </si>
  <si>
    <t>SALDO</t>
  </si>
  <si>
    <t>VR TOTAL</t>
  </si>
  <si>
    <t>MAYORES Y MENORES CANT DE OBRA</t>
  </si>
  <si>
    <t>+</t>
  </si>
  <si>
    <t>BALANCE FINAL PRESUPUESTO</t>
  </si>
  <si>
    <t>JOSE RAMCES HERNANDEZ GONZALEZ</t>
  </si>
  <si>
    <t>CONTRATISTA</t>
  </si>
  <si>
    <t>CC 15.991.804 MANZANARES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</si>
</sst>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9" formatCode="0.000"/>
  </numFmts>
  <fonts count="7" x14ac:knownFonts="1">
    <font>
      <sz val="11"/>
      <color rgb="FF000000"/>
      <name val="Calibri"/>
      <family val="2"/>
      <charset val="204"/>
    </font>
    <font>
      <sz val="10"/>
      <color rgb="FF000000"/>
      <name val="Century Gothic"/>
      <family val="2"/>
    </font>
    <font>
      <b/>
      <sz val="10"/>
      <color rgb="FF000000"/>
      <name val="Century Gothic"/>
      <family val="2"/>
    </font>
    <font>
      <sz val="11"/>
      <color rgb="FF000000"/>
      <name val="Calibri"/>
      <family val="2"/>
      <charset val="204"/>
    </font>
    <font>
      <sz val="8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8" fontId="0" fillId="0" borderId="1" xfId="0" applyNumberFormat="1" applyBorder="1"/>
    <xf numFmtId="8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0" borderId="0" xfId="0" applyNumberFormat="1"/>
    <xf numFmtId="44" fontId="0" fillId="0" borderId="0" xfId="2" applyFont="1" applyFill="1"/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8" fontId="5" fillId="0" borderId="1" xfId="0" applyNumberFormat="1" applyFont="1" applyBorder="1"/>
    <xf numFmtId="9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8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23</xdr:row>
      <xdr:rowOff>167640</xdr:rowOff>
    </xdr:from>
    <xdr:to>
      <xdr:col>1</xdr:col>
      <xdr:colOff>2575816</xdr:colOff>
      <xdr:row>31</xdr:row>
      <xdr:rowOff>175418</xdr:rowOff>
    </xdr:to>
    <xdr:pic>
      <xdr:nvPicPr>
        <xdr:cNvPr id="3" name="Imagen 2" descr="Texto, Carta">
          <a:extLst>
            <a:ext uri="{FF2B5EF4-FFF2-40B4-BE49-F238E27FC236}">
              <a16:creationId xmlns:a16="http://schemas.microsoft.com/office/drawing/2014/main" id="{A173C129-70DB-50A0-66E8-87F31BB2E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alphaModFix amt="99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3820" y="7795260"/>
          <a:ext cx="2949196" cy="1828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topLeftCell="A17" workbookViewId="0">
      <selection activeCell="K29" sqref="K29"/>
    </sheetView>
  </sheetViews>
  <sheetFormatPr baseColWidth="10" defaultColWidth="8.88671875" defaultRowHeight="14.4" x14ac:dyDescent="0.3"/>
  <cols>
    <col min="1" max="1" width="6.6640625" style="1" customWidth="1"/>
    <col min="2" max="2" width="56.21875" customWidth="1"/>
    <col min="3" max="3" width="6.33203125" style="1" customWidth="1"/>
    <col min="4" max="4" width="15.6640625" style="1" customWidth="1"/>
    <col min="5" max="5" width="18.44140625" style="1" customWidth="1"/>
    <col min="6" max="6" width="17.5546875" style="1" customWidth="1"/>
    <col min="7" max="7" width="8.88671875" style="1"/>
    <col min="8" max="8" width="14" style="1" bestFit="1" customWidth="1"/>
    <col min="9" max="9" width="13.109375" bestFit="1" customWidth="1"/>
    <col min="10" max="10" width="14" bestFit="1" customWidth="1"/>
    <col min="12" max="12" width="12.77734375" bestFit="1" customWidth="1"/>
  </cols>
  <sheetData>
    <row r="1" spans="1:12" ht="39.75" customHeight="1" x14ac:dyDescent="0.3">
      <c r="A1" s="17"/>
      <c r="B1" s="28" t="s">
        <v>0</v>
      </c>
      <c r="C1" s="28"/>
      <c r="D1" s="28"/>
      <c r="E1" s="28"/>
      <c r="F1" s="28"/>
      <c r="G1" s="30" t="s">
        <v>42</v>
      </c>
      <c r="H1" s="30"/>
      <c r="I1" s="29" t="s">
        <v>44</v>
      </c>
      <c r="J1" s="29"/>
    </row>
    <row r="2" spans="1:12" ht="13.8" customHeight="1" x14ac:dyDescent="0.3">
      <c r="A2" s="8" t="s">
        <v>1</v>
      </c>
      <c r="B2" s="1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5" t="s">
        <v>21</v>
      </c>
      <c r="H2" s="15" t="s">
        <v>43</v>
      </c>
      <c r="I2" s="8" t="s">
        <v>5</v>
      </c>
      <c r="J2" s="8" t="s">
        <v>41</v>
      </c>
    </row>
    <row r="3" spans="1:12" ht="25.95" customHeight="1" x14ac:dyDescent="0.3">
      <c r="A3" s="19">
        <v>1</v>
      </c>
      <c r="B3" s="20" t="s">
        <v>7</v>
      </c>
      <c r="C3" s="19" t="s">
        <v>8</v>
      </c>
      <c r="D3" s="19">
        <v>30.6</v>
      </c>
      <c r="E3" s="21">
        <v>17000</v>
      </c>
      <c r="F3" s="21">
        <v>520200</v>
      </c>
      <c r="G3" s="4">
        <f>I3-D3</f>
        <v>0</v>
      </c>
      <c r="H3" s="5"/>
      <c r="I3" s="4">
        <f>18*1.7</f>
        <v>30.599999999999998</v>
      </c>
      <c r="J3" s="2">
        <f>I3*E3</f>
        <v>520199.99999999994</v>
      </c>
    </row>
    <row r="4" spans="1:12" ht="25.95" customHeight="1" x14ac:dyDescent="0.3">
      <c r="A4" s="19">
        <v>2</v>
      </c>
      <c r="B4" s="20" t="s">
        <v>9</v>
      </c>
      <c r="C4" s="19" t="s">
        <v>8</v>
      </c>
      <c r="D4" s="19">
        <v>1.92</v>
      </c>
      <c r="E4" s="21">
        <v>83000</v>
      </c>
      <c r="F4" s="21">
        <v>159360</v>
      </c>
      <c r="G4" s="4">
        <f>I4-D4</f>
        <v>0</v>
      </c>
      <c r="H4" s="5"/>
      <c r="I4" s="4">
        <f>3.2*0.6</f>
        <v>1.92</v>
      </c>
      <c r="J4" s="2">
        <f t="shared" ref="J4:J19" si="0">I4*E4</f>
        <v>159360</v>
      </c>
    </row>
    <row r="5" spans="1:12" ht="39.15" customHeight="1" x14ac:dyDescent="0.3">
      <c r="A5" s="19">
        <v>3</v>
      </c>
      <c r="B5" s="20" t="s">
        <v>10</v>
      </c>
      <c r="C5" s="19" t="s">
        <v>11</v>
      </c>
      <c r="D5" s="19">
        <v>13.6</v>
      </c>
      <c r="E5" s="21">
        <v>24400</v>
      </c>
      <c r="F5" s="21">
        <v>331840</v>
      </c>
      <c r="G5" s="4">
        <f t="shared" ref="G5:G16" si="1">I5-D5</f>
        <v>-10</v>
      </c>
      <c r="H5" s="5"/>
      <c r="I5" s="4">
        <f>18*0.5*0.4</f>
        <v>3.6</v>
      </c>
      <c r="J5" s="2">
        <f t="shared" si="0"/>
        <v>87840</v>
      </c>
      <c r="L5" s="7"/>
    </row>
    <row r="6" spans="1:12" ht="13.05" customHeight="1" x14ac:dyDescent="0.3">
      <c r="A6" s="8">
        <v>4</v>
      </c>
      <c r="B6" s="22" t="s">
        <v>12</v>
      </c>
      <c r="C6" s="8" t="s">
        <v>13</v>
      </c>
      <c r="D6" s="8">
        <v>8.16</v>
      </c>
      <c r="E6" s="23">
        <v>70000</v>
      </c>
      <c r="F6" s="23">
        <v>571200</v>
      </c>
      <c r="G6" s="4"/>
      <c r="H6" s="9">
        <f>I6-D6</f>
        <v>0.81599999999999895</v>
      </c>
      <c r="I6" s="9">
        <f>17*1.2*0.44</f>
        <v>8.9759999999999991</v>
      </c>
      <c r="J6" s="2">
        <f t="shared" si="0"/>
        <v>628319.99999999988</v>
      </c>
    </row>
    <row r="7" spans="1:12" ht="25.95" customHeight="1" x14ac:dyDescent="0.3">
      <c r="A7" s="19">
        <v>5</v>
      </c>
      <c r="B7" s="20" t="s">
        <v>14</v>
      </c>
      <c r="C7" s="19" t="s">
        <v>11</v>
      </c>
      <c r="D7" s="19">
        <v>1.62</v>
      </c>
      <c r="E7" s="21">
        <v>343000</v>
      </c>
      <c r="F7" s="21">
        <v>555660</v>
      </c>
      <c r="G7" s="4">
        <f t="shared" si="1"/>
        <v>0</v>
      </c>
      <c r="H7" s="5"/>
      <c r="I7" s="4">
        <f>0.3*0.3*18</f>
        <v>1.6199999999999999</v>
      </c>
      <c r="J7" s="2">
        <f t="shared" si="0"/>
        <v>555660</v>
      </c>
    </row>
    <row r="8" spans="1:12" ht="25.95" customHeight="1" x14ac:dyDescent="0.3">
      <c r="A8" s="19">
        <v>6</v>
      </c>
      <c r="B8" s="20" t="s">
        <v>15</v>
      </c>
      <c r="C8" s="19" t="s">
        <v>16</v>
      </c>
      <c r="D8" s="19">
        <v>6.6</v>
      </c>
      <c r="E8" s="21">
        <v>370000</v>
      </c>
      <c r="F8" s="21">
        <v>2442000</v>
      </c>
      <c r="G8" s="4"/>
      <c r="H8" s="4">
        <f>I8-D8</f>
        <v>3</v>
      </c>
      <c r="I8" s="4">
        <f>1.2*8</f>
        <v>9.6</v>
      </c>
      <c r="J8" s="2">
        <f t="shared" si="0"/>
        <v>3552000</v>
      </c>
    </row>
    <row r="9" spans="1:12" ht="13.05" customHeight="1" x14ac:dyDescent="0.3">
      <c r="A9" s="8">
        <v>7</v>
      </c>
      <c r="B9" s="22" t="s">
        <v>17</v>
      </c>
      <c r="C9" s="8" t="s">
        <v>18</v>
      </c>
      <c r="D9" s="8">
        <v>19.8</v>
      </c>
      <c r="E9" s="23">
        <v>38000</v>
      </c>
      <c r="F9" s="23">
        <v>752400</v>
      </c>
      <c r="G9" s="4"/>
      <c r="H9" s="4">
        <f>I9-D9</f>
        <v>1.7999999999999972</v>
      </c>
      <c r="I9" s="4">
        <f>1.2*18</f>
        <v>21.599999999999998</v>
      </c>
      <c r="J9" s="2">
        <f t="shared" si="0"/>
        <v>820799.99999999988</v>
      </c>
    </row>
    <row r="10" spans="1:12" ht="13.05" customHeight="1" x14ac:dyDescent="0.3">
      <c r="A10" s="8">
        <v>8</v>
      </c>
      <c r="B10" s="22" t="s">
        <v>19</v>
      </c>
      <c r="C10" s="8" t="s">
        <v>18</v>
      </c>
      <c r="D10" s="8">
        <v>19.8</v>
      </c>
      <c r="E10" s="23">
        <v>85000</v>
      </c>
      <c r="F10" s="23">
        <v>1683000</v>
      </c>
      <c r="G10" s="4">
        <f t="shared" si="1"/>
        <v>-19.8</v>
      </c>
      <c r="H10" s="5"/>
      <c r="I10" s="4">
        <v>0</v>
      </c>
      <c r="J10" s="2">
        <f t="shared" si="0"/>
        <v>0</v>
      </c>
    </row>
    <row r="11" spans="1:12" ht="13.05" customHeight="1" x14ac:dyDescent="0.3">
      <c r="A11" s="8">
        <v>9</v>
      </c>
      <c r="B11" s="22" t="s">
        <v>20</v>
      </c>
      <c r="C11" s="8" t="s">
        <v>18</v>
      </c>
      <c r="D11" s="8" t="s">
        <v>21</v>
      </c>
      <c r="E11" s="23">
        <v>15700</v>
      </c>
      <c r="F11" s="8" t="s">
        <v>22</v>
      </c>
      <c r="G11" s="4"/>
      <c r="H11" s="5"/>
      <c r="I11" s="4"/>
      <c r="J11" s="2">
        <f t="shared" si="0"/>
        <v>0</v>
      </c>
    </row>
    <row r="12" spans="1:12" ht="26.1" customHeight="1" x14ac:dyDescent="0.3">
      <c r="A12" s="19">
        <v>10</v>
      </c>
      <c r="B12" s="20" t="s">
        <v>23</v>
      </c>
      <c r="C12" s="19" t="s">
        <v>8</v>
      </c>
      <c r="D12" s="19" t="s">
        <v>24</v>
      </c>
      <c r="E12" s="21">
        <v>28000</v>
      </c>
      <c r="F12" s="19" t="s">
        <v>25</v>
      </c>
      <c r="G12" s="4"/>
      <c r="H12" s="5"/>
      <c r="I12" s="4"/>
      <c r="J12" s="2">
        <f t="shared" si="0"/>
        <v>0</v>
      </c>
    </row>
    <row r="13" spans="1:12" ht="39.15" customHeight="1" x14ac:dyDescent="0.3">
      <c r="A13" s="19">
        <v>11</v>
      </c>
      <c r="B13" s="20" t="s">
        <v>26</v>
      </c>
      <c r="C13" s="19" t="s">
        <v>16</v>
      </c>
      <c r="D13" s="19">
        <v>18</v>
      </c>
      <c r="E13" s="21">
        <v>30000</v>
      </c>
      <c r="F13" s="21">
        <v>540000</v>
      </c>
      <c r="G13" s="4">
        <f t="shared" si="1"/>
        <v>0</v>
      </c>
      <c r="H13" s="5"/>
      <c r="I13" s="4">
        <v>18</v>
      </c>
      <c r="J13" s="2">
        <f t="shared" si="0"/>
        <v>540000</v>
      </c>
    </row>
    <row r="14" spans="1:12" ht="39.15" customHeight="1" x14ac:dyDescent="0.3">
      <c r="A14" s="19">
        <v>12</v>
      </c>
      <c r="B14" s="20" t="s">
        <v>27</v>
      </c>
      <c r="C14" s="19" t="s">
        <v>16</v>
      </c>
      <c r="D14" s="19">
        <v>14</v>
      </c>
      <c r="E14" s="21">
        <v>67000</v>
      </c>
      <c r="F14" s="21">
        <v>938000</v>
      </c>
      <c r="G14" s="4">
        <f t="shared" si="1"/>
        <v>0</v>
      </c>
      <c r="H14" s="5"/>
      <c r="I14" s="4">
        <v>14</v>
      </c>
      <c r="J14" s="2">
        <f t="shared" si="0"/>
        <v>938000</v>
      </c>
    </row>
    <row r="15" spans="1:12" ht="25.95" customHeight="1" x14ac:dyDescent="0.3">
      <c r="A15" s="19">
        <v>13</v>
      </c>
      <c r="B15" s="20" t="s">
        <v>28</v>
      </c>
      <c r="C15" s="19" t="s">
        <v>16</v>
      </c>
      <c r="D15" s="19">
        <v>16</v>
      </c>
      <c r="E15" s="21">
        <v>11000</v>
      </c>
      <c r="F15" s="21">
        <v>176000</v>
      </c>
      <c r="G15" s="31">
        <f t="shared" si="1"/>
        <v>-3.0472730000000006</v>
      </c>
      <c r="H15" s="5"/>
      <c r="I15" s="9">
        <v>12.952726999999999</v>
      </c>
      <c r="J15" s="2">
        <f t="shared" si="0"/>
        <v>142479.997</v>
      </c>
    </row>
    <row r="16" spans="1:12" ht="39.15" customHeight="1" x14ac:dyDescent="0.3">
      <c r="A16" s="19">
        <v>14</v>
      </c>
      <c r="B16" s="20" t="s">
        <v>29</v>
      </c>
      <c r="C16" s="19" t="s">
        <v>16</v>
      </c>
      <c r="D16" s="19">
        <v>18</v>
      </c>
      <c r="E16" s="21">
        <v>214500</v>
      </c>
      <c r="F16" s="21">
        <v>3861000</v>
      </c>
      <c r="G16" s="4">
        <f t="shared" si="1"/>
        <v>0</v>
      </c>
      <c r="H16" s="5"/>
      <c r="I16" s="4">
        <v>18</v>
      </c>
      <c r="J16" s="2">
        <f t="shared" si="0"/>
        <v>3861000</v>
      </c>
    </row>
    <row r="17" spans="1:10" ht="78.3" customHeight="1" x14ac:dyDescent="0.3">
      <c r="A17" s="19">
        <v>15</v>
      </c>
      <c r="B17" s="20" t="s">
        <v>30</v>
      </c>
      <c r="C17" s="19" t="s">
        <v>31</v>
      </c>
      <c r="D17" s="19" t="s">
        <v>24</v>
      </c>
      <c r="E17" s="21">
        <v>9000</v>
      </c>
      <c r="F17" s="19" t="s">
        <v>25</v>
      </c>
      <c r="G17" s="4"/>
      <c r="H17" s="5"/>
      <c r="I17" s="4"/>
      <c r="J17" s="2">
        <f t="shared" si="0"/>
        <v>0</v>
      </c>
    </row>
    <row r="18" spans="1:10" ht="39.15" customHeight="1" x14ac:dyDescent="0.3">
      <c r="A18" s="19">
        <v>16</v>
      </c>
      <c r="B18" s="20" t="s">
        <v>32</v>
      </c>
      <c r="C18" s="19" t="s">
        <v>33</v>
      </c>
      <c r="D18" s="19">
        <v>30</v>
      </c>
      <c r="E18" s="21">
        <v>15000</v>
      </c>
      <c r="F18" s="21">
        <v>450000</v>
      </c>
      <c r="G18" s="4"/>
      <c r="H18" s="5">
        <v>55</v>
      </c>
      <c r="I18" s="4">
        <v>85</v>
      </c>
      <c r="J18" s="2">
        <f t="shared" si="0"/>
        <v>1275000</v>
      </c>
    </row>
    <row r="19" spans="1:10" ht="13.8" customHeight="1" x14ac:dyDescent="0.3">
      <c r="A19" s="10"/>
      <c r="B19" s="24" t="s">
        <v>34</v>
      </c>
      <c r="C19" s="25" t="s">
        <v>35</v>
      </c>
      <c r="D19" s="25">
        <v>1</v>
      </c>
      <c r="E19" s="26">
        <v>100000</v>
      </c>
      <c r="F19" s="26">
        <v>100000</v>
      </c>
      <c r="G19" s="10"/>
      <c r="H19" s="11"/>
      <c r="I19" s="12">
        <v>0</v>
      </c>
      <c r="J19" s="13">
        <f t="shared" si="0"/>
        <v>0</v>
      </c>
    </row>
    <row r="20" spans="1:10" ht="13.8" customHeight="1" x14ac:dyDescent="0.3">
      <c r="A20" s="10"/>
      <c r="B20" s="24" t="s">
        <v>36</v>
      </c>
      <c r="C20" s="10"/>
      <c r="D20" s="10"/>
      <c r="E20" s="10"/>
      <c r="F20" s="26">
        <v>13080660</v>
      </c>
      <c r="G20" s="10"/>
      <c r="H20" s="11"/>
      <c r="I20" s="12"/>
      <c r="J20" s="13">
        <f>SUM(J3:J19)</f>
        <v>13080659.997000001</v>
      </c>
    </row>
    <row r="21" spans="1:10" ht="13.8" customHeight="1" x14ac:dyDescent="0.3">
      <c r="A21" s="10"/>
      <c r="B21" s="24" t="s">
        <v>37</v>
      </c>
      <c r="C21" s="27">
        <v>0.15</v>
      </c>
      <c r="D21" s="10"/>
      <c r="E21" s="10"/>
      <c r="F21" s="26">
        <v>1962099</v>
      </c>
      <c r="G21" s="10"/>
      <c r="H21" s="11"/>
      <c r="I21" s="14">
        <v>0.15</v>
      </c>
      <c r="J21" s="13">
        <f>J20*I21</f>
        <v>1962098.9995500001</v>
      </c>
    </row>
    <row r="22" spans="1:10" ht="13.8" customHeight="1" x14ac:dyDescent="0.3">
      <c r="A22" s="10"/>
      <c r="B22" s="24" t="s">
        <v>38</v>
      </c>
      <c r="C22" s="27">
        <v>7.0000000000000007E-2</v>
      </c>
      <c r="D22" s="10"/>
      <c r="E22" s="10"/>
      <c r="F22" s="26">
        <v>915646.2</v>
      </c>
      <c r="G22" s="10"/>
      <c r="H22" s="11"/>
      <c r="I22" s="14">
        <v>7.0000000000000007E-2</v>
      </c>
      <c r="J22" s="13">
        <f>J20*I22</f>
        <v>915646.19979000022</v>
      </c>
    </row>
    <row r="23" spans="1:10" ht="13.8" customHeight="1" x14ac:dyDescent="0.3">
      <c r="A23" s="10"/>
      <c r="B23" s="24" t="s">
        <v>39</v>
      </c>
      <c r="C23" s="10"/>
      <c r="D23" s="10"/>
      <c r="E23" s="10"/>
      <c r="F23" s="26">
        <v>15958405.199999999</v>
      </c>
      <c r="G23" s="10"/>
      <c r="H23" s="11"/>
      <c r="I23" s="12"/>
      <c r="J23" s="13">
        <f>J20+J21+J22</f>
        <v>15958405.196340002</v>
      </c>
    </row>
    <row r="25" spans="1:10" x14ac:dyDescent="0.3">
      <c r="B25" s="16" t="s">
        <v>40</v>
      </c>
      <c r="F25" s="3"/>
      <c r="J25" s="6">
        <f>F23-J23</f>
        <v>3.6599971354007721E-3</v>
      </c>
    </row>
    <row r="28" spans="1:10" ht="42.6" customHeight="1" x14ac:dyDescent="0.3">
      <c r="H28" s="3"/>
    </row>
    <row r="29" spans="1:10" x14ac:dyDescent="0.3">
      <c r="B29" t="s">
        <v>45</v>
      </c>
      <c r="H29" s="3"/>
      <c r="J29" s="6"/>
    </row>
    <row r="30" spans="1:10" x14ac:dyDescent="0.3">
      <c r="B30" t="s">
        <v>46</v>
      </c>
    </row>
    <row r="31" spans="1:10" x14ac:dyDescent="0.3">
      <c r="B31" t="s">
        <v>47</v>
      </c>
    </row>
  </sheetData>
  <mergeCells count="3">
    <mergeCell ref="B1:F1"/>
    <mergeCell ref="I1:J1"/>
    <mergeCell ref="G1:H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RAMSES</dc:creator>
  <cp:lastModifiedBy>ms0829076</cp:lastModifiedBy>
  <dcterms:created xsi:type="dcterms:W3CDTF">2025-05-20T19:40:44Z</dcterms:created>
  <dcterms:modified xsi:type="dcterms:W3CDTF">2025-05-23T21:44:56Z</dcterms:modified>
</cp:coreProperties>
</file>