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 C\Desktop\Desktop\SUESCA 2025\6. REGIMEN ESPECIAL ESALES\5 IPRES 05 EVENTOS GOBIERNO\"/>
    </mc:Choice>
  </mc:AlternateContent>
  <xr:revisionPtr revIDLastSave="0" documentId="13_ncr:1_{AA073F4D-EBBD-4305-9606-55887CD3C2D7}" xr6:coauthVersionLast="47" xr6:coauthVersionMax="47" xr10:uidLastSave="{00000000-0000-0000-0000-000000000000}"/>
  <bookViews>
    <workbookView xWindow="-120" yWindow="-120" windowWidth="20730" windowHeight="11160" xr2:uid="{AC308D25-C27D-4010-A5F1-ACC3CD40E762}"/>
  </bookViews>
  <sheets>
    <sheet name="ESTUDIO MERCADO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4" i="10" l="1"/>
  <c r="M52" i="10"/>
  <c r="N52" i="10" s="1"/>
  <c r="M53" i="10"/>
  <c r="N53" i="10" s="1"/>
  <c r="M54" i="10"/>
  <c r="M55" i="10"/>
  <c r="N55" i="10" s="1"/>
  <c r="M56" i="10"/>
  <c r="N56" i="10" s="1"/>
  <c r="M51" i="10"/>
  <c r="N51" i="10" s="1"/>
  <c r="L52" i="10"/>
  <c r="L53" i="10"/>
  <c r="L54" i="10"/>
  <c r="L55" i="10"/>
  <c r="L56" i="10"/>
  <c r="L51" i="10"/>
  <c r="L57" i="10" s="1"/>
  <c r="J57" i="10"/>
  <c r="J52" i="10"/>
  <c r="J53" i="10"/>
  <c r="J54" i="10"/>
  <c r="J55" i="10"/>
  <c r="J56" i="10"/>
  <c r="J51" i="10"/>
  <c r="H52" i="10"/>
  <c r="H53" i="10"/>
  <c r="H54" i="10"/>
  <c r="H55" i="10"/>
  <c r="H56" i="10"/>
  <c r="H51" i="10"/>
  <c r="H57" i="10" s="1"/>
  <c r="M45" i="10"/>
  <c r="M46" i="10"/>
  <c r="M47" i="10"/>
  <c r="M44" i="10"/>
  <c r="N45" i="10"/>
  <c r="N46" i="10"/>
  <c r="N47" i="10"/>
  <c r="N44" i="10"/>
  <c r="L45" i="10"/>
  <c r="L46" i="10"/>
  <c r="L47" i="10"/>
  <c r="L44" i="10"/>
  <c r="L48" i="10" s="1"/>
  <c r="J45" i="10"/>
  <c r="J46" i="10"/>
  <c r="J47" i="10"/>
  <c r="J44" i="10"/>
  <c r="J48" i="10" s="1"/>
  <c r="H45" i="10"/>
  <c r="H46" i="10"/>
  <c r="H47" i="10"/>
  <c r="H44" i="10"/>
  <c r="H48" i="10" s="1"/>
  <c r="M38" i="10"/>
  <c r="M35" i="10"/>
  <c r="M29" i="10"/>
  <c r="M28" i="10"/>
  <c r="M27" i="10"/>
  <c r="N27" i="10" s="1"/>
  <c r="N36" i="10"/>
  <c r="N38" i="10"/>
  <c r="M36" i="10"/>
  <c r="M37" i="10"/>
  <c r="N37" i="10" s="1"/>
  <c r="M39" i="10"/>
  <c r="N39" i="10" s="1"/>
  <c r="M40" i="10"/>
  <c r="N40" i="10" s="1"/>
  <c r="N35" i="10"/>
  <c r="L36" i="10"/>
  <c r="L37" i="10"/>
  <c r="L38" i="10"/>
  <c r="L39" i="10"/>
  <c r="L40" i="10"/>
  <c r="L35" i="10"/>
  <c r="L41" i="10" s="1"/>
  <c r="J36" i="10"/>
  <c r="J37" i="10"/>
  <c r="J38" i="10"/>
  <c r="J39" i="10"/>
  <c r="J40" i="10"/>
  <c r="J35" i="10"/>
  <c r="J41" i="10" s="1"/>
  <c r="H36" i="10"/>
  <c r="H41" i="10" s="1"/>
  <c r="H37" i="10"/>
  <c r="H38" i="10"/>
  <c r="H39" i="10"/>
  <c r="H40" i="10"/>
  <c r="H35" i="10"/>
  <c r="N28" i="10"/>
  <c r="N29" i="10"/>
  <c r="N30" i="10"/>
  <c r="M30" i="10"/>
  <c r="M31" i="10"/>
  <c r="N31" i="10" s="1"/>
  <c r="L28" i="10"/>
  <c r="L29" i="10"/>
  <c r="L30" i="10"/>
  <c r="L31" i="10"/>
  <c r="L32" i="10" s="1"/>
  <c r="L27" i="10"/>
  <c r="J28" i="10"/>
  <c r="J29" i="10"/>
  <c r="J32" i="10" s="1"/>
  <c r="J30" i="10"/>
  <c r="J31" i="10"/>
  <c r="J27" i="10"/>
  <c r="H28" i="10"/>
  <c r="H29" i="10"/>
  <c r="H30" i="10"/>
  <c r="H31" i="10"/>
  <c r="H32" i="10" s="1"/>
  <c r="H27" i="10"/>
  <c r="M16" i="10"/>
  <c r="N16" i="10" s="1"/>
  <c r="M17" i="10"/>
  <c r="N17" i="10" s="1"/>
  <c r="M18" i="10"/>
  <c r="N18" i="10" s="1"/>
  <c r="M19" i="10"/>
  <c r="N19" i="10" s="1"/>
  <c r="M20" i="10"/>
  <c r="N20" i="10" s="1"/>
  <c r="M21" i="10"/>
  <c r="N21" i="10" s="1"/>
  <c r="M22" i="10"/>
  <c r="N22" i="10" s="1"/>
  <c r="M23" i="10"/>
  <c r="N23" i="10" s="1"/>
  <c r="M15" i="10"/>
  <c r="N15" i="10" s="1"/>
  <c r="L16" i="10"/>
  <c r="L17" i="10"/>
  <c r="L18" i="10"/>
  <c r="L19" i="10"/>
  <c r="L20" i="10"/>
  <c r="L21" i="10"/>
  <c r="L22" i="10"/>
  <c r="L23" i="10"/>
  <c r="L15" i="10"/>
  <c r="J16" i="10"/>
  <c r="J17" i="10"/>
  <c r="J18" i="10"/>
  <c r="J24" i="10" s="1"/>
  <c r="J19" i="10"/>
  <c r="J20" i="10"/>
  <c r="J21" i="10"/>
  <c r="J22" i="10"/>
  <c r="J23" i="10"/>
  <c r="J15" i="10"/>
  <c r="H16" i="10"/>
  <c r="H17" i="10"/>
  <c r="H18" i="10"/>
  <c r="H19" i="10"/>
  <c r="H20" i="10"/>
  <c r="H21" i="10"/>
  <c r="H22" i="10"/>
  <c r="H23" i="10"/>
  <c r="H15" i="10"/>
  <c r="H24" i="10" s="1"/>
  <c r="N8" i="10"/>
  <c r="N10" i="10"/>
  <c r="M11" i="10"/>
  <c r="N11" i="10" s="1"/>
  <c r="J11" i="10"/>
  <c r="L11" i="10"/>
  <c r="L7" i="10"/>
  <c r="L8" i="10"/>
  <c r="L9" i="10"/>
  <c r="L10" i="10"/>
  <c r="L6" i="10"/>
  <c r="M7" i="10"/>
  <c r="N7" i="10" s="1"/>
  <c r="M8" i="10"/>
  <c r="M9" i="10"/>
  <c r="N9" i="10" s="1"/>
  <c r="M10" i="10"/>
  <c r="M6" i="10"/>
  <c r="N6" i="10" s="1"/>
  <c r="J7" i="10"/>
  <c r="J8" i="10"/>
  <c r="J9" i="10"/>
  <c r="J10" i="10"/>
  <c r="J6" i="10"/>
  <c r="H7" i="10"/>
  <c r="H8" i="10"/>
  <c r="H9" i="10"/>
  <c r="H10" i="10"/>
  <c r="H11" i="10"/>
  <c r="H6" i="10"/>
  <c r="L24" i="10"/>
  <c r="N12" i="10" l="1"/>
  <c r="N41" i="10"/>
  <c r="N24" i="10"/>
  <c r="N57" i="10"/>
  <c r="N48" i="10"/>
  <c r="J12" i="10"/>
  <c r="L12" i="10"/>
  <c r="N58" i="10"/>
  <c r="N32" i="10"/>
  <c r="L58" i="10"/>
  <c r="J58" i="10"/>
  <c r="H12" i="10"/>
  <c r="H58" i="10" l="1"/>
  <c r="L62" i="10" s="1"/>
</calcChain>
</file>

<file path=xl/sharedStrings.xml><?xml version="1.0" encoding="utf-8"?>
<sst xmlns="http://schemas.openxmlformats.org/spreadsheetml/2006/main" count="158" uniqueCount="78">
  <si>
    <t>ITEM</t>
  </si>
  <si>
    <t>ACTIVIDAD</t>
  </si>
  <si>
    <t>ALCANCE</t>
  </si>
  <si>
    <t>NOMBRE DE PROGRAMA</t>
  </si>
  <si>
    <t>DESCRIPCIÓN</t>
  </si>
  <si>
    <t>FECHA</t>
  </si>
  <si>
    <t>PLAN INSTITUCIONAL DE FORMACIÓN Y CAPACITACIÓN - DÍA DEL SERVIDOR PÚBLICO</t>
  </si>
  <si>
    <t>Actividades socio afectivas, conmemorativas y fortalecimiento  de bienestar social.</t>
  </si>
  <si>
    <t>Exaltar el día del servidor público con una jornada de capacitación, fortalecimiento Institucional y  Celebración de cumpleaños.</t>
  </si>
  <si>
    <t>Un (1) auditorio con el aforo y elementos necesarios para el desarrollo de las actividades programadas, para 50 personas.</t>
  </si>
  <si>
    <t xml:space="preserve">(50) almuerzos individuales:  que constan de: una bandeja de:  Una porción de proteína (pechuga a la plancha o churrasco), papa la francesa, arroz, ensalada dulce, postre y una bebida natural y/o saborizada de 350 ml.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</si>
  <si>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(50) vasos de Gaseosa 7 onzas, porciones de torta de 80 gramos cada una bañada en chocolate o fruta. </t>
  </si>
  <si>
    <t xml:space="preserve">INTERVENCIÓN AREA DE PROTECCIÓN Y SERVICIOS SOCIALES Y DE RECREACIÓN </t>
  </si>
  <si>
    <t>Estímulos bienestar social</t>
  </si>
  <si>
    <t xml:space="preserve">Bienestar social y recreación </t>
  </si>
  <si>
    <t xml:space="preserve">EVENTO CONMEMORATIVO AL DÍA DE LA MEMORIA HISTÓRICA Y LA SOLIDARIDAD CON LAS VÍCTIMAS DEL CONFLICTO ARMADO, RESIDENTES EN EL MUNICIPIO DE SUESCA </t>
  </si>
  <si>
    <t>DESARROLLO DE ACCIONES PROPIAS PARA FORTALECER LOS PROCESOS COMUNALES EN EL MUNICIPIO</t>
  </si>
  <si>
    <t xml:space="preserve">Octubre </t>
  </si>
  <si>
    <t>Un (1) auditorio con el aforo y elementos necesarios para el desarrollo de las actividades programadas, con capacidad mínima para 50 personas.</t>
  </si>
  <si>
    <t>TOTAL FORTALECIMIENTO COMUNALES</t>
  </si>
  <si>
    <t>DESARROLLO DE ACCIONES PROPIAS PARA EL FORTALECIMIENTO DE LA SEGUIRIDAD COMO ESTRATEGIA PROVINCIAL.</t>
  </si>
  <si>
    <t>Encuentro regional de convivencia y seguridad ciudadana</t>
  </si>
  <si>
    <t>Estrategia provincial de seguridad</t>
  </si>
  <si>
    <t xml:space="preserve">Un (1) Capacitador coaching  especializado en temas de convivencia, seguridad y estrategias de prevención y atención del delito y que conozca la región. </t>
  </si>
  <si>
    <t>TOTAL ESTRATEGIA PROVINCIAL DE SEGURIDAD</t>
  </si>
  <si>
    <t xml:space="preserve">Una noche de hospedaje para (47) personas en lugar definido, acompañada de la logística pertinente. Debe contar con salón de eventos y toda la instalación adecuada para la capacitación (sillas, mesas y demas), tambien contar con el sonido pertinente para la misma y completamente privado </t>
  </si>
  <si>
    <t xml:space="preserve">Jornadas de capacitación </t>
  </si>
  <si>
    <t xml:space="preserve">Poliza de asistencia de viaje por los dias de duración del evento. </t>
  </si>
  <si>
    <t>(50) Refrigerios: Taza de bebida caliente de 200ml (agua de panela), unidad de arepa de maiz con queso y una porción de 60g de queso campesino.</t>
  </si>
  <si>
    <t xml:space="preserve">Una (1) bus para el transporte ida y regreso para 40 pasajeros, sillas cómodas modelo no menor a 2020. El bus debe esperar en cada uno de los sitios turisticos o donde se vayan a realizadas las diferentes paradas </t>
  </si>
  <si>
    <t xml:space="preserve">Una (1) Capacitación con un profesional especializado y con experiencia para desarrollar integridad y etica de lo publico - con un enfoque de comrpomiso de los funcionarios. Se debe hacer dinamica y de manera integral. </t>
  </si>
  <si>
    <t xml:space="preserve">Una capacitación en ética laboral, obligaciones y deberes de los funcionarios y servidores púbicos. Con actividad enfocda a fortalecer las competencias de los funcionarios de la Alcaldía de Suesca en la implementación del MIPG, mejorando la calidad de la gestión pública, la eficiencia administrativa y el servicio al ciudadano, enmarcado en codigo de integridad de identidad. </t>
  </si>
  <si>
    <t xml:space="preserve">Un (1) capacitador   profesional certificado con experiencia para tratar temas como la organización comunal y su importancia, identificación de oportunidades de proyectos, elaboración de proyectos, metodologia para crear un proyector y  como,cuando donde se puede participar para que evaluen el proyecto. </t>
  </si>
  <si>
    <t xml:space="preserve">Noviembre </t>
  </si>
  <si>
    <t xml:space="preserve">Refrigerios compuestos por: Taza de bebida caliente de 200ml (agua de panela), unidad de arepa de maiz con queso y una porción de 60g de queso campesino. Cantidad y fecha de entregada a solicitud del supervisor. </t>
  </si>
  <si>
    <t>Un (1) auditorio con el aforo y elementos necesarios para el desarrollo de las actividades programadas, con capacidad mínima para 60 personas.</t>
  </si>
  <si>
    <t>Participación y fortalecimiento comunales</t>
  </si>
  <si>
    <t>Una (1) Estación de Café: Mesa con derivadas bebidas calientes (tinto y aromatica) incluyendo elementos de cafetería vasos, azúcar, galletas  disponible durante el desarrollo de la actividad.</t>
  </si>
  <si>
    <t xml:space="preserve">AGOSTO       SEPTIEMBRE </t>
  </si>
  <si>
    <t xml:space="preserve">VALOR UNITARIO </t>
  </si>
  <si>
    <t xml:space="preserve">VALOR TOTAL </t>
  </si>
  <si>
    <t>Julio</t>
  </si>
  <si>
    <t xml:space="preserve">Actividades de satisfacción y reconocimiento a las victimas del conflicto armado. </t>
  </si>
  <si>
    <t xml:space="preserve">Conmemoración Dia Internacional de la Memoria y Solidaridad con las victimas del conflicto armado. </t>
  </si>
  <si>
    <t>BASICO: Sanduche de jamón y queso, bebida tipo gaseosa o jugo de 260 ml. Debidamente empacados individualmente.</t>
  </si>
  <si>
    <t xml:space="preserve">Treinta (30)  recordatarios : Agenda ejecutiva y esfero personalizados con logos y frase alusiva al evento. Cada recordatorio debe venir empacado individualmente </t>
  </si>
  <si>
    <t>Cuarenta (40) Refrigerios :Sadwich especial (140g) Jamón, queso y vegetales acompañado de  bebida caliente o jugo natural de 200ml</t>
  </si>
  <si>
    <t>Refrigerio: Sanduche de jamón, queso y vegetales,  bebida tipo jugo de frutas de 260 ml. Debidamente empacados individualmente.</t>
  </si>
  <si>
    <t xml:space="preserve">94 Almuerzos con el siguiente menú:                                                                                                                    Opción 1.  Carne a la Llanera: compuesto por carne de res, carne de cerdo, papa, yuca, plátano maduro, ají, limonada de panela
Opción 2. Sancocho de gallina: compuesto por 1/4 de gallina, consomé, papa, yuca, plátano verde, mazorca, Hogao, arroz con menudencias, ají, limonada de panela.                                                                                      Opción 3. Mojarra Frita: compuesta por Mojarra frita de lb, 2 patacones, arroz, ensalada con aguacate, limonada de panela. Todos los platos deben ir servidos a la mesa, se debe contar con el personal suficiente e idoneo para la entrega.
</t>
  </si>
  <si>
    <t xml:space="preserve">Cincuenta (60) almuerzos  compuestos por: una bandeja con Una porción de proteína (pechuga a la plancha o churrasco), sopa,  papa la francesa o en casco, arroz, ensalada dulce y una bebida natural y/o saborizada de 350 ml, adicionalmente un postre para acompañar.    </t>
  </si>
  <si>
    <t xml:space="preserve">Sesenta (60) diplomas del tema expuesto para entrega a cada uno de los comunales.  </t>
  </si>
  <si>
    <t>FORTALECIMIENTO Y LIDERAZGO COMUNALES EN NNA</t>
  </si>
  <si>
    <t>Participación y fortalecimiento comunal en NNA</t>
  </si>
  <si>
    <t xml:space="preserve">Un (1) capacitador   profesional certificado con experiencia para tratar temas como la organización comunal y su importancia, alternativas para NNA en la organización comunal, desafios, habilidabes, ventajas. Ejemplo de liderez jovenes comunales. El taller debe hacerse de manera dinamica y didactico el buen entendimiento de los asistentes. </t>
  </si>
  <si>
    <t xml:space="preserve">Veinte (20) almuerzos  compuestos por: una hamburguesa o perro caliente con papas a la francesa, bedida  saborizada de 350 ml, adicionalmente un postre para acompañar.  El almuerzo debe ir empacado de manera individual. </t>
  </si>
  <si>
    <t xml:space="preserve">Veinte (20) diplomas del tema expuesto para entrega a cada uno de los comunalitos.  </t>
  </si>
  <si>
    <t xml:space="preserve">Veinte  (20) kit de reconocimiento compuestos por una agenda de notas, un esfero de colores y un botón de 3 cm, los diseños deben ser alusivos a la capacitación y totalmente personalizados. </t>
  </si>
  <si>
    <t>TOTAL FORTALECIMIENTO Y LIDERAZGO COMUNAL EN NNA</t>
  </si>
  <si>
    <t xml:space="preserve">VALOR TOTAL DE LAS ACTIVIDADES </t>
  </si>
  <si>
    <t xml:space="preserve">COTIZACIÓN 1 </t>
  </si>
  <si>
    <t xml:space="preserve">COTIZACIÓN 2 </t>
  </si>
  <si>
    <t xml:space="preserve">PROMEDIO </t>
  </si>
  <si>
    <t xml:space="preserve">COTIZACIÓN 3 </t>
  </si>
  <si>
    <t>TOTAL PRESUPUESTO  EVENTO CONMEMORATIVO AL DÍA DE LA MEMORIA HISTÓRICA Y LA SOLIDARIDAD CON LAS VÍCTIMAS DEL CONFLICTO ARMADO, RESIDENTES EN EL MUNICIPIO DE SUESCA</t>
  </si>
  <si>
    <t>(50) Desayuno: Bebida caliente (café o chocolate), huevos rancheros, 100 gramos de queso doble crema</t>
  </si>
  <si>
    <t>TOTAL PRESUPUESTO  PLAN INSTITUCIONAL DE FORMACIÓN Y CAPACITACIÓN - DÍA DEL SERVIDOR PÚBLICO</t>
  </si>
  <si>
    <t>(47) Desayunos tipo buffet compuestos por:     TRADICONAL Caldo de costilla, huevos pericos, porción de arroz y arepa. Acompañado de jugo o bebida caliente o preparada.                                    Todos los platos deben ir servidos a la mesa, se debe contar con el personal suficiente e idoneo para la entrega.  Todos los platos deben ir servidos a la mesa, se debe contar con el personal suficiente e idoneo para la entrega.</t>
  </si>
  <si>
    <t>(47) Cenas compuestas por: Opción1. LASAGÑA MIXTA. 250 gramos Elaborada con carne de res, pollo, jamón en
finas capas de pasta en salsa de la casa, acompañada de pan y bebida gaseosa
de 250 ml.                                                                                                                                   Opción 2. SPAGUETTI EN SALSA BOLOGÑESA: Delicadas pastas, en salsa boloñesa, carne de res, queso parmesano, acompañadas de pan y bebida gaseosa de 250 ml.  Todos los platos deben ir servidos a la mesa, se debe contar con el personal suficiente e idoneo para la entrega.</t>
  </si>
  <si>
    <t>TOTAL PRESUPUESTO  INTERVENCIÓN AREA DE PROTECCIÓN Y SERVICIOS SOCIALES Y DE RECREACIÓN</t>
  </si>
  <si>
    <t xml:space="preserve">Cuarenta (40) almuerzos a la carta individual tipo gourmet, que consta de:  una entrada suave  (crema wilson con pistachos y marañones, coctel de camarones, brocheta caprese), un plato fuerte:  Una porción de proteína (res, pollo o cerdo) y acompañamientos acorde al plato, postre y una bebida natural y/o saborizada de 350 ml.  El plato debe ser de alta cocina </t>
  </si>
  <si>
    <t xml:space="preserve">PROMEDIO  COTIZACIONES </t>
  </si>
  <si>
    <t xml:space="preserve">Sesenta  (60) Reconocimiento en madera placa de 7x4 cm  por excelencia y liderazgo hecho en madera </t>
  </si>
  <si>
    <t>Almuerzo (138) platos compuestos por porción de carne 250 gramos, 2 papas tamaño estándar, porción de yuca o plátano, ensalada guacamole, vaso de limonada a base de panela 12 Oz. en empaque biodegradable. Disponible para las fechas que el supervisor indique.</t>
  </si>
  <si>
    <t xml:space="preserve">En el marco del Programa de Protección Integral a los Niños, Niñas y adolescentes Victimas, y según se establece en los preceptos de Reparación Integral, se requieren buses para el transporte ida y regreso para 138 pasajeros, sillas cómodas modelo. El bus debe esperar en el sitio turistico donde se va a realizar el pasadia. </t>
  </si>
  <si>
    <t>En el marco de las medidas de satisfacción de las que habal el Artículo 139 de la Ley 1448 de 2011, se requiere contar con el Apoyo logístico de personal y lugar a menos de 200 km del municipio de Suesca  para el desarrollo de un evento lúdico recreativo  con destino a la población víctima, el lugar debe estar adecuado y contar con plena disponibilidad para el grupo de 138 personas para un dia de pasadia, este debe contar con piscina o termales.</t>
  </si>
  <si>
    <t xml:space="preserve">Salida a parque turístico </t>
  </si>
  <si>
    <t>ACTIVIDADES DE BIENESTAR SOCIAL – PLAN INSTITUCIONAL DE FORMACIÓN Y CAPACITACIÓN – INTERVENCIÓN AREA DE PROTECCIÓN Y SERVICIOS SOCIALES, RECREACIÓN, EVENTOS COMUNALES Y DE SEGURIDAD, COMEMORACIÓN VICTIMAS.</t>
  </si>
  <si>
    <t>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</si>
</sst>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164" fontId="2" fillId="0" borderId="6" xfId="0" applyNumberFormat="1" applyFont="1" applyBorder="1" applyAlignment="1">
      <alignment vertical="center" wrapText="1"/>
    </xf>
    <xf numFmtId="164" fontId="2" fillId="0" borderId="0" xfId="1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08977-4DA8-476F-B521-D3B7C088FAA7}">
  <dimension ref="A1:N62"/>
  <sheetViews>
    <sheetView tabSelected="1" zoomScale="63" workbookViewId="0">
      <selection activeCell="K6" sqref="K6"/>
    </sheetView>
  </sheetViews>
  <sheetFormatPr baseColWidth="10" defaultRowHeight="15" x14ac:dyDescent="0.25"/>
  <cols>
    <col min="1" max="1" width="25.7109375" style="3" customWidth="1"/>
    <col min="2" max="2" width="16.5703125" style="3" customWidth="1"/>
    <col min="3" max="3" width="8.42578125" style="4" customWidth="1"/>
    <col min="4" max="4" width="18.42578125" style="3" customWidth="1"/>
    <col min="5" max="5" width="45.85546875" style="3" customWidth="1"/>
    <col min="6" max="6" width="13.5703125" style="3" customWidth="1"/>
    <col min="7" max="7" width="14.42578125" style="5" customWidth="1"/>
    <col min="8" max="8" width="17.140625" style="5" customWidth="1"/>
    <col min="9" max="9" width="14.140625" style="5" bestFit="1" customWidth="1"/>
    <col min="10" max="10" width="18.42578125" style="5" customWidth="1"/>
    <col min="11" max="11" width="14.140625" style="5" bestFit="1" customWidth="1"/>
    <col min="12" max="12" width="19" style="5" customWidth="1"/>
    <col min="13" max="13" width="14.140625" style="5" bestFit="1" customWidth="1"/>
    <col min="14" max="14" width="15.140625" style="5" bestFit="1" customWidth="1"/>
  </cols>
  <sheetData>
    <row r="1" spans="1:14" ht="38.25" customHeight="1" thickBot="1" x14ac:dyDescent="0.3">
      <c r="A1" s="28" t="s">
        <v>77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30"/>
    </row>
    <row r="2" spans="1:14" ht="42" customHeight="1" x14ac:dyDescent="0.25">
      <c r="A2" s="27" t="s">
        <v>76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9" t="s">
        <v>59</v>
      </c>
      <c r="H3" s="19"/>
      <c r="I3" s="19" t="s">
        <v>60</v>
      </c>
      <c r="J3" s="19"/>
      <c r="K3" s="19" t="s">
        <v>62</v>
      </c>
      <c r="L3" s="19"/>
      <c r="M3" s="19" t="s">
        <v>61</v>
      </c>
      <c r="N3" s="19"/>
    </row>
    <row r="4" spans="1:14" ht="30" x14ac:dyDescent="0.25">
      <c r="A4" s="18"/>
      <c r="B4" s="18"/>
      <c r="C4" s="18"/>
      <c r="D4" s="18"/>
      <c r="E4" s="18"/>
      <c r="F4" s="18"/>
      <c r="G4" s="6" t="s">
        <v>39</v>
      </c>
      <c r="H4" s="6" t="s">
        <v>40</v>
      </c>
      <c r="I4" s="6" t="s">
        <v>39</v>
      </c>
      <c r="J4" s="6" t="s">
        <v>40</v>
      </c>
      <c r="K4" s="6" t="s">
        <v>39</v>
      </c>
      <c r="L4" s="6" t="s">
        <v>40</v>
      </c>
      <c r="M4" s="6" t="s">
        <v>39</v>
      </c>
      <c r="N4" s="6" t="s">
        <v>40</v>
      </c>
    </row>
    <row r="5" spans="1:14" x14ac:dyDescent="0.25">
      <c r="A5" s="18" t="s">
        <v>6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4" ht="75" x14ac:dyDescent="0.25">
      <c r="A6" s="20">
        <v>1</v>
      </c>
      <c r="B6" s="20" t="s">
        <v>7</v>
      </c>
      <c r="C6" s="7">
        <v>1</v>
      </c>
      <c r="D6" s="20" t="s">
        <v>8</v>
      </c>
      <c r="E6" s="8" t="s">
        <v>30</v>
      </c>
      <c r="F6" s="20" t="s">
        <v>41</v>
      </c>
      <c r="G6" s="9">
        <v>2200000</v>
      </c>
      <c r="H6" s="9">
        <f>G6*C6</f>
        <v>2200000</v>
      </c>
      <c r="I6" s="9">
        <v>2400000</v>
      </c>
      <c r="J6" s="9">
        <f>I6*C6</f>
        <v>2400000</v>
      </c>
      <c r="K6" s="9">
        <v>2600000</v>
      </c>
      <c r="L6" s="9">
        <f>K6*C6</f>
        <v>2600000</v>
      </c>
      <c r="M6" s="9">
        <f>(G6+I6+K6)/3</f>
        <v>2400000</v>
      </c>
      <c r="N6" s="9">
        <f>M6*C6</f>
        <v>2400000</v>
      </c>
    </row>
    <row r="7" spans="1:14" ht="45" x14ac:dyDescent="0.25">
      <c r="A7" s="20"/>
      <c r="B7" s="20"/>
      <c r="C7" s="7">
        <v>1</v>
      </c>
      <c r="D7" s="20"/>
      <c r="E7" s="8" t="s">
        <v>9</v>
      </c>
      <c r="F7" s="20"/>
      <c r="G7" s="9">
        <v>1200000</v>
      </c>
      <c r="H7" s="9">
        <f t="shared" ref="H7:H11" si="0">G7*C7</f>
        <v>1200000</v>
      </c>
      <c r="I7" s="9">
        <v>1520000</v>
      </c>
      <c r="J7" s="9">
        <f t="shared" ref="J7:J10" si="1">I7*C7</f>
        <v>1520000</v>
      </c>
      <c r="K7" s="9">
        <v>1480000</v>
      </c>
      <c r="L7" s="9">
        <f t="shared" ref="L7:L10" si="2">K7*C7</f>
        <v>1480000</v>
      </c>
      <c r="M7" s="9">
        <f t="shared" ref="M7:M10" si="3">(G7+I7+K7)/3</f>
        <v>1400000</v>
      </c>
      <c r="N7" s="9">
        <f t="shared" ref="N7:N10" si="4">M7*C7</f>
        <v>1400000</v>
      </c>
    </row>
    <row r="8" spans="1:14" ht="45" x14ac:dyDescent="0.25">
      <c r="A8" s="20"/>
      <c r="B8" s="20"/>
      <c r="C8" s="7">
        <v>50</v>
      </c>
      <c r="D8" s="20"/>
      <c r="E8" s="8" t="s">
        <v>28</v>
      </c>
      <c r="F8" s="20"/>
      <c r="G8" s="9">
        <v>15000</v>
      </c>
      <c r="H8" s="9">
        <f t="shared" si="0"/>
        <v>750000</v>
      </c>
      <c r="I8" s="9">
        <v>12500</v>
      </c>
      <c r="J8" s="9">
        <f t="shared" si="1"/>
        <v>625000</v>
      </c>
      <c r="K8" s="9">
        <v>11500</v>
      </c>
      <c r="L8" s="9">
        <f t="shared" si="2"/>
        <v>575000</v>
      </c>
      <c r="M8" s="9">
        <f t="shared" si="3"/>
        <v>13000</v>
      </c>
      <c r="N8" s="9">
        <f t="shared" si="4"/>
        <v>650000</v>
      </c>
    </row>
    <row r="9" spans="1:14" ht="60.95" customHeight="1" x14ac:dyDescent="0.25">
      <c r="A9" s="20"/>
      <c r="B9" s="20"/>
      <c r="C9" s="7">
        <v>50</v>
      </c>
      <c r="D9" s="20"/>
      <c r="E9" s="8" t="s">
        <v>64</v>
      </c>
      <c r="F9" s="20"/>
      <c r="G9" s="9">
        <v>18000</v>
      </c>
      <c r="H9" s="9">
        <f t="shared" si="0"/>
        <v>900000</v>
      </c>
      <c r="I9" s="9">
        <v>16600</v>
      </c>
      <c r="J9" s="9">
        <f t="shared" si="1"/>
        <v>830000</v>
      </c>
      <c r="K9" s="9">
        <v>16400</v>
      </c>
      <c r="L9" s="9">
        <f t="shared" si="2"/>
        <v>820000</v>
      </c>
      <c r="M9" s="9">
        <f t="shared" si="3"/>
        <v>17000</v>
      </c>
      <c r="N9" s="9">
        <f t="shared" si="4"/>
        <v>850000</v>
      </c>
    </row>
    <row r="10" spans="1:14" ht="75" x14ac:dyDescent="0.25">
      <c r="A10" s="20"/>
      <c r="B10" s="20"/>
      <c r="C10" s="7">
        <v>50</v>
      </c>
      <c r="D10" s="20"/>
      <c r="E10" s="8" t="s">
        <v>10</v>
      </c>
      <c r="F10" s="20"/>
      <c r="G10" s="9">
        <v>40000</v>
      </c>
      <c r="H10" s="9">
        <f t="shared" si="0"/>
        <v>2000000</v>
      </c>
      <c r="I10" s="9">
        <v>40500</v>
      </c>
      <c r="J10" s="9">
        <f t="shared" si="1"/>
        <v>2025000</v>
      </c>
      <c r="K10" s="9">
        <v>36500</v>
      </c>
      <c r="L10" s="9">
        <f t="shared" si="2"/>
        <v>1825000</v>
      </c>
      <c r="M10" s="9">
        <f t="shared" si="3"/>
        <v>39000</v>
      </c>
      <c r="N10" s="9">
        <f t="shared" si="4"/>
        <v>1950000</v>
      </c>
    </row>
    <row r="11" spans="1:14" ht="65.45" customHeight="1" x14ac:dyDescent="0.25">
      <c r="A11" s="20"/>
      <c r="B11" s="20"/>
      <c r="C11" s="7">
        <v>50</v>
      </c>
      <c r="D11" s="20"/>
      <c r="E11" s="8" t="s">
        <v>11</v>
      </c>
      <c r="F11" s="20"/>
      <c r="G11" s="9">
        <v>17000</v>
      </c>
      <c r="H11" s="9">
        <f t="shared" si="0"/>
        <v>850000</v>
      </c>
      <c r="I11" s="9">
        <v>12000</v>
      </c>
      <c r="J11" s="9">
        <f>I11*C11</f>
        <v>600000</v>
      </c>
      <c r="K11" s="9">
        <v>16000</v>
      </c>
      <c r="L11" s="9">
        <f>K11*C11</f>
        <v>800000</v>
      </c>
      <c r="M11" s="9">
        <f>(G11+I11+K11)/3</f>
        <v>15000</v>
      </c>
      <c r="N11" s="9">
        <f>M11*C11</f>
        <v>750000</v>
      </c>
    </row>
    <row r="12" spans="1:14" ht="30.75" customHeight="1" x14ac:dyDescent="0.25">
      <c r="A12" s="21" t="s">
        <v>65</v>
      </c>
      <c r="B12" s="22"/>
      <c r="C12" s="22"/>
      <c r="D12" s="22"/>
      <c r="E12" s="22"/>
      <c r="F12" s="23"/>
      <c r="G12" s="10"/>
      <c r="H12" s="11">
        <f>SUM(H6:H11)</f>
        <v>7900000</v>
      </c>
      <c r="I12" s="10"/>
      <c r="J12" s="11">
        <f>SUM(J6:J11)</f>
        <v>8000000</v>
      </c>
      <c r="K12" s="10"/>
      <c r="L12" s="11">
        <f>SUM(L6:L11)</f>
        <v>8100000</v>
      </c>
      <c r="M12" s="10"/>
      <c r="N12" s="9">
        <f>SUM(N6:N11)</f>
        <v>8000000</v>
      </c>
    </row>
    <row r="13" spans="1:14" ht="30" x14ac:dyDescent="0.25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6" t="s">
        <v>39</v>
      </c>
      <c r="H13" s="6" t="s">
        <v>40</v>
      </c>
      <c r="I13" s="6" t="s">
        <v>39</v>
      </c>
      <c r="J13" s="6" t="s">
        <v>40</v>
      </c>
      <c r="K13" s="6" t="s">
        <v>39</v>
      </c>
      <c r="L13" s="6" t="s">
        <v>40</v>
      </c>
      <c r="M13" s="6" t="s">
        <v>39</v>
      </c>
      <c r="N13" s="6" t="s">
        <v>40</v>
      </c>
    </row>
    <row r="14" spans="1:14" ht="32.450000000000003" customHeight="1" x14ac:dyDescent="0.25">
      <c r="A14" s="21" t="s">
        <v>12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3"/>
    </row>
    <row r="15" spans="1:14" ht="135" x14ac:dyDescent="0.25">
      <c r="A15" s="24">
        <v>2</v>
      </c>
      <c r="B15" s="24" t="s">
        <v>13</v>
      </c>
      <c r="C15" s="7">
        <v>1</v>
      </c>
      <c r="D15" s="24" t="s">
        <v>14</v>
      </c>
      <c r="E15" s="8" t="s">
        <v>31</v>
      </c>
      <c r="F15" s="24" t="s">
        <v>33</v>
      </c>
      <c r="G15" s="9">
        <v>3300000</v>
      </c>
      <c r="H15" s="9">
        <f>G15*C15</f>
        <v>3300000</v>
      </c>
      <c r="I15" s="9">
        <v>3640000</v>
      </c>
      <c r="J15" s="9">
        <f>I15*C15</f>
        <v>3640000</v>
      </c>
      <c r="K15" s="9">
        <v>3560000</v>
      </c>
      <c r="L15" s="9">
        <f>K15*C15</f>
        <v>3560000</v>
      </c>
      <c r="M15" s="9">
        <f>(G15+I15+K15)/3</f>
        <v>3500000</v>
      </c>
      <c r="N15" s="9">
        <f>M15*C15</f>
        <v>3500000</v>
      </c>
    </row>
    <row r="16" spans="1:14" ht="105" x14ac:dyDescent="0.25">
      <c r="A16" s="25"/>
      <c r="B16" s="25"/>
      <c r="C16" s="7">
        <v>47</v>
      </c>
      <c r="D16" s="25"/>
      <c r="E16" s="8" t="s">
        <v>25</v>
      </c>
      <c r="F16" s="25"/>
      <c r="G16" s="9">
        <v>190000</v>
      </c>
      <c r="H16" s="9">
        <f t="shared" ref="H16:H23" si="5">G16*C16</f>
        <v>8930000</v>
      </c>
      <c r="I16" s="9">
        <v>173000</v>
      </c>
      <c r="J16" s="9">
        <f t="shared" ref="J16:J23" si="6">I16*C16</f>
        <v>8131000</v>
      </c>
      <c r="K16" s="9">
        <v>147000</v>
      </c>
      <c r="L16" s="9">
        <f t="shared" ref="L16:L23" si="7">K16*C16</f>
        <v>6909000</v>
      </c>
      <c r="M16" s="9">
        <f t="shared" ref="M16:M23" si="8">(G16+I16+K16)/3</f>
        <v>170000</v>
      </c>
      <c r="N16" s="9">
        <f t="shared" ref="N16:N23" si="9">M16*C16</f>
        <v>7990000</v>
      </c>
    </row>
    <row r="17" spans="1:14" ht="210" x14ac:dyDescent="0.25">
      <c r="A17" s="25"/>
      <c r="B17" s="25"/>
      <c r="C17" s="7">
        <v>94</v>
      </c>
      <c r="D17" s="25"/>
      <c r="E17" s="8" t="s">
        <v>48</v>
      </c>
      <c r="F17" s="25"/>
      <c r="G17" s="9">
        <v>45000</v>
      </c>
      <c r="H17" s="9">
        <f t="shared" si="5"/>
        <v>4230000</v>
      </c>
      <c r="I17" s="9">
        <v>53000</v>
      </c>
      <c r="J17" s="9">
        <f t="shared" si="6"/>
        <v>4982000</v>
      </c>
      <c r="K17" s="9">
        <v>52000</v>
      </c>
      <c r="L17" s="9">
        <f t="shared" si="7"/>
        <v>4888000</v>
      </c>
      <c r="M17" s="9">
        <f t="shared" si="8"/>
        <v>50000</v>
      </c>
      <c r="N17" s="9">
        <f t="shared" si="9"/>
        <v>4700000</v>
      </c>
    </row>
    <row r="18" spans="1:14" ht="150" customHeight="1" x14ac:dyDescent="0.25">
      <c r="A18" s="25"/>
      <c r="B18" s="25"/>
      <c r="C18" s="7">
        <v>47</v>
      </c>
      <c r="D18" s="25"/>
      <c r="E18" s="8" t="s">
        <v>66</v>
      </c>
      <c r="F18" s="25"/>
      <c r="G18" s="9">
        <v>17200</v>
      </c>
      <c r="H18" s="9">
        <f t="shared" si="5"/>
        <v>808400</v>
      </c>
      <c r="I18" s="9">
        <v>17000</v>
      </c>
      <c r="J18" s="9">
        <f t="shared" si="6"/>
        <v>799000</v>
      </c>
      <c r="K18" s="9">
        <v>19800</v>
      </c>
      <c r="L18" s="9">
        <f t="shared" si="7"/>
        <v>930600</v>
      </c>
      <c r="M18" s="9">
        <f t="shared" si="8"/>
        <v>18000</v>
      </c>
      <c r="N18" s="9">
        <f t="shared" si="9"/>
        <v>846000</v>
      </c>
    </row>
    <row r="19" spans="1:14" ht="194.45" customHeight="1" x14ac:dyDescent="0.25">
      <c r="A19" s="25"/>
      <c r="B19" s="25"/>
      <c r="C19" s="7">
        <v>47</v>
      </c>
      <c r="D19" s="25"/>
      <c r="E19" s="8" t="s">
        <v>67</v>
      </c>
      <c r="F19" s="25"/>
      <c r="G19" s="9">
        <v>40000</v>
      </c>
      <c r="H19" s="9">
        <f t="shared" si="5"/>
        <v>1880000</v>
      </c>
      <c r="I19" s="9">
        <v>36000</v>
      </c>
      <c r="J19" s="9">
        <f t="shared" si="6"/>
        <v>1692000</v>
      </c>
      <c r="K19" s="9">
        <v>29000</v>
      </c>
      <c r="L19" s="9">
        <f t="shared" si="7"/>
        <v>1363000</v>
      </c>
      <c r="M19" s="9">
        <f t="shared" si="8"/>
        <v>35000</v>
      </c>
      <c r="N19" s="9">
        <f t="shared" si="9"/>
        <v>1645000</v>
      </c>
    </row>
    <row r="20" spans="1:14" ht="45" x14ac:dyDescent="0.25">
      <c r="A20" s="25"/>
      <c r="B20" s="25"/>
      <c r="C20" s="7">
        <v>94</v>
      </c>
      <c r="D20" s="25"/>
      <c r="E20" s="8" t="s">
        <v>44</v>
      </c>
      <c r="F20" s="25"/>
      <c r="G20" s="9">
        <v>8000</v>
      </c>
      <c r="H20" s="9">
        <f t="shared" si="5"/>
        <v>752000</v>
      </c>
      <c r="I20" s="9">
        <v>7000</v>
      </c>
      <c r="J20" s="9">
        <f t="shared" si="6"/>
        <v>658000</v>
      </c>
      <c r="K20" s="9">
        <v>7800</v>
      </c>
      <c r="L20" s="9">
        <f t="shared" si="7"/>
        <v>733200</v>
      </c>
      <c r="M20" s="9">
        <f t="shared" si="8"/>
        <v>7600</v>
      </c>
      <c r="N20" s="9">
        <f t="shared" si="9"/>
        <v>714400</v>
      </c>
    </row>
    <row r="21" spans="1:14" ht="37.5" customHeight="1" x14ac:dyDescent="0.25">
      <c r="A21" s="25"/>
      <c r="B21" s="25"/>
      <c r="C21" s="7">
        <v>1</v>
      </c>
      <c r="D21" s="25"/>
      <c r="E21" s="8" t="s">
        <v>27</v>
      </c>
      <c r="F21" s="25"/>
      <c r="G21" s="9">
        <v>2299000</v>
      </c>
      <c r="H21" s="9">
        <f t="shared" si="5"/>
        <v>2299000</v>
      </c>
      <c r="I21" s="9">
        <v>2379000</v>
      </c>
      <c r="J21" s="9">
        <f t="shared" si="6"/>
        <v>2379000</v>
      </c>
      <c r="K21" s="9">
        <v>2519000</v>
      </c>
      <c r="L21" s="9">
        <f t="shared" si="7"/>
        <v>2519000</v>
      </c>
      <c r="M21" s="9">
        <f t="shared" si="8"/>
        <v>2399000</v>
      </c>
      <c r="N21" s="9">
        <f t="shared" si="9"/>
        <v>2399000</v>
      </c>
    </row>
    <row r="22" spans="1:14" ht="30" customHeight="1" x14ac:dyDescent="0.25">
      <c r="A22" s="25"/>
      <c r="B22" s="25"/>
      <c r="C22" s="7">
        <v>47</v>
      </c>
      <c r="D22" s="25"/>
      <c r="E22" s="8" t="s">
        <v>75</v>
      </c>
      <c r="F22" s="25"/>
      <c r="G22" s="9">
        <v>16000</v>
      </c>
      <c r="H22" s="9">
        <f t="shared" si="5"/>
        <v>752000</v>
      </c>
      <c r="I22" s="9">
        <v>14600</v>
      </c>
      <c r="J22" s="9">
        <f t="shared" si="6"/>
        <v>686200</v>
      </c>
      <c r="K22" s="9">
        <v>14400</v>
      </c>
      <c r="L22" s="9">
        <f t="shared" si="7"/>
        <v>676800</v>
      </c>
      <c r="M22" s="9">
        <f t="shared" si="8"/>
        <v>15000</v>
      </c>
      <c r="N22" s="9">
        <f t="shared" si="9"/>
        <v>705000</v>
      </c>
    </row>
    <row r="23" spans="1:14" ht="83.45" customHeight="1" x14ac:dyDescent="0.25">
      <c r="A23" s="26"/>
      <c r="B23" s="26"/>
      <c r="C23" s="7">
        <v>1</v>
      </c>
      <c r="D23" s="26"/>
      <c r="E23" s="8" t="s">
        <v>29</v>
      </c>
      <c r="F23" s="26"/>
      <c r="G23" s="9">
        <v>3450000</v>
      </c>
      <c r="H23" s="9">
        <f t="shared" si="5"/>
        <v>3450000</v>
      </c>
      <c r="I23" s="9">
        <v>3530000</v>
      </c>
      <c r="J23" s="9">
        <f t="shared" si="6"/>
        <v>3530000</v>
      </c>
      <c r="K23" s="9">
        <v>3520000</v>
      </c>
      <c r="L23" s="9">
        <f t="shared" si="7"/>
        <v>3520000</v>
      </c>
      <c r="M23" s="9">
        <f t="shared" si="8"/>
        <v>3500000</v>
      </c>
      <c r="N23" s="9">
        <f t="shared" si="9"/>
        <v>3500000</v>
      </c>
    </row>
    <row r="24" spans="1:14" ht="42" customHeight="1" x14ac:dyDescent="0.25">
      <c r="A24" s="18" t="s">
        <v>68</v>
      </c>
      <c r="B24" s="18"/>
      <c r="C24" s="18"/>
      <c r="D24" s="18"/>
      <c r="E24" s="18"/>
      <c r="F24" s="18"/>
      <c r="G24" s="10"/>
      <c r="H24" s="2">
        <f>SUM(H15:H23)</f>
        <v>26401400</v>
      </c>
      <c r="I24" s="8"/>
      <c r="J24" s="2">
        <f>SUM(J15:J23)</f>
        <v>26497200</v>
      </c>
      <c r="K24" s="8"/>
      <c r="L24" s="2">
        <f>SUM(L15:L23)</f>
        <v>25099600</v>
      </c>
      <c r="M24" s="10"/>
      <c r="N24" s="9">
        <f>SUM(N15:N23)</f>
        <v>25999400</v>
      </c>
    </row>
    <row r="25" spans="1:14" s="17" customFormat="1" ht="30" x14ac:dyDescent="0.25">
      <c r="A25" s="1" t="s">
        <v>0</v>
      </c>
      <c r="B25" s="1" t="s">
        <v>1</v>
      </c>
      <c r="C25" s="1" t="s">
        <v>2</v>
      </c>
      <c r="D25" s="1" t="s">
        <v>3</v>
      </c>
      <c r="E25" s="1" t="s">
        <v>4</v>
      </c>
      <c r="F25" s="1" t="s">
        <v>5</v>
      </c>
      <c r="G25" s="6" t="s">
        <v>39</v>
      </c>
      <c r="H25" s="6" t="s">
        <v>40</v>
      </c>
      <c r="I25" s="6" t="s">
        <v>39</v>
      </c>
      <c r="J25" s="6" t="s">
        <v>40</v>
      </c>
      <c r="K25" s="6" t="s">
        <v>39</v>
      </c>
      <c r="L25" s="6" t="s">
        <v>40</v>
      </c>
      <c r="M25" s="6" t="s">
        <v>39</v>
      </c>
      <c r="N25" s="6" t="s">
        <v>40</v>
      </c>
    </row>
    <row r="26" spans="1:14" ht="30.95" customHeight="1" x14ac:dyDescent="0.25">
      <c r="A26" s="21" t="s">
        <v>15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3"/>
    </row>
    <row r="27" spans="1:14" ht="98.1" customHeight="1" x14ac:dyDescent="0.25">
      <c r="A27" s="24">
        <v>3</v>
      </c>
      <c r="B27" s="24" t="s">
        <v>42</v>
      </c>
      <c r="C27" s="7">
        <v>138</v>
      </c>
      <c r="D27" s="24" t="s">
        <v>43</v>
      </c>
      <c r="E27" s="8" t="s">
        <v>72</v>
      </c>
      <c r="F27" s="24" t="s">
        <v>38</v>
      </c>
      <c r="G27" s="9">
        <v>36000</v>
      </c>
      <c r="H27" s="9">
        <f>G27*C27</f>
        <v>4968000</v>
      </c>
      <c r="I27" s="9">
        <v>37000</v>
      </c>
      <c r="J27" s="9">
        <f>I27*C27</f>
        <v>5106000</v>
      </c>
      <c r="K27" s="9">
        <v>32000</v>
      </c>
      <c r="L27" s="9">
        <f>K27*C27</f>
        <v>4416000</v>
      </c>
      <c r="M27" s="9">
        <f>(G27+I27+K27)/3</f>
        <v>35000</v>
      </c>
      <c r="N27" s="9">
        <f>M27*C27</f>
        <v>4830000</v>
      </c>
    </row>
    <row r="28" spans="1:14" ht="131.1" customHeight="1" x14ac:dyDescent="0.25">
      <c r="A28" s="25"/>
      <c r="B28" s="25"/>
      <c r="C28" s="7">
        <v>138</v>
      </c>
      <c r="D28" s="25"/>
      <c r="E28" s="8" t="s">
        <v>74</v>
      </c>
      <c r="F28" s="25"/>
      <c r="G28" s="9">
        <v>46000</v>
      </c>
      <c r="H28" s="9">
        <f t="shared" ref="H28:H31" si="10">G28*C28</f>
        <v>6348000</v>
      </c>
      <c r="I28" s="9">
        <v>47000</v>
      </c>
      <c r="J28" s="9">
        <f t="shared" ref="J28:J31" si="11">I28*C28</f>
        <v>6486000</v>
      </c>
      <c r="K28" s="9">
        <v>51000</v>
      </c>
      <c r="L28" s="9">
        <f t="shared" ref="L28:L31" si="12">K28*C28</f>
        <v>7038000</v>
      </c>
      <c r="M28" s="9">
        <f>(G28+I28+K28)/3</f>
        <v>48000</v>
      </c>
      <c r="N28" s="9">
        <f t="shared" ref="N28:N31" si="13">M28*C28</f>
        <v>6624000</v>
      </c>
    </row>
    <row r="29" spans="1:14" ht="105" x14ac:dyDescent="0.25">
      <c r="A29" s="25"/>
      <c r="B29" s="25"/>
      <c r="C29" s="7">
        <v>4</v>
      </c>
      <c r="D29" s="25"/>
      <c r="E29" s="8" t="s">
        <v>73</v>
      </c>
      <c r="F29" s="25"/>
      <c r="G29" s="9">
        <v>1200000</v>
      </c>
      <c r="H29" s="9">
        <f t="shared" si="10"/>
        <v>4800000</v>
      </c>
      <c r="I29" s="9">
        <v>1000000</v>
      </c>
      <c r="J29" s="9">
        <f t="shared" si="11"/>
        <v>4000000</v>
      </c>
      <c r="K29" s="9">
        <v>1100000</v>
      </c>
      <c r="L29" s="9">
        <f t="shared" si="12"/>
        <v>4400000</v>
      </c>
      <c r="M29" s="9">
        <f>(G29+I29+K29)/3</f>
        <v>1100000</v>
      </c>
      <c r="N29" s="9">
        <f t="shared" si="13"/>
        <v>4400000</v>
      </c>
    </row>
    <row r="30" spans="1:14" ht="45" x14ac:dyDescent="0.25">
      <c r="A30" s="25"/>
      <c r="B30" s="25"/>
      <c r="C30" s="7">
        <v>138</v>
      </c>
      <c r="D30" s="25"/>
      <c r="E30" s="8" t="s">
        <v>47</v>
      </c>
      <c r="F30" s="25"/>
      <c r="G30" s="9">
        <v>6100</v>
      </c>
      <c r="H30" s="9">
        <f t="shared" si="10"/>
        <v>841800</v>
      </c>
      <c r="I30" s="9">
        <v>5300</v>
      </c>
      <c r="J30" s="9">
        <f t="shared" si="11"/>
        <v>731400</v>
      </c>
      <c r="K30" s="9">
        <v>5400</v>
      </c>
      <c r="L30" s="9">
        <f t="shared" si="12"/>
        <v>745200</v>
      </c>
      <c r="M30" s="9">
        <f t="shared" ref="M30:M31" si="14">(G30+I30+K30)/3</f>
        <v>5600</v>
      </c>
      <c r="N30" s="9">
        <f t="shared" si="13"/>
        <v>772800</v>
      </c>
    </row>
    <row r="31" spans="1:14" ht="30" x14ac:dyDescent="0.25">
      <c r="A31" s="26"/>
      <c r="B31" s="26"/>
      <c r="C31" s="7">
        <v>1</v>
      </c>
      <c r="D31" s="26"/>
      <c r="E31" s="8" t="s">
        <v>27</v>
      </c>
      <c r="F31" s="26"/>
      <c r="G31" s="9">
        <v>3243000</v>
      </c>
      <c r="H31" s="9">
        <f t="shared" si="10"/>
        <v>3243000</v>
      </c>
      <c r="I31" s="9">
        <v>3443000</v>
      </c>
      <c r="J31" s="9">
        <f t="shared" si="11"/>
        <v>3443000</v>
      </c>
      <c r="K31" s="9">
        <v>3433000</v>
      </c>
      <c r="L31" s="9">
        <f t="shared" si="12"/>
        <v>3433000</v>
      </c>
      <c r="M31" s="9">
        <f t="shared" si="14"/>
        <v>3373000</v>
      </c>
      <c r="N31" s="9">
        <f t="shared" si="13"/>
        <v>3373000</v>
      </c>
    </row>
    <row r="32" spans="1:14" ht="48.6" customHeight="1" x14ac:dyDescent="0.25">
      <c r="A32" s="21" t="s">
        <v>63</v>
      </c>
      <c r="B32" s="22"/>
      <c r="C32" s="22"/>
      <c r="D32" s="22"/>
      <c r="E32" s="22"/>
      <c r="F32" s="23"/>
      <c r="G32" s="9"/>
      <c r="H32" s="9">
        <f>SUM(H27:H31)</f>
        <v>20200800</v>
      </c>
      <c r="I32" s="9"/>
      <c r="J32" s="9">
        <f>SUM(J27:J31)</f>
        <v>19766400</v>
      </c>
      <c r="K32" s="9"/>
      <c r="L32" s="9">
        <f>SUM(L27:L31)</f>
        <v>20032200</v>
      </c>
      <c r="M32" s="9"/>
      <c r="N32" s="9">
        <f>SUM(N27:N31)</f>
        <v>19999800</v>
      </c>
    </row>
    <row r="33" spans="1:14" ht="30" x14ac:dyDescent="0.25">
      <c r="A33" s="1" t="s">
        <v>0</v>
      </c>
      <c r="B33" s="1" t="s">
        <v>1</v>
      </c>
      <c r="C33" s="1" t="s">
        <v>2</v>
      </c>
      <c r="D33" s="1" t="s">
        <v>3</v>
      </c>
      <c r="E33" s="1" t="s">
        <v>4</v>
      </c>
      <c r="F33" s="1" t="s">
        <v>5</v>
      </c>
      <c r="G33" s="6" t="s">
        <v>39</v>
      </c>
      <c r="H33" s="6" t="s">
        <v>40</v>
      </c>
      <c r="I33" s="6" t="s">
        <v>39</v>
      </c>
      <c r="J33" s="6" t="s">
        <v>40</v>
      </c>
      <c r="K33" s="6" t="s">
        <v>39</v>
      </c>
      <c r="L33" s="6" t="s">
        <v>40</v>
      </c>
      <c r="M33" s="6" t="s">
        <v>39</v>
      </c>
      <c r="N33" s="6" t="s">
        <v>40</v>
      </c>
    </row>
    <row r="34" spans="1:14" ht="28.5" customHeight="1" x14ac:dyDescent="0.25">
      <c r="A34" s="21" t="s">
        <v>16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3"/>
    </row>
    <row r="35" spans="1:14" ht="117" customHeight="1" x14ac:dyDescent="0.25">
      <c r="A35" s="24">
        <v>4</v>
      </c>
      <c r="B35" s="24" t="s">
        <v>26</v>
      </c>
      <c r="C35" s="7">
        <v>1</v>
      </c>
      <c r="D35" s="24" t="s">
        <v>36</v>
      </c>
      <c r="E35" s="8" t="s">
        <v>32</v>
      </c>
      <c r="F35" s="24" t="s">
        <v>33</v>
      </c>
      <c r="G35" s="9">
        <v>2220000</v>
      </c>
      <c r="H35" s="9">
        <f>G35*C35</f>
        <v>2220000</v>
      </c>
      <c r="I35" s="9">
        <v>1940000</v>
      </c>
      <c r="J35" s="9">
        <f>I35*C35</f>
        <v>1940000</v>
      </c>
      <c r="K35" s="9">
        <v>1900000</v>
      </c>
      <c r="L35" s="9">
        <f>K35*C35</f>
        <v>1900000</v>
      </c>
      <c r="M35" s="9">
        <f>(G35+I35+K35)/3</f>
        <v>2020000</v>
      </c>
      <c r="N35" s="9">
        <f>M35*C35</f>
        <v>2020000</v>
      </c>
    </row>
    <row r="36" spans="1:14" ht="30" x14ac:dyDescent="0.25">
      <c r="A36" s="25"/>
      <c r="B36" s="25"/>
      <c r="C36" s="7">
        <v>60</v>
      </c>
      <c r="D36" s="25"/>
      <c r="E36" s="8" t="s">
        <v>50</v>
      </c>
      <c r="F36" s="25"/>
      <c r="G36" s="9">
        <v>6700</v>
      </c>
      <c r="H36" s="9">
        <f t="shared" ref="H36:H40" si="15">G36*C36</f>
        <v>402000</v>
      </c>
      <c r="I36" s="9">
        <v>6800</v>
      </c>
      <c r="J36" s="9">
        <f t="shared" ref="J36:J40" si="16">I36*C36</f>
        <v>408000</v>
      </c>
      <c r="K36" s="9">
        <v>7500</v>
      </c>
      <c r="L36" s="9">
        <f t="shared" ref="L36:L40" si="17">K36*C36</f>
        <v>450000</v>
      </c>
      <c r="M36" s="9">
        <f t="shared" ref="M36:M40" si="18">(G36+I36+K36)/3</f>
        <v>7000</v>
      </c>
      <c r="N36" s="9">
        <f t="shared" ref="N36:N40" si="19">M36*C36</f>
        <v>420000</v>
      </c>
    </row>
    <row r="37" spans="1:14" ht="45" x14ac:dyDescent="0.25">
      <c r="A37" s="25"/>
      <c r="B37" s="25"/>
      <c r="C37" s="7">
        <v>60</v>
      </c>
      <c r="D37" s="25"/>
      <c r="E37" s="8" t="s">
        <v>71</v>
      </c>
      <c r="F37" s="25"/>
      <c r="G37" s="9">
        <v>52000</v>
      </c>
      <c r="H37" s="9">
        <f t="shared" si="15"/>
        <v>3120000</v>
      </c>
      <c r="I37" s="9">
        <v>54000</v>
      </c>
      <c r="J37" s="9">
        <f t="shared" si="16"/>
        <v>3240000</v>
      </c>
      <c r="K37" s="9">
        <v>59000</v>
      </c>
      <c r="L37" s="9">
        <f t="shared" si="17"/>
        <v>3540000</v>
      </c>
      <c r="M37" s="9">
        <f t="shared" si="18"/>
        <v>55000</v>
      </c>
      <c r="N37" s="9">
        <f t="shared" si="19"/>
        <v>3300000</v>
      </c>
    </row>
    <row r="38" spans="1:14" ht="60" x14ac:dyDescent="0.25">
      <c r="A38" s="25"/>
      <c r="B38" s="25"/>
      <c r="C38" s="7">
        <v>1</v>
      </c>
      <c r="D38" s="25"/>
      <c r="E38" s="8" t="s">
        <v>35</v>
      </c>
      <c r="F38" s="25"/>
      <c r="G38" s="9">
        <v>940000</v>
      </c>
      <c r="H38" s="9">
        <f t="shared" si="15"/>
        <v>940000</v>
      </c>
      <c r="I38" s="9">
        <v>910000</v>
      </c>
      <c r="J38" s="9">
        <f t="shared" si="16"/>
        <v>910000</v>
      </c>
      <c r="K38" s="9">
        <v>850000</v>
      </c>
      <c r="L38" s="9">
        <f t="shared" si="17"/>
        <v>850000</v>
      </c>
      <c r="M38" s="9">
        <f>(G38+I38+K38)/3</f>
        <v>900000</v>
      </c>
      <c r="N38" s="9">
        <f t="shared" si="19"/>
        <v>900000</v>
      </c>
    </row>
    <row r="39" spans="1:14" ht="90" x14ac:dyDescent="0.25">
      <c r="A39" s="25"/>
      <c r="B39" s="25"/>
      <c r="C39" s="7">
        <v>60</v>
      </c>
      <c r="D39" s="25"/>
      <c r="E39" s="8" t="s">
        <v>49</v>
      </c>
      <c r="F39" s="25"/>
      <c r="G39" s="9">
        <v>40000</v>
      </c>
      <c r="H39" s="9">
        <f t="shared" si="15"/>
        <v>2400000</v>
      </c>
      <c r="I39" s="9">
        <v>40500</v>
      </c>
      <c r="J39" s="9">
        <f t="shared" si="16"/>
        <v>2430000</v>
      </c>
      <c r="K39" s="9">
        <v>42500</v>
      </c>
      <c r="L39" s="9">
        <f t="shared" si="17"/>
        <v>2550000</v>
      </c>
      <c r="M39" s="9">
        <f t="shared" si="18"/>
        <v>41000</v>
      </c>
      <c r="N39" s="9">
        <f t="shared" si="19"/>
        <v>2460000</v>
      </c>
    </row>
    <row r="40" spans="1:14" ht="75" x14ac:dyDescent="0.25">
      <c r="A40" s="26"/>
      <c r="B40" s="26"/>
      <c r="C40" s="7">
        <v>60</v>
      </c>
      <c r="D40" s="26"/>
      <c r="E40" s="8" t="s">
        <v>34</v>
      </c>
      <c r="F40" s="26"/>
      <c r="G40" s="9">
        <v>16000</v>
      </c>
      <c r="H40" s="9">
        <f t="shared" si="15"/>
        <v>960000</v>
      </c>
      <c r="I40" s="9">
        <v>14300</v>
      </c>
      <c r="J40" s="9">
        <f t="shared" si="16"/>
        <v>858000</v>
      </c>
      <c r="K40" s="9">
        <v>14700</v>
      </c>
      <c r="L40" s="9">
        <f t="shared" si="17"/>
        <v>882000</v>
      </c>
      <c r="M40" s="9">
        <f t="shared" si="18"/>
        <v>15000</v>
      </c>
      <c r="N40" s="9">
        <f t="shared" si="19"/>
        <v>900000</v>
      </c>
    </row>
    <row r="41" spans="1:14" ht="30.6" customHeight="1" x14ac:dyDescent="0.25">
      <c r="A41" s="21" t="s">
        <v>19</v>
      </c>
      <c r="B41" s="22"/>
      <c r="C41" s="22"/>
      <c r="D41" s="22"/>
      <c r="E41" s="22"/>
      <c r="F41" s="23"/>
      <c r="G41" s="9"/>
      <c r="H41" s="9">
        <f>SUM(H35:H40)</f>
        <v>10042000</v>
      </c>
      <c r="I41" s="9"/>
      <c r="J41" s="9">
        <f>SUM(J35:J40)</f>
        <v>9786000</v>
      </c>
      <c r="K41" s="9"/>
      <c r="L41" s="9">
        <f>SUM(L35:L40)</f>
        <v>10172000</v>
      </c>
      <c r="M41" s="9"/>
      <c r="N41" s="9">
        <f>SUM(N35:N40)</f>
        <v>10000000</v>
      </c>
    </row>
    <row r="42" spans="1:14" ht="30" x14ac:dyDescent="0.25">
      <c r="A42" s="10" t="s">
        <v>0</v>
      </c>
      <c r="B42" s="10" t="s">
        <v>1</v>
      </c>
      <c r="C42" s="1" t="s">
        <v>2</v>
      </c>
      <c r="D42" s="10" t="s">
        <v>3</v>
      </c>
      <c r="E42" s="10" t="s">
        <v>4</v>
      </c>
      <c r="F42" s="10" t="s">
        <v>5</v>
      </c>
      <c r="G42" s="6" t="s">
        <v>39</v>
      </c>
      <c r="H42" s="6" t="s">
        <v>40</v>
      </c>
      <c r="I42" s="6" t="s">
        <v>39</v>
      </c>
      <c r="J42" s="6" t="s">
        <v>40</v>
      </c>
      <c r="K42" s="6" t="s">
        <v>39</v>
      </c>
      <c r="L42" s="6" t="s">
        <v>40</v>
      </c>
      <c r="M42" s="6" t="s">
        <v>39</v>
      </c>
      <c r="N42" s="6" t="s">
        <v>40</v>
      </c>
    </row>
    <row r="43" spans="1:14" ht="33.950000000000003" customHeight="1" x14ac:dyDescent="0.25">
      <c r="A43" s="21" t="s">
        <v>51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3"/>
    </row>
    <row r="44" spans="1:14" ht="129.6" customHeight="1" x14ac:dyDescent="0.25">
      <c r="A44" s="24">
        <v>5</v>
      </c>
      <c r="B44" s="24" t="s">
        <v>26</v>
      </c>
      <c r="C44" s="7">
        <v>1</v>
      </c>
      <c r="D44" s="24" t="s">
        <v>52</v>
      </c>
      <c r="E44" s="8" t="s">
        <v>53</v>
      </c>
      <c r="F44" s="24" t="s">
        <v>33</v>
      </c>
      <c r="G44" s="9">
        <v>650000</v>
      </c>
      <c r="H44" s="9">
        <f>G44*C44</f>
        <v>650000</v>
      </c>
      <c r="I44" s="9">
        <v>570000</v>
      </c>
      <c r="J44" s="9">
        <f>I44*C44</f>
        <v>570000</v>
      </c>
      <c r="K44" s="9">
        <v>580000</v>
      </c>
      <c r="L44" s="9">
        <f>K44*C44</f>
        <v>580000</v>
      </c>
      <c r="M44" s="9">
        <f>(G44+I44+K44)/3</f>
        <v>600000</v>
      </c>
      <c r="N44" s="9">
        <f>M44*C44</f>
        <v>600000</v>
      </c>
    </row>
    <row r="45" spans="1:14" ht="90" x14ac:dyDescent="0.25">
      <c r="A45" s="25"/>
      <c r="B45" s="25"/>
      <c r="C45" s="7">
        <v>20</v>
      </c>
      <c r="D45" s="25"/>
      <c r="E45" s="8" t="s">
        <v>54</v>
      </c>
      <c r="F45" s="25"/>
      <c r="G45" s="9">
        <v>26800</v>
      </c>
      <c r="H45" s="9">
        <f t="shared" ref="H45:H47" si="20">G45*C45</f>
        <v>536000</v>
      </c>
      <c r="I45" s="9">
        <v>28700</v>
      </c>
      <c r="J45" s="9">
        <f t="shared" ref="J45:J47" si="21">I45*C45</f>
        <v>574000</v>
      </c>
      <c r="K45" s="9">
        <v>28500</v>
      </c>
      <c r="L45" s="9">
        <f t="shared" ref="L45:L47" si="22">K45*C45</f>
        <v>570000</v>
      </c>
      <c r="M45" s="9">
        <f t="shared" ref="M45:M47" si="23">(G45+I45+K45)/3</f>
        <v>28000</v>
      </c>
      <c r="N45" s="9">
        <f t="shared" ref="N45:N47" si="24">M45*C45</f>
        <v>560000</v>
      </c>
    </row>
    <row r="46" spans="1:14" ht="30" x14ac:dyDescent="0.25">
      <c r="A46" s="25"/>
      <c r="B46" s="25"/>
      <c r="C46" s="7">
        <v>20</v>
      </c>
      <c r="D46" s="25"/>
      <c r="E46" s="8" t="s">
        <v>55</v>
      </c>
      <c r="F46" s="25"/>
      <c r="G46" s="9">
        <v>6700</v>
      </c>
      <c r="H46" s="9">
        <f t="shared" si="20"/>
        <v>134000</v>
      </c>
      <c r="I46" s="9">
        <v>6800</v>
      </c>
      <c r="J46" s="9">
        <f t="shared" si="21"/>
        <v>136000</v>
      </c>
      <c r="K46" s="9">
        <v>7500</v>
      </c>
      <c r="L46" s="9">
        <f t="shared" si="22"/>
        <v>150000</v>
      </c>
      <c r="M46" s="9">
        <f t="shared" si="23"/>
        <v>7000</v>
      </c>
      <c r="N46" s="9">
        <f t="shared" si="24"/>
        <v>140000</v>
      </c>
    </row>
    <row r="47" spans="1:14" ht="60" x14ac:dyDescent="0.25">
      <c r="A47" s="26"/>
      <c r="B47" s="26"/>
      <c r="C47" s="7">
        <v>20</v>
      </c>
      <c r="D47" s="26"/>
      <c r="E47" s="8" t="s">
        <v>56</v>
      </c>
      <c r="F47" s="26"/>
      <c r="G47" s="9">
        <v>37000</v>
      </c>
      <c r="H47" s="9">
        <f t="shared" si="20"/>
        <v>740000</v>
      </c>
      <c r="I47" s="9">
        <v>40000</v>
      </c>
      <c r="J47" s="9">
        <f t="shared" si="21"/>
        <v>800000</v>
      </c>
      <c r="K47" s="9">
        <v>28000</v>
      </c>
      <c r="L47" s="9">
        <f t="shared" si="22"/>
        <v>560000</v>
      </c>
      <c r="M47" s="9">
        <f t="shared" si="23"/>
        <v>35000</v>
      </c>
      <c r="N47" s="9">
        <f t="shared" si="24"/>
        <v>700000</v>
      </c>
    </row>
    <row r="48" spans="1:14" ht="39" customHeight="1" x14ac:dyDescent="0.25">
      <c r="A48" s="21" t="s">
        <v>57</v>
      </c>
      <c r="B48" s="22"/>
      <c r="C48" s="22"/>
      <c r="D48" s="22"/>
      <c r="E48" s="22"/>
      <c r="F48" s="23"/>
      <c r="G48" s="9"/>
      <c r="H48" s="9">
        <f>SUM(H44:H47)</f>
        <v>2060000</v>
      </c>
      <c r="I48" s="9"/>
      <c r="J48" s="9">
        <f>SUM(J44:J47)</f>
        <v>2080000</v>
      </c>
      <c r="K48" s="9"/>
      <c r="L48" s="9">
        <f>SUM(L44:L47)</f>
        <v>1860000</v>
      </c>
      <c r="M48" s="9"/>
      <c r="N48" s="9">
        <f>SUM(N44:N47)</f>
        <v>2000000</v>
      </c>
    </row>
    <row r="49" spans="1:14" ht="30" x14ac:dyDescent="0.25">
      <c r="A49" s="1" t="s">
        <v>0</v>
      </c>
      <c r="B49" s="1" t="s">
        <v>1</v>
      </c>
      <c r="C49" s="1" t="s">
        <v>2</v>
      </c>
      <c r="D49" s="1" t="s">
        <v>3</v>
      </c>
      <c r="E49" s="1" t="s">
        <v>4</v>
      </c>
      <c r="F49" s="1" t="s">
        <v>5</v>
      </c>
      <c r="G49" s="6" t="s">
        <v>39</v>
      </c>
      <c r="H49" s="6" t="s">
        <v>40</v>
      </c>
      <c r="I49" s="6" t="s">
        <v>39</v>
      </c>
      <c r="J49" s="6" t="s">
        <v>40</v>
      </c>
      <c r="K49" s="6" t="s">
        <v>39</v>
      </c>
      <c r="L49" s="6" t="s">
        <v>40</v>
      </c>
      <c r="M49" s="6" t="s">
        <v>39</v>
      </c>
      <c r="N49" s="6" t="s">
        <v>40</v>
      </c>
    </row>
    <row r="50" spans="1:14" ht="43.5" customHeight="1" x14ac:dyDescent="0.25">
      <c r="A50" s="21" t="s">
        <v>20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3"/>
    </row>
    <row r="51" spans="1:14" ht="72.599999999999994" customHeight="1" x14ac:dyDescent="0.25">
      <c r="A51" s="24">
        <v>6</v>
      </c>
      <c r="B51" s="24" t="s">
        <v>21</v>
      </c>
      <c r="C51" s="7">
        <v>1</v>
      </c>
      <c r="D51" s="24" t="s">
        <v>22</v>
      </c>
      <c r="E51" s="8" t="s">
        <v>23</v>
      </c>
      <c r="F51" s="24" t="s">
        <v>17</v>
      </c>
      <c r="G51" s="9">
        <v>3700500</v>
      </c>
      <c r="H51" s="9">
        <f>G51*C51</f>
        <v>3700500</v>
      </c>
      <c r="I51" s="9">
        <v>4200800</v>
      </c>
      <c r="J51" s="9">
        <f>I51*C51</f>
        <v>4200800</v>
      </c>
      <c r="K51" s="9">
        <v>4101101</v>
      </c>
      <c r="L51" s="9">
        <f>K51*C51</f>
        <v>4101101</v>
      </c>
      <c r="M51" s="9">
        <f>(G51+I51+K51)/3</f>
        <v>4000800.3333333335</v>
      </c>
      <c r="N51" s="9">
        <f>M51*C51</f>
        <v>4000800.3333333335</v>
      </c>
    </row>
    <row r="52" spans="1:14" ht="60" x14ac:dyDescent="0.25">
      <c r="A52" s="25"/>
      <c r="B52" s="25"/>
      <c r="C52" s="7">
        <v>1</v>
      </c>
      <c r="D52" s="25"/>
      <c r="E52" s="8" t="s">
        <v>18</v>
      </c>
      <c r="F52" s="25"/>
      <c r="G52" s="9">
        <v>1450000</v>
      </c>
      <c r="H52" s="9">
        <f t="shared" ref="H52:H56" si="25">G52*C52</f>
        <v>1450000</v>
      </c>
      <c r="I52" s="9">
        <v>1523000</v>
      </c>
      <c r="J52" s="9">
        <f t="shared" ref="J52:J56" si="26">I52*C52</f>
        <v>1523000</v>
      </c>
      <c r="K52" s="9">
        <v>1527000</v>
      </c>
      <c r="L52" s="9">
        <f t="shared" ref="L52:L56" si="27">K52*C52</f>
        <v>1527000</v>
      </c>
      <c r="M52" s="9">
        <f t="shared" ref="M52:M56" si="28">(G52+I52+K52)/3</f>
        <v>1500000</v>
      </c>
      <c r="N52" s="9">
        <f t="shared" ref="N52:N56" si="29">M52*C52</f>
        <v>1500000</v>
      </c>
    </row>
    <row r="53" spans="1:14" ht="60" x14ac:dyDescent="0.25">
      <c r="A53" s="25"/>
      <c r="B53" s="25"/>
      <c r="C53" s="7">
        <v>30</v>
      </c>
      <c r="D53" s="25"/>
      <c r="E53" s="8" t="s">
        <v>45</v>
      </c>
      <c r="F53" s="25"/>
      <c r="G53" s="9">
        <v>77000</v>
      </c>
      <c r="H53" s="9">
        <f t="shared" si="25"/>
        <v>2310000</v>
      </c>
      <c r="I53" s="9">
        <v>81000</v>
      </c>
      <c r="J53" s="9">
        <f t="shared" si="26"/>
        <v>2430000</v>
      </c>
      <c r="K53" s="9">
        <v>82000</v>
      </c>
      <c r="L53" s="9">
        <f t="shared" si="27"/>
        <v>2460000</v>
      </c>
      <c r="M53" s="9">
        <f t="shared" si="28"/>
        <v>80000</v>
      </c>
      <c r="N53" s="9">
        <f t="shared" si="29"/>
        <v>2400000</v>
      </c>
    </row>
    <row r="54" spans="1:14" ht="60" x14ac:dyDescent="0.25">
      <c r="A54" s="25"/>
      <c r="B54" s="25"/>
      <c r="C54" s="7">
        <v>1</v>
      </c>
      <c r="D54" s="25"/>
      <c r="E54" s="8" t="s">
        <v>37</v>
      </c>
      <c r="F54" s="25"/>
      <c r="G54" s="9">
        <v>900000</v>
      </c>
      <c r="H54" s="9">
        <f t="shared" si="25"/>
        <v>900000</v>
      </c>
      <c r="I54" s="9">
        <v>1180000</v>
      </c>
      <c r="J54" s="9">
        <f t="shared" si="26"/>
        <v>1180000</v>
      </c>
      <c r="K54" s="9">
        <v>1220000</v>
      </c>
      <c r="L54" s="9">
        <f t="shared" si="27"/>
        <v>1220000</v>
      </c>
      <c r="M54" s="9">
        <f t="shared" si="28"/>
        <v>1100000</v>
      </c>
      <c r="N54" s="9">
        <f t="shared" si="29"/>
        <v>1100000</v>
      </c>
    </row>
    <row r="55" spans="1:14" ht="120" x14ac:dyDescent="0.25">
      <c r="A55" s="25"/>
      <c r="B55" s="25"/>
      <c r="C55" s="7">
        <v>40</v>
      </c>
      <c r="D55" s="25"/>
      <c r="E55" s="8" t="s">
        <v>69</v>
      </c>
      <c r="F55" s="25"/>
      <c r="G55" s="9">
        <v>55000</v>
      </c>
      <c r="H55" s="9">
        <f t="shared" si="25"/>
        <v>2200000</v>
      </c>
      <c r="I55" s="9">
        <v>58000</v>
      </c>
      <c r="J55" s="9">
        <f t="shared" si="26"/>
        <v>2320000</v>
      </c>
      <c r="K55" s="9">
        <v>67000</v>
      </c>
      <c r="L55" s="9">
        <f t="shared" si="27"/>
        <v>2680000</v>
      </c>
      <c r="M55" s="9">
        <f t="shared" si="28"/>
        <v>60000</v>
      </c>
      <c r="N55" s="9">
        <f t="shared" si="29"/>
        <v>2400000</v>
      </c>
    </row>
    <row r="56" spans="1:14" ht="45" x14ac:dyDescent="0.25">
      <c r="A56" s="26"/>
      <c r="B56" s="26"/>
      <c r="C56" s="7">
        <v>40</v>
      </c>
      <c r="D56" s="26"/>
      <c r="E56" s="8" t="s">
        <v>46</v>
      </c>
      <c r="F56" s="26"/>
      <c r="G56" s="9">
        <v>12000</v>
      </c>
      <c r="H56" s="9">
        <f t="shared" si="25"/>
        <v>480000</v>
      </c>
      <c r="I56" s="9">
        <v>20000</v>
      </c>
      <c r="J56" s="9">
        <f t="shared" si="26"/>
        <v>800000</v>
      </c>
      <c r="K56" s="9">
        <v>13000</v>
      </c>
      <c r="L56" s="9">
        <f t="shared" si="27"/>
        <v>520000</v>
      </c>
      <c r="M56" s="9">
        <f t="shared" si="28"/>
        <v>15000</v>
      </c>
      <c r="N56" s="9">
        <f t="shared" si="29"/>
        <v>600000</v>
      </c>
    </row>
    <row r="57" spans="1:14" ht="38.1" customHeight="1" x14ac:dyDescent="0.25">
      <c r="A57" s="21" t="s">
        <v>24</v>
      </c>
      <c r="B57" s="22"/>
      <c r="C57" s="22"/>
      <c r="D57" s="22"/>
      <c r="E57" s="22"/>
      <c r="F57" s="23"/>
      <c r="G57" s="9"/>
      <c r="H57" s="9">
        <f>SUM(H51:H56)</f>
        <v>11040500</v>
      </c>
      <c r="I57" s="9"/>
      <c r="J57" s="9">
        <f>SUM(J51:J56)</f>
        <v>12453800</v>
      </c>
      <c r="K57" s="9"/>
      <c r="L57" s="9">
        <f>SUM(L51:L56)</f>
        <v>12508101</v>
      </c>
      <c r="M57" s="9"/>
      <c r="N57" s="9">
        <f>SUM(N51:N56)</f>
        <v>12000800.333333334</v>
      </c>
    </row>
    <row r="58" spans="1:14" ht="36.75" customHeight="1" x14ac:dyDescent="0.25">
      <c r="A58" s="12" t="s">
        <v>58</v>
      </c>
      <c r="B58" s="13"/>
      <c r="C58" s="13"/>
      <c r="D58" s="13"/>
      <c r="E58" s="13"/>
      <c r="F58" s="13"/>
      <c r="G58" s="13"/>
      <c r="H58" s="15">
        <f>H57+H48+H41+H32+H24+H12</f>
        <v>77644700</v>
      </c>
      <c r="I58" s="13"/>
      <c r="J58" s="15">
        <f>J57+J48+J41+J32+J24+J12</f>
        <v>78583400</v>
      </c>
      <c r="K58" s="13"/>
      <c r="L58" s="15">
        <f>L57+L48+L41+L32+L24+L12</f>
        <v>77771901</v>
      </c>
      <c r="M58" s="14"/>
      <c r="N58" s="9">
        <f>N57+N48+N41+N32+N24+N12</f>
        <v>78000000.333333343</v>
      </c>
    </row>
    <row r="62" spans="1:14" ht="30" x14ac:dyDescent="0.25">
      <c r="K62" s="16" t="s">
        <v>70</v>
      </c>
      <c r="L62" s="5">
        <f>(H58+J58+L58)/3</f>
        <v>78000000.333333328</v>
      </c>
    </row>
  </sheetData>
  <mergeCells count="48">
    <mergeCell ref="A1:N1"/>
    <mergeCell ref="A57:F57"/>
    <mergeCell ref="A5:N5"/>
    <mergeCell ref="A14:N14"/>
    <mergeCell ref="A24:F24"/>
    <mergeCell ref="A48:F48"/>
    <mergeCell ref="A50:N50"/>
    <mergeCell ref="A51:A56"/>
    <mergeCell ref="B51:B56"/>
    <mergeCell ref="D51:D56"/>
    <mergeCell ref="F51:F56"/>
    <mergeCell ref="A41:F41"/>
    <mergeCell ref="A43:N43"/>
    <mergeCell ref="A44:A47"/>
    <mergeCell ref="B44:B47"/>
    <mergeCell ref="D44:D47"/>
    <mergeCell ref="A27:A31"/>
    <mergeCell ref="B27:B31"/>
    <mergeCell ref="D27:D31"/>
    <mergeCell ref="F27:F31"/>
    <mergeCell ref="F44:F47"/>
    <mergeCell ref="A32:F32"/>
    <mergeCell ref="A34:N34"/>
    <mergeCell ref="A35:A40"/>
    <mergeCell ref="B35:B40"/>
    <mergeCell ref="D35:D40"/>
    <mergeCell ref="F35:F40"/>
    <mergeCell ref="A15:A23"/>
    <mergeCell ref="B15:B23"/>
    <mergeCell ref="D15:D23"/>
    <mergeCell ref="F15:F23"/>
    <mergeCell ref="A26:N26"/>
    <mergeCell ref="A6:A11"/>
    <mergeCell ref="B6:B11"/>
    <mergeCell ref="D6:D11"/>
    <mergeCell ref="F6:F11"/>
    <mergeCell ref="A12:F12"/>
    <mergeCell ref="A2:N2"/>
    <mergeCell ref="A3:A4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bejarano garzon</dc:creator>
  <cp:lastModifiedBy>Juan C</cp:lastModifiedBy>
  <dcterms:created xsi:type="dcterms:W3CDTF">2024-09-18T16:48:25Z</dcterms:created>
  <dcterms:modified xsi:type="dcterms:W3CDTF">2025-07-21T20:09:33Z</dcterms:modified>
</cp:coreProperties>
</file>