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USER\Documents\1 - 2024 - EDUCACIÓN - JULIÁN ALBERTO CANO MEDINA\Contratación\2025\BANDAS MARCIALES Y VOCES DEL MIRADOR\"/>
    </mc:Choice>
  </mc:AlternateContent>
  <xr:revisionPtr revIDLastSave="0" documentId="13_ncr:1_{15F1CAD2-A415-4AB7-BABB-321C7C5A9923}" xr6:coauthVersionLast="47" xr6:coauthVersionMax="47" xr10:uidLastSave="{00000000-0000-0000-0000-000000000000}"/>
  <bookViews>
    <workbookView xWindow="-120" yWindow="-120" windowWidth="29040" windowHeight="15720" activeTab="3" xr2:uid="{81612AA4-5407-49F7-B0FA-D50AD5E52BEC}"/>
  </bookViews>
  <sheets>
    <sheet name="Especificaciones" sheetId="1" r:id="rId1"/>
    <sheet name="COT 1 - HIMMEL SAS" sheetId="2" r:id="rId2"/>
    <sheet name="COT 2 - GENCOLL SAS" sheetId="3" r:id="rId3"/>
    <sheet name="Promedio" sheetId="4"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2" i="4" l="1"/>
  <c r="J22" i="4" s="1"/>
  <c r="H22" i="4"/>
  <c r="F22" i="4"/>
  <c r="J21" i="4"/>
  <c r="I21" i="4"/>
  <c r="H21" i="4"/>
  <c r="F21" i="4"/>
  <c r="I20" i="4"/>
  <c r="J20" i="4" s="1"/>
  <c r="H20" i="4"/>
  <c r="F20" i="4"/>
  <c r="I19" i="4"/>
  <c r="J19" i="4" s="1"/>
  <c r="H19" i="4"/>
  <c r="F19" i="4"/>
  <c r="I18" i="4"/>
  <c r="J18" i="4" s="1"/>
  <c r="H18" i="4"/>
  <c r="F18" i="4"/>
  <c r="I17" i="4"/>
  <c r="J17" i="4" s="1"/>
  <c r="H17" i="4"/>
  <c r="F17" i="4"/>
  <c r="J16" i="4"/>
  <c r="I16" i="4"/>
  <c r="H16" i="4"/>
  <c r="F16" i="4"/>
  <c r="I15" i="4"/>
  <c r="J15" i="4" s="1"/>
  <c r="H15" i="4"/>
  <c r="G23" i="4" s="1"/>
  <c r="F15" i="4"/>
  <c r="E23" i="4" s="1"/>
  <c r="A15" i="4"/>
  <c r="A16" i="4" s="1"/>
  <c r="A17" i="4" s="1"/>
  <c r="A18" i="4" s="1"/>
  <c r="A19" i="4" s="1"/>
  <c r="A20" i="4" s="1"/>
  <c r="A21" i="4" s="1"/>
  <c r="A22" i="4" s="1"/>
  <c r="I14" i="4"/>
  <c r="J14" i="4" s="1"/>
  <c r="H14" i="4"/>
  <c r="F14" i="4"/>
  <c r="I8" i="4"/>
  <c r="J8" i="4" s="1"/>
  <c r="H8" i="4"/>
  <c r="F8" i="4"/>
  <c r="I7" i="4"/>
  <c r="J7" i="4" s="1"/>
  <c r="H7" i="4"/>
  <c r="F7" i="4"/>
  <c r="I6" i="4"/>
  <c r="J6" i="4" s="1"/>
  <c r="H6" i="4"/>
  <c r="F6" i="4"/>
  <c r="I5" i="4"/>
  <c r="J5" i="4" s="1"/>
  <c r="H5" i="4"/>
  <c r="F5" i="4"/>
  <c r="I4" i="4"/>
  <c r="J4" i="4" s="1"/>
  <c r="I9" i="4" s="1"/>
  <c r="H4" i="4"/>
  <c r="G9" i="4" s="1"/>
  <c r="F4" i="4"/>
  <c r="A14" i="3"/>
  <c r="A15" i="3" s="1"/>
  <c r="A16" i="3" s="1"/>
  <c r="A17" i="3" s="1"/>
  <c r="A18" i="3" s="1"/>
  <c r="A19" i="3" s="1"/>
  <c r="A20" i="3" s="1"/>
  <c r="A13" i="3"/>
  <c r="A14" i="2"/>
  <c r="A15" i="2"/>
  <c r="A16" i="2" s="1"/>
  <c r="A17" i="2" s="1"/>
  <c r="A18" i="2" s="1"/>
  <c r="A19" i="2" s="1"/>
  <c r="A20" i="2" s="1"/>
  <c r="A13" i="2"/>
  <c r="F23" i="1"/>
  <c r="F8" i="1"/>
  <c r="F21" i="1"/>
  <c r="F8" i="3"/>
  <c r="F20" i="3"/>
  <c r="F19" i="3"/>
  <c r="F18" i="3"/>
  <c r="F17" i="3"/>
  <c r="F16" i="3"/>
  <c r="F15" i="3"/>
  <c r="F14" i="3"/>
  <c r="F13" i="3"/>
  <c r="F12" i="3"/>
  <c r="F7" i="3"/>
  <c r="F6" i="3"/>
  <c r="F5" i="3"/>
  <c r="F4" i="3"/>
  <c r="F3" i="3"/>
  <c r="F23" i="2"/>
  <c r="F8" i="2"/>
  <c r="F20" i="2"/>
  <c r="F19" i="2"/>
  <c r="F18" i="2"/>
  <c r="F17" i="2"/>
  <c r="F16" i="2"/>
  <c r="F15" i="2"/>
  <c r="F14" i="2"/>
  <c r="F13" i="2"/>
  <c r="F12" i="2"/>
  <c r="F7" i="2"/>
  <c r="F6" i="2"/>
  <c r="F5" i="2"/>
  <c r="F4" i="2"/>
  <c r="F3" i="2"/>
  <c r="F15" i="1"/>
  <c r="F14" i="1"/>
  <c r="F16" i="1"/>
  <c r="F17" i="1"/>
  <c r="F13" i="1"/>
  <c r="F7" i="1"/>
  <c r="G25" i="4" l="1"/>
  <c r="E9" i="4"/>
  <c r="E25" i="4" s="1"/>
  <c r="I23" i="4"/>
  <c r="I25" i="4" s="1"/>
  <c r="F21" i="3"/>
  <c r="F23" i="3" s="1"/>
  <c r="F21" i="2"/>
  <c r="F20" i="1"/>
  <c r="F18" i="1"/>
  <c r="F19" i="1"/>
  <c r="F12" i="1"/>
  <c r="F6" i="1" l="1"/>
  <c r="F3" i="1"/>
  <c r="F4" i="1"/>
  <c r="F5" i="1"/>
</calcChain>
</file>

<file path=xl/sharedStrings.xml><?xml version="1.0" encoding="utf-8"?>
<sst xmlns="http://schemas.openxmlformats.org/spreadsheetml/2006/main" count="196" uniqueCount="43">
  <si>
    <t>Ítem</t>
  </si>
  <si>
    <t>Detalle</t>
  </si>
  <si>
    <t>Unidad</t>
  </si>
  <si>
    <t>Cantidad</t>
  </si>
  <si>
    <r>
      <t>REFRIGERIOS:
OPCION 1:</t>
    </r>
    <r>
      <rPr>
        <sz val="11"/>
        <color theme="1"/>
        <rFont val="Arial Narrow"/>
        <family val="2"/>
      </rPr>
      <t xml:space="preserve"> SÁNDWICH CON PAN BLANCO TAJADO, QUESO DOBLE CREMA Y JAMÓN, ADEREZADO CON SALSAS TOMATE Y LECHUGA - (CEREAL CONTENGA 60 GR ALIMENTO PROTEICO DE 40 GR EMPACADOS INDIVIDUALMENTE, ACOMPAÑADO DE BEBIDA GASEOSA PRESENTACIÓN PERSONAL 250 ML, SABORES VARIOS, MARCA RECONOCIDA Y/O JUGO BEBIDA TETRA PACK DE 250 ML.
</t>
    </r>
    <r>
      <rPr>
        <b/>
        <sz val="11"/>
        <color theme="1"/>
        <rFont val="Arial Narrow"/>
        <family val="2"/>
      </rPr>
      <t>OPCION 2:</t>
    </r>
    <r>
      <rPr>
        <sz val="11"/>
        <color theme="1"/>
        <rFont val="Arial Narrow"/>
        <family val="2"/>
      </rPr>
      <t xml:space="preserve"> PASTEL DE POLLO Y/O CARNE, ACOMPAÑADO DE BEBIDA GASEOSA PRESENTACIÓN PERSONAL 250 ML, SABORES VARIOS, MARCA RECONOCIDA Y/O JUGO BEBIDA TETRA PACK DE 250 ML.</t>
    </r>
  </si>
  <si>
    <t>Valor Unitario</t>
  </si>
  <si>
    <t>Valor Total</t>
  </si>
  <si>
    <t>TOTAL</t>
  </si>
  <si>
    <t>FESTIVAL DE BANDAS MARCIALES</t>
  </si>
  <si>
    <r>
      <t xml:space="preserve">HIDRATACIÓN:
</t>
    </r>
    <r>
      <rPr>
        <sz val="11"/>
        <color theme="1"/>
        <rFont val="Arial Narrow"/>
        <family val="2"/>
      </rPr>
      <t>AGUA EN BOTELLA DE 300 ML - MARCA RECONOCIDA.</t>
    </r>
  </si>
  <si>
    <r>
      <t>REFRIGERIOS:
OPCION 1:</t>
    </r>
    <r>
      <rPr>
        <sz val="11"/>
        <color theme="1"/>
        <rFont val="Arial Narrow"/>
        <family val="2"/>
      </rPr>
      <t xml:space="preserve"> SÁNDWICH CON PAN BLANCO TAJADO, QUESO DOBLE CREMA Y JAMÓN, ADEREZADO CON SALSAS TOMATE Y LECHUGA - (CEREAL CONTENGA 60 GR ALIMENTO PROTEICO DE 40 GR EMPACADOS INDIVIDUALMENTE, ACOMPAÑADO DE BEBIDA GASEOSA PRESENTACIÓN PERSONAL 250 ML, SABORES VARIOS, MARCA RECONOCIDA Y/O JUGO BEBIDA TETRA PACK DE 250 ML.
</t>
    </r>
    <r>
      <rPr>
        <b/>
        <sz val="11"/>
        <color theme="1"/>
        <rFont val="Arial Narrow"/>
        <family val="2"/>
      </rPr>
      <t>OPCION 2:</t>
    </r>
    <r>
      <rPr>
        <sz val="11"/>
        <color theme="1"/>
        <rFont val="Arial Narrow"/>
        <family val="2"/>
      </rPr>
      <t xml:space="preserve"> PASTEL DE POLLO Y/O CARNE EMPACADO INDIVIDUALMENTE, ACOMPAÑADO DE BEBIDA GASEOSA PRESENTACIÓN PERSONAL 250 ML, SABORES VARIOS, MARCA RECONOCIDA Y/O JUGO BEBIDA TETRA PACK DE 250 ML.</t>
    </r>
  </si>
  <si>
    <t>VOCES DEL TEQUENDAMA</t>
  </si>
  <si>
    <r>
      <rPr>
        <b/>
        <sz val="11"/>
        <color theme="1"/>
        <rFont val="Arial Narrow"/>
        <family val="2"/>
      </rPr>
      <t>DIPLOMAS DE PARTICIPACIÓN:</t>
    </r>
    <r>
      <rPr>
        <sz val="11"/>
        <color theme="1"/>
        <rFont val="Arial Narrow"/>
        <family val="2"/>
      </rPr>
      <t xml:space="preserve">
SUMINISTRO DE IMPRESIÓN Y ENTREGA DE DIPLOMAS DE PARTICIPACIÓN EN OPALINA DE 200 GRS, FINALIZADOS CON BRILLO PARCIAL UV Y MATE, TAMAÑO CARTA A FULL COLOR. DISEÑO SUMINISTRADO POR EL SUPERVISOR DEL
CONTRATO.</t>
    </r>
  </si>
  <si>
    <r>
      <rPr>
        <b/>
        <sz val="11"/>
        <color theme="1"/>
        <rFont val="Arial Narrow"/>
        <family val="2"/>
      </rPr>
      <t>SONIDO:</t>
    </r>
    <r>
      <rPr>
        <sz val="11"/>
        <color theme="1"/>
        <rFont val="Arial Narrow"/>
        <family val="2"/>
      </rPr>
      <t xml:space="preserve">
ALQUILER DE SONIDO CONSOLA DIGITAL DE 36 CANALES .X 18 AUXILIARES. PROCESADOR AC26N DB TECHNOLOGIES, CONTROL 8 RDNET DB TECHNOLOGIES. 12 CAJAS T12 DB TECHNOLOGIES. RACK DE POTENCIAS LABGRUPEN DE 10000, 2 BAJOS DOBLES DE 2800 CADA UNO. 
SIDEFILL 2 CAJAS T12 DB. 2 BAJOS S20 DB TECHNOLOGIES. 2 FRONFILL DB T12 TECHNOLOGIES. 2 MONITORES ACTIVOS DB TECHNOLOGIES DE 1200 CADA UNO. RACK DE MICROFONERIA DE ALTA GAMA X 36 . BETA 52 , BETA 58, BETA 57, BETA 98 H. SM 81 ,SM 58 , SM 57. RACK DE 36 BASES. 15 CAJAS DE PASO WIRWIND. RACK DE CABLEADO DE SEÑALES Y CORRIENTES. MICRÓFONOS INALAMBRICOS DE MANO SHURE QLXD CON COMBINADOR DE ANTENA. 4 SISTEMAS IN-EAR SENNHEISER W 300 G3. CON COMBINADOR DE ANTENA.</t>
    </r>
  </si>
  <si>
    <r>
      <t xml:space="preserve">RECORDATORIO:
</t>
    </r>
    <r>
      <rPr>
        <sz val="11"/>
        <color theme="1"/>
        <rFont val="Arial Narrow"/>
        <family val="2"/>
      </rPr>
      <t>PLACA CONMEMORATIVA EN VIDRIO IMPRESION FULL COLOR, DIMENSIONES DEL PRODUCTO ALTURA 16CM Y ANCHO 12,5 CON ESTUCHE DE PANA CADA UNO, TODO A DISEÑO DEL SUPERVISOR.</t>
    </r>
  </si>
  <si>
    <r>
      <t xml:space="preserve">SERVICIO DE TRANSMISICIÓN DEL EVENTO PARA REDES SOCIALES:
</t>
    </r>
    <r>
      <rPr>
        <sz val="11"/>
        <color theme="1"/>
        <rFont val="Arial Narrow"/>
        <family val="2"/>
      </rPr>
      <t>SISTEMA DE PROCESO DE VIDEO, 2 TB, 64 GB RAM, CORE I9 10TH GEN, 4 HDMI INPUT BLACKMAGIC, 4 SDI INPUT BLACKNMAGIC, NVIDIA GEFORCE GTX 1660 SUPER 2. CÁMARAS DE VIDEO HD (2) 3. SOFWARE LICENCIADO VIMIX 4. INTERNET DEDICADO PARA TRASMISIÓN CON TÉCNICO DURANTE EL EVENTO. 3. CAPTURADORA DE AUDIO 4. INTERCOM 5. PERSONAL: 3 PERSONAS (2 CAMARÓGRAFOS, 1 PRESENTADOR).</t>
    </r>
  </si>
  <si>
    <r>
      <rPr>
        <b/>
        <sz val="11"/>
        <color theme="1"/>
        <rFont val="Arial Narrow"/>
        <family val="2"/>
      </rPr>
      <t xml:space="preserve">HOSPEDAJE:
</t>
    </r>
    <r>
      <rPr>
        <sz val="11"/>
        <color theme="1"/>
        <rFont val="Arial Narrow"/>
        <family val="2"/>
      </rPr>
      <t>ALOJAMIENTO EN ACOMODACIÓN MÚLTIPLE, CAMA INDIVIDUAL  EN HOTEL UBICADO DENTRO DEL CASCO URBANO DEL MUNICIPIO DE LA MESA, CON FÁCIL ACCESO Y PARQUEADERO.</t>
    </r>
  </si>
  <si>
    <r>
      <rPr>
        <b/>
        <sz val="11"/>
        <color theme="1"/>
        <rFont val="Arial Narrow"/>
        <family val="2"/>
      </rPr>
      <t>DESAYUNOS:</t>
    </r>
    <r>
      <rPr>
        <sz val="11"/>
        <color theme="1"/>
        <rFont val="Arial Narrow"/>
        <family val="2"/>
      </rPr>
      <t xml:space="preserve">
</t>
    </r>
    <r>
      <rPr>
        <b/>
        <sz val="11"/>
        <color theme="1"/>
        <rFont val="Arial Narrow"/>
        <family val="2"/>
      </rPr>
      <t xml:space="preserve">OPCION 1: </t>
    </r>
    <r>
      <rPr>
        <sz val="11"/>
        <color theme="1"/>
        <rFont val="Arial Narrow"/>
        <family val="2"/>
      </rPr>
      <t xml:space="preserve">SUMINISTRO DE DESAYUNO COMPUESTO POR: 1 TAMAL DE 400 GRAMOS, 250 ML DE CAFÉ O CHOCOLATE, PORCION DE PAN.
</t>
    </r>
    <r>
      <rPr>
        <b/>
        <sz val="11"/>
        <color theme="1"/>
        <rFont val="Arial Narrow"/>
        <family val="2"/>
      </rPr>
      <t xml:space="preserve">OPCION 2: </t>
    </r>
    <r>
      <rPr>
        <sz val="11"/>
        <color theme="1"/>
        <rFont val="Arial Narrow"/>
        <family val="2"/>
      </rPr>
      <t>SUMINISTRO DE DESAYUNO COMPUESTO POR: CALDO DE PAPA CON CARNE O POLLO, HUEVOS AL GUSTO, ACOMPAÑADO DE AREPA O PAN, 250 ML DE CAFÉ, CHOCOLATE O JUGO NATURAL.</t>
    </r>
  </si>
  <si>
    <r>
      <rPr>
        <b/>
        <sz val="11"/>
        <color theme="1"/>
        <rFont val="Arial Narrow"/>
        <family val="2"/>
      </rPr>
      <t>ALMUERZOS:</t>
    </r>
    <r>
      <rPr>
        <sz val="11"/>
        <color theme="1"/>
        <rFont val="Arial Narrow"/>
        <family val="2"/>
      </rPr>
      <t xml:space="preserve">
SUMINISTRO DE ALMUERZO COMPUESTO POR: SOPA, 1 PROTEINA DE 180 GR (CARNE DE RES, CERDO, O POLLO ), 2 CARBOHIDRATOS DE 150 GR (FRIJOL, LENTEJAS, ARROZ, ARVEJA, PASTA U OTRO), 1 ACOMPAÑANTE DE 100 GR (AREPA, PLÁTANO U OTRO), 1 ENSALADA DE 80 GR, 200 CC DE BEBIDA (LIMONADA, JUGO NATURAL O GASEOSA).</t>
    </r>
  </si>
  <si>
    <r>
      <rPr>
        <b/>
        <sz val="11"/>
        <color theme="1"/>
        <rFont val="Arial Narrow"/>
        <family val="2"/>
      </rPr>
      <t>CENAS:</t>
    </r>
    <r>
      <rPr>
        <sz val="11"/>
        <color theme="1"/>
        <rFont val="Arial Narrow"/>
        <family val="2"/>
      </rPr>
      <t xml:space="preserve">
SUMINISTRO DE CENA COMPUESTA POR: 1 PROTEINA DE 180 GR (CARNE DE RES, CERDO, POLLO O PESCADO), 2 CARBOHIDRATOS DE 150 GR (PASTA, ARROZ, LENTEJA, PURE U OTRO), 1 ACOMPAÑANTE DE 100 GR (AREPA, PLÁTANO U OTRO), 200 CC DE BEBIDA (LIMONADA, JUGO NATURAL O GASEOSA). </t>
    </r>
  </si>
  <si>
    <r>
      <t xml:space="preserve">TRANSPORTE:
</t>
    </r>
    <r>
      <rPr>
        <sz val="11"/>
        <color theme="1"/>
        <rFont val="Arial Narrow"/>
        <family val="2"/>
      </rPr>
      <t>ALQUILER DE AUTOMOVIL, MODELO 2010 EN ADELANTE, MOTOR 1.400 C.C., TRACCIÓN 4X2, EN EXCELENTES CONDICIONES TÉCNICAS Y DE FUNCIONAMIENTO, DOCUMENTACIÓN AL DÍA Y TANQUE FULL DE COMBUSTIBLE DURANTE EL TIEMPO DE LA PRESTACIÓN DEL SERVICIO DE TRANSPORTE, PARA RECOGER A LOS PARTICIPANTES DEL EVENTO DESDE SU LUGAR DE ORIGEN HASTA EL MUNICIPIO DE LA MESA, CUNDINAMARCA, Y EL CORRESPONDIENTE REGRESO. INCLUYE LA PRESTACIÓN DEL SERVICIO DE CONDUCCIÓN, PARA LO CUAL DEBERÁ ACREDITARSE FOTOCOPIA DE LA CÉDULA DE CIUDADANÍA Y LICENCIA DE CONDUCCIÓN VIGENTE DEL CONDUCTOR.</t>
    </r>
  </si>
  <si>
    <r>
      <t xml:space="preserve">PREMIACIÓN:
</t>
    </r>
    <r>
      <rPr>
        <sz val="11"/>
        <color theme="1"/>
        <rFont val="Arial Narrow"/>
        <family val="2"/>
      </rPr>
      <t>MORRAL
COLOR: COLORES VARIADOS
DIMENSIONES: ALTO: 45 CM X ANCHO: 31 CM X PROFUNDO: 14 CM
CAPACIDAD:19.53 LT
TAMAÑO:GRANDE</t>
    </r>
  </si>
  <si>
    <t>COTIZACIONES</t>
  </si>
  <si>
    <t>PROMEDIO</t>
  </si>
  <si>
    <t>COTIZACIÓN No.1</t>
  </si>
  <si>
    <t>COTIZACIÓN No.2</t>
  </si>
  <si>
    <t>SUBTOTAL</t>
  </si>
  <si>
    <t>COTIZACIÓN No.1
HIMMEL SAS</t>
  </si>
  <si>
    <t>COTIZACIÓN No.2
INVERSIONES GENCOLL SAS</t>
  </si>
  <si>
    <t>FESTIVAL VOCES DEL TEQUENDAMA</t>
  </si>
  <si>
    <r>
      <t>REFRIGERIOS:
OPCION 1:</t>
    </r>
    <r>
      <rPr>
        <sz val="10"/>
        <color theme="1"/>
        <rFont val="Arial Narrow"/>
        <family val="2"/>
      </rPr>
      <t xml:space="preserve"> SÁNDWICH CON PAN BLANCO TAJADO, QUESO DOBLE CREMA Y JAMÓN, ADEREZADO CON SALSAS TOMATE Y LECHUGA - (CEREAL CONTENGA 60 GR ALIMENTO PROTEICO DE 40 GR EMPACADOS INDIVIDUALMENTE, ACOMPAÑADO DE BEBIDA GASEOSA PRESENTACIÓN PERSONAL 250 ML, SABORES VARIOS, MARCA RECONOCIDA Y/O JUGO BEBIDA TETRA PACK DE 250 ML.
</t>
    </r>
    <r>
      <rPr>
        <b/>
        <sz val="10"/>
        <color theme="1"/>
        <rFont val="Arial Narrow"/>
        <family val="2"/>
      </rPr>
      <t>OPCION 2:</t>
    </r>
    <r>
      <rPr>
        <sz val="10"/>
        <color theme="1"/>
        <rFont val="Arial Narrow"/>
        <family val="2"/>
      </rPr>
      <t xml:space="preserve"> PASTEL DE POLLO Y/O CARNE EMPACADO INDIVIDUALMENTE, ACOMPAÑADO DE BEBIDA GASEOSA PRESENTACIÓN PERSONAL 250 ML, SABORES VARIOS, MARCA RECONOCIDA Y/O JUGO BEBIDA TETRA PACK DE 250 ML.</t>
    </r>
  </si>
  <si>
    <r>
      <t xml:space="preserve">HIDRATACIÓN:
</t>
    </r>
    <r>
      <rPr>
        <sz val="10"/>
        <color theme="1"/>
        <rFont val="Arial Narrow"/>
        <family val="2"/>
      </rPr>
      <t>AGUA EN BOTELLA DE 300 ML - MARCA RECONOCIDA.</t>
    </r>
  </si>
  <si>
    <r>
      <t xml:space="preserve">SERVICIO DE TRANSMISICIÓN DEL EVENTO PARA REDES SOCIALES:
</t>
    </r>
    <r>
      <rPr>
        <sz val="10"/>
        <color theme="1"/>
        <rFont val="Arial Narrow"/>
        <family val="2"/>
      </rPr>
      <t>SISTEMA DE PROCESO DE VIDEO. INTERNET DEDICADO PARA TRASMISIÓN CON TÉCNICO DURANTE EL EVENTO. 3. CAPTURADORA DE AUDIO 4. INTERCOM 5. PERSONAL: 3 PERSONAS (2 CAMARÓGRAFOS, 1 PRESENTADOR).</t>
    </r>
  </si>
  <si>
    <r>
      <t xml:space="preserve">RECORDATORIO:
</t>
    </r>
    <r>
      <rPr>
        <sz val="10"/>
        <color theme="1"/>
        <rFont val="Arial Narrow"/>
        <family val="2"/>
      </rPr>
      <t>PLACA CONMEMORATIVA EN VIDRIO IMPRESION FULL COLOR, DIMENSIONES DEL PRODUCTO ALTURA 16CM Y ANCHO 12,5 CON ESTUCHE DE PANA CADA UNO, TODO A DISEÑO DEL SUPERVISOR.</t>
    </r>
  </si>
  <si>
    <r>
      <rPr>
        <b/>
        <sz val="10"/>
        <color theme="1"/>
        <rFont val="Arial Narrow"/>
        <family val="2"/>
      </rPr>
      <t>SONIDO:</t>
    </r>
    <r>
      <rPr>
        <sz val="10"/>
        <color theme="1"/>
        <rFont val="Arial Narrow"/>
        <family val="2"/>
      </rPr>
      <t xml:space="preserve">
ALQUILER DE SONIDO CONSOLA DIGITAL DE 36 CANALES .X 18 AUXILIARES. PROCESADOR AC26N DB TECHNOLOGIES, CONTROL 8 RDNET DB TECHNOLOGIES. 12 CAJAS T12 DB TECHNOLOGIES. RACK DE POTENCIAS LABGRUPEN DE 10000, 1 BAJO DOBLE DE 2800 CADA UNO. 
SIDEFILL 1 CAJA T12 DB. 1 BAJO S20 DB TECHNOLOGIES. 1 FRONFILL DB T12 TECHNOLOGIE. 1 MONITOR ACTIVO DB TECHNOLOGIE DE 1200. RACK DE MICROFONERIA DE ALTA GAMA X 36 . BETA 52 , BETA 58, BETA 57, BETA 98 H. SM 81 ,SM 58 , SM 57. RACK DE 36 BASES. 15 CAJAS DE PASO WIRWIND. RACK DE CABLEADO DE SEÑALES Y CORRIENTES. MICRÓFONO INALAMBRICO DE MANO SHURE QLXD CON COMBINADOR DE ANTENA. 2 SISTEMAS IN-EAR SENNHEISER W 300 G3. CON COMBINADOR DE ANTENA.</t>
    </r>
  </si>
  <si>
    <r>
      <rPr>
        <b/>
        <sz val="10"/>
        <color theme="1"/>
        <rFont val="Arial Narrow"/>
        <family val="2"/>
      </rPr>
      <t xml:space="preserve">HOSPEDAJE:
</t>
    </r>
    <r>
      <rPr>
        <sz val="10"/>
        <color theme="1"/>
        <rFont val="Arial Narrow"/>
        <family val="2"/>
      </rPr>
      <t>ALOJAMIENTO EN ACOMODACIÓN MÚLTIPLE, CAMA INDIVIDUAL  EN HOTEL UBICADO DENTRO DEL CASCO URBANO DEL MUNICIPIO DE LA MESA, CON FÁCIL ACCESO Y PARQUEADERO.</t>
    </r>
  </si>
  <si>
    <r>
      <rPr>
        <b/>
        <sz val="10"/>
        <color theme="1"/>
        <rFont val="Arial Narrow"/>
        <family val="2"/>
      </rPr>
      <t>DESAYUNOS:</t>
    </r>
    <r>
      <rPr>
        <sz val="10"/>
        <color theme="1"/>
        <rFont val="Arial Narrow"/>
        <family val="2"/>
      </rPr>
      <t xml:space="preserve">
</t>
    </r>
    <r>
      <rPr>
        <b/>
        <sz val="10"/>
        <color theme="1"/>
        <rFont val="Arial Narrow"/>
        <family val="2"/>
      </rPr>
      <t xml:space="preserve">OPCION 1: </t>
    </r>
    <r>
      <rPr>
        <sz val="10"/>
        <color theme="1"/>
        <rFont val="Arial Narrow"/>
        <family val="2"/>
      </rPr>
      <t xml:space="preserve">SUMINISTRO DE DESAYUNO COMPUESTO POR: 1 TAMAL DE 400 GRAMOS, 250 ML DE CAFÉ O CHOCOLATE, PORCION DE PAN.
</t>
    </r>
    <r>
      <rPr>
        <b/>
        <sz val="10"/>
        <color theme="1"/>
        <rFont val="Arial Narrow"/>
        <family val="2"/>
      </rPr>
      <t xml:space="preserve">OPCION 2: </t>
    </r>
    <r>
      <rPr>
        <sz val="10"/>
        <color theme="1"/>
        <rFont val="Arial Narrow"/>
        <family val="2"/>
      </rPr>
      <t>SUMINISTRO DE DESAYUNO COMPUESTO POR: CALDO DE PAPA CON CARNE O POLLO, HUEVOS AL GUSTO, ACOMPAÑADO DE AREPA O PAN, 250 ML DE CAFÉ, CHOCOLATE O JUGO NATURAL.</t>
    </r>
  </si>
  <si>
    <r>
      <rPr>
        <b/>
        <sz val="10"/>
        <color theme="1"/>
        <rFont val="Arial Narrow"/>
        <family val="2"/>
      </rPr>
      <t>ALMUERZOS:</t>
    </r>
    <r>
      <rPr>
        <sz val="10"/>
        <color theme="1"/>
        <rFont val="Arial Narrow"/>
        <family val="2"/>
      </rPr>
      <t xml:space="preserve">
SUMINISTRO DE ALMUERZO COMPUESTO POR: SOPA, 1 PROTEINA DE 180 GR (CARNE DE RES, CERDO, O POLLO ), 2 CARBOHIDRATOS DE 150 GR (FRIJOL, LENTEJAS, ARROZ, ARVEJA, PASTA U OTRO), 1 ACOMPAÑANTE DE 100 GR (AREPA, PLÁTANO U OTRO), 1 ENSALADA DE 80 GR, 200 CC DE BEBIDA (LIMONADA, JUGO NATURAL O GASEOSA).</t>
    </r>
  </si>
  <si>
    <r>
      <rPr>
        <b/>
        <sz val="10"/>
        <color theme="1"/>
        <rFont val="Arial Narrow"/>
        <family val="2"/>
      </rPr>
      <t>CENAS:</t>
    </r>
    <r>
      <rPr>
        <sz val="10"/>
        <color theme="1"/>
        <rFont val="Arial Narrow"/>
        <family val="2"/>
      </rPr>
      <t xml:space="preserve">
SUMINISTRO DE CENA COMPUESTA POR: 1 PROTEINA DE 180 GR (CARNE DE RES, CERDO, POLLO O PESCADO), 2 CARBOHIDRATOS DE 150 GR (PASTA, ARROZ, LENTEJA, PURE U OTRO), 1 ACOMPAÑANTE DE 100 GR (AREPA, PLÁTANO U OTRO), 200 CC DE BEBIDA (LIMONADA, JUGO NATURAL O GASEOSA). </t>
    </r>
  </si>
  <si>
    <r>
      <rPr>
        <b/>
        <sz val="10"/>
        <color theme="1"/>
        <rFont val="Arial Narrow"/>
        <family val="2"/>
      </rPr>
      <t>DIPLOMAS DE PARTICIPACIÓN:</t>
    </r>
    <r>
      <rPr>
        <sz val="10"/>
        <color theme="1"/>
        <rFont val="Arial Narrow"/>
        <family val="2"/>
      </rPr>
      <t xml:space="preserve">
SUMINISTRO DE IMPRESIÓN Y ENTREGA DE DIPLOMAS DE PARTICIPACIÓN EN OPALINA DE 200 GRS, FINALIZADOS CON BRILLO PARCIAL UV Y MATE, TAMAÑO CARTA A FULL COLOR. DISEÑO SUMINISTRADO POR EL SUPERVISOR DEL
CONTRATO.</t>
    </r>
  </si>
  <si>
    <r>
      <t xml:space="preserve">TRANSPORTE:
</t>
    </r>
    <r>
      <rPr>
        <sz val="10"/>
        <color theme="1"/>
        <rFont val="Arial Narrow"/>
        <family val="2"/>
      </rPr>
      <t>ALQUILER DE AUTOMOVIL, MODELO 2010 EN ADELANTE, MOTOR 1.400 C.C., TRACCIÓN 4X2, EN EXCELENTES CONDICIONES TÉCNICAS Y DE FUNCIONAMIENTO, DOCUMENTACIÓN AL DÍA Y TANQUE FULL DE COMBUSTIBLE DURANTE EL TIEMPO DE LA PRESTACIÓN DEL SERVICIO DE TRANSPORTE, PARA RECOGER A LOS PARTICIPANTES DEL EVENTO DESDE SU LUGAR DE ORIGEN HASTA EL MUNICIPIO DE LA MESA, CUNDINAMARCA, Y EL CORRESPONDIENTE REGRESO. INCLUYE LA PRESTACIÓN DEL SERVICIO DE CONDUCCIÓN, PARA LO CUAL DEBERÁ ACREDITARSE FOTOCOPIA DE LA CÉDULA DE CIUDADANÍA Y LICENCIA DE CONDUCCIÓN VIGENTE DEL CONDUCTOR.</t>
    </r>
  </si>
  <si>
    <r>
      <t xml:space="preserve">PREMIACIÓN:
</t>
    </r>
    <r>
      <rPr>
        <sz val="10"/>
        <color theme="1"/>
        <rFont val="Arial Narrow"/>
        <family val="2"/>
      </rPr>
      <t>MORRAL
COLOR: COLORES VARIADOS
DIMENSIONES: ALTO: 45 CM X ANCHO: 31 CM X PROFUNDO: 14 CM
CAPACIDAD:19.53 LT
TAMAÑO:GRANDE</t>
    </r>
  </si>
  <si>
    <r>
      <t>REFRIGERIOS:
OPCION 1:</t>
    </r>
    <r>
      <rPr>
        <sz val="10"/>
        <color theme="1"/>
        <rFont val="Arial Narrow"/>
        <family val="2"/>
      </rPr>
      <t xml:space="preserve"> SÁNDWICH CON PAN BLANCO TAJADO, QUESO DOBLE CREMA Y JAMÓN, ADEREZADO CON SALSAS TOMATE Y LECHUGA - (CEREAL CONTENGA 60 GR ALIMENTO PROTEICO DE 40 GR EMPACADOS INDIVIDUALMENTE, ACOMPAÑADO DE BEBIDA GASEOSA PRESENTACIÓN PERSONAL 250 ML, SABORES VARIOS, MARCA RECONOCIDA Y/O JUGO BEBIDA TETRA PACK DE 250 ML.
</t>
    </r>
    <r>
      <rPr>
        <b/>
        <sz val="10"/>
        <color theme="1"/>
        <rFont val="Arial Narrow"/>
        <family val="2"/>
      </rPr>
      <t>OPCION 2:</t>
    </r>
    <r>
      <rPr>
        <sz val="10"/>
        <color theme="1"/>
        <rFont val="Arial Narrow"/>
        <family val="2"/>
      </rPr>
      <t xml:space="preserve"> PASTEL DE POLLO Y/O CARNE, ACOMPAÑADO DE BEBIDA GASEOSA PRESENTACIÓN PERSONAL 250 ML, SABORES VARIOS, MARCA RECONOCIDA Y/O JUGO BEBIDA TETRA PACK DE 250 ML.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</si>
</sst>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00"/>
  </numFmts>
  <fonts count="6" x14ac:knownFonts="1">
    <font>
      <sz val="11"/>
      <color theme="1"/>
      <name val="Calibri"/>
      <family val="2"/>
      <scheme val="minor"/>
    </font>
    <font>
      <sz val="11"/>
      <color theme="1"/>
      <name val="Arial Narrow"/>
      <family val="2"/>
    </font>
    <font>
      <b/>
      <sz val="11"/>
      <color theme="1"/>
      <name val="Arial Narrow"/>
      <family val="2"/>
    </font>
    <font>
      <sz val="11"/>
      <color theme="1"/>
      <name val="Calibri"/>
      <family val="2"/>
      <scheme val="minor"/>
    </font>
    <font>
      <sz val="10"/>
      <color theme="1"/>
      <name val="Arial Narrow"/>
      <family val="2"/>
    </font>
    <font>
      <b/>
      <sz val="10"/>
      <color theme="1"/>
      <name val="Arial Narrow"/>
      <family val="2"/>
    </font>
  </fonts>
  <fills count="9">
    <fill>
      <patternFill patternType="none"/>
    </fill>
    <fill>
      <patternFill patternType="gray125"/>
    </fill>
    <fill>
      <patternFill patternType="solid">
        <fgColor theme="7" tint="0.59999389629810485"/>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C000"/>
        <bgColor indexed="64"/>
      </patternFill>
    </fill>
    <fill>
      <patternFill patternType="solid">
        <fgColor theme="5" tint="0.59999389629810485"/>
        <bgColor indexed="64"/>
      </patternFill>
    </fill>
    <fill>
      <patternFill patternType="solid">
        <fgColor theme="8"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3" fillId="0" borderId="0" applyFont="0" applyFill="0" applyBorder="0" applyAlignment="0" applyProtection="0"/>
  </cellStyleXfs>
  <cellXfs count="56">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justify" vertical="center"/>
    </xf>
    <xf numFmtId="0" fontId="1" fillId="0" borderId="1" xfId="0" applyFont="1" applyBorder="1" applyAlignment="1">
      <alignment horizontal="center" vertical="center"/>
    </xf>
    <xf numFmtId="0" fontId="1" fillId="0" borderId="1" xfId="0" applyFont="1" applyBorder="1" applyAlignment="1">
      <alignment horizontal="justify" vertical="center" wrapText="1"/>
    </xf>
    <xf numFmtId="0" fontId="1" fillId="0" borderId="1" xfId="0" applyFont="1" applyBorder="1" applyAlignment="1">
      <alignment vertical="center"/>
    </xf>
    <xf numFmtId="0" fontId="2" fillId="0" borderId="1" xfId="0" applyFont="1" applyBorder="1" applyAlignment="1">
      <alignment horizontal="justify" vertical="center" wrapText="1"/>
    </xf>
    <xf numFmtId="0" fontId="2" fillId="3" borderId="1" xfId="0" applyFont="1" applyFill="1" applyBorder="1" applyAlignment="1">
      <alignment horizontal="center" vertical="center"/>
    </xf>
    <xf numFmtId="0" fontId="2" fillId="5" borderId="1" xfId="0" applyFont="1" applyFill="1" applyBorder="1" applyAlignment="1">
      <alignment horizontal="center" vertical="center"/>
    </xf>
    <xf numFmtId="164" fontId="1" fillId="0" borderId="1" xfId="0" applyNumberFormat="1" applyFont="1" applyBorder="1" applyAlignment="1">
      <alignment vertical="center"/>
    </xf>
    <xf numFmtId="164" fontId="2" fillId="4" borderId="1" xfId="0" applyNumberFormat="1" applyFont="1" applyFill="1" applyBorder="1" applyAlignment="1">
      <alignment vertical="center"/>
    </xf>
    <xf numFmtId="164" fontId="2" fillId="2" borderId="1" xfId="0" applyNumberFormat="1" applyFont="1" applyFill="1" applyBorder="1" applyAlignment="1">
      <alignment vertical="center"/>
    </xf>
    <xf numFmtId="164" fontId="1" fillId="0" borderId="0" xfId="0" applyNumberFormat="1" applyFont="1" applyAlignment="1">
      <alignment vertical="center"/>
    </xf>
    <xf numFmtId="164" fontId="2" fillId="6" borderId="1" xfId="0" applyNumberFormat="1" applyFont="1" applyFill="1" applyBorder="1" applyAlignment="1">
      <alignment vertical="center"/>
    </xf>
    <xf numFmtId="0" fontId="2" fillId="4" borderId="3" xfId="0" applyFont="1" applyFill="1" applyBorder="1" applyAlignment="1">
      <alignment vertical="center"/>
    </xf>
    <xf numFmtId="0" fontId="2" fillId="4" borderId="4" xfId="0" applyFont="1" applyFill="1" applyBorder="1" applyAlignment="1">
      <alignment vertical="center"/>
    </xf>
    <xf numFmtId="0" fontId="2" fillId="2" borderId="3" xfId="0" applyFont="1" applyFill="1" applyBorder="1" applyAlignment="1">
      <alignment vertical="center"/>
    </xf>
    <xf numFmtId="0" fontId="2" fillId="2" borderId="4" xfId="0" applyFont="1" applyFill="1" applyBorder="1" applyAlignment="1">
      <alignment vertical="center"/>
    </xf>
    <xf numFmtId="44" fontId="4" fillId="0" borderId="0" xfId="1" applyFont="1" applyAlignment="1">
      <alignment vertical="center"/>
    </xf>
    <xf numFmtId="0" fontId="5" fillId="7" borderId="1" xfId="0" applyFont="1" applyFill="1" applyBorder="1" applyAlignment="1">
      <alignment horizontal="center" vertical="center"/>
    </xf>
    <xf numFmtId="0" fontId="4" fillId="0" borderId="0" xfId="0" applyFont="1" applyAlignment="1">
      <alignment vertical="center"/>
    </xf>
    <xf numFmtId="0" fontId="5" fillId="8"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5" borderId="1" xfId="0" applyFont="1" applyFill="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164" fontId="4" fillId="0" borderId="1" xfId="0" applyNumberFormat="1" applyFont="1" applyBorder="1" applyAlignment="1">
      <alignment vertical="center"/>
    </xf>
    <xf numFmtId="164" fontId="4" fillId="0" borderId="1" xfId="0" applyNumberFormat="1" applyFont="1" applyBorder="1" applyAlignment="1">
      <alignment horizontal="center" vertical="center"/>
    </xf>
    <xf numFmtId="44" fontId="4" fillId="0" borderId="1" xfId="1" applyFont="1" applyBorder="1" applyAlignment="1">
      <alignment vertical="center"/>
    </xf>
    <xf numFmtId="0" fontId="4" fillId="0" borderId="1" xfId="0" applyFont="1" applyBorder="1" applyAlignment="1">
      <alignment horizontal="justify" vertical="center" wrapText="1"/>
    </xf>
    <xf numFmtId="0" fontId="4" fillId="0" borderId="0" xfId="0" applyFont="1" applyAlignment="1">
      <alignment horizontal="center" vertical="center"/>
    </xf>
    <xf numFmtId="0" fontId="5" fillId="2" borderId="1" xfId="0" applyFont="1" applyFill="1" applyBorder="1" applyAlignment="1">
      <alignment horizontal="center" vertical="center"/>
    </xf>
    <xf numFmtId="0" fontId="4" fillId="0" borderId="0" xfId="0" applyFont="1" applyAlignment="1">
      <alignment horizontal="justify" vertical="center"/>
    </xf>
    <xf numFmtId="164" fontId="4" fillId="0" borderId="0" xfId="0" applyNumberFormat="1" applyFont="1" applyAlignment="1">
      <alignment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2" borderId="1" xfId="0" applyFont="1" applyFill="1" applyBorder="1" applyAlignment="1">
      <alignment horizontal="center" vertical="center"/>
    </xf>
    <xf numFmtId="0" fontId="2" fillId="6"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5" fillId="4" borderId="1" xfId="0" applyFont="1" applyFill="1" applyBorder="1" applyAlignment="1">
      <alignment horizontal="center" vertical="center"/>
    </xf>
    <xf numFmtId="164" fontId="5" fillId="8" borderId="1" xfId="0" applyNumberFormat="1" applyFont="1" applyFill="1" applyBorder="1" applyAlignment="1">
      <alignment horizontal="center" vertical="center"/>
    </xf>
    <xf numFmtId="164" fontId="5" fillId="3" borderId="1" xfId="0" applyNumberFormat="1" applyFont="1" applyFill="1" applyBorder="1" applyAlignment="1">
      <alignment horizontal="center" vertical="center"/>
    </xf>
    <xf numFmtId="44" fontId="5" fillId="7" borderId="1" xfId="1" applyFont="1" applyFill="1" applyBorder="1" applyAlignment="1">
      <alignment horizontal="center" vertical="center"/>
    </xf>
    <xf numFmtId="0" fontId="5" fillId="7" borderId="1" xfId="0" applyFont="1" applyFill="1" applyBorder="1" applyAlignment="1">
      <alignment horizontal="center" vertical="center"/>
    </xf>
    <xf numFmtId="0" fontId="5" fillId="8" borderId="1" xfId="0" applyFont="1" applyFill="1" applyBorder="1" applyAlignment="1">
      <alignment horizontal="center" vertical="center" wrapText="1"/>
    </xf>
    <xf numFmtId="0" fontId="5" fillId="8" borderId="1" xfId="0" applyFont="1" applyFill="1" applyBorder="1" applyAlignment="1">
      <alignment horizontal="center" vertical="center"/>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5" fillId="6" borderId="1" xfId="0" applyFont="1" applyFill="1" applyBorder="1" applyAlignment="1">
      <alignment horizontal="center" vertical="center"/>
    </xf>
    <xf numFmtId="44" fontId="5" fillId="7" borderId="1" xfId="0" applyNumberFormat="1" applyFont="1" applyFill="1" applyBorder="1" applyAlignment="1">
      <alignment horizontal="center" vertical="center"/>
    </xf>
    <xf numFmtId="0" fontId="5" fillId="2" borderId="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8FC8FB-4D7B-40EB-9FA2-D11F5CD02C6E}">
  <sheetPr>
    <pageSetUpPr fitToPage="1"/>
  </sheetPr>
  <dimension ref="A1:F23"/>
  <sheetViews>
    <sheetView zoomScale="115" zoomScaleNormal="115" zoomScaleSheetLayoutView="145" workbookViewId="0">
      <selection activeCell="B7" sqref="B7"/>
    </sheetView>
  </sheetViews>
  <sheetFormatPr baseColWidth="10" defaultRowHeight="16.5" x14ac:dyDescent="0.25"/>
  <cols>
    <col min="1" max="1" width="8" style="2" customWidth="1"/>
    <col min="2" max="2" width="70.140625" style="3" customWidth="1"/>
    <col min="3" max="3" width="11.42578125" style="1"/>
    <col min="4" max="4" width="11.42578125" style="2"/>
    <col min="5" max="5" width="17.28515625" style="1" customWidth="1"/>
    <col min="6" max="6" width="26.28515625" style="1" customWidth="1"/>
    <col min="7" max="16384" width="11.42578125" style="1"/>
  </cols>
  <sheetData>
    <row r="1" spans="1:6" x14ac:dyDescent="0.25">
      <c r="A1" s="40" t="s">
        <v>8</v>
      </c>
      <c r="B1" s="40"/>
      <c r="C1" s="40"/>
      <c r="D1" s="40"/>
      <c r="E1" s="15"/>
      <c r="F1" s="16"/>
    </row>
    <row r="2" spans="1:6" x14ac:dyDescent="0.25">
      <c r="A2" s="9" t="s">
        <v>0</v>
      </c>
      <c r="B2" s="9" t="s">
        <v>1</v>
      </c>
      <c r="C2" s="9" t="s">
        <v>2</v>
      </c>
      <c r="D2" s="9" t="s">
        <v>3</v>
      </c>
      <c r="E2" s="9" t="s">
        <v>5</v>
      </c>
      <c r="F2" s="9" t="s">
        <v>6</v>
      </c>
    </row>
    <row r="3" spans="1:6" ht="187.5" customHeight="1" x14ac:dyDescent="0.25">
      <c r="A3" s="4">
        <v>1</v>
      </c>
      <c r="B3" s="7" t="s">
        <v>10</v>
      </c>
      <c r="C3" s="6" t="s">
        <v>2</v>
      </c>
      <c r="D3" s="4">
        <v>1000</v>
      </c>
      <c r="E3" s="10"/>
      <c r="F3" s="10">
        <f>+D3*E3</f>
        <v>0</v>
      </c>
    </row>
    <row r="4" spans="1:6" ht="33" x14ac:dyDescent="0.25">
      <c r="A4" s="4">
        <v>2</v>
      </c>
      <c r="B4" s="7" t="s">
        <v>9</v>
      </c>
      <c r="C4" s="6" t="s">
        <v>2</v>
      </c>
      <c r="D4" s="4">
        <v>1000</v>
      </c>
      <c r="E4" s="10"/>
      <c r="F4" s="10">
        <f t="shared" ref="F4:F7" si="0">+D4*E4</f>
        <v>0</v>
      </c>
    </row>
    <row r="5" spans="1:6" ht="115.5" x14ac:dyDescent="0.25">
      <c r="A5" s="4">
        <v>3</v>
      </c>
      <c r="B5" s="7" t="s">
        <v>15</v>
      </c>
      <c r="C5" s="6" t="s">
        <v>2</v>
      </c>
      <c r="D5" s="4">
        <v>1</v>
      </c>
      <c r="E5" s="10"/>
      <c r="F5" s="10">
        <f t="shared" si="0"/>
        <v>0</v>
      </c>
    </row>
    <row r="6" spans="1:6" ht="66" x14ac:dyDescent="0.25">
      <c r="A6" s="4">
        <v>4</v>
      </c>
      <c r="B6" s="7" t="s">
        <v>14</v>
      </c>
      <c r="C6" s="6" t="s">
        <v>2</v>
      </c>
      <c r="D6" s="4">
        <v>25</v>
      </c>
      <c r="E6" s="10"/>
      <c r="F6" s="10">
        <f t="shared" si="0"/>
        <v>0</v>
      </c>
    </row>
    <row r="7" spans="1:6" ht="214.5" x14ac:dyDescent="0.25">
      <c r="A7" s="4">
        <v>5</v>
      </c>
      <c r="B7" s="5" t="s">
        <v>13</v>
      </c>
      <c r="C7" s="6" t="s">
        <v>2</v>
      </c>
      <c r="D7" s="4">
        <v>1</v>
      </c>
      <c r="E7" s="10"/>
      <c r="F7" s="10">
        <f t="shared" si="0"/>
        <v>0</v>
      </c>
    </row>
    <row r="8" spans="1:6" x14ac:dyDescent="0.25">
      <c r="A8" s="35" t="s">
        <v>7</v>
      </c>
      <c r="B8" s="36"/>
      <c r="C8" s="36"/>
      <c r="D8" s="36"/>
      <c r="E8" s="37"/>
      <c r="F8" s="11">
        <f>SUM(F3:F7)</f>
        <v>0</v>
      </c>
    </row>
    <row r="9" spans="1:6" x14ac:dyDescent="0.25">
      <c r="A9" s="1"/>
      <c r="B9" s="1"/>
      <c r="D9" s="1"/>
    </row>
    <row r="10" spans="1:6" x14ac:dyDescent="0.25">
      <c r="A10" s="38" t="s">
        <v>11</v>
      </c>
      <c r="B10" s="38"/>
      <c r="C10" s="38"/>
      <c r="D10" s="38"/>
      <c r="E10" s="17"/>
      <c r="F10" s="18"/>
    </row>
    <row r="11" spans="1:6" x14ac:dyDescent="0.25">
      <c r="A11" s="8" t="s">
        <v>0</v>
      </c>
      <c r="B11" s="8" t="s">
        <v>1</v>
      </c>
      <c r="C11" s="8" t="s">
        <v>2</v>
      </c>
      <c r="D11" s="8" t="s">
        <v>3</v>
      </c>
      <c r="E11" s="8" t="s">
        <v>5</v>
      </c>
      <c r="F11" s="8" t="s">
        <v>6</v>
      </c>
    </row>
    <row r="12" spans="1:6" ht="66" x14ac:dyDescent="0.25">
      <c r="A12" s="4">
        <v>1</v>
      </c>
      <c r="B12" s="5" t="s">
        <v>16</v>
      </c>
      <c r="C12" s="6" t="s">
        <v>2</v>
      </c>
      <c r="D12" s="4">
        <v>24</v>
      </c>
      <c r="E12" s="10"/>
      <c r="F12" s="10">
        <f>+D12*E12</f>
        <v>0</v>
      </c>
    </row>
    <row r="13" spans="1:6" ht="99" x14ac:dyDescent="0.25">
      <c r="A13" s="4">
        <v>2</v>
      </c>
      <c r="B13" s="5" t="s">
        <v>17</v>
      </c>
      <c r="C13" s="6" t="s">
        <v>2</v>
      </c>
      <c r="D13" s="4">
        <v>24</v>
      </c>
      <c r="E13" s="10"/>
      <c r="F13" s="10">
        <f t="shared" ref="F13" si="1">+D13*E13</f>
        <v>0</v>
      </c>
    </row>
    <row r="14" spans="1:6" ht="99" x14ac:dyDescent="0.25">
      <c r="A14" s="4">
        <v>3</v>
      </c>
      <c r="B14" s="5" t="s">
        <v>18</v>
      </c>
      <c r="C14" s="6" t="s">
        <v>2</v>
      </c>
      <c r="D14" s="4">
        <v>24</v>
      </c>
      <c r="E14" s="10"/>
      <c r="F14" s="10">
        <f t="shared" ref="F14" si="2">+D14*E14</f>
        <v>0</v>
      </c>
    </row>
    <row r="15" spans="1:6" ht="99" x14ac:dyDescent="0.25">
      <c r="A15" s="4">
        <v>4</v>
      </c>
      <c r="B15" s="5" t="s">
        <v>19</v>
      </c>
      <c r="C15" s="6" t="s">
        <v>2</v>
      </c>
      <c r="D15" s="4">
        <v>24</v>
      </c>
      <c r="E15" s="10"/>
      <c r="F15" s="10">
        <f t="shared" ref="F15" si="3">+D15*E15</f>
        <v>0</v>
      </c>
    </row>
    <row r="16" spans="1:6" ht="82.5" x14ac:dyDescent="0.25">
      <c r="A16" s="4">
        <v>5</v>
      </c>
      <c r="B16" s="5" t="s">
        <v>12</v>
      </c>
      <c r="C16" s="6" t="s">
        <v>2</v>
      </c>
      <c r="D16" s="4">
        <v>25</v>
      </c>
      <c r="E16" s="10"/>
      <c r="F16" s="10">
        <f t="shared" ref="F16:F20" si="4">+D16*E16</f>
        <v>0</v>
      </c>
    </row>
    <row r="17" spans="1:6" ht="214.5" x14ac:dyDescent="0.25">
      <c r="A17" s="4">
        <v>6</v>
      </c>
      <c r="B17" s="5" t="s">
        <v>13</v>
      </c>
      <c r="C17" s="6" t="s">
        <v>2</v>
      </c>
      <c r="D17" s="4">
        <v>1</v>
      </c>
      <c r="E17" s="10"/>
      <c r="F17" s="10">
        <f t="shared" si="4"/>
        <v>0</v>
      </c>
    </row>
    <row r="18" spans="1:6" ht="181.5" x14ac:dyDescent="0.25">
      <c r="A18" s="4">
        <v>7</v>
      </c>
      <c r="B18" s="7" t="s">
        <v>20</v>
      </c>
      <c r="C18" s="6" t="s">
        <v>2</v>
      </c>
      <c r="D18" s="4">
        <v>1</v>
      </c>
      <c r="E18" s="10"/>
      <c r="F18" s="10">
        <f>+D18*E18</f>
        <v>0</v>
      </c>
    </row>
    <row r="19" spans="1:6" ht="99" x14ac:dyDescent="0.25">
      <c r="A19" s="4">
        <v>8</v>
      </c>
      <c r="B19" s="7" t="s">
        <v>21</v>
      </c>
      <c r="C19" s="6" t="s">
        <v>2</v>
      </c>
      <c r="D19" s="4">
        <v>6</v>
      </c>
      <c r="E19" s="10"/>
      <c r="F19" s="10">
        <f t="shared" si="4"/>
        <v>0</v>
      </c>
    </row>
    <row r="20" spans="1:6" ht="165" x14ac:dyDescent="0.25">
      <c r="A20" s="4">
        <v>9</v>
      </c>
      <c r="B20" s="7" t="s">
        <v>4</v>
      </c>
      <c r="C20" s="6" t="s">
        <v>2</v>
      </c>
      <c r="D20" s="4">
        <v>120</v>
      </c>
      <c r="E20" s="10"/>
      <c r="F20" s="10">
        <f t="shared" si="4"/>
        <v>0</v>
      </c>
    </row>
    <row r="21" spans="1:6" x14ac:dyDescent="0.25">
      <c r="A21" s="38" t="s">
        <v>7</v>
      </c>
      <c r="B21" s="38"/>
      <c r="C21" s="38"/>
      <c r="D21" s="38"/>
      <c r="E21" s="38"/>
      <c r="F21" s="12">
        <f>SUM(F12:F20)</f>
        <v>0</v>
      </c>
    </row>
    <row r="23" spans="1:6" x14ac:dyDescent="0.25">
      <c r="A23" s="39" t="s">
        <v>7</v>
      </c>
      <c r="B23" s="39"/>
      <c r="C23" s="39"/>
      <c r="D23" s="39"/>
      <c r="E23" s="39"/>
      <c r="F23" s="14">
        <f>+F8+F21</f>
        <v>0</v>
      </c>
    </row>
  </sheetData>
  <mergeCells count="5">
    <mergeCell ref="A8:E8"/>
    <mergeCell ref="A21:E21"/>
    <mergeCell ref="A23:E23"/>
    <mergeCell ref="A1:D1"/>
    <mergeCell ref="A10:D10"/>
  </mergeCells>
  <pageMargins left="0.7" right="0.7" top="0.75" bottom="0.75" header="0.3" footer="0.3"/>
  <pageSetup scale="62" fitToHeight="0"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F2508-79C3-4CAB-ADDF-E470A5252102}">
  <sheetPr>
    <pageSetUpPr fitToPage="1"/>
  </sheetPr>
  <dimension ref="A1:F23"/>
  <sheetViews>
    <sheetView zoomScale="115" zoomScaleNormal="115" zoomScaleSheetLayoutView="145" workbookViewId="0">
      <selection activeCell="B13" sqref="B13"/>
    </sheetView>
  </sheetViews>
  <sheetFormatPr baseColWidth="10" defaultRowHeight="16.5" x14ac:dyDescent="0.25"/>
  <cols>
    <col min="1" max="1" width="8" style="2" customWidth="1"/>
    <col min="2" max="2" width="70.140625" style="3" customWidth="1"/>
    <col min="3" max="3" width="11.42578125" style="1"/>
    <col min="4" max="4" width="11.42578125" style="2"/>
    <col min="5" max="6" width="16.85546875" style="1" customWidth="1"/>
    <col min="7" max="16384" width="11.42578125" style="1"/>
  </cols>
  <sheetData>
    <row r="1" spans="1:6" x14ac:dyDescent="0.25">
      <c r="A1" s="35" t="s">
        <v>8</v>
      </c>
      <c r="B1" s="36"/>
      <c r="C1" s="36"/>
      <c r="D1" s="36"/>
      <c r="E1" s="36"/>
      <c r="F1" s="37"/>
    </row>
    <row r="2" spans="1:6" x14ac:dyDescent="0.25">
      <c r="A2" s="9" t="s">
        <v>0</v>
      </c>
      <c r="B2" s="9" t="s">
        <v>1</v>
      </c>
      <c r="C2" s="9" t="s">
        <v>2</v>
      </c>
      <c r="D2" s="9" t="s">
        <v>3</v>
      </c>
      <c r="E2" s="9" t="s">
        <v>5</v>
      </c>
      <c r="F2" s="9" t="s">
        <v>6</v>
      </c>
    </row>
    <row r="3" spans="1:6" ht="187.5" customHeight="1" x14ac:dyDescent="0.25">
      <c r="A3" s="4">
        <v>1</v>
      </c>
      <c r="B3" s="7" t="s">
        <v>10</v>
      </c>
      <c r="C3" s="6" t="s">
        <v>2</v>
      </c>
      <c r="D3" s="4">
        <v>1000</v>
      </c>
      <c r="E3" s="10">
        <v>12000</v>
      </c>
      <c r="F3" s="10">
        <f>+D3*E3</f>
        <v>12000000</v>
      </c>
    </row>
    <row r="4" spans="1:6" ht="33" x14ac:dyDescent="0.25">
      <c r="A4" s="4">
        <v>2</v>
      </c>
      <c r="B4" s="7" t="s">
        <v>9</v>
      </c>
      <c r="C4" s="6" t="s">
        <v>2</v>
      </c>
      <c r="D4" s="4">
        <v>1000</v>
      </c>
      <c r="E4" s="10">
        <v>1500</v>
      </c>
      <c r="F4" s="10">
        <f t="shared" ref="F4:F7" si="0">+D4*E4</f>
        <v>1500000</v>
      </c>
    </row>
    <row r="5" spans="1:6" ht="115.5" x14ac:dyDescent="0.25">
      <c r="A5" s="4">
        <v>3</v>
      </c>
      <c r="B5" s="7" t="s">
        <v>15</v>
      </c>
      <c r="C5" s="6" t="s">
        <v>2</v>
      </c>
      <c r="D5" s="4">
        <v>1</v>
      </c>
      <c r="E5" s="10">
        <v>1600000</v>
      </c>
      <c r="F5" s="10">
        <f t="shared" si="0"/>
        <v>1600000</v>
      </c>
    </row>
    <row r="6" spans="1:6" ht="66" x14ac:dyDescent="0.25">
      <c r="A6" s="4">
        <v>4</v>
      </c>
      <c r="B6" s="7" t="s">
        <v>14</v>
      </c>
      <c r="C6" s="6" t="s">
        <v>2</v>
      </c>
      <c r="D6" s="4">
        <v>25</v>
      </c>
      <c r="E6" s="10">
        <v>280000</v>
      </c>
      <c r="F6" s="10">
        <f t="shared" si="0"/>
        <v>7000000</v>
      </c>
    </row>
    <row r="7" spans="1:6" ht="214.5" x14ac:dyDescent="0.25">
      <c r="A7" s="4">
        <v>5</v>
      </c>
      <c r="B7" s="5" t="s">
        <v>13</v>
      </c>
      <c r="C7" s="6" t="s">
        <v>2</v>
      </c>
      <c r="D7" s="4">
        <v>1</v>
      </c>
      <c r="E7" s="10">
        <v>4850000</v>
      </c>
      <c r="F7" s="10">
        <f t="shared" si="0"/>
        <v>4850000</v>
      </c>
    </row>
    <row r="8" spans="1:6" x14ac:dyDescent="0.25">
      <c r="A8" s="35" t="s">
        <v>7</v>
      </c>
      <c r="B8" s="36"/>
      <c r="C8" s="36"/>
      <c r="D8" s="36"/>
      <c r="E8" s="37"/>
      <c r="F8" s="11">
        <f>SUM(F3:F7)</f>
        <v>26950000</v>
      </c>
    </row>
    <row r="9" spans="1:6" x14ac:dyDescent="0.25">
      <c r="A9" s="1"/>
      <c r="B9" s="1"/>
      <c r="D9" s="1"/>
    </row>
    <row r="10" spans="1:6" x14ac:dyDescent="0.25">
      <c r="A10" s="41" t="s">
        <v>11</v>
      </c>
      <c r="B10" s="42"/>
      <c r="C10" s="42"/>
      <c r="D10" s="42"/>
      <c r="E10" s="42"/>
      <c r="F10" s="43"/>
    </row>
    <row r="11" spans="1:6" x14ac:dyDescent="0.25">
      <c r="A11" s="8" t="s">
        <v>0</v>
      </c>
      <c r="B11" s="8" t="s">
        <v>1</v>
      </c>
      <c r="C11" s="8" t="s">
        <v>2</v>
      </c>
      <c r="D11" s="8" t="s">
        <v>3</v>
      </c>
      <c r="E11" s="8" t="s">
        <v>5</v>
      </c>
      <c r="F11" s="8" t="s">
        <v>6</v>
      </c>
    </row>
    <row r="12" spans="1:6" ht="66" x14ac:dyDescent="0.25">
      <c r="A12" s="4">
        <v>1</v>
      </c>
      <c r="B12" s="5" t="s">
        <v>16</v>
      </c>
      <c r="C12" s="6" t="s">
        <v>2</v>
      </c>
      <c r="D12" s="4">
        <v>24</v>
      </c>
      <c r="E12" s="10">
        <v>75000</v>
      </c>
      <c r="F12" s="10">
        <f>+D12*E12</f>
        <v>1800000</v>
      </c>
    </row>
    <row r="13" spans="1:6" ht="99" x14ac:dyDescent="0.25">
      <c r="A13" s="4">
        <f>+A12+1</f>
        <v>2</v>
      </c>
      <c r="B13" s="5" t="s">
        <v>17</v>
      </c>
      <c r="C13" s="6" t="s">
        <v>2</v>
      </c>
      <c r="D13" s="4">
        <v>24</v>
      </c>
      <c r="E13" s="10">
        <v>24000</v>
      </c>
      <c r="F13" s="10">
        <f t="shared" ref="F13:F20" si="1">+D13*E13</f>
        <v>576000</v>
      </c>
    </row>
    <row r="14" spans="1:6" ht="99" x14ac:dyDescent="0.25">
      <c r="A14" s="4">
        <f t="shared" ref="A14:A20" si="2">+A13+1</f>
        <v>3</v>
      </c>
      <c r="B14" s="5" t="s">
        <v>18</v>
      </c>
      <c r="C14" s="6" t="s">
        <v>2</v>
      </c>
      <c r="D14" s="4">
        <v>24</v>
      </c>
      <c r="E14" s="10">
        <v>26000</v>
      </c>
      <c r="F14" s="10">
        <f t="shared" si="1"/>
        <v>624000</v>
      </c>
    </row>
    <row r="15" spans="1:6" ht="99" x14ac:dyDescent="0.25">
      <c r="A15" s="4">
        <f t="shared" si="2"/>
        <v>4</v>
      </c>
      <c r="B15" s="5" t="s">
        <v>19</v>
      </c>
      <c r="C15" s="6" t="s">
        <v>2</v>
      </c>
      <c r="D15" s="4">
        <v>24</v>
      </c>
      <c r="E15" s="10">
        <v>25000</v>
      </c>
      <c r="F15" s="10">
        <f t="shared" si="1"/>
        <v>600000</v>
      </c>
    </row>
    <row r="16" spans="1:6" ht="82.5" x14ac:dyDescent="0.25">
      <c r="A16" s="4">
        <f t="shared" si="2"/>
        <v>5</v>
      </c>
      <c r="B16" s="5" t="s">
        <v>12</v>
      </c>
      <c r="C16" s="6" t="s">
        <v>2</v>
      </c>
      <c r="D16" s="4">
        <v>25</v>
      </c>
      <c r="E16" s="10">
        <v>19000</v>
      </c>
      <c r="F16" s="10">
        <f t="shared" si="1"/>
        <v>475000</v>
      </c>
    </row>
    <row r="17" spans="1:6" ht="214.5" x14ac:dyDescent="0.25">
      <c r="A17" s="4">
        <f t="shared" si="2"/>
        <v>6</v>
      </c>
      <c r="B17" s="5" t="s">
        <v>13</v>
      </c>
      <c r="C17" s="6" t="s">
        <v>2</v>
      </c>
      <c r="D17" s="4">
        <v>1</v>
      </c>
      <c r="E17" s="10">
        <v>4850000</v>
      </c>
      <c r="F17" s="10">
        <f t="shared" si="1"/>
        <v>4850000</v>
      </c>
    </row>
    <row r="18" spans="1:6" ht="181.5" x14ac:dyDescent="0.25">
      <c r="A18" s="4">
        <f t="shared" si="2"/>
        <v>7</v>
      </c>
      <c r="B18" s="7" t="s">
        <v>20</v>
      </c>
      <c r="C18" s="6" t="s">
        <v>2</v>
      </c>
      <c r="D18" s="4">
        <v>1</v>
      </c>
      <c r="E18" s="10">
        <v>1200000</v>
      </c>
      <c r="F18" s="10">
        <f>+D18*E18</f>
        <v>1200000</v>
      </c>
    </row>
    <row r="19" spans="1:6" ht="99" x14ac:dyDescent="0.25">
      <c r="A19" s="4">
        <f t="shared" si="2"/>
        <v>8</v>
      </c>
      <c r="B19" s="7" t="s">
        <v>21</v>
      </c>
      <c r="C19" s="6" t="s">
        <v>2</v>
      </c>
      <c r="D19" s="4">
        <v>6</v>
      </c>
      <c r="E19" s="10">
        <v>181500</v>
      </c>
      <c r="F19" s="10">
        <f t="shared" si="1"/>
        <v>1089000</v>
      </c>
    </row>
    <row r="20" spans="1:6" ht="165" x14ac:dyDescent="0.25">
      <c r="A20" s="4">
        <f t="shared" si="2"/>
        <v>9</v>
      </c>
      <c r="B20" s="7" t="s">
        <v>4</v>
      </c>
      <c r="C20" s="6" t="s">
        <v>2</v>
      </c>
      <c r="D20" s="4">
        <v>120</v>
      </c>
      <c r="E20" s="10">
        <v>12000</v>
      </c>
      <c r="F20" s="10">
        <f t="shared" si="1"/>
        <v>1440000</v>
      </c>
    </row>
    <row r="21" spans="1:6" x14ac:dyDescent="0.25">
      <c r="A21" s="38" t="s">
        <v>7</v>
      </c>
      <c r="B21" s="38"/>
      <c r="C21" s="38"/>
      <c r="D21" s="38"/>
      <c r="E21" s="38"/>
      <c r="F21" s="12">
        <f>SUM(F12:F20)</f>
        <v>12654000</v>
      </c>
    </row>
    <row r="23" spans="1:6" x14ac:dyDescent="0.25">
      <c r="A23" s="39" t="s">
        <v>7</v>
      </c>
      <c r="B23" s="39"/>
      <c r="C23" s="39"/>
      <c r="D23" s="39"/>
      <c r="E23" s="39"/>
      <c r="F23" s="14">
        <f>+F8+F21</f>
        <v>39604000</v>
      </c>
    </row>
  </sheetData>
  <mergeCells count="5">
    <mergeCell ref="A1:F1"/>
    <mergeCell ref="A8:E8"/>
    <mergeCell ref="A10:F10"/>
    <mergeCell ref="A21:E21"/>
    <mergeCell ref="A23:E23"/>
  </mergeCells>
  <pageMargins left="0.7" right="0.7" top="0.75" bottom="0.75" header="0.3" footer="0.3"/>
  <pageSetup scale="62" fitToHeight="0"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6A0EF-9A6A-4E3A-890E-075F6FAE01BF}">
  <sheetPr>
    <pageSetUpPr fitToPage="1"/>
  </sheetPr>
  <dimension ref="A1:F25"/>
  <sheetViews>
    <sheetView zoomScale="115" zoomScaleNormal="115" zoomScaleSheetLayoutView="145" workbookViewId="0">
      <selection activeCell="B20" sqref="B20"/>
    </sheetView>
  </sheetViews>
  <sheetFormatPr baseColWidth="10" defaultRowHeight="16.5" x14ac:dyDescent="0.25"/>
  <cols>
    <col min="1" max="1" width="8" style="2" customWidth="1"/>
    <col min="2" max="2" width="70.140625" style="3" customWidth="1"/>
    <col min="3" max="3" width="11.42578125" style="1"/>
    <col min="4" max="4" width="11.42578125" style="2"/>
    <col min="5" max="5" width="17.28515625" style="1" customWidth="1"/>
    <col min="6" max="6" width="26.28515625" style="1" customWidth="1"/>
    <col min="7" max="16384" width="11.42578125" style="1"/>
  </cols>
  <sheetData>
    <row r="1" spans="1:6" x14ac:dyDescent="0.25">
      <c r="A1" s="35" t="s">
        <v>8</v>
      </c>
      <c r="B1" s="36"/>
      <c r="C1" s="36"/>
      <c r="D1" s="36"/>
      <c r="E1" s="36"/>
      <c r="F1" s="37"/>
    </row>
    <row r="2" spans="1:6" x14ac:dyDescent="0.25">
      <c r="A2" s="9" t="s">
        <v>0</v>
      </c>
      <c r="B2" s="9" t="s">
        <v>1</v>
      </c>
      <c r="C2" s="9" t="s">
        <v>2</v>
      </c>
      <c r="D2" s="9" t="s">
        <v>3</v>
      </c>
      <c r="E2" s="9" t="s">
        <v>5</v>
      </c>
      <c r="F2" s="9" t="s">
        <v>6</v>
      </c>
    </row>
    <row r="3" spans="1:6" ht="187.5" customHeight="1" x14ac:dyDescent="0.25">
      <c r="A3" s="4">
        <v>1</v>
      </c>
      <c r="B3" s="7" t="s">
        <v>10</v>
      </c>
      <c r="C3" s="6" t="s">
        <v>2</v>
      </c>
      <c r="D3" s="4">
        <v>1000</v>
      </c>
      <c r="E3" s="10">
        <v>11500</v>
      </c>
      <c r="F3" s="10">
        <f>+D3*E3</f>
        <v>11500000</v>
      </c>
    </row>
    <row r="4" spans="1:6" ht="33" x14ac:dyDescent="0.25">
      <c r="A4" s="4">
        <v>2</v>
      </c>
      <c r="B4" s="7" t="s">
        <v>9</v>
      </c>
      <c r="C4" s="6" t="s">
        <v>2</v>
      </c>
      <c r="D4" s="4">
        <v>1000</v>
      </c>
      <c r="E4" s="10">
        <v>1500</v>
      </c>
      <c r="F4" s="10">
        <f t="shared" ref="F4:F7" si="0">+D4*E4</f>
        <v>1500000</v>
      </c>
    </row>
    <row r="5" spans="1:6" ht="115.5" x14ac:dyDescent="0.25">
      <c r="A5" s="4">
        <v>3</v>
      </c>
      <c r="B5" s="7" t="s">
        <v>15</v>
      </c>
      <c r="C5" s="6" t="s">
        <v>2</v>
      </c>
      <c r="D5" s="4">
        <v>1</v>
      </c>
      <c r="E5" s="10">
        <v>1500000</v>
      </c>
      <c r="F5" s="10">
        <f t="shared" si="0"/>
        <v>1500000</v>
      </c>
    </row>
    <row r="6" spans="1:6" ht="66" x14ac:dyDescent="0.25">
      <c r="A6" s="4">
        <v>4</v>
      </c>
      <c r="B6" s="7" t="s">
        <v>14</v>
      </c>
      <c r="C6" s="6" t="s">
        <v>2</v>
      </c>
      <c r="D6" s="4">
        <v>25</v>
      </c>
      <c r="E6" s="10">
        <v>300000</v>
      </c>
      <c r="F6" s="10">
        <f t="shared" si="0"/>
        <v>7500000</v>
      </c>
    </row>
    <row r="7" spans="1:6" ht="214.5" x14ac:dyDescent="0.25">
      <c r="A7" s="4">
        <v>5</v>
      </c>
      <c r="B7" s="5" t="s">
        <v>13</v>
      </c>
      <c r="C7" s="6" t="s">
        <v>2</v>
      </c>
      <c r="D7" s="4">
        <v>1</v>
      </c>
      <c r="E7" s="10">
        <v>5000000</v>
      </c>
      <c r="F7" s="10">
        <f t="shared" si="0"/>
        <v>5000000</v>
      </c>
    </row>
    <row r="8" spans="1:6" x14ac:dyDescent="0.25">
      <c r="A8" s="35" t="s">
        <v>7</v>
      </c>
      <c r="B8" s="36"/>
      <c r="C8" s="36"/>
      <c r="D8" s="36"/>
      <c r="E8" s="37"/>
      <c r="F8" s="11">
        <f>SUM(F3:F7)</f>
        <v>27000000</v>
      </c>
    </row>
    <row r="9" spans="1:6" x14ac:dyDescent="0.25">
      <c r="A9" s="1"/>
      <c r="B9" s="1"/>
      <c r="D9" s="1"/>
    </row>
    <row r="10" spans="1:6" x14ac:dyDescent="0.25">
      <c r="A10" s="41" t="s">
        <v>11</v>
      </c>
      <c r="B10" s="42"/>
      <c r="C10" s="42"/>
      <c r="D10" s="42"/>
      <c r="E10" s="42"/>
      <c r="F10" s="43"/>
    </row>
    <row r="11" spans="1:6" x14ac:dyDescent="0.25">
      <c r="A11" s="8" t="s">
        <v>0</v>
      </c>
      <c r="B11" s="8" t="s">
        <v>1</v>
      </c>
      <c r="C11" s="8" t="s">
        <v>2</v>
      </c>
      <c r="D11" s="8" t="s">
        <v>3</v>
      </c>
      <c r="E11" s="8" t="s">
        <v>5</v>
      </c>
      <c r="F11" s="8" t="s">
        <v>6</v>
      </c>
    </row>
    <row r="12" spans="1:6" ht="66" x14ac:dyDescent="0.25">
      <c r="A12" s="4">
        <v>1</v>
      </c>
      <c r="B12" s="5" t="s">
        <v>16</v>
      </c>
      <c r="C12" s="6" t="s">
        <v>2</v>
      </c>
      <c r="D12" s="4">
        <v>24</v>
      </c>
      <c r="E12" s="10">
        <v>80000</v>
      </c>
      <c r="F12" s="10">
        <f>+D12*E12</f>
        <v>1920000</v>
      </c>
    </row>
    <row r="13" spans="1:6" ht="99" x14ac:dyDescent="0.25">
      <c r="A13" s="4">
        <f>+A12+1</f>
        <v>2</v>
      </c>
      <c r="B13" s="5" t="s">
        <v>17</v>
      </c>
      <c r="C13" s="6" t="s">
        <v>2</v>
      </c>
      <c r="D13" s="4">
        <v>24</v>
      </c>
      <c r="E13" s="10">
        <v>25000</v>
      </c>
      <c r="F13" s="10">
        <f t="shared" ref="F13:F20" si="1">+D13*E13</f>
        <v>600000</v>
      </c>
    </row>
    <row r="14" spans="1:6" ht="99" x14ac:dyDescent="0.25">
      <c r="A14" s="4">
        <f t="shared" ref="A14:A20" si="2">+A13+1</f>
        <v>3</v>
      </c>
      <c r="B14" s="5" t="s">
        <v>18</v>
      </c>
      <c r="C14" s="6" t="s">
        <v>2</v>
      </c>
      <c r="D14" s="4">
        <v>24</v>
      </c>
      <c r="E14" s="10">
        <v>27000</v>
      </c>
      <c r="F14" s="10">
        <f t="shared" si="1"/>
        <v>648000</v>
      </c>
    </row>
    <row r="15" spans="1:6" ht="99" x14ac:dyDescent="0.25">
      <c r="A15" s="4">
        <f t="shared" si="2"/>
        <v>4</v>
      </c>
      <c r="B15" s="5" t="s">
        <v>19</v>
      </c>
      <c r="C15" s="6" t="s">
        <v>2</v>
      </c>
      <c r="D15" s="4">
        <v>24</v>
      </c>
      <c r="E15" s="10">
        <v>26000</v>
      </c>
      <c r="F15" s="10">
        <f t="shared" si="1"/>
        <v>624000</v>
      </c>
    </row>
    <row r="16" spans="1:6" ht="82.5" x14ac:dyDescent="0.25">
      <c r="A16" s="4">
        <f t="shared" si="2"/>
        <v>5</v>
      </c>
      <c r="B16" s="5" t="s">
        <v>12</v>
      </c>
      <c r="C16" s="6" t="s">
        <v>2</v>
      </c>
      <c r="D16" s="4">
        <v>25</v>
      </c>
      <c r="E16" s="10">
        <v>20000</v>
      </c>
      <c r="F16" s="10">
        <f t="shared" si="1"/>
        <v>500000</v>
      </c>
    </row>
    <row r="17" spans="1:6" ht="214.5" x14ac:dyDescent="0.25">
      <c r="A17" s="4">
        <f t="shared" si="2"/>
        <v>6</v>
      </c>
      <c r="B17" s="5" t="s">
        <v>13</v>
      </c>
      <c r="C17" s="6" t="s">
        <v>2</v>
      </c>
      <c r="D17" s="4">
        <v>1</v>
      </c>
      <c r="E17" s="10">
        <v>5000000</v>
      </c>
      <c r="F17" s="10">
        <f t="shared" si="1"/>
        <v>5000000</v>
      </c>
    </row>
    <row r="18" spans="1:6" ht="181.5" x14ac:dyDescent="0.25">
      <c r="A18" s="4">
        <f t="shared" si="2"/>
        <v>7</v>
      </c>
      <c r="B18" s="7" t="s">
        <v>20</v>
      </c>
      <c r="C18" s="6" t="s">
        <v>2</v>
      </c>
      <c r="D18" s="4">
        <v>1</v>
      </c>
      <c r="E18" s="10">
        <v>1300000</v>
      </c>
      <c r="F18" s="10">
        <f>+D18*E18</f>
        <v>1300000</v>
      </c>
    </row>
    <row r="19" spans="1:6" ht="99" x14ac:dyDescent="0.25">
      <c r="A19" s="4">
        <f t="shared" si="2"/>
        <v>8</v>
      </c>
      <c r="B19" s="7" t="s">
        <v>21</v>
      </c>
      <c r="C19" s="6" t="s">
        <v>2</v>
      </c>
      <c r="D19" s="4">
        <v>6</v>
      </c>
      <c r="E19" s="10">
        <v>190000</v>
      </c>
      <c r="F19" s="10">
        <f t="shared" si="1"/>
        <v>1140000</v>
      </c>
    </row>
    <row r="20" spans="1:6" ht="165" x14ac:dyDescent="0.25">
      <c r="A20" s="4">
        <f t="shared" si="2"/>
        <v>9</v>
      </c>
      <c r="B20" s="7" t="s">
        <v>4</v>
      </c>
      <c r="C20" s="6" t="s">
        <v>2</v>
      </c>
      <c r="D20" s="4">
        <v>120</v>
      </c>
      <c r="E20" s="10">
        <v>11500</v>
      </c>
      <c r="F20" s="10">
        <f t="shared" si="1"/>
        <v>1380000</v>
      </c>
    </row>
    <row r="21" spans="1:6" x14ac:dyDescent="0.25">
      <c r="A21" s="38" t="s">
        <v>7</v>
      </c>
      <c r="B21" s="38"/>
      <c r="C21" s="38"/>
      <c r="D21" s="38"/>
      <c r="E21" s="38"/>
      <c r="F21" s="12">
        <f>SUM(F12:F20)</f>
        <v>13112000</v>
      </c>
    </row>
    <row r="23" spans="1:6" x14ac:dyDescent="0.25">
      <c r="A23" s="39" t="s">
        <v>7</v>
      </c>
      <c r="B23" s="39"/>
      <c r="C23" s="39"/>
      <c r="D23" s="39"/>
      <c r="E23" s="39"/>
      <c r="F23" s="14">
        <f>+F8+F21</f>
        <v>40112000</v>
      </c>
    </row>
    <row r="25" spans="1:6" x14ac:dyDescent="0.25">
      <c r="F25" s="13"/>
    </row>
  </sheetData>
  <mergeCells count="5">
    <mergeCell ref="A1:F1"/>
    <mergeCell ref="A8:E8"/>
    <mergeCell ref="A10:F10"/>
    <mergeCell ref="A21:E21"/>
    <mergeCell ref="A23:E23"/>
  </mergeCells>
  <pageMargins left="0.7" right="0.7" top="0.75" bottom="0.75" header="0.3" footer="0.3"/>
  <pageSetup scale="62" fitToHeight="0"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7C3970-C1F8-4B1F-9C7E-C3B52A442C6E}">
  <sheetPr>
    <pageSetUpPr fitToPage="1"/>
  </sheetPr>
  <dimension ref="A1:J32"/>
  <sheetViews>
    <sheetView tabSelected="1" zoomScale="115" zoomScaleNormal="115" zoomScaleSheetLayoutView="145" workbookViewId="0">
      <selection activeCell="L23" sqref="L23"/>
    </sheetView>
  </sheetViews>
  <sheetFormatPr baseColWidth="10" defaultRowHeight="12.75" x14ac:dyDescent="0.25"/>
  <cols>
    <col min="1" max="1" width="4.7109375" style="31" bestFit="1" customWidth="1"/>
    <col min="2" max="2" width="23.85546875" style="33" customWidth="1"/>
    <col min="3" max="4" width="7" style="31" customWidth="1"/>
    <col min="5" max="5" width="13.5703125" style="31" customWidth="1"/>
    <col min="6" max="6" width="13.5703125" style="21" customWidth="1"/>
    <col min="7" max="7" width="13.5703125" style="31" customWidth="1"/>
    <col min="8" max="10" width="13.5703125" style="21" customWidth="1"/>
    <col min="11" max="16384" width="11.42578125" style="21"/>
  </cols>
  <sheetData>
    <row r="1" spans="1:10" x14ac:dyDescent="0.25">
      <c r="A1" s="44" t="s">
        <v>8</v>
      </c>
      <c r="B1" s="44"/>
      <c r="C1" s="44"/>
      <c r="D1" s="44"/>
      <c r="E1" s="44" t="s">
        <v>22</v>
      </c>
      <c r="F1" s="44"/>
      <c r="G1" s="44"/>
      <c r="H1" s="44"/>
      <c r="I1" s="48" t="s">
        <v>23</v>
      </c>
      <c r="J1" s="48"/>
    </row>
    <row r="2" spans="1:10" ht="33" customHeight="1" x14ac:dyDescent="0.25">
      <c r="A2" s="44"/>
      <c r="B2" s="44"/>
      <c r="C2" s="44"/>
      <c r="D2" s="44"/>
      <c r="E2" s="49" t="s">
        <v>27</v>
      </c>
      <c r="F2" s="50"/>
      <c r="G2" s="51" t="s">
        <v>28</v>
      </c>
      <c r="H2" s="52"/>
      <c r="I2" s="48"/>
      <c r="J2" s="48"/>
    </row>
    <row r="3" spans="1:10" x14ac:dyDescent="0.25">
      <c r="A3" s="24" t="s">
        <v>0</v>
      </c>
      <c r="B3" s="24" t="s">
        <v>1</v>
      </c>
      <c r="C3" s="24" t="s">
        <v>2</v>
      </c>
      <c r="D3" s="24" t="s">
        <v>3</v>
      </c>
      <c r="E3" s="22" t="s">
        <v>5</v>
      </c>
      <c r="F3" s="22" t="s">
        <v>6</v>
      </c>
      <c r="G3" s="23" t="s">
        <v>5</v>
      </c>
      <c r="H3" s="23" t="s">
        <v>6</v>
      </c>
      <c r="I3" s="20" t="s">
        <v>5</v>
      </c>
      <c r="J3" s="20" t="s">
        <v>6</v>
      </c>
    </row>
    <row r="4" spans="1:10" ht="187.5" customHeight="1" x14ac:dyDescent="0.25">
      <c r="A4" s="25">
        <v>1</v>
      </c>
      <c r="B4" s="26" t="s">
        <v>30</v>
      </c>
      <c r="C4" s="25" t="s">
        <v>2</v>
      </c>
      <c r="D4" s="25">
        <v>1000</v>
      </c>
      <c r="E4" s="27">
        <v>12000</v>
      </c>
      <c r="F4" s="27">
        <f>+D4*E4</f>
        <v>12000000</v>
      </c>
      <c r="G4" s="28">
        <v>11500</v>
      </c>
      <c r="H4" s="27">
        <f>+G4*D4</f>
        <v>11500000</v>
      </c>
      <c r="I4" s="29">
        <f>+(E4+G4)/2</f>
        <v>11750</v>
      </c>
      <c r="J4" s="29">
        <f>+I4*D4</f>
        <v>11750000</v>
      </c>
    </row>
    <row r="5" spans="1:10" ht="38.25" x14ac:dyDescent="0.25">
      <c r="A5" s="25">
        <v>2</v>
      </c>
      <c r="B5" s="26" t="s">
        <v>31</v>
      </c>
      <c r="C5" s="25" t="s">
        <v>2</v>
      </c>
      <c r="D5" s="25">
        <v>1000</v>
      </c>
      <c r="E5" s="27">
        <v>1500</v>
      </c>
      <c r="F5" s="27">
        <f t="shared" ref="F5:F8" si="0">+D5*E5</f>
        <v>1500000</v>
      </c>
      <c r="G5" s="28">
        <v>1500</v>
      </c>
      <c r="H5" s="27">
        <f t="shared" ref="H5:H8" si="1">+G5*D5</f>
        <v>1500000</v>
      </c>
      <c r="I5" s="29">
        <f t="shared" ref="I5:I8" si="2">+(E5+G5)/2</f>
        <v>1500</v>
      </c>
      <c r="J5" s="29">
        <f t="shared" ref="J5:J8" si="3">+I5*D5</f>
        <v>1500000</v>
      </c>
    </row>
    <row r="6" spans="1:10" ht="165.75" x14ac:dyDescent="0.25">
      <c r="A6" s="25">
        <v>3</v>
      </c>
      <c r="B6" s="26" t="s">
        <v>32</v>
      </c>
      <c r="C6" s="25" t="s">
        <v>2</v>
      </c>
      <c r="D6" s="25">
        <v>1</v>
      </c>
      <c r="E6" s="27">
        <v>1600000</v>
      </c>
      <c r="F6" s="27">
        <f t="shared" si="0"/>
        <v>1600000</v>
      </c>
      <c r="G6" s="28">
        <v>1500000</v>
      </c>
      <c r="H6" s="27">
        <f t="shared" si="1"/>
        <v>1500000</v>
      </c>
      <c r="I6" s="29">
        <f t="shared" si="2"/>
        <v>1550000</v>
      </c>
      <c r="J6" s="29">
        <f t="shared" si="3"/>
        <v>1550000</v>
      </c>
    </row>
    <row r="7" spans="1:10" ht="102" x14ac:dyDescent="0.25">
      <c r="A7" s="25">
        <v>4</v>
      </c>
      <c r="B7" s="26" t="s">
        <v>33</v>
      </c>
      <c r="C7" s="25" t="s">
        <v>2</v>
      </c>
      <c r="D7" s="25">
        <v>25</v>
      </c>
      <c r="E7" s="27">
        <v>280000</v>
      </c>
      <c r="F7" s="27">
        <f t="shared" si="0"/>
        <v>7000000</v>
      </c>
      <c r="G7" s="28">
        <v>300000</v>
      </c>
      <c r="H7" s="27">
        <f t="shared" si="1"/>
        <v>7500000</v>
      </c>
      <c r="I7" s="29">
        <f t="shared" si="2"/>
        <v>290000</v>
      </c>
      <c r="J7" s="29">
        <f t="shared" si="3"/>
        <v>7250000</v>
      </c>
    </row>
    <row r="8" spans="1:10" ht="408" x14ac:dyDescent="0.25">
      <c r="A8" s="25">
        <v>5</v>
      </c>
      <c r="B8" s="30" t="s">
        <v>34</v>
      </c>
      <c r="C8" s="25" t="s">
        <v>2</v>
      </c>
      <c r="D8" s="25">
        <v>1</v>
      </c>
      <c r="E8" s="27">
        <v>4850000</v>
      </c>
      <c r="F8" s="27">
        <f t="shared" si="0"/>
        <v>4850000</v>
      </c>
      <c r="G8" s="28">
        <v>5000000</v>
      </c>
      <c r="H8" s="27">
        <f t="shared" si="1"/>
        <v>5000000</v>
      </c>
      <c r="I8" s="29">
        <f t="shared" si="2"/>
        <v>4925000</v>
      </c>
      <c r="J8" s="29">
        <f t="shared" si="3"/>
        <v>4925000</v>
      </c>
    </row>
    <row r="9" spans="1:10" x14ac:dyDescent="0.25">
      <c r="A9" s="44" t="s">
        <v>26</v>
      </c>
      <c r="B9" s="44"/>
      <c r="C9" s="44"/>
      <c r="D9" s="44"/>
      <c r="E9" s="45">
        <f>+F4+F5+F6+F7+F8</f>
        <v>26950000</v>
      </c>
      <c r="F9" s="45"/>
      <c r="G9" s="46">
        <f>SUM(H4:H8)</f>
        <v>27000000</v>
      </c>
      <c r="H9" s="46"/>
      <c r="I9" s="47">
        <f>SUM(J4:J8)</f>
        <v>26975000</v>
      </c>
      <c r="J9" s="47"/>
    </row>
    <row r="10" spans="1:10" x14ac:dyDescent="0.25">
      <c r="A10" s="21"/>
      <c r="B10" s="21"/>
      <c r="D10" s="21"/>
    </row>
    <row r="11" spans="1:10" x14ac:dyDescent="0.25">
      <c r="A11" s="55" t="s">
        <v>29</v>
      </c>
      <c r="B11" s="55"/>
      <c r="C11" s="55"/>
      <c r="D11" s="55"/>
      <c r="E11" s="55" t="s">
        <v>22</v>
      </c>
      <c r="F11" s="55"/>
      <c r="G11" s="55"/>
      <c r="H11" s="55"/>
      <c r="I11" s="48" t="s">
        <v>23</v>
      </c>
      <c r="J11" s="48"/>
    </row>
    <row r="12" spans="1:10" x14ac:dyDescent="0.25">
      <c r="A12" s="55"/>
      <c r="B12" s="55"/>
      <c r="C12" s="55"/>
      <c r="D12" s="55"/>
      <c r="E12" s="50" t="s">
        <v>24</v>
      </c>
      <c r="F12" s="50"/>
      <c r="G12" s="52" t="s">
        <v>25</v>
      </c>
      <c r="H12" s="52"/>
      <c r="I12" s="48"/>
      <c r="J12" s="48"/>
    </row>
    <row r="13" spans="1:10" x14ac:dyDescent="0.25">
      <c r="A13" s="32" t="s">
        <v>0</v>
      </c>
      <c r="B13" s="32" t="s">
        <v>1</v>
      </c>
      <c r="C13" s="32" t="s">
        <v>2</v>
      </c>
      <c r="D13" s="32" t="s">
        <v>3</v>
      </c>
      <c r="E13" s="22" t="s">
        <v>5</v>
      </c>
      <c r="F13" s="22" t="s">
        <v>6</v>
      </c>
      <c r="G13" s="23" t="s">
        <v>5</v>
      </c>
      <c r="H13" s="23" t="s">
        <v>6</v>
      </c>
      <c r="I13" s="20" t="s">
        <v>5</v>
      </c>
      <c r="J13" s="20" t="s">
        <v>6</v>
      </c>
    </row>
    <row r="14" spans="1:10" ht="114.75" x14ac:dyDescent="0.25">
      <c r="A14" s="25">
        <v>1</v>
      </c>
      <c r="B14" s="30" t="s">
        <v>35</v>
      </c>
      <c r="C14" s="25" t="s">
        <v>2</v>
      </c>
      <c r="D14" s="25">
        <v>24</v>
      </c>
      <c r="E14" s="27">
        <v>75000</v>
      </c>
      <c r="F14" s="27">
        <f>+D14*E14</f>
        <v>1800000</v>
      </c>
      <c r="G14" s="28">
        <v>80000</v>
      </c>
      <c r="H14" s="27">
        <f>+G14*D14</f>
        <v>1920000</v>
      </c>
      <c r="I14" s="29">
        <f>+(E14+G14)/2</f>
        <v>77500</v>
      </c>
      <c r="J14" s="29">
        <f>+I14*D14</f>
        <v>1860000</v>
      </c>
    </row>
    <row r="15" spans="1:10" ht="191.25" x14ac:dyDescent="0.25">
      <c r="A15" s="25">
        <f>+A14+1</f>
        <v>2</v>
      </c>
      <c r="B15" s="30" t="s">
        <v>36</v>
      </c>
      <c r="C15" s="25" t="s">
        <v>2</v>
      </c>
      <c r="D15" s="25">
        <v>24</v>
      </c>
      <c r="E15" s="27">
        <v>24000</v>
      </c>
      <c r="F15" s="27">
        <f t="shared" ref="F15:F22" si="4">+D15*E15</f>
        <v>576000</v>
      </c>
      <c r="G15" s="28">
        <v>25000</v>
      </c>
      <c r="H15" s="27">
        <f t="shared" ref="H15:H22" si="5">+G15*D15</f>
        <v>600000</v>
      </c>
      <c r="I15" s="29">
        <f t="shared" ref="I15:I22" si="6">+(E15+G15)/2</f>
        <v>24500</v>
      </c>
      <c r="J15" s="29">
        <f t="shared" ref="J15:J22" si="7">+I15*D15</f>
        <v>588000</v>
      </c>
    </row>
    <row r="16" spans="1:10" ht="165.75" x14ac:dyDescent="0.25">
      <c r="A16" s="25">
        <f t="shared" ref="A16:A22" si="8">+A15+1</f>
        <v>3</v>
      </c>
      <c r="B16" s="30" t="s">
        <v>37</v>
      </c>
      <c r="C16" s="25" t="s">
        <v>2</v>
      </c>
      <c r="D16" s="25">
        <v>24</v>
      </c>
      <c r="E16" s="27">
        <v>26000</v>
      </c>
      <c r="F16" s="27">
        <f t="shared" si="4"/>
        <v>624000</v>
      </c>
      <c r="G16" s="28">
        <v>27000</v>
      </c>
      <c r="H16" s="27">
        <f t="shared" si="5"/>
        <v>648000</v>
      </c>
      <c r="I16" s="29">
        <f t="shared" si="6"/>
        <v>26500</v>
      </c>
      <c r="J16" s="29">
        <f t="shared" si="7"/>
        <v>636000</v>
      </c>
    </row>
    <row r="17" spans="1:10" ht="178.5" x14ac:dyDescent="0.25">
      <c r="A17" s="25">
        <f t="shared" si="8"/>
        <v>4</v>
      </c>
      <c r="B17" s="30" t="s">
        <v>38</v>
      </c>
      <c r="C17" s="25" t="s">
        <v>2</v>
      </c>
      <c r="D17" s="25">
        <v>24</v>
      </c>
      <c r="E17" s="27">
        <v>25000</v>
      </c>
      <c r="F17" s="27">
        <f t="shared" si="4"/>
        <v>600000</v>
      </c>
      <c r="G17" s="28">
        <v>26000</v>
      </c>
      <c r="H17" s="27">
        <f t="shared" si="5"/>
        <v>624000</v>
      </c>
      <c r="I17" s="29">
        <f t="shared" si="6"/>
        <v>25500</v>
      </c>
      <c r="J17" s="29">
        <f t="shared" si="7"/>
        <v>612000</v>
      </c>
    </row>
    <row r="18" spans="1:10" ht="153" x14ac:dyDescent="0.25">
      <c r="A18" s="25">
        <f t="shared" si="8"/>
        <v>5</v>
      </c>
      <c r="B18" s="30" t="s">
        <v>39</v>
      </c>
      <c r="C18" s="25" t="s">
        <v>2</v>
      </c>
      <c r="D18" s="25">
        <v>25</v>
      </c>
      <c r="E18" s="27">
        <v>19000</v>
      </c>
      <c r="F18" s="27">
        <f t="shared" si="4"/>
        <v>475000</v>
      </c>
      <c r="G18" s="28">
        <v>20000</v>
      </c>
      <c r="H18" s="27">
        <f t="shared" si="5"/>
        <v>500000</v>
      </c>
      <c r="I18" s="29">
        <f t="shared" si="6"/>
        <v>19500</v>
      </c>
      <c r="J18" s="29">
        <f t="shared" si="7"/>
        <v>487500</v>
      </c>
    </row>
    <row r="19" spans="1:10" ht="408" x14ac:dyDescent="0.25">
      <c r="A19" s="25">
        <f t="shared" si="8"/>
        <v>6</v>
      </c>
      <c r="B19" s="30" t="s">
        <v>34</v>
      </c>
      <c r="C19" s="25" t="s">
        <v>2</v>
      </c>
      <c r="D19" s="25">
        <v>1</v>
      </c>
      <c r="E19" s="27">
        <v>4850000</v>
      </c>
      <c r="F19" s="27">
        <f t="shared" si="4"/>
        <v>4850000</v>
      </c>
      <c r="G19" s="28">
        <v>5000000</v>
      </c>
      <c r="H19" s="27">
        <f t="shared" si="5"/>
        <v>5000000</v>
      </c>
      <c r="I19" s="29">
        <f t="shared" si="6"/>
        <v>4925000</v>
      </c>
      <c r="J19" s="29">
        <f t="shared" si="7"/>
        <v>4925000</v>
      </c>
    </row>
    <row r="20" spans="1:10" ht="344.25" x14ac:dyDescent="0.25">
      <c r="A20" s="25">
        <f t="shared" si="8"/>
        <v>7</v>
      </c>
      <c r="B20" s="26" t="s">
        <v>40</v>
      </c>
      <c r="C20" s="25" t="s">
        <v>2</v>
      </c>
      <c r="D20" s="25">
        <v>1</v>
      </c>
      <c r="E20" s="27">
        <v>1200000</v>
      </c>
      <c r="F20" s="27">
        <f>+D20*E20</f>
        <v>1200000</v>
      </c>
      <c r="G20" s="28">
        <v>1300000</v>
      </c>
      <c r="H20" s="27">
        <f t="shared" si="5"/>
        <v>1300000</v>
      </c>
      <c r="I20" s="29">
        <f t="shared" si="6"/>
        <v>1250000</v>
      </c>
      <c r="J20" s="29">
        <f t="shared" si="7"/>
        <v>1250000</v>
      </c>
    </row>
    <row r="21" spans="1:10" ht="102" x14ac:dyDescent="0.25">
      <c r="A21" s="25">
        <f t="shared" si="8"/>
        <v>8</v>
      </c>
      <c r="B21" s="26" t="s">
        <v>41</v>
      </c>
      <c r="C21" s="25" t="s">
        <v>2</v>
      </c>
      <c r="D21" s="25">
        <v>6</v>
      </c>
      <c r="E21" s="27">
        <v>181500</v>
      </c>
      <c r="F21" s="27">
        <f t="shared" si="4"/>
        <v>1089000</v>
      </c>
      <c r="G21" s="28">
        <v>190000</v>
      </c>
      <c r="H21" s="27">
        <f t="shared" si="5"/>
        <v>1140000</v>
      </c>
      <c r="I21" s="29">
        <f t="shared" si="6"/>
        <v>185750</v>
      </c>
      <c r="J21" s="29">
        <f t="shared" si="7"/>
        <v>1114500</v>
      </c>
    </row>
    <row r="22" spans="1:10" ht="318.75" x14ac:dyDescent="0.25">
      <c r="A22" s="25">
        <f t="shared" si="8"/>
        <v>9</v>
      </c>
      <c r="B22" s="26" t="s">
        <v>42</v>
      </c>
      <c r="C22" s="25" t="s">
        <v>2</v>
      </c>
      <c r="D22" s="25">
        <v>120</v>
      </c>
      <c r="E22" s="27">
        <v>12000</v>
      </c>
      <c r="F22" s="27">
        <f t="shared" si="4"/>
        <v>1440000</v>
      </c>
      <c r="G22" s="28">
        <v>11500</v>
      </c>
      <c r="H22" s="27">
        <f t="shared" si="5"/>
        <v>1380000</v>
      </c>
      <c r="I22" s="29">
        <f t="shared" si="6"/>
        <v>11750</v>
      </c>
      <c r="J22" s="29">
        <f t="shared" si="7"/>
        <v>1410000</v>
      </c>
    </row>
    <row r="23" spans="1:10" x14ac:dyDescent="0.25">
      <c r="A23" s="55" t="s">
        <v>26</v>
      </c>
      <c r="B23" s="55"/>
      <c r="C23" s="55"/>
      <c r="D23" s="55"/>
      <c r="E23" s="45">
        <f>SUM(F14:F22)</f>
        <v>12654000</v>
      </c>
      <c r="F23" s="45"/>
      <c r="G23" s="46">
        <f>SUM(H14:H22)</f>
        <v>13112000</v>
      </c>
      <c r="H23" s="46"/>
      <c r="I23" s="54">
        <f>SUM(J14:J22)</f>
        <v>12883000</v>
      </c>
      <c r="J23" s="54"/>
    </row>
    <row r="24" spans="1:10" x14ac:dyDescent="0.25">
      <c r="A24" s="21"/>
      <c r="B24" s="21"/>
      <c r="C24" s="21"/>
      <c r="D24" s="21"/>
      <c r="E24" s="21"/>
      <c r="G24" s="21"/>
    </row>
    <row r="25" spans="1:10" x14ac:dyDescent="0.25">
      <c r="A25" s="53" t="s">
        <v>7</v>
      </c>
      <c r="B25" s="53"/>
      <c r="C25" s="53"/>
      <c r="D25" s="53"/>
      <c r="E25" s="45">
        <f>+E9+E23</f>
        <v>39604000</v>
      </c>
      <c r="F25" s="45"/>
      <c r="G25" s="46">
        <f>+G9+G23</f>
        <v>40112000</v>
      </c>
      <c r="H25" s="46"/>
      <c r="I25" s="54">
        <f>+I9+I23</f>
        <v>39858000</v>
      </c>
      <c r="J25" s="54"/>
    </row>
    <row r="31" spans="1:10" x14ac:dyDescent="0.25">
      <c r="H31" s="34"/>
    </row>
    <row r="32" spans="1:10" x14ac:dyDescent="0.25">
      <c r="H32" s="19"/>
    </row>
  </sheetData>
  <mergeCells count="22">
    <mergeCell ref="A25:D25"/>
    <mergeCell ref="E25:F25"/>
    <mergeCell ref="G25:H25"/>
    <mergeCell ref="I25:J25"/>
    <mergeCell ref="A11:D12"/>
    <mergeCell ref="E11:H11"/>
    <mergeCell ref="I11:J12"/>
    <mergeCell ref="E12:F12"/>
    <mergeCell ref="G12:H12"/>
    <mergeCell ref="A23:D23"/>
    <mergeCell ref="E23:F23"/>
    <mergeCell ref="G23:H23"/>
    <mergeCell ref="I23:J23"/>
    <mergeCell ref="A9:D9"/>
    <mergeCell ref="E9:F9"/>
    <mergeCell ref="G9:H9"/>
    <mergeCell ref="I9:J9"/>
    <mergeCell ref="A1:D2"/>
    <mergeCell ref="E1:H1"/>
    <mergeCell ref="I1:J2"/>
    <mergeCell ref="E2:F2"/>
    <mergeCell ref="G2:H2"/>
  </mergeCells>
  <pageMargins left="0.7" right="0.7" top="0.75" bottom="0.75" header="0.3" footer="0.3"/>
  <pageSetup scale="62" fitToHeight="0"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Especificaciones</vt:lpstr>
      <vt:lpstr>COT 1 - HIMMEL SAS</vt:lpstr>
      <vt:lpstr>COT 2 - GENCOLL SAS</vt:lpstr>
      <vt:lpstr>Promedio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 mesa mesa</dc:creator>
  <cp:lastModifiedBy>la mesa mesa</cp:lastModifiedBy>
  <cp:lastPrinted>2024-04-13T17:58:51Z</cp:lastPrinted>
  <dcterms:created xsi:type="dcterms:W3CDTF">2024-04-09T00:06:30Z</dcterms:created>
  <dcterms:modified xsi:type="dcterms:W3CDTF">2025-07-17T13:23:19Z</dcterms:modified>
</cp:coreProperties>
</file>