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diego.osorio\AppData\Local\Microsoft\Windows\INetCache\Content.Outlook\AXMIJYOL\"/>
    </mc:Choice>
  </mc:AlternateContent>
  <xr:revisionPtr revIDLastSave="0" documentId="13_ncr:1_{E2BC6E07-570A-4ECE-84DA-4059B6E072C0}" xr6:coauthVersionLast="47" xr6:coauthVersionMax="47" xr10:uidLastSave="{00000000-0000-0000-0000-000000000000}"/>
  <bookViews>
    <workbookView xWindow="-120" yWindow="-120" windowWidth="29040" windowHeight="15720" xr2:uid="{4C544341-23C8-4D56-AE9C-0B46D3423EA9}"/>
  </bookViews>
  <sheets>
    <sheet name="LOTE 1" sheetId="1" r:id="rId1"/>
    <sheet name="LOTE 2" sheetId="3" r:id="rId2"/>
    <sheet name="LOTE 3" sheetId="4" r:id="rId3"/>
  </sheets>
  <definedNames>
    <definedName name="_xlnm._FilterDatabase" localSheetId="0" hidden="1">'LOTE 1'!$A$7:$U$7</definedName>
    <definedName name="_xlnm._FilterDatabase" localSheetId="1" hidden="1">'LOTE 2'!$A$7:$U$7</definedName>
    <definedName name="_xlnm._FilterDatabase" localSheetId="2" hidden="1">'LOTE 3'!$A$7:$U$7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9" i="1" l="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 i="1"/>
  <c r="U9" i="3"/>
  <c r="U10" i="3"/>
  <c r="U11" i="3"/>
  <c r="U12" i="3"/>
  <c r="U13" i="3"/>
  <c r="U14" i="3"/>
  <c r="U15" i="3"/>
  <c r="U16" i="3"/>
  <c r="U17" i="3"/>
  <c r="U18" i="3"/>
  <c r="U19" i="3"/>
  <c r="U20" i="3"/>
  <c r="U21" i="3"/>
  <c r="U22" i="3"/>
  <c r="U23" i="3"/>
  <c r="U24" i="3"/>
  <c r="U25" i="3"/>
  <c r="U26" i="3"/>
  <c r="U27" i="3"/>
  <c r="U28" i="3"/>
  <c r="U29" i="3"/>
  <c r="U30" i="3"/>
  <c r="U31" i="3"/>
  <c r="U32" i="3"/>
  <c r="U33" i="3"/>
  <c r="U34" i="3"/>
  <c r="U35" i="3"/>
  <c r="U36" i="3"/>
  <c r="U37" i="3"/>
  <c r="U38" i="3"/>
  <c r="U39" i="3"/>
  <c r="U40" i="3"/>
  <c r="U41" i="3"/>
  <c r="U42" i="3"/>
  <c r="U43" i="3"/>
  <c r="U44" i="3"/>
  <c r="U45" i="3"/>
  <c r="U46" i="3"/>
  <c r="U47" i="3"/>
  <c r="U48" i="3"/>
  <c r="U49" i="3"/>
  <c r="U50" i="3"/>
  <c r="U51" i="3"/>
  <c r="U52" i="3"/>
  <c r="U53" i="3"/>
  <c r="U54" i="3"/>
  <c r="U55" i="3"/>
  <c r="U56" i="3"/>
  <c r="U57" i="3"/>
  <c r="U58" i="3"/>
  <c r="U59" i="3"/>
  <c r="U60" i="3"/>
  <c r="U61" i="3"/>
  <c r="U62" i="3"/>
  <c r="U63" i="3"/>
  <c r="U64" i="3"/>
  <c r="U65" i="3"/>
  <c r="U66" i="3"/>
  <c r="U67" i="3"/>
  <c r="U68" i="3"/>
  <c r="U69" i="3"/>
  <c r="U70" i="3"/>
  <c r="U71" i="3"/>
  <c r="U72" i="3"/>
  <c r="U73" i="3"/>
  <c r="U74" i="3"/>
  <c r="U75" i="3"/>
  <c r="U76" i="3"/>
  <c r="U77" i="3"/>
  <c r="U78" i="3"/>
  <c r="U79" i="3"/>
  <c r="U80" i="3"/>
  <c r="U81" i="3"/>
  <c r="U82" i="3"/>
  <c r="U83" i="3"/>
  <c r="U84" i="3"/>
  <c r="U85" i="3"/>
  <c r="U86" i="3"/>
  <c r="U87" i="3"/>
  <c r="U88" i="3"/>
  <c r="U8" i="3"/>
  <c r="U9" i="4"/>
  <c r="U10" i="4"/>
  <c r="U11" i="4"/>
  <c r="U12" i="4"/>
  <c r="U13" i="4"/>
  <c r="U14" i="4"/>
  <c r="U15" i="4"/>
  <c r="U16" i="4"/>
  <c r="U17" i="4"/>
  <c r="U18" i="4"/>
  <c r="U19" i="4"/>
  <c r="U20" i="4"/>
  <c r="U21" i="4"/>
  <c r="U22" i="4"/>
  <c r="U23" i="4"/>
  <c r="U24" i="4"/>
  <c r="U25" i="4"/>
  <c r="U8" i="4"/>
  <c r="P83" i="1" l="1"/>
  <c r="R80" i="1"/>
  <c r="K80" i="1"/>
  <c r="D80" i="1"/>
  <c r="P92" i="3"/>
  <c r="R89" i="3"/>
  <c r="D89" i="3"/>
  <c r="K89" i="3"/>
  <c r="R26" i="4" l="1"/>
  <c r="D26" i="4"/>
  <c r="K26" i="4"/>
  <c r="Q9" i="4"/>
  <c r="S9" i="4"/>
  <c r="Q10" i="4"/>
  <c r="S10" i="4"/>
  <c r="Q11" i="4"/>
  <c r="R11" i="4"/>
  <c r="S11" i="4"/>
  <c r="Q12" i="4"/>
  <c r="S12" i="4"/>
  <c r="Q13" i="4"/>
  <c r="R13" i="4"/>
  <c r="S13" i="4"/>
  <c r="Q14" i="4"/>
  <c r="S14" i="4"/>
  <c r="Q15" i="4"/>
  <c r="S15" i="4"/>
  <c r="Q16" i="4"/>
  <c r="S16" i="4"/>
  <c r="Q17" i="4"/>
  <c r="R17" i="4"/>
  <c r="S17" i="4"/>
  <c r="Q18" i="4"/>
  <c r="S18" i="4"/>
  <c r="Q19" i="4"/>
  <c r="S19" i="4"/>
  <c r="Q20" i="4"/>
  <c r="S20" i="4"/>
  <c r="Q21" i="4"/>
  <c r="S21" i="4"/>
  <c r="Q22" i="4"/>
  <c r="S22" i="4"/>
  <c r="Q23" i="4"/>
  <c r="S23" i="4"/>
  <c r="Q24" i="4"/>
  <c r="S24" i="4"/>
  <c r="Q25" i="4"/>
  <c r="S25" i="4"/>
  <c r="Q9" i="3"/>
  <c r="S9" i="3"/>
  <c r="Q10" i="3"/>
  <c r="S10" i="3"/>
  <c r="Q11" i="3"/>
  <c r="S11" i="3"/>
  <c r="Q12" i="3"/>
  <c r="R12" i="3"/>
  <c r="S12" i="3"/>
  <c r="Q13" i="3"/>
  <c r="R13" i="3"/>
  <c r="S13" i="3"/>
  <c r="Q14" i="3"/>
  <c r="S14" i="3"/>
  <c r="Q15" i="3"/>
  <c r="S15" i="3"/>
  <c r="Q16" i="3"/>
  <c r="R16" i="3"/>
  <c r="S16" i="3"/>
  <c r="Q17" i="3"/>
  <c r="R17" i="3"/>
  <c r="S17" i="3"/>
  <c r="Q18" i="3"/>
  <c r="R18" i="3"/>
  <c r="S18" i="3"/>
  <c r="Q19" i="3"/>
  <c r="R19" i="3"/>
  <c r="S19" i="3"/>
  <c r="Q20" i="3"/>
  <c r="R20" i="3"/>
  <c r="S20" i="3"/>
  <c r="Q21" i="3"/>
  <c r="R21" i="3"/>
  <c r="S21" i="3"/>
  <c r="Q22" i="3"/>
  <c r="R22" i="3"/>
  <c r="S22" i="3"/>
  <c r="Q23" i="3"/>
  <c r="S23" i="3"/>
  <c r="Q24" i="3"/>
  <c r="S24" i="3"/>
  <c r="Q25" i="3"/>
  <c r="S25" i="3"/>
  <c r="Q26" i="3"/>
  <c r="R26" i="3"/>
  <c r="S26" i="3"/>
  <c r="Q27" i="3"/>
  <c r="S27" i="3"/>
  <c r="Q28" i="3"/>
  <c r="S28" i="3"/>
  <c r="Q29" i="3"/>
  <c r="S29" i="3"/>
  <c r="Q30" i="3"/>
  <c r="R30" i="3"/>
  <c r="S30" i="3"/>
  <c r="Q31" i="3"/>
  <c r="R31" i="3"/>
  <c r="S31" i="3"/>
  <c r="Q32" i="3"/>
  <c r="R32" i="3"/>
  <c r="S32" i="3"/>
  <c r="Q33" i="3"/>
  <c r="R33" i="3"/>
  <c r="S33" i="3"/>
  <c r="Q34" i="3"/>
  <c r="R34" i="3"/>
  <c r="S34" i="3"/>
  <c r="Q35" i="3"/>
  <c r="S35" i="3"/>
  <c r="Q36" i="3"/>
  <c r="S36" i="3"/>
  <c r="Q37" i="3"/>
  <c r="S37" i="3"/>
  <c r="Q38" i="3"/>
  <c r="S38" i="3"/>
  <c r="Q39" i="3"/>
  <c r="S39" i="3"/>
  <c r="Q40" i="3"/>
  <c r="R40" i="3"/>
  <c r="S40" i="3"/>
  <c r="Q41" i="3"/>
  <c r="R41" i="3"/>
  <c r="S41" i="3"/>
  <c r="Q42" i="3"/>
  <c r="S42" i="3"/>
  <c r="Q43" i="3"/>
  <c r="S43" i="3"/>
  <c r="Q44" i="3"/>
  <c r="R44" i="3"/>
  <c r="S44" i="3"/>
  <c r="Q45" i="3"/>
  <c r="R45" i="3"/>
  <c r="S45" i="3"/>
  <c r="Q46" i="3"/>
  <c r="R46" i="3"/>
  <c r="S46" i="3"/>
  <c r="Q47" i="3"/>
  <c r="R47" i="3"/>
  <c r="S47" i="3"/>
  <c r="Q48" i="3"/>
  <c r="R48" i="3"/>
  <c r="S48" i="3"/>
  <c r="Q49" i="3"/>
  <c r="R49" i="3"/>
  <c r="S49" i="3"/>
  <c r="Q50" i="3"/>
  <c r="R50" i="3"/>
  <c r="S50" i="3"/>
  <c r="Q51" i="3"/>
  <c r="S51" i="3"/>
  <c r="Q52" i="3"/>
  <c r="S52" i="3"/>
  <c r="Q53" i="3"/>
  <c r="S53" i="3"/>
  <c r="Q54" i="3"/>
  <c r="R54" i="3"/>
  <c r="S54" i="3"/>
  <c r="Q55" i="3"/>
  <c r="S55" i="3"/>
  <c r="Q56" i="3"/>
  <c r="S56" i="3"/>
  <c r="Q57" i="3"/>
  <c r="S57" i="3"/>
  <c r="Q58" i="3"/>
  <c r="R58" i="3"/>
  <c r="S58" i="3"/>
  <c r="Q59" i="3"/>
  <c r="R59" i="3"/>
  <c r="S59" i="3"/>
  <c r="Q60" i="3"/>
  <c r="R60" i="3"/>
  <c r="S60" i="3"/>
  <c r="Q61" i="3"/>
  <c r="R61" i="3"/>
  <c r="S61" i="3"/>
  <c r="Q62" i="3"/>
  <c r="R62" i="3"/>
  <c r="S62" i="3"/>
  <c r="Q63" i="3"/>
  <c r="S63" i="3"/>
  <c r="Q64" i="3"/>
  <c r="S64" i="3"/>
  <c r="Q65" i="3"/>
  <c r="S65" i="3"/>
  <c r="Q66" i="3"/>
  <c r="S66" i="3"/>
  <c r="Q67" i="3"/>
  <c r="S67" i="3"/>
  <c r="Q68" i="3"/>
  <c r="R68" i="3"/>
  <c r="S68" i="3"/>
  <c r="Q69" i="3"/>
  <c r="R69" i="3"/>
  <c r="S69" i="3"/>
  <c r="Q70" i="3"/>
  <c r="S70" i="3"/>
  <c r="Q71" i="3"/>
  <c r="S71" i="3"/>
  <c r="Q72" i="3"/>
  <c r="R72" i="3"/>
  <c r="S72" i="3"/>
  <c r="Q73" i="3"/>
  <c r="R73" i="3"/>
  <c r="S73" i="3"/>
  <c r="Q74" i="3"/>
  <c r="R74" i="3"/>
  <c r="S74" i="3"/>
  <c r="Q75" i="3"/>
  <c r="R75" i="3"/>
  <c r="S75" i="3"/>
  <c r="Q76" i="3"/>
  <c r="R76" i="3"/>
  <c r="S76" i="3"/>
  <c r="Q77" i="3"/>
  <c r="R77" i="3"/>
  <c r="S77" i="3"/>
  <c r="Q78" i="3"/>
  <c r="R78" i="3"/>
  <c r="S78" i="3"/>
  <c r="Q79" i="3"/>
  <c r="S79" i="3"/>
  <c r="Q80" i="3"/>
  <c r="S80" i="3"/>
  <c r="Q81" i="3"/>
  <c r="S81" i="3"/>
  <c r="Q82" i="3"/>
  <c r="R82" i="3"/>
  <c r="S82" i="3"/>
  <c r="Q83" i="3"/>
  <c r="S83" i="3"/>
  <c r="Q84" i="3"/>
  <c r="S84" i="3"/>
  <c r="Q85" i="3"/>
  <c r="S85" i="3"/>
  <c r="Q86" i="3"/>
  <c r="R86" i="3"/>
  <c r="S86" i="3"/>
  <c r="Q87" i="3"/>
  <c r="R87" i="3"/>
  <c r="S87" i="3"/>
  <c r="Q88" i="3"/>
  <c r="R88" i="3"/>
  <c r="S88" i="3"/>
  <c r="Q9" i="1"/>
  <c r="S9" i="1"/>
  <c r="Q10" i="1"/>
  <c r="S10" i="1"/>
  <c r="Q11" i="1"/>
  <c r="R11" i="1"/>
  <c r="S11" i="1"/>
  <c r="Q12" i="1"/>
  <c r="S12" i="1"/>
  <c r="Q13" i="1"/>
  <c r="S13" i="1"/>
  <c r="Q14" i="1"/>
  <c r="R14" i="1"/>
  <c r="S14" i="1"/>
  <c r="Q15" i="1"/>
  <c r="S15" i="1"/>
  <c r="Q16" i="1"/>
  <c r="S16" i="1"/>
  <c r="Q17" i="1"/>
  <c r="R17" i="1"/>
  <c r="S17" i="1"/>
  <c r="Q18" i="1"/>
  <c r="R18" i="1"/>
  <c r="S18" i="1"/>
  <c r="Q19" i="1"/>
  <c r="R19" i="1"/>
  <c r="S19" i="1"/>
  <c r="Q20" i="1"/>
  <c r="R20" i="1"/>
  <c r="S20" i="1"/>
  <c r="Q21" i="1"/>
  <c r="S21" i="1"/>
  <c r="Q22" i="1"/>
  <c r="S22" i="1"/>
  <c r="Q23" i="1"/>
  <c r="S23" i="1"/>
  <c r="Q24" i="1"/>
  <c r="R24" i="1"/>
  <c r="S24" i="1"/>
  <c r="Q25" i="1"/>
  <c r="R25" i="1"/>
  <c r="S25" i="1"/>
  <c r="Q26" i="1"/>
  <c r="S26" i="1"/>
  <c r="Q27" i="1"/>
  <c r="R27" i="1"/>
  <c r="S27" i="1"/>
  <c r="Q28" i="1"/>
  <c r="S28" i="1"/>
  <c r="Q29" i="1"/>
  <c r="R29" i="1"/>
  <c r="S29" i="1"/>
  <c r="Q30" i="1"/>
  <c r="R30" i="1"/>
  <c r="S30" i="1"/>
  <c r="Q31" i="1"/>
  <c r="S31" i="1"/>
  <c r="Q32" i="1"/>
  <c r="S32" i="1"/>
  <c r="Q33" i="1"/>
  <c r="S33" i="1"/>
  <c r="Q34" i="1"/>
  <c r="S34" i="1"/>
  <c r="Q35" i="1"/>
  <c r="S35" i="1"/>
  <c r="Q36" i="1"/>
  <c r="S36" i="1"/>
  <c r="Q37" i="1"/>
  <c r="S37" i="1"/>
  <c r="Q38" i="1"/>
  <c r="S38" i="1"/>
  <c r="Q39" i="1"/>
  <c r="R39" i="1"/>
  <c r="S39" i="1"/>
  <c r="Q40" i="1"/>
  <c r="S40" i="1"/>
  <c r="Q41" i="1"/>
  <c r="S41" i="1"/>
  <c r="Q42" i="1"/>
  <c r="R42" i="1"/>
  <c r="S42" i="1"/>
  <c r="Q43" i="1"/>
  <c r="S43" i="1"/>
  <c r="Q44" i="1"/>
  <c r="S44" i="1"/>
  <c r="Q45" i="1"/>
  <c r="R45" i="1"/>
  <c r="S45" i="1"/>
  <c r="Q46" i="1"/>
  <c r="R46" i="1"/>
  <c r="S46" i="1"/>
  <c r="Q47" i="1"/>
  <c r="R47" i="1"/>
  <c r="S47" i="1"/>
  <c r="Q48" i="1"/>
  <c r="R48" i="1"/>
  <c r="S48" i="1"/>
  <c r="Q49" i="1"/>
  <c r="S49" i="1"/>
  <c r="Q50" i="1"/>
  <c r="S50" i="1"/>
  <c r="Q51" i="1"/>
  <c r="S51" i="1"/>
  <c r="Q52" i="1"/>
  <c r="R52" i="1"/>
  <c r="S52" i="1"/>
  <c r="Q53" i="1"/>
  <c r="R53" i="1"/>
  <c r="S53" i="1"/>
  <c r="Q54" i="1"/>
  <c r="S54" i="1"/>
  <c r="Q55" i="1"/>
  <c r="R55" i="1"/>
  <c r="S55" i="1"/>
  <c r="Q56" i="1"/>
  <c r="S56" i="1"/>
  <c r="Q57" i="1"/>
  <c r="R57" i="1"/>
  <c r="S57" i="1"/>
  <c r="Q58" i="1"/>
  <c r="R58" i="1"/>
  <c r="S58" i="1"/>
  <c r="Q59" i="1"/>
  <c r="S59" i="1"/>
  <c r="Q60" i="1"/>
  <c r="S60" i="1"/>
  <c r="Q61" i="1"/>
  <c r="S61" i="1"/>
  <c r="Q62" i="1"/>
  <c r="S62" i="1"/>
  <c r="Q63" i="1"/>
  <c r="S63" i="1"/>
  <c r="Q64" i="1"/>
  <c r="S64" i="1"/>
  <c r="Q65" i="1"/>
  <c r="S65" i="1"/>
  <c r="Q66" i="1"/>
  <c r="S66" i="1"/>
  <c r="Q67" i="1"/>
  <c r="R67" i="1"/>
  <c r="S67" i="1"/>
  <c r="Q68" i="1"/>
  <c r="S68" i="1"/>
  <c r="Q69" i="1"/>
  <c r="S69" i="1"/>
  <c r="Q70" i="1"/>
  <c r="R70" i="1"/>
  <c r="S70" i="1"/>
  <c r="Q71" i="1"/>
  <c r="S71" i="1"/>
  <c r="Q72" i="1"/>
  <c r="S72" i="1"/>
  <c r="Q73" i="1"/>
  <c r="R73" i="1"/>
  <c r="S73" i="1"/>
  <c r="Q74" i="1"/>
  <c r="R74" i="1"/>
  <c r="S74" i="1"/>
  <c r="Q75" i="1"/>
  <c r="R75" i="1"/>
  <c r="S75" i="1"/>
  <c r="Q76" i="1"/>
  <c r="R76" i="1"/>
  <c r="S76" i="1"/>
  <c r="Q77" i="1"/>
  <c r="S77" i="1"/>
  <c r="Q78" i="1"/>
  <c r="S78" i="1"/>
  <c r="Q79" i="1"/>
  <c r="S79" i="1"/>
  <c r="Q8" i="1"/>
  <c r="Q8" i="3"/>
  <c r="Q8" i="4"/>
  <c r="S8" i="4"/>
  <c r="E9" i="4"/>
  <c r="E10" i="4"/>
  <c r="E11" i="4"/>
  <c r="E12" i="4"/>
  <c r="E13" i="4"/>
  <c r="E14" i="4"/>
  <c r="E15" i="4"/>
  <c r="E16" i="4"/>
  <c r="E17" i="4"/>
  <c r="E18" i="4"/>
  <c r="E19" i="4"/>
  <c r="E20" i="4"/>
  <c r="E21" i="4"/>
  <c r="E22" i="4"/>
  <c r="E23" i="4"/>
  <c r="E24" i="4"/>
  <c r="E25" i="4"/>
  <c r="E8" i="4"/>
  <c r="N25" i="4"/>
  <c r="O25" i="4" s="1"/>
  <c r="P25" i="4" s="1"/>
  <c r="N24" i="4"/>
  <c r="O24" i="4" s="1"/>
  <c r="P24" i="4" s="1"/>
  <c r="N23" i="4"/>
  <c r="O23" i="4" s="1"/>
  <c r="P23" i="4" s="1"/>
  <c r="N22" i="4"/>
  <c r="O22" i="4" s="1"/>
  <c r="P22" i="4" s="1"/>
  <c r="N21" i="4"/>
  <c r="O21" i="4" s="1"/>
  <c r="P21" i="4" s="1"/>
  <c r="N20" i="4"/>
  <c r="O20" i="4" s="1"/>
  <c r="P20" i="4" s="1"/>
  <c r="N19" i="4"/>
  <c r="O19" i="4" s="1"/>
  <c r="P19" i="4" s="1"/>
  <c r="N18" i="4"/>
  <c r="O18" i="4" s="1"/>
  <c r="P18" i="4" s="1"/>
  <c r="N17" i="4"/>
  <c r="O17" i="4" s="1"/>
  <c r="P17" i="4" s="1"/>
  <c r="N16" i="4"/>
  <c r="O16" i="4" s="1"/>
  <c r="P16" i="4" s="1"/>
  <c r="N15" i="4"/>
  <c r="O15" i="4" s="1"/>
  <c r="P15" i="4" s="1"/>
  <c r="N14" i="4"/>
  <c r="O14" i="4" s="1"/>
  <c r="P14" i="4" s="1"/>
  <c r="N13" i="4"/>
  <c r="O13" i="4" s="1"/>
  <c r="P13" i="4" s="1"/>
  <c r="N12" i="4"/>
  <c r="O12" i="4" s="1"/>
  <c r="P12" i="4" s="1"/>
  <c r="N11" i="4"/>
  <c r="O11" i="4" s="1"/>
  <c r="P11" i="4" s="1"/>
  <c r="N10" i="4"/>
  <c r="O10" i="4" s="1"/>
  <c r="P10" i="4" s="1"/>
  <c r="N9" i="4"/>
  <c r="O9" i="4" s="1"/>
  <c r="P9" i="4" s="1"/>
  <c r="N8" i="4"/>
  <c r="O8" i="4" s="1"/>
  <c r="P8" i="4" s="1"/>
  <c r="E88" i="3"/>
  <c r="E87" i="3"/>
  <c r="E86" i="3"/>
  <c r="E85" i="3"/>
  <c r="E84" i="3"/>
  <c r="E83" i="3"/>
  <c r="E82" i="3"/>
  <c r="E81" i="3"/>
  <c r="E80" i="3"/>
  <c r="E79" i="3"/>
  <c r="E78" i="3"/>
  <c r="E77" i="3"/>
  <c r="E76" i="3"/>
  <c r="E75" i="3"/>
  <c r="E74" i="3"/>
  <c r="E73" i="3"/>
  <c r="E72" i="3"/>
  <c r="E71" i="3"/>
  <c r="E70" i="3"/>
  <c r="E69" i="3"/>
  <c r="E68" i="3"/>
  <c r="E67" i="3"/>
  <c r="E66" i="3"/>
  <c r="E65" i="3"/>
  <c r="E64" i="3"/>
  <c r="E63" i="3"/>
  <c r="E62" i="3"/>
  <c r="E61" i="3"/>
  <c r="E60" i="3"/>
  <c r="E59" i="3"/>
  <c r="E58" i="3"/>
  <c r="E57" i="3"/>
  <c r="E56" i="3"/>
  <c r="E55" i="3"/>
  <c r="E54" i="3"/>
  <c r="E53" i="3"/>
  <c r="E52" i="3"/>
  <c r="E51" i="3"/>
  <c r="E50" i="3"/>
  <c r="E49" i="3"/>
  <c r="E48" i="3"/>
  <c r="E47" i="3"/>
  <c r="E46" i="3"/>
  <c r="E45" i="3"/>
  <c r="E44" i="3"/>
  <c r="E43" i="3"/>
  <c r="E42" i="3"/>
  <c r="E41" i="3"/>
  <c r="E40" i="3"/>
  <c r="E39" i="3"/>
  <c r="E38" i="3"/>
  <c r="E37" i="3"/>
  <c r="E36" i="3"/>
  <c r="E35" i="3"/>
  <c r="E34" i="3"/>
  <c r="E33" i="3"/>
  <c r="E32" i="3"/>
  <c r="E31" i="3"/>
  <c r="E30" i="3"/>
  <c r="E29" i="3"/>
  <c r="E28" i="3"/>
  <c r="E27" i="3"/>
  <c r="E26" i="3"/>
  <c r="E25" i="3"/>
  <c r="E24" i="3"/>
  <c r="E23" i="3"/>
  <c r="E22" i="3"/>
  <c r="E21" i="3"/>
  <c r="E20" i="3"/>
  <c r="E19" i="3"/>
  <c r="E18" i="3"/>
  <c r="E17" i="3"/>
  <c r="E16" i="3"/>
  <c r="E15" i="3"/>
  <c r="E14" i="3"/>
  <c r="E13" i="3"/>
  <c r="E12" i="3"/>
  <c r="E11" i="3"/>
  <c r="E10" i="3"/>
  <c r="E9" i="3"/>
  <c r="E8" i="3"/>
  <c r="S8" i="3"/>
  <c r="N88" i="3"/>
  <c r="O88" i="3" s="1"/>
  <c r="P88" i="3" s="1"/>
  <c r="N87" i="3"/>
  <c r="O87" i="3" s="1"/>
  <c r="P87" i="3" s="1"/>
  <c r="N86" i="3"/>
  <c r="O86" i="3" s="1"/>
  <c r="P86" i="3" s="1"/>
  <c r="N85" i="3"/>
  <c r="O85" i="3" s="1"/>
  <c r="P85" i="3" s="1"/>
  <c r="N84" i="3"/>
  <c r="O84" i="3" s="1"/>
  <c r="P84" i="3" s="1"/>
  <c r="N83" i="3"/>
  <c r="O83" i="3" s="1"/>
  <c r="P83" i="3" s="1"/>
  <c r="N82" i="3"/>
  <c r="O82" i="3" s="1"/>
  <c r="P82" i="3" s="1"/>
  <c r="N81" i="3"/>
  <c r="O81" i="3" s="1"/>
  <c r="P81" i="3" s="1"/>
  <c r="N80" i="3"/>
  <c r="O80" i="3" s="1"/>
  <c r="P80" i="3" s="1"/>
  <c r="N79" i="3"/>
  <c r="O79" i="3" s="1"/>
  <c r="P79" i="3" s="1"/>
  <c r="N78" i="3"/>
  <c r="O78" i="3" s="1"/>
  <c r="P78" i="3" s="1"/>
  <c r="N77" i="3"/>
  <c r="O77" i="3" s="1"/>
  <c r="P77" i="3" s="1"/>
  <c r="N76" i="3"/>
  <c r="O76" i="3" s="1"/>
  <c r="P76" i="3" s="1"/>
  <c r="N75" i="3"/>
  <c r="O75" i="3" s="1"/>
  <c r="P75" i="3" s="1"/>
  <c r="N74" i="3"/>
  <c r="O74" i="3" s="1"/>
  <c r="P74" i="3" s="1"/>
  <c r="N73" i="3"/>
  <c r="O73" i="3" s="1"/>
  <c r="P73" i="3" s="1"/>
  <c r="N72" i="3"/>
  <c r="O72" i="3" s="1"/>
  <c r="P72" i="3" s="1"/>
  <c r="N71" i="3"/>
  <c r="O71" i="3" s="1"/>
  <c r="P71" i="3" s="1"/>
  <c r="N70" i="3"/>
  <c r="O70" i="3" s="1"/>
  <c r="R70" i="3" s="1"/>
  <c r="N69" i="3"/>
  <c r="O69" i="3" s="1"/>
  <c r="P69" i="3" s="1"/>
  <c r="N68" i="3"/>
  <c r="O68" i="3" s="1"/>
  <c r="P68" i="3" s="1"/>
  <c r="N67" i="3"/>
  <c r="O67" i="3" s="1"/>
  <c r="P67" i="3" s="1"/>
  <c r="N66" i="3"/>
  <c r="O66" i="3" s="1"/>
  <c r="P66" i="3" s="1"/>
  <c r="N65" i="3"/>
  <c r="O65" i="3" s="1"/>
  <c r="R65" i="3" s="1"/>
  <c r="N64" i="3"/>
  <c r="O64" i="3" s="1"/>
  <c r="P64" i="3" s="1"/>
  <c r="N63" i="3"/>
  <c r="O63" i="3" s="1"/>
  <c r="P63" i="3" s="1"/>
  <c r="N62" i="3"/>
  <c r="O62" i="3" s="1"/>
  <c r="P62" i="3" s="1"/>
  <c r="N61" i="3"/>
  <c r="O61" i="3" s="1"/>
  <c r="N60" i="3"/>
  <c r="O60" i="3" s="1"/>
  <c r="P60" i="3" s="1"/>
  <c r="N59" i="3"/>
  <c r="O59" i="3" s="1"/>
  <c r="P59" i="3" s="1"/>
  <c r="N58" i="3"/>
  <c r="O58" i="3" s="1"/>
  <c r="P58" i="3" s="1"/>
  <c r="N57" i="3"/>
  <c r="O57" i="3" s="1"/>
  <c r="P57" i="3" s="1"/>
  <c r="N56" i="3"/>
  <c r="O56" i="3" s="1"/>
  <c r="P56" i="3" s="1"/>
  <c r="N55" i="3"/>
  <c r="O55" i="3" s="1"/>
  <c r="P55" i="3" s="1"/>
  <c r="N54" i="3"/>
  <c r="O54" i="3" s="1"/>
  <c r="P54" i="3" s="1"/>
  <c r="N53" i="3"/>
  <c r="O53" i="3" s="1"/>
  <c r="P53" i="3" s="1"/>
  <c r="N52" i="3"/>
  <c r="O52" i="3" s="1"/>
  <c r="P52" i="3" s="1"/>
  <c r="N51" i="3"/>
  <c r="O51" i="3" s="1"/>
  <c r="P51" i="3" s="1"/>
  <c r="N50" i="3"/>
  <c r="O50" i="3" s="1"/>
  <c r="P50" i="3" s="1"/>
  <c r="N49" i="3"/>
  <c r="O49" i="3" s="1"/>
  <c r="P49" i="3" s="1"/>
  <c r="N48" i="3"/>
  <c r="O48" i="3" s="1"/>
  <c r="P48" i="3" s="1"/>
  <c r="N47" i="3"/>
  <c r="O47" i="3" s="1"/>
  <c r="P47" i="3" s="1"/>
  <c r="N46" i="3"/>
  <c r="O46" i="3" s="1"/>
  <c r="P46" i="3" s="1"/>
  <c r="N45" i="3"/>
  <c r="O45" i="3" s="1"/>
  <c r="P45" i="3" s="1"/>
  <c r="N44" i="3"/>
  <c r="O44" i="3" s="1"/>
  <c r="P44" i="3" s="1"/>
  <c r="N43" i="3"/>
  <c r="O43" i="3" s="1"/>
  <c r="P43" i="3" s="1"/>
  <c r="N42" i="3"/>
  <c r="O42" i="3" s="1"/>
  <c r="R42" i="3" s="1"/>
  <c r="N41" i="3"/>
  <c r="O41" i="3" s="1"/>
  <c r="P41" i="3" s="1"/>
  <c r="N40" i="3"/>
  <c r="O40" i="3" s="1"/>
  <c r="P40" i="3" s="1"/>
  <c r="N39" i="3"/>
  <c r="O39" i="3" s="1"/>
  <c r="P39" i="3" s="1"/>
  <c r="N38" i="3"/>
  <c r="O38" i="3" s="1"/>
  <c r="P38" i="3" s="1"/>
  <c r="N37" i="3"/>
  <c r="O37" i="3" s="1"/>
  <c r="R37" i="3" s="1"/>
  <c r="N36" i="3"/>
  <c r="O36" i="3" s="1"/>
  <c r="P36" i="3" s="1"/>
  <c r="N35" i="3"/>
  <c r="O35" i="3" s="1"/>
  <c r="P35" i="3" s="1"/>
  <c r="N34" i="3"/>
  <c r="O34" i="3" s="1"/>
  <c r="P34" i="3" s="1"/>
  <c r="N33" i="3"/>
  <c r="O33" i="3" s="1"/>
  <c r="N32" i="3"/>
  <c r="O32" i="3" s="1"/>
  <c r="P32" i="3" s="1"/>
  <c r="N31" i="3"/>
  <c r="O31" i="3" s="1"/>
  <c r="P31" i="3" s="1"/>
  <c r="N30" i="3"/>
  <c r="O30" i="3" s="1"/>
  <c r="P30" i="3" s="1"/>
  <c r="N29" i="3"/>
  <c r="O29" i="3" s="1"/>
  <c r="P29" i="3" s="1"/>
  <c r="N28" i="3"/>
  <c r="O28" i="3" s="1"/>
  <c r="P28" i="3" s="1"/>
  <c r="N27" i="3"/>
  <c r="O27" i="3" s="1"/>
  <c r="P27" i="3" s="1"/>
  <c r="N26" i="3"/>
  <c r="O26" i="3" s="1"/>
  <c r="P26" i="3" s="1"/>
  <c r="N25" i="3"/>
  <c r="O25" i="3" s="1"/>
  <c r="P25" i="3" s="1"/>
  <c r="N24" i="3"/>
  <c r="O24" i="3" s="1"/>
  <c r="P24" i="3" s="1"/>
  <c r="N23" i="3"/>
  <c r="O23" i="3" s="1"/>
  <c r="P23" i="3" s="1"/>
  <c r="N22" i="3"/>
  <c r="O22" i="3" s="1"/>
  <c r="P22" i="3" s="1"/>
  <c r="N21" i="3"/>
  <c r="O21" i="3" s="1"/>
  <c r="P21" i="3" s="1"/>
  <c r="N20" i="3"/>
  <c r="O20" i="3" s="1"/>
  <c r="P20" i="3" s="1"/>
  <c r="N19" i="3"/>
  <c r="O19" i="3" s="1"/>
  <c r="P19" i="3" s="1"/>
  <c r="N18" i="3"/>
  <c r="O18" i="3" s="1"/>
  <c r="P18" i="3" s="1"/>
  <c r="N17" i="3"/>
  <c r="O17" i="3" s="1"/>
  <c r="P17" i="3" s="1"/>
  <c r="N16" i="3"/>
  <c r="O16" i="3" s="1"/>
  <c r="P16" i="3" s="1"/>
  <c r="N15" i="3"/>
  <c r="O15" i="3" s="1"/>
  <c r="P15" i="3" s="1"/>
  <c r="N14" i="3"/>
  <c r="O14" i="3" s="1"/>
  <c r="R14" i="3" s="1"/>
  <c r="N13" i="3"/>
  <c r="O13" i="3" s="1"/>
  <c r="P13" i="3" s="1"/>
  <c r="N12" i="3"/>
  <c r="O12" i="3" s="1"/>
  <c r="P12" i="3" s="1"/>
  <c r="N11" i="3"/>
  <c r="O11" i="3" s="1"/>
  <c r="P11" i="3" s="1"/>
  <c r="N10" i="3"/>
  <c r="O10" i="3" s="1"/>
  <c r="P10" i="3" s="1"/>
  <c r="N9" i="3"/>
  <c r="O9" i="3" s="1"/>
  <c r="P9" i="3" s="1"/>
  <c r="N8" i="3"/>
  <c r="O8" i="3" s="1"/>
  <c r="P8" i="3" s="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S8" i="1"/>
  <c r="P26" i="1"/>
  <c r="P27" i="1"/>
  <c r="P45" i="1"/>
  <c r="P49" i="1"/>
  <c r="P50" i="1"/>
  <c r="P73" i="1"/>
  <c r="P74" i="1"/>
  <c r="O28" i="1"/>
  <c r="P28" i="1" s="1"/>
  <c r="O56" i="1"/>
  <c r="P56" i="1" s="1"/>
  <c r="O57" i="1"/>
  <c r="P57" i="1" s="1"/>
  <c r="O58" i="1"/>
  <c r="P58" i="1" s="1"/>
  <c r="O59" i="1"/>
  <c r="P59" i="1" s="1"/>
  <c r="N9" i="1"/>
  <c r="O9" i="1" s="1"/>
  <c r="R9" i="1" s="1"/>
  <c r="N10" i="1"/>
  <c r="O10" i="1" s="1"/>
  <c r="P10" i="1" s="1"/>
  <c r="N11" i="1"/>
  <c r="O11" i="1" s="1"/>
  <c r="P11" i="1" s="1"/>
  <c r="N12" i="1"/>
  <c r="O12" i="1" s="1"/>
  <c r="P12" i="1" s="1"/>
  <c r="N13" i="1"/>
  <c r="O13" i="1" s="1"/>
  <c r="P13" i="1" s="1"/>
  <c r="N14" i="1"/>
  <c r="O14" i="1" s="1"/>
  <c r="P14" i="1" s="1"/>
  <c r="N15" i="1"/>
  <c r="O15" i="1" s="1"/>
  <c r="P15" i="1" s="1"/>
  <c r="N16" i="1"/>
  <c r="O16" i="1" s="1"/>
  <c r="P16" i="1" s="1"/>
  <c r="N17" i="1"/>
  <c r="O17" i="1" s="1"/>
  <c r="P17" i="1" s="1"/>
  <c r="N18" i="1"/>
  <c r="O18" i="1" s="1"/>
  <c r="P18" i="1" s="1"/>
  <c r="N19" i="1"/>
  <c r="O19" i="1" s="1"/>
  <c r="P19" i="1" s="1"/>
  <c r="N20" i="1"/>
  <c r="O20" i="1" s="1"/>
  <c r="P20" i="1" s="1"/>
  <c r="N21" i="1"/>
  <c r="O21" i="1" s="1"/>
  <c r="P21" i="1" s="1"/>
  <c r="N22" i="1"/>
  <c r="O22" i="1" s="1"/>
  <c r="P22" i="1" s="1"/>
  <c r="N23" i="1"/>
  <c r="O23" i="1" s="1"/>
  <c r="P23" i="1" s="1"/>
  <c r="N24" i="1"/>
  <c r="O24" i="1" s="1"/>
  <c r="P24" i="1" s="1"/>
  <c r="N25" i="1"/>
  <c r="O25" i="1" s="1"/>
  <c r="P25" i="1" s="1"/>
  <c r="N26" i="1"/>
  <c r="O26" i="1" s="1"/>
  <c r="R26" i="1" s="1"/>
  <c r="N27" i="1"/>
  <c r="O27" i="1" s="1"/>
  <c r="N28" i="1"/>
  <c r="N29" i="1"/>
  <c r="O29" i="1" s="1"/>
  <c r="P29" i="1" s="1"/>
  <c r="N30" i="1"/>
  <c r="O30" i="1" s="1"/>
  <c r="P30" i="1" s="1"/>
  <c r="N31" i="1"/>
  <c r="O31" i="1" s="1"/>
  <c r="R31" i="1" s="1"/>
  <c r="N32" i="1"/>
  <c r="O32" i="1" s="1"/>
  <c r="R32" i="1" s="1"/>
  <c r="N33" i="1"/>
  <c r="O33" i="1" s="1"/>
  <c r="P33" i="1" s="1"/>
  <c r="N34" i="1"/>
  <c r="O34" i="1" s="1"/>
  <c r="P34" i="1" s="1"/>
  <c r="N35" i="1"/>
  <c r="O35" i="1" s="1"/>
  <c r="P35" i="1" s="1"/>
  <c r="N36" i="1"/>
  <c r="O36" i="1" s="1"/>
  <c r="P36" i="1" s="1"/>
  <c r="N37" i="1"/>
  <c r="O37" i="1" s="1"/>
  <c r="P37" i="1" s="1"/>
  <c r="N38" i="1"/>
  <c r="O38" i="1" s="1"/>
  <c r="P38" i="1" s="1"/>
  <c r="N39" i="1"/>
  <c r="O39" i="1" s="1"/>
  <c r="P39" i="1" s="1"/>
  <c r="N40" i="1"/>
  <c r="O40" i="1" s="1"/>
  <c r="P40" i="1" s="1"/>
  <c r="N41" i="1"/>
  <c r="O41" i="1" s="1"/>
  <c r="P41" i="1" s="1"/>
  <c r="N42" i="1"/>
  <c r="O42" i="1" s="1"/>
  <c r="P42" i="1" s="1"/>
  <c r="N43" i="1"/>
  <c r="O43" i="1" s="1"/>
  <c r="P43" i="1" s="1"/>
  <c r="N44" i="1"/>
  <c r="O44" i="1" s="1"/>
  <c r="P44" i="1" s="1"/>
  <c r="N45" i="1"/>
  <c r="O45" i="1" s="1"/>
  <c r="N46" i="1"/>
  <c r="O46" i="1" s="1"/>
  <c r="P46" i="1" s="1"/>
  <c r="N47" i="1"/>
  <c r="O47" i="1" s="1"/>
  <c r="P47" i="1" s="1"/>
  <c r="N48" i="1"/>
  <c r="O48" i="1" s="1"/>
  <c r="P48" i="1" s="1"/>
  <c r="N49" i="1"/>
  <c r="O49" i="1" s="1"/>
  <c r="R49" i="1" s="1"/>
  <c r="N50" i="1"/>
  <c r="O50" i="1" s="1"/>
  <c r="R50" i="1" s="1"/>
  <c r="N51" i="1"/>
  <c r="O51" i="1" s="1"/>
  <c r="R51" i="1" s="1"/>
  <c r="N52" i="1"/>
  <c r="O52" i="1" s="1"/>
  <c r="P52" i="1" s="1"/>
  <c r="N53" i="1"/>
  <c r="O53" i="1" s="1"/>
  <c r="P53" i="1" s="1"/>
  <c r="N54" i="1"/>
  <c r="O54" i="1" s="1"/>
  <c r="P54" i="1" s="1"/>
  <c r="N55" i="1"/>
  <c r="O55" i="1" s="1"/>
  <c r="P55" i="1" s="1"/>
  <c r="N56" i="1"/>
  <c r="N57" i="1"/>
  <c r="N58" i="1"/>
  <c r="N59" i="1"/>
  <c r="N60" i="1"/>
  <c r="O60" i="1" s="1"/>
  <c r="P60" i="1" s="1"/>
  <c r="N61" i="1"/>
  <c r="O61" i="1" s="1"/>
  <c r="P61" i="1" s="1"/>
  <c r="N62" i="1"/>
  <c r="O62" i="1" s="1"/>
  <c r="P62" i="1" s="1"/>
  <c r="N63" i="1"/>
  <c r="O63" i="1" s="1"/>
  <c r="P63" i="1" s="1"/>
  <c r="N64" i="1"/>
  <c r="O64" i="1" s="1"/>
  <c r="P64" i="1" s="1"/>
  <c r="N65" i="1"/>
  <c r="O65" i="1" s="1"/>
  <c r="P65" i="1" s="1"/>
  <c r="N66" i="1"/>
  <c r="O66" i="1" s="1"/>
  <c r="P66" i="1" s="1"/>
  <c r="N67" i="1"/>
  <c r="O67" i="1" s="1"/>
  <c r="P67" i="1" s="1"/>
  <c r="N68" i="1"/>
  <c r="O68" i="1" s="1"/>
  <c r="P68" i="1" s="1"/>
  <c r="N69" i="1"/>
  <c r="O69" i="1" s="1"/>
  <c r="P69" i="1" s="1"/>
  <c r="N70" i="1"/>
  <c r="O70" i="1" s="1"/>
  <c r="P70" i="1" s="1"/>
  <c r="N71" i="1"/>
  <c r="O71" i="1" s="1"/>
  <c r="P71" i="1" s="1"/>
  <c r="N72" i="1"/>
  <c r="O72" i="1" s="1"/>
  <c r="P72" i="1" s="1"/>
  <c r="N73" i="1"/>
  <c r="O73" i="1" s="1"/>
  <c r="N74" i="1"/>
  <c r="O74" i="1" s="1"/>
  <c r="N75" i="1"/>
  <c r="O75" i="1" s="1"/>
  <c r="P75" i="1" s="1"/>
  <c r="N76" i="1"/>
  <c r="O76" i="1" s="1"/>
  <c r="P76" i="1" s="1"/>
  <c r="N77" i="1"/>
  <c r="O77" i="1" s="1"/>
  <c r="P77" i="1" s="1"/>
  <c r="N78" i="1"/>
  <c r="O78" i="1" s="1"/>
  <c r="P78" i="1" s="1"/>
  <c r="N79" i="1"/>
  <c r="O79" i="1" s="1"/>
  <c r="P79" i="1" s="1"/>
  <c r="N8" i="1"/>
  <c r="O8" i="1" s="1"/>
  <c r="P8" i="1" s="1"/>
  <c r="P51" i="1" l="1"/>
  <c r="R64" i="1"/>
  <c r="R36" i="1"/>
  <c r="R54" i="1"/>
  <c r="R63" i="1"/>
  <c r="R35" i="1"/>
  <c r="R72" i="1"/>
  <c r="R44" i="1"/>
  <c r="R16" i="1"/>
  <c r="P32" i="1"/>
  <c r="R62" i="1"/>
  <c r="R34" i="1"/>
  <c r="P31" i="1"/>
  <c r="R71" i="1"/>
  <c r="R43" i="1"/>
  <c r="R15" i="1"/>
  <c r="R38" i="1"/>
  <c r="R65" i="1"/>
  <c r="R61" i="1"/>
  <c r="R33" i="1"/>
  <c r="R23" i="1"/>
  <c r="R60" i="1"/>
  <c r="R69" i="1"/>
  <c r="R41" i="1"/>
  <c r="R13" i="1"/>
  <c r="R10" i="1"/>
  <c r="R56" i="1"/>
  <c r="R37" i="1"/>
  <c r="R79" i="1"/>
  <c r="P9" i="1"/>
  <c r="R78" i="1"/>
  <c r="R22" i="1"/>
  <c r="R66" i="1"/>
  <c r="R28" i="1"/>
  <c r="R59" i="1"/>
  <c r="R68" i="1"/>
  <c r="R40" i="1"/>
  <c r="R12" i="1"/>
  <c r="R77" i="1"/>
  <c r="R21" i="1"/>
  <c r="R67" i="3"/>
  <c r="R39" i="3"/>
  <c r="R85" i="3"/>
  <c r="R57" i="3"/>
  <c r="R29" i="3"/>
  <c r="R66" i="3"/>
  <c r="R38" i="3"/>
  <c r="R10" i="3"/>
  <c r="R84" i="3"/>
  <c r="R56" i="3"/>
  <c r="R28" i="3"/>
  <c r="R9" i="3"/>
  <c r="R11" i="3"/>
  <c r="R83" i="3"/>
  <c r="R55" i="3"/>
  <c r="R27" i="3"/>
  <c r="R64" i="3"/>
  <c r="R36" i="3"/>
  <c r="R63" i="3"/>
  <c r="R35" i="3"/>
  <c r="R81" i="3"/>
  <c r="R53" i="3"/>
  <c r="R25" i="3"/>
  <c r="R71" i="3"/>
  <c r="R43" i="3"/>
  <c r="R15" i="3"/>
  <c r="R80" i="3"/>
  <c r="R52" i="3"/>
  <c r="R24" i="3"/>
  <c r="R79" i="3"/>
  <c r="R51" i="3"/>
  <c r="R23" i="3"/>
  <c r="R14" i="4"/>
  <c r="R16" i="4"/>
  <c r="R22" i="4"/>
  <c r="R9" i="4"/>
  <c r="R18" i="4"/>
  <c r="R25" i="4"/>
  <c r="R24" i="4"/>
  <c r="R23" i="4"/>
  <c r="R21" i="4"/>
  <c r="R20" i="4"/>
  <c r="R19" i="4"/>
  <c r="R15" i="4"/>
  <c r="R12" i="4"/>
  <c r="R10" i="4"/>
  <c r="R8" i="4"/>
  <c r="P26" i="4"/>
  <c r="P33" i="3"/>
  <c r="P61" i="3"/>
  <c r="P37" i="3"/>
  <c r="P65" i="3"/>
  <c r="P14" i="3"/>
  <c r="P42" i="3"/>
  <c r="P70" i="3"/>
  <c r="P89" i="3"/>
  <c r="Q89" i="3" s="1"/>
  <c r="Q26" i="4" l="1"/>
  <c r="P29" i="4"/>
  <c r="G25" i="4"/>
  <c r="I25" i="4" s="1"/>
  <c r="G24" i="4"/>
  <c r="I24" i="4" s="1"/>
  <c r="G23" i="4"/>
  <c r="I23" i="4" s="1"/>
  <c r="G22" i="4"/>
  <c r="I22" i="4" s="1"/>
  <c r="G21" i="4"/>
  <c r="I21" i="4" s="1"/>
  <c r="G20" i="4"/>
  <c r="I20" i="4" s="1"/>
  <c r="G19" i="4"/>
  <c r="I19" i="4" s="1"/>
  <c r="G18" i="4"/>
  <c r="I18" i="4" s="1"/>
  <c r="G17" i="4"/>
  <c r="I17" i="4" s="1"/>
  <c r="G16" i="4"/>
  <c r="I16" i="4" s="1"/>
  <c r="G15" i="4"/>
  <c r="I15" i="4" s="1"/>
  <c r="G14" i="4"/>
  <c r="I14" i="4" s="1"/>
  <c r="G13" i="4"/>
  <c r="I13" i="4" s="1"/>
  <c r="G12" i="4"/>
  <c r="I12" i="4" s="1"/>
  <c r="G11" i="4"/>
  <c r="I11" i="4" s="1"/>
  <c r="G10" i="4"/>
  <c r="I10" i="4" s="1"/>
  <c r="G9" i="4"/>
  <c r="I9" i="4" s="1"/>
  <c r="G8" i="4"/>
  <c r="I8" i="4" s="1"/>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G16" i="3"/>
  <c r="G15" i="3"/>
  <c r="G14" i="3"/>
  <c r="G13" i="3"/>
  <c r="G12" i="3"/>
  <c r="G11" i="3"/>
  <c r="G10" i="3"/>
  <c r="G9" i="3"/>
  <c r="G8" i="3"/>
  <c r="I21" i="3" l="1"/>
  <c r="I86" i="3"/>
  <c r="I74" i="3"/>
  <c r="I47" i="3"/>
  <c r="I20" i="3"/>
  <c r="I50" i="3"/>
  <c r="I51" i="3"/>
  <c r="I80" i="3"/>
  <c r="I26" i="3"/>
  <c r="I82" i="3"/>
  <c r="I84" i="3"/>
  <c r="I58" i="3"/>
  <c r="I66" i="3"/>
  <c r="I76" i="3"/>
  <c r="I22" i="3"/>
  <c r="I24" i="3"/>
  <c r="I53" i="3"/>
  <c r="I83" i="3"/>
  <c r="I29" i="3"/>
  <c r="I67" i="3"/>
  <c r="I18" i="3"/>
  <c r="I75" i="3"/>
  <c r="I77" i="3"/>
  <c r="I23" i="3"/>
  <c r="I52" i="3"/>
  <c r="I25" i="3"/>
  <c r="I54" i="3"/>
  <c r="I27" i="3"/>
  <c r="I28" i="3"/>
  <c r="I85" i="3"/>
  <c r="I30" i="3"/>
  <c r="I59" i="3"/>
  <c r="I88" i="3"/>
  <c r="I33" i="3"/>
  <c r="I61" i="3"/>
  <c r="I34" i="3"/>
  <c r="I63" i="3"/>
  <c r="I64" i="3"/>
  <c r="I9" i="3"/>
  <c r="I65" i="3"/>
  <c r="I10" i="3"/>
  <c r="I11" i="3"/>
  <c r="I39" i="3"/>
  <c r="I12" i="3"/>
  <c r="I70" i="3"/>
  <c r="I46" i="3"/>
  <c r="I19" i="3"/>
  <c r="I48" i="3"/>
  <c r="I49" i="3"/>
  <c r="I78" i="3"/>
  <c r="I79" i="3"/>
  <c r="I81" i="3"/>
  <c r="I55" i="3"/>
  <c r="I56" i="3"/>
  <c r="I57" i="3"/>
  <c r="I31" i="3"/>
  <c r="I87" i="3"/>
  <c r="I32" i="3"/>
  <c r="I60" i="3"/>
  <c r="I62" i="3"/>
  <c r="I35" i="3"/>
  <c r="I8" i="3"/>
  <c r="R8" i="3"/>
  <c r="I36" i="3"/>
  <c r="I37" i="3"/>
  <c r="I38" i="3"/>
  <c r="I40" i="3"/>
  <c r="I68" i="3"/>
  <c r="I13" i="3"/>
  <c r="I41" i="3"/>
  <c r="I69" i="3"/>
  <c r="I14" i="3"/>
  <c r="I42" i="3"/>
  <c r="I15" i="3"/>
  <c r="I43" i="3"/>
  <c r="I71" i="3"/>
  <c r="I16" i="3"/>
  <c r="I44" i="3"/>
  <c r="I72" i="3"/>
  <c r="I17" i="3"/>
  <c r="I45" i="3"/>
  <c r="I73" i="3"/>
  <c r="I26" i="4"/>
  <c r="I89" i="3" l="1"/>
  <c r="G9" i="1"/>
  <c r="I9" i="1" s="1"/>
  <c r="G10" i="1"/>
  <c r="I10" i="1" s="1"/>
  <c r="G11" i="1"/>
  <c r="I11" i="1" s="1"/>
  <c r="G12" i="1"/>
  <c r="I12" i="1" s="1"/>
  <c r="G13" i="1"/>
  <c r="I13" i="1" s="1"/>
  <c r="G14" i="1"/>
  <c r="I14" i="1" s="1"/>
  <c r="G15" i="1"/>
  <c r="I15" i="1" s="1"/>
  <c r="G16" i="1"/>
  <c r="I16" i="1" s="1"/>
  <c r="G17" i="1"/>
  <c r="I17" i="1" s="1"/>
  <c r="G18" i="1"/>
  <c r="I18" i="1" s="1"/>
  <c r="G19" i="1"/>
  <c r="I19" i="1" s="1"/>
  <c r="G20" i="1"/>
  <c r="I20" i="1" s="1"/>
  <c r="G21" i="1"/>
  <c r="I21" i="1"/>
  <c r="G22" i="1"/>
  <c r="I22" i="1" s="1"/>
  <c r="G23" i="1"/>
  <c r="I23" i="1" s="1"/>
  <c r="G24" i="1"/>
  <c r="I24" i="1" s="1"/>
  <c r="G25" i="1"/>
  <c r="I25" i="1" s="1"/>
  <c r="G26" i="1"/>
  <c r="I26" i="1" s="1"/>
  <c r="G27" i="1"/>
  <c r="I27" i="1" s="1"/>
  <c r="G28" i="1"/>
  <c r="I28" i="1"/>
  <c r="G29" i="1"/>
  <c r="I29" i="1"/>
  <c r="G30" i="1"/>
  <c r="I30" i="1" s="1"/>
  <c r="G31" i="1"/>
  <c r="I31" i="1" s="1"/>
  <c r="G32" i="1"/>
  <c r="I32" i="1"/>
  <c r="G33" i="1"/>
  <c r="I33" i="1" s="1"/>
  <c r="G34" i="1"/>
  <c r="I34" i="1" s="1"/>
  <c r="G35" i="1"/>
  <c r="I35" i="1" s="1"/>
  <c r="G36" i="1"/>
  <c r="I36" i="1" s="1"/>
  <c r="G37" i="1"/>
  <c r="I37" i="1"/>
  <c r="G38" i="1"/>
  <c r="I38" i="1" s="1"/>
  <c r="G39" i="1"/>
  <c r="I39" i="1" s="1"/>
  <c r="G40" i="1"/>
  <c r="I40" i="1"/>
  <c r="G41" i="1"/>
  <c r="I41" i="1" s="1"/>
  <c r="G42" i="1"/>
  <c r="I42" i="1" s="1"/>
  <c r="G43" i="1"/>
  <c r="I43" i="1" s="1"/>
  <c r="G44" i="1"/>
  <c r="I44" i="1" s="1"/>
  <c r="G45" i="1"/>
  <c r="I45" i="1"/>
  <c r="G46" i="1"/>
  <c r="I46" i="1" s="1"/>
  <c r="G47" i="1"/>
  <c r="I47" i="1" s="1"/>
  <c r="G48" i="1"/>
  <c r="I48" i="1" s="1"/>
  <c r="G49" i="1"/>
  <c r="I49" i="1" s="1"/>
  <c r="G50" i="1"/>
  <c r="I50" i="1" s="1"/>
  <c r="G51" i="1"/>
  <c r="I51" i="1" s="1"/>
  <c r="G52" i="1"/>
  <c r="I52" i="1"/>
  <c r="G53" i="1"/>
  <c r="I53" i="1" s="1"/>
  <c r="G54" i="1"/>
  <c r="I54" i="1"/>
  <c r="G55" i="1"/>
  <c r="I55" i="1"/>
  <c r="G56" i="1"/>
  <c r="I56" i="1"/>
  <c r="G57" i="1"/>
  <c r="I57" i="1"/>
  <c r="G58" i="1"/>
  <c r="I58" i="1" s="1"/>
  <c r="G59" i="1"/>
  <c r="I59" i="1" s="1"/>
  <c r="G60" i="1"/>
  <c r="I60" i="1" s="1"/>
  <c r="G61" i="1"/>
  <c r="I61" i="1" s="1"/>
  <c r="G62" i="1"/>
  <c r="I62" i="1" s="1"/>
  <c r="G63" i="1"/>
  <c r="I63" i="1" s="1"/>
  <c r="G64" i="1"/>
  <c r="I64" i="1" s="1"/>
  <c r="G65" i="1"/>
  <c r="I65" i="1" s="1"/>
  <c r="G66" i="1"/>
  <c r="I66" i="1" s="1"/>
  <c r="G67" i="1"/>
  <c r="I67" i="1" s="1"/>
  <c r="G68" i="1"/>
  <c r="I68" i="1" s="1"/>
  <c r="G69" i="1"/>
  <c r="I69" i="1"/>
  <c r="G70" i="1"/>
  <c r="I70" i="1"/>
  <c r="G71" i="1"/>
  <c r="I71" i="1" s="1"/>
  <c r="G72" i="1"/>
  <c r="I72" i="1" s="1"/>
  <c r="G73" i="1"/>
  <c r="I73" i="1" s="1"/>
  <c r="G74" i="1"/>
  <c r="I74" i="1" s="1"/>
  <c r="G75" i="1"/>
  <c r="I75" i="1" s="1"/>
  <c r="G76" i="1"/>
  <c r="I76" i="1" s="1"/>
  <c r="G77" i="1"/>
  <c r="I77" i="1" s="1"/>
  <c r="G78" i="1"/>
  <c r="I78" i="1" s="1"/>
  <c r="G79" i="1"/>
  <c r="I79" i="1" s="1"/>
  <c r="G8" i="1"/>
  <c r="I8" i="1" s="1"/>
  <c r="R8" i="1" l="1"/>
  <c r="I80" i="1"/>
  <c r="P80" i="1" l="1"/>
  <c r="Q80" i="1" s="1"/>
</calcChain>
</file>

<file path=xl/sharedStrings.xml><?xml version="1.0" encoding="utf-8"?>
<sst xmlns="http://schemas.openxmlformats.org/spreadsheetml/2006/main" count="580" uniqueCount="170">
  <si>
    <t>ÍTEM</t>
  </si>
  <si>
    <t>UNIDAD DE MEDIDA</t>
  </si>
  <si>
    <t xml:space="preserve">CANTIDAD </t>
  </si>
  <si>
    <t>TARIFA IVA</t>
  </si>
  <si>
    <t>VALOR IVA</t>
  </si>
  <si>
    <t>VALOR UNITARIO  IVA INCLUIDO</t>
  </si>
  <si>
    <t>VALOR TOTAL</t>
  </si>
  <si>
    <t>UNIDAD</t>
  </si>
  <si>
    <t xml:space="preserve">MEDIAS DEPORTIVAS LARGAS: 98% Poliéster 1% Poliamida, 1% Elastán. Peso de 63 gramos, con secado rápido. Tallas según la indicación de la supervisión y que sobre pasen la rodilla o que llegue a la rodilla.  </t>
  </si>
  <si>
    <t>PAR</t>
  </si>
  <si>
    <t xml:space="preserve">MEDIAS DEPORTIVAS MEDIA PIERNA: 98% Poliéster 1% Poliamida, 1% Elastán. Con un peso de 63 gramos, con secado rápido.  Tallas según la indicación de la supervisión, esta prenda debe ser de largo que llegue en el punto céntrico entre la rodilla y el tobillo.  </t>
  </si>
  <si>
    <t>SUDADERA UNISEX: Sudadera unisex con pretina incluida de 3,5 cm terminada, la parte interna va en contraste, lleva elástico de 3 cm entalegado enresortadora con ajustes de 2 agujas 1/8 en la parte superior y 2agujas 1/8 en la parte inferior, Bolsillo lateral con caja de 18cm de largo x 1cm de ancho, asentada en plana 1 aguja. Tiro unido en filete sencillo, asentado en plana 1aguja con ajuste de 1/6. Corte de 11 cm en costado y 6cm en el tiro, asentado en plana 2agujas con ajuste de 1/8. Corte en centro, entalegado sin asentar; hacer presillas en la pretina. Costado y entrepierna unidos en filete sencillo sin asentar. Ruedo dobladillado de 2cm terminado en plana 2 agujas con ajuste de 1/8, formando canal para graduador elástico de 3mm; hacer 2 ojales. Terminal de dos huecos para ajustar el elástico, y se confecciona en filete sencillo. Diseños y colores de acuerdo con las orientaciones de la Oficina Asesora en Comunicaciones del Inder.</t>
  </si>
  <si>
    <t>DOBOK TAEKWONDO COMBATE: DOBOK DE COMBATE. Camisón en cuello en V, color blanco. Pantalón ancho con cintura elástica. Composición: Poliéster 65%, Algodón 35% - Color: Blanco. Homologado por la WTF. Titulo o palabra estampado de MED en la parte posterior e inferior de la chaqueta. Diseños y colores de acuerdo con las orientaciones de la Oficina Asesora en Comunicaciones del Inder.</t>
  </si>
  <si>
    <t>DOBOK TAEKWONDO POOMSAE AZUL CLARO CADETES HOMBRES: DOBOK POOMSE CADETES hombres. Dobok de poomsae Aprobado por la WTF. 65% Polyester, 35% Algodón. Chaqueta Blanca (Cuello Poom Rojo y Negro)  Hombres con pantalón azul claro. Titulo o palabra estampado de MED en la parte posterior e inferior de la chaqueta. Diseños y colores de acuerdo con las orientaciones de la Oficina Asesora en Comunicaciones del Inder.</t>
  </si>
  <si>
    <t>DOBOK TAEKWONDO POOMSAE ROJO CADETES MUJERES: DOBOK POOMSE CADETES mujeres. Dobok de poomsae Aprobado por la WTF. 65% Polyester, 35% Algodón. Chaqueta Blanca (Cuello Poom Rojo y Negro). Mujeres con pantalón rojo. Titulo o palabra estampado de MED en la parte posterior e inferior de la chaqueta. Diseños y colores de acuerdo con las orientaciones de la Oficina Asesora en Comunicaciones del Inder.</t>
  </si>
  <si>
    <t>JUDOGUI AZUL - COMPETENCIA: Judogui con Corte tradicional Japonés, adaptado al canon actual. • Tejido de fibra de arroz 100%, Interior suave, pantalón con cintura tradicional con correas ajustables, refuerzos en chaqueta y pantalón, recomendado para judokas expertos y entrenamientos de intensidad alta, gramaje ideal entre 500 a 600 gr. Color: Azul.</t>
  </si>
  <si>
    <t>JUDOGUI BLANCO - COMPETENCIA: Judogui con Corte tradicional Japonés, adaptado al canon actual. • Tejido de fibra de arroz 100%, Interior suave, pantalón con cintura tradicional con correas ajustables, refuerzos en chaqueta y pantalón, recomendado para judokas expertos y entrenamientos de intensidad alta, gramaje ideal entre 500 a 600 gr. Color: Blanco.</t>
  </si>
  <si>
    <t>KIT KARATEGUI - KATAS - COMPETENCIA: KIT Karategui de Kata (2 chaquetas con sus respectivas letras de marca o emblemas en los hombres de color Azul y Roja según nueva normativa internacional + 1 pantalón) en Tejido pesado preparado especialmente para kata de última generación, poliéster algodón de alta rigidez con snap, ajustado al cuerpo en mangas y torso estilo japonés para la alta competición. (no resorte en el pantalón), Color blanco y con aval de la WKF.</t>
  </si>
  <si>
    <t>KIT</t>
  </si>
  <si>
    <t>KIT KARATEGUI - KUMITE - COMPETENCIA: Karategui de Comité. Homologado por la World Karate Federation. (2 chaquetas con sus respectivas letras de marca o emblemas en los hombres de color Azul y Roja según nueva normativa internacional + 1 pantalón) Ofrece un diseño moderno, elegante y detalles de primera calidad de fabricación. Este karategui tiene características muy avanzadas que lo hace excepcional en su clase y es la opción número uno para los competidores de kumite que desean el ajuste más eficiente, elegante y confortable. Aunque es extremadamente ligero, es muy resistente. Ofrece máxima transpiración y resistirá tanto el entrenamiento de kumite intensivo, como la competición, permitiendo la mayor movilidad. Máxima confortabilidad, ni se pega, ni encoge, ni arruga y seca rápidamente. Peso mínimo, 6 onz microfibra. Materiales: Mezcla de Microfibra y Poliéster.  no se pega, ni se encoge, ni se arruga, además seca rápidamente.</t>
  </si>
  <si>
    <t>MEDIAS PARA CICLISMO : 98% Poliéster,1% Poliamida, 1% Elastán. Zona de aireación en el empeine para una mejor ventilación. Con un peso de 63 gramos, con secado rápido. Tallas según la indicación de la supervisión, esta prenda debe ser de largo que llegue en el punto céntrico entre la rodilla y el tobillo. Diseños y colores de acuerdo con las orientaciones de la Oficina Asesora en Comunicaciones del Inder.</t>
  </si>
  <si>
    <t>MORRAL 33 X 43 X 8CM: Morral con compartimento principal, cierre con cremallera. 2 Bolsillos laterales en malla. Cargadera manos libres ajustable. Medidas: 33 x 43 x 8cm. Material: Poliéster 600D con decorado en Cambrel. Todo de acuerdo con el diseño suministrado por la Oficina Asesora de Comunicaciones del INDER.</t>
  </si>
  <si>
    <t>PANTALON PARA BEISBOL Y SOFTBOL: Pretina terminada de 4.5cm, entalegada y asentada en plana a 1aguja con ajuste de 1/16, a ambos lados, lleva ojal para botón de 24L, Jota pespuntada en plana 1aguja a los 3.5cm del orillo, Tiro embonado entalegado y asentado en plana 1aguja con ajuste de 1/16, Costados unidos en filete puntada seguridad, lleva vivo con alma en contraste, va asentado en plana 1agujas hasta los 22cm desde cintura hacia abajo, Ruedo de 1.5cm asentado en plana 1aguja, en la parte trasera Bolsillo ribete terminado de 1.5 x13cm asentado en plana 1aguja con ajuste de 1/16. Pasador de 4cm terminado asentado en plana 1aguja con ajuste de 1/4. se pega en plana y se fija con presilla. Bolsillo ribete terminado de 1.5 x13cm asentado en plana 1aguja con ajuste de 1/16. Entrepierna en filete puntada seguridad asentado en plana a 2agujas. La prenda debe incluir la reata de cada pantalón, color según diseño de la oficina de comunicaciones. 100% Poliéster con tejido punto, no tejido, ancho de 151+- 2 cm, ancho cortable 149+- 2 cm, peso de 210 +- 10 g/m2. Con tecnología que permita elongación y recuperación para el deportista. Tecnología que permita elongación y recuperación de la tela (ASTMD 6614). Diseños y colores de acuerdo con las orientaciones de la Oficina Asesora en Comunicaciones del Inder.</t>
  </si>
  <si>
    <t>PANTALONETA DE BAÑO: Traje de baño de natación para hombre, cómodo, seguro y duradero para entrenar diariamente. Diseño hidrodinámico, incluye soporte integral y cintura con cordón. Tejidos con resistencia al cloro avalados por la Federación Internacional de Natación -FINA. Protección solar UPF 50+. Composición: 80% poliamida 20% elastano.  Logos institucionales bordados. Diseños y colores de acuerdo con las orientaciones de la Oficina Asesora en Comunicaciones del Inder</t>
  </si>
  <si>
    <t>PANTALONETA PARA RUGBY: En tela ASTOR 100% negro sublimado, extra corta sin suspensorio y cordón y refuerzo triple en todas las costuras, además, con costura de seguridad licrada en el tiro de la pantaloneta para evitar fractura o rasgados en las pantalonetas ante los jalones. Pretina incluida de 3,5cm terminada, con elástico de 3cm entalegado y asentada en resortadora a 4agujas, lleva 2 ojales en la parte interna para cordón interno, lleva sesgo de 1cm terminado en la parte interna, y va asentado en plana 3agujas con ajuste de 1/16 a ambos lados. Ruedo de 2.5cm terminado con sesgo en la parte interna de 1cm terminado asentado en plana 3agujas con ajuste de 1/16, a ambos lados. Refuerzo en la misma tela, en la parte interna, entalegada y asentada en plana a 3agujas. Tiro trasero unido en filete puntada seguridad, lleva sesgo de 1cm terminado en la parte interna, y va asentado en plana 1aguja con ajuste de 1/16 a ambos lados. Costados unidos en filete puntada seguridad, lleva falso interno de 1cm terminado asentado en plana 1aguja a ambos lados. Tela dril pesado 100%, de Alto Desempeño con una alta durabilidad frente al roce con superficies. DISEÑO AJUSTADO NO HOLGADO. Diseños y colores de acuerdo con las orientaciones de la Oficina Asesora en Comunicaciones del Inder.</t>
  </si>
  <si>
    <t xml:space="preserve">TOALLA DE NATACIÓN: Toalla tamaño playera 150 cm x 70 cm 100% en microfibra compuesta por 85% poliéster y el 15% restante es poliamida, esta combinación de materiales hace que las toallas sean suaves al tacto, livianas y a la vez que sigan cumpliendo su objetivo principal que es secar, superabsorbente y de secado rapido y sublimado con Diseños y colores de acuerdo con las orientaciones de la Oficina Asesora en Comunicaciones del Inder. </t>
  </si>
  <si>
    <t>VESTIDO DE BAÑO NATACION: Traje de baño para mujer ideal para entrenar, diseñado para durar por más tiempo. Tejidos con resistencia al cloro avalados por la Federación Internacional de Natación -FINA, cuenta con un tejido elástico de 4 vías para mayor comodidad y suavidad.  Diseño de espalda tipo Medalist que permite tener movilidad en el agua. Composición: 53% poliéster 47% pbt poliéster. Logos institucionales bordados. Diseños y colores de acuerdo con las orientaciones de la Oficina Asesora en Comunicaciones del Inder.</t>
  </si>
  <si>
    <t xml:space="preserve">FALDASHORT MUJER PORRISMO: Prenda deportiva de fibra sintética conocida por su gran elasticidad y resistencia y elongación bidireccional, de alta composición con Spandex que permite libertad de movimiento y brinda seguridad y comodidad al usuario. Ideal para la confección de prendas deportivas. COMPOSICIÓN: 75% Pol - 25% Spandex, Ancho:149 +/- 2.5 cm, Peso:243 +/- 17 g/ m2. Pretina por mitad, de 5 cm de ancho entretelada. Pespuntada en plana 1 aguja a 1/16 a ambos lados. Pegar marquilla de talla centrada en la parte trasera. Sobrefalda unida en costados con el short. En F.P.S ajuste 1 cm. Sin pespuntar Ruedo dobladillado de 2 cm. en plana 1 aguja. Con apliques en pedrería en la pretina y los costados según diseño. Diseños y colores de acuerdo con las orientaciones de la Oficina Asesora en Comunicaciones del Inder. </t>
  </si>
  <si>
    <t>PANTALON PORRISMO HIP- HOP: Base con tecnología STRETCH: elongación bidireccional, de alta composición con Spandex que permite libertad de movimiento y brinda seguridad y comodidad al usuario. Ideal para la confección de prendas deportivas. COLOR: Blanco. COMPOSICIÓN: 75% Pol - 25% Spandex, Ancho:149 +/- 2.5 cm, Peso:243 +/- 17 g/ m2. Pretina por mitad, de 5 cm de ancho. entretelada. Pespuntada en plana 1 ag a 1/16 a ambos lados. Pegar marquilla de talla centrada en la parte trasera. Sudadera según diseño enviado por área de comunicaciones. Con apliques en las laterales de las botas hasta el tobillo dando una línea gruesa qué pasa por el lateral del buzo hasta la sudadera del uniforme del hombre.</t>
  </si>
  <si>
    <t>BUSO HOMBRE PORRISMO: Horma para hombre. Base con tecnología STRETCH: elongación bidireccional, de alta composición con Spandex que permite libertad de movimiento y brinda seguridad y comodidad al usuario. COLOR: Blanco. COMPOSICIÓN: 75% Pol - 25% Spandex, Ancho:149 +/- 2.5 cm, Peso:243 +/- 17 g/ m2. Sublimación a 2 colores. Toda la pieza va degradada en verde y amarillo, nalizando blanco, Bordado cortado a láser, en sintético dorado. Pespunte en lurex dorado., TAMAÑO: 23 cm de ancho x 9,2 cm de alto. Ubicar centrado en el pecho, a los 6 cm del ruedo del cuello hacia abajo. Cargaderas de 3 cm de ancho en tela 2, entalegadas, sin pespuntar. Fijar a la prenda en plana 1 aguja, Cuello bandeja con ruedo de 1 cm de ancho terminado, en recubridora 2 aguja a 1/8. Con apliques en las mangas con pedrería y franja que le dé continuidad a la manga desde la axila hasta el tobillo dando una línea gruesa qué pasa por el lateral del buzo hasta la sudadera del uniforme del hombre.</t>
  </si>
  <si>
    <t xml:space="preserve">CAMIBUZO PORRISMO FEMENINO POMPOM - CHERR: Prenda deportiva de fibra sintética conocida por su gran elasticidad y resistencia y elongación bidireccional, de alta composición con Spandex que permite libertad de movimiento y brinda seguridad y comodidad al usuario. Ideal para la confección de prendas deportivas. COMPOSICIÓN: 75% Pol - 25% Spandex, Ancho:149 +/- 2.5 cm, Peso:243 +/- 17 g/ m2. Sublimación a 2 colores. Bordado cortado a láser, en sintético dorado. Pespunte en lurex dorado., TAMAÑO: 23 cm de ancho x 9,2 cm de alto. Ubicar centrado en el pecho, a los 6 cm del ruedo del cuello hacia abajo. Cargaderas de 3 cm de ancho en tela 2, entalegadas, sin pespuntar. Fijar a la prenda en plana 1 aguja, Cuello bandeja con ruedo de 1 cm de ancho terminado, en recubridora 2 aguja a 1/8. Con apliques en las mangas con pedrería y franja que le dé continuidad a la manga desde la axila hasta la cintura dando una línea gruesa qué pasa por el lateral del buzo hasta la falda short de la mujer. Diseños y colores de acuerdo con las orientaciones de la Oficina Asesora en Comunicaciones del Inder. </t>
  </si>
  <si>
    <t>VALOR TOTAL OFERTA</t>
  </si>
  <si>
    <r>
      <rPr>
        <b/>
        <sz val="10"/>
        <color theme="1"/>
        <rFont val="Arial"/>
        <family val="2"/>
      </rPr>
      <t>Nota 1</t>
    </r>
    <r>
      <rPr>
        <sz val="10"/>
        <color theme="1"/>
        <rFont val="Arial"/>
        <family val="2"/>
      </rPr>
      <t>: los precios consignados en el presente formato de oferta deben incluir todos los impuestos, costos directos, indirectos, tasas, estampillas y contribuciones a que tenga lugar. El único impuesto que debe ser discriminado es el IVA en caso de aplicar.</t>
    </r>
  </si>
  <si>
    <r>
      <rPr>
        <b/>
        <sz val="10"/>
        <color theme="1"/>
        <rFont val="Arial"/>
        <family val="2"/>
      </rPr>
      <t>Nota 2</t>
    </r>
    <r>
      <rPr>
        <sz val="10"/>
        <color theme="1"/>
        <rFont val="Arial"/>
        <family val="2"/>
      </rPr>
      <t>: se listan a continuación los impuestos, tasas y contribuciones que aplica el Inder Medellín, para que de acuerdo con el objeto del contato y las obligaciones tributarias del oferente se consideren en el establecimiento de los precios ofertados.
*Tasa Prodeporte 1.3%, *ReteICA 1.8%, *Estampilla procultura 0.5%, *Contribución especial 5%,  *Estampilla para la justicia familiar 2%, *Retefte Según tabla DIAN, *Reteiva 15% del IVA.</t>
    </r>
  </si>
  <si>
    <r>
      <rPr>
        <b/>
        <sz val="10"/>
        <color theme="1"/>
        <rFont val="Arial"/>
        <family val="2"/>
      </rPr>
      <t>Nota 3</t>
    </r>
    <r>
      <rPr>
        <sz val="10"/>
        <color theme="1"/>
        <rFont val="Arial"/>
        <family val="2"/>
      </rPr>
      <t>: diligenciar las celdas en color verde "PRECIO UNITARIO ANTES DE IVA - SIN DECIMALES" , "TARIFA IVA", "Firma", "Representante legal / documento de identidad", "Razón social / Nit", "Dirección / Teléfono / Correo electrónico", los demás campos se encuentran formulados y bloqueados.</t>
    </r>
  </si>
  <si>
    <r>
      <t xml:space="preserve">El INSTITUTO DE DEPORTES Y RECREACIÓN DE MEDELLÍN -INDER. NIT- 800.194.096-0, requiere suscribir contrato para el cumplimiento del siguiente OBJETO: </t>
    </r>
    <r>
      <rPr>
        <i/>
        <sz val="10"/>
        <color theme="1"/>
        <rFont val="Arial"/>
        <family val="2"/>
      </rPr>
      <t>"ADQUISICIÓN DE UNIFORMES DE COMPETENCIA, DE PRESENTACION Y DE DOTACIÓN QUE REQUIEREN LOS USUARIOS Y/O DEPORTISTAS QUE HACEN PARTE DE LA OFERTA DE LOS PROGRAMAS PLANEACIÓN DEL DESARROLLO LOCAL Y PRESUPUESTO PARTICIPATIVO Y PARA LOS EVENTOS DE REPRESENTACIÓN REGIONAL Y OTROS EVENTOS DEL INSTITUTO”</t>
    </r>
  </si>
  <si>
    <r>
      <t xml:space="preserve"> VALOR UNITARIO ANTES DE IVA - </t>
    </r>
    <r>
      <rPr>
        <b/>
        <u/>
        <sz val="10"/>
        <color theme="1"/>
        <rFont val="Arial"/>
        <family val="2"/>
      </rPr>
      <t>SIN DECIMALES</t>
    </r>
  </si>
  <si>
    <t>FALDASHORT MUJER BADMINTON: Falda de tenis para mujer, de diseño impecable y ajuste favorecedor, que permite exhibir elegancia y potencia en la pista. Máxima movilidad. Capilarización del sudor.Está confeccionada con tejido que absorbe el sudor para generar una sensación seca y fresca, mientras que el dobladillo delfín permite moverse con naturalidad en la pista.El pantalón corto interior proporciona sujeción y ligereza, además permite guardar las pelotas cómodamente.La cintura elástica plana por delante ofrece un ajuste seguro y favorecedor.Cuerpo de  185g. punto liso 88% poliéster (100% reciclado) y 12% elastano. Mecanismo de capilarización del sudor, módulo de anchura baja, módulo de longitud media, pantalón interior de 240g. Punto liso 92% poliéster (100% reciclado) y 8% elastano. Diseños y colores de acuerdo con las orientaciones de la Oficina Asesora en Comunicaciones del Inder.</t>
  </si>
  <si>
    <t>FALDASHORT MUJER TENIS DE CAMPO: Falda de tenis para mujer, de diseño impecable y ajuste favorecedor, que permite exhibir elegancia y potencia en la pista. Máxima movilidad. Capilarización del sudor.Está confeccionada con tejido que absorbe el sudor para generar una sensación seca y fresca, mientras que el dobladillo delfín permite moverse con naturalidad en la pista.El pantalón corto interior proporciona sujeción y ligereza, además permite guardar las pelotas cómodamente.La cintura elástica plana por delante ofrece un ajuste seguro y favorecedor.Cuerpo de  185g. punto liso 88% poliéster (100% reciclado) y 12% elastano. Mecanismo de capilarización del sudor, módulo de anchura baja, módulo de longitud media, pantalón interior de 240g. Punto liso 92% poliéster (100% reciclado) y 8% elastano. Diseños y colores de acuerdo con las orientaciones de la Oficina Asesora en Comunicaciones del Inder.</t>
  </si>
  <si>
    <t>FALDASHORT MUJER TENIS DE MESA: Falda de tenis para mujer, de diseño impecable y ajuste favorecedor, que permite exhibir elegancia y potencia en la pista. Máxima movilidad. Capilarización del sudor.Está confeccionada con tejido que absorbe el sudor para generar una sensación seca y fresca, mientras que el dobladillo delfín permite moverse con naturalidad en la pista.El pantalón corto interior proporciona sujeción y ligereza, además permite guardar las pelotas cómodamente.La cintura elástica plana por delante ofrece un ajuste seguro y favorecedor.Cuerpo de  185g. punto liso 88% poliéster (100% reciclado) y 12% elastano. Mecanismo de capilarización del sudor, módulo de anchura baja, módulo de longitud media, pantalón interior de 240g. Punto liso 92% poliéster (100% reciclado) y 8% elastano. Diseños y colores de acuerdo con las orientaciones de la Oficina Asesora en Comunicaciones del Inder.</t>
  </si>
  <si>
    <t>FALDASHORT MUJER BADMINTON: Falda de tenis para mujer, de diseño impecable y ajuste favorecedor, que permite exhibir elegancia y potencia en la pista. Máxima movilidad. Capilarización del sudor.Está confeccionada con tejido que absorbe el sudor para generar una sensación seca y fresca, mientras que el dobladillo delfín permite moverse con naturalidad en la pista El pantalón corto interior proporciona sujeción y ligereza, además permite guardar las pelotas cómodamente.La cintura elástica plana por delante ofrece un ajuste seguro y favorecedor.Cuerpo de  185g. punto liso 88% poliéster (100% reciclado) y 12% elastano. Mecanismo de capilarización del sudor, módulo de anchura baja, módulo de longitud media, pantalón interior de 240g. Punto liso 92% poliéster (100% reciclado) y 8% elastano. Diseños y colores de acuerdo con las orientaciones de la Oficina Asesora en Comunicaciones del Inder.</t>
  </si>
  <si>
    <t>NOMBRE Y ESPECIFICACIÓN TÉCNICA</t>
  </si>
  <si>
    <t>FORMATO OFERTA ECONÓMICA - LOTE 3</t>
  </si>
  <si>
    <t>FORMATO OFERTA ECONÓMICA - LOTE 2</t>
  </si>
  <si>
    <t>FORMATO OFERTA ECONÓMICA - LOTE 1</t>
  </si>
  <si>
    <t>BUSO PORTERO FUTBOL: Logos institucionales sublimados de acuerdo al diseño suministrado por comunicaciones; deben ir en la parte frontal y posterior del buso, marcados con el numero. Composición 100% Pol Ancho:150 +/- 2 cm Peso:140 +/- 5 g/ m2, Cuello redondo, terminado de 1.5cms, lleva un corte en el centro de 7cms, cortes unidos en filete sencillo sin asentar, el cuello se pega en filete sencillo y se asienta en plana 1 aguja con ajuste de 1/16, lleva tapa cuello de 1cms terminado entalegado y asentado en plana 1aguja con ajuste de 1/16, a ambos lados, Mangas montadas en filete sencillo y asentadas en plana 1aguja con ajuste de 1/4, Pieza delantera estampada con sublimación. Costados cerrados en filete sencillo. Ruedo de 2cms terminado. asentado en recubridora 2agujas 1/8, Hombros con adelanto de 2cms, unidos en filete sencillo sin asentar, Ruedo de 2cms terminado. asentado en recubridora 2agujas.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</si>
  <si>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CAMISETA PARA FÚTBOL DE SALÓN: Cuello redondo, terminado de 1.5cms, unido en filete sencillo y se asienta en plana 1aguja con ajuste de 1/16; lleva tapa cuello, asentado en plana 1aguja con ajuste de 1/16 a ambos lados. Hombros con adelanto de 2cms, unidos en filete sencillo sin asentar. Ruedo manga dobladillado a 2cms terminado en recubridora 2agujas 1/8. Corte en  lete sencillo sin asentar. Logos institucionales y números con sublimación. Mangas montadas en  lete sencillo, asentadas en plana1aguja con ajuste de 1/4. Costados cerrados en filete sencillo. Ruedo de 2cms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</si>
  <si>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CAMISETA PARA FÚTBOL SALA: Cuello redondo, terminado de 1.5cms, unido en filete sencillo y se asienta en plana 1aguja con ajuste de 1/16; lleva tapa cuello, asentado en plana 1aguja con ajuste de 1/16 a ambos lados. Hombros con adelanto de 2cms, unidos en filete sencillo sin asentar. Ruedo manga dobladillado a 2cms terminado en recubridora 2agujas 1/8. Corte en  filete sencillo sin asentar. Logos institucionales y números con sublimación. Mangas montadas en  filete sencillo, asentadas en plana1aguja con ajuste de 1/4. Costados cerrados en filete sencillo. Ruedo de 2cms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olores.Colores, logos y marcación según las especificaciones suministradas por la Oficina Asesora de Comunicaciones del INDER Medellín.</t>
  </si>
  <si>
    <t>CAMISETA PARA FÚTBOL: Cuello redondo, terminado de 1.5cms, unido en filete sencillo y se asienta en plana 1aguja con ajuste de 1/16; lleva tapa cuello, asentado en plana 1aguja con ajuste de 1/16 a ambos lados. Hombros con adelanto de 2cms, unidos en filete sencillo sin asentar. Ruedo manga dobladillado a 2cms terminado en recubridora 2agujas 1/8. Corte en  lete sencillo sin asentar. Logos institucionales y números con sublimación. Mangas montadas en  lete sencillo, asentadas en plana1aguja con ajuste de 1/4. Costados cerrados en filete sencillo. Ruedo de 2cms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</si>
  <si>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PANTALON LARGO NEGRO PARA PORTERO: Pretina terminada de 4cms, con elastico de 4cms entalegado y asentada en enrresortadora a 4agujas, Ruedo de 1.5cms asentado en plana 1aguja. Tiro trasero unido en filete puntada, eguridad asentado en plana a 2agujas con ajuste de 1/4, Tiro embonado entalegado y asentado en plana 1aguja con ajuste de 1/16, Corte en la entrepierna con refuerzo, unido en filete puntada seguridad y asentado en plana 1aguja con ajuste de 1/16, Entrepierna en filete puntada seguridad asentado en plana a 2agujas, Corte en costados con refuerzo, la pieza va doble y en la parte interna lleva guata, el corte va unido en filete puntada seguridada asentado en plana a 1aguja con ajuste de 1/4,  pieza tipo rodillera con guata interna, entalegada y asentada en plana a 3agujas, Costados en filete puntada de seguridad sin asentar, Cortes unidos en filete puntada seguridad asentados en plana 1aguja con ajuste de 1/4. Tela: composicion 100% Poliester Ancho:163 +/- 4 cm Peso:197 +/- 10 g/ m2, Textil de Alto Desempeño  desarrollado con una alta resistencia ante  la presión lo que lo hace un textil con una alta durabilidad, garantizando prendas más resistentes y  ligeras durante la actividad física. Textil con doble textura dada por su composición y un proceso de napeado en el interior, especialmente diseñado para la confección de prendas deportivas, estas telas deben yener las siguientes tecnologias: permanecia del color ante la sudoracion, permanencia del color ante la exposicion del sol y agua,  proteccion solar, impermeabilidad y control de temperatura. . Colores, logos y marcación según las especificaciones suministradas por la Oficina Asesora de Comunicaciones del INDER Medellín.</t>
  </si>
  <si>
    <t xml:space="preserve">PANTALONETA PARA FÚTBOL DE SALÓN: Pretina incluida de 3,5cms terminada, con elástico de 3cms entalegado y asentada en enrresortadora a 2agujas de 1/4 a ambos lados, lleva 2 ojales en la parte interna para cordón interno. Tiro delantero unido en  filette sencillo y asentado en plana 1aguja con ajuste de 1/16. Tiros trasero unido en  lete sencillo y asentado en plana 1aguja con ajuste de 1/16. Ruedo dobladillado a 2,5 cms en recubridora 2 agujas 1/8. En la pretina interna lleva jareta. Pretina incluida de 3,5cms terminada, con elástico de 3cms entalegado y asentada en enrresortadora a 2agujas de 1/4 a ambos lados, lleva 2 ojales en la parte interna para cordón interno. Tiros trasero unido en  filete sencillo y asentado en plana 1aguja con ajuste de 1/16. Ruedo dobladillado a 2,5 cms en recubridora 2 agujas 1/8. Tiro delantero unido en  filette sencillo y asentado en plana 1 aguja con ajuste de 1/16.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 </t>
  </si>
  <si>
    <t>PANTALONETA PARA FÚTBOL SALA: Pretina incluida de 3,5cms terminada, con elástico de 3cms entalegado y asentada en enrresortadora a 2agujas de 1/4 a ambos lados, lleva 2 ojales en la parte interna para cordón interno. Tiro delantero unido en  filette sencillo y asentado en plana 1aguja con ajuste de 1/16. Tiros trasero unido en  lete sencillo y asentado en plana 1aguja con ajuste de 1/16. Ruedo dobladillado a 2,5 cms en recubridora 2 agujas 1/8. En la pretina interna lleva jareta. Pretina incluida de 3,5cms terminada, con elástico de 3cms entalegado y asentada en enrresortadora a 2agujas de 1/4 a ambos lados, lleva 2 ojales en la parte interna para cordón interno. Tiros trasero unido en  filete sencillo y asentado en plana 1aguja con ajuste de 1/16. Ruedo dobladillado a 2,5 cms en recubridora 2 agujas 1/8. Tiro delantero unido en  filette sencillo y asentado en plana 1 aguja con ajuste de 1/16.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 Colores, logos y marcación según las especificaciones suministradas por la Oficina Asesora de Comunicaciones del INDER Medellín</t>
  </si>
  <si>
    <t>PANTALONETA PARA FÚTBOL: Pretina incluida de 3,5cms terminada, con elástico de 3cms entalegado y asentada en enrresortadora a 2agujas de 1/4 a ambos lados, lleva 2 ojales en la parte interna para cordón interno. Tiro delantero unido en  filette sencillo y asentado en plana 1aguja con ajuste de 1/16. Tiros trasero unido en  lete sencillo y asentado en plana 1aguja con ajuste de 1/16. Ruedo dobladillado a 2,5 cms en recubridora 2 agujas 1/8. En la pretina interna lleva jareta. Pretina incluida de 3,5cms terminada, con elástico de 3cms entalegado y asentada en enrresortadora a 2agujas de 1/4 a ambos lados, lleva 2 ojales en la parte interna para cordón interno. Tiros trasero unido en filete sencillo y asentado en plana 1aguja con ajuste de 1/16. Ruedo dobladillado a 2,5 cms en recubridora 2 agujas 1/8. Tiro delantero unido en  filette sencillo y asentado en plana 1 aguja con ajuste de 1/16.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 </t>
  </si>
  <si>
    <t>CAMISETA TIPO POLO: Tela de 100% poliéster con un peso de 208  +/- 10 G,  Ancho de 180  +/- 2 cm, tipo polo,  con hilos micros especialmente diseñados para tener mayor volumen y tacto naturales un textil de Alto Desempeño desarrollado con un acabado especial  que absorbe, seca y expulsa rápidamente la humedad del cuerpo, garantizando prendas más ligeras y frescas durante la actividad física  manteniendo seco y cómodo al deportista. Doble pre-encogido con costura lateral con aberturas laterales, ribete en contorno de cuello y mangas, hombro hacia  enfrente con sobre costuras, plaqueta definida con ruedo reforzado, 3 botones del mismo color de la prenda, ruedo inferior a 2 agujas. de color blanco debe ser la prenda. y logos de color verde bordados. Esta prende debe contener las siguientes tecnologías en su textil: Transporte de humedad, permanencia del color ante el lavado y la exposición al sol, permanencia del color ante la transpiración. . Colores, logos y marcación según las especificaciones suministradas por la Oficina Asesora de Comunicaciones del INDER Medellín.</t>
  </si>
  <si>
    <t xml:space="preserve">CAMISETA T-SHIRT:Cuello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Mangas montadas en filete sencillo y asentadas en plana 1 aguja con ajuste de 1/4. Costados cerrados en filete sencillo. Ruedo de 2cm terminado. asentado en recubridora 2 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Diseños y colores de acuerdo con las orientaciones de la Oficina Asesora en Comunicaciones del Inder. </t>
  </si>
  <si>
    <t>CHAQUETA UNISEX: Chaqueta con cuello de 6 cm de ancho terminado. Entretelado y entalegado, asentado en plana 1 aguja con ajuste de 1/4. Almilla unida en filete puntada de seguridad sin asentar. Cierre separable de nylon asentado en plana 1 aguja, con falso interno para entalegar el cierre, Sesgo tapa cierre terminado de 0.7cm, pespuntado en plana 1 aguja con ajuste a 1/16, Pieza delantera sublimada completa, Corte delantero unido en filete puntada seguridad sin asentar. Bolsillo con boca de bolsillo tipo invisible asentada en plana 1 aguja a 1cm, lleva cierre impermeable. Presilla a cada extremo del bolsillo, el forro del bolsillo va en filete puntada de seguridad. El ruedo de la manga va con sesgo elástico abrazado pegado en guía de recubridora 1aguja.  Cogotera interna sobrepuesta en almilla, entalegada y asentada en plana 1 aguja con ajuste a 1/16. Almilla de 11cm terminada, entalegada y asentada en plana a 1 aguja con ajuste a 1/16, lleva cinta reflectiva de 2cm, asentada a cada lado a 1 aguja con ajuste de 1/16 las mangas van cerradas en filete sencillo y se montan en filete puntada seguridad, asentadas en plana 1 aguja con ajuste de 1/4 los costados unidos en filete puntada seguridad, sin asentar. Ruedo dobladillado a 2.5 cm terminado en plana 2 agujas con ajuste de 1/4. La Tela de la chaqueta debe ser 100% poliéster ancho:158 +/- 4 cm peso:115 +/- 7,5 g/ m2, tela de alta repelencia al agua, debe ser textil de alto desempeño desarrollado con un componente químico cuyo recubrimiento impide por completo el paso del agua, pero permite el del aire manteniendo seco y cómodo al usuario.  A pesar de tener una resina impermeable, tiene un tacto sedoso y natural dado por la combinación de hilos, esta tela deben contener las siguientes tecnologías: Impermeabilidad, acabado que protege el tejido evitando la absorción de líquidos y partículas, permanencia del color ante el lavado y la exposición al sol, protección solar , permanencia el color ante la transpiración. Diseños y colores de acuerdo con las orientaciones de la Oficina Asesora en Comunicaciones del Inder.</t>
  </si>
  <si>
    <t>GORRA TIPO CAMIONERO: Tamaño: 58 cm de circunferencia. Con logos institucionales bordados. Tela 100% poliéster, Tela de alta repelencia al agua, debe ser Textil de Alto Desempeño desarrollado con un componente químico cuyo recubrimiento impide por completo el paso del agua, pero permite el del aire manteniendo seco y cómodo al usuario.  A pesar de tener una resina impermeable, tiene un tacto sedoso y natural dado por la combinación de hilos, de 100% poliéster. Tiene un peso de 115 +/- 5 g/m2, un ancho de 150 +/- 2 cm. estas telas deben contener las siguientes tecnologías: Impermeabilidad, acabado que protege el tejido evitando la absorción de líquidos y partículas, permanencia del color ante el lavado y la exposición al sol, protección solar , permanencia el color ante la transpiración. Logos de Inder y Alcaldía bordados. Diseños y colores de acuerdo con las orientaciones de la Oficina Asesora en Comunicaciones del Inder.</t>
  </si>
  <si>
    <t>PETOS: Cuello con sesgo abrazado de 1.5cms terminado asentado en guía de recubridora 1aguja. Toda la prenda lleva sesgo abrazado de 1.5cms terminado asentado en guía de recubridora 1aguja. Hombros unidos en filete sencillo sin asetar. Elástico de 3.0cms x 15cms, pegado en plana a nivel de la cintura. Marquilla talla en nylon pegada en la asentada de la pretina centrada. Base resistente a altas temperaturas para ser sometida a procesos de estampación por transfer. Ancho:151 +/- 3 cm. Peso:138 +/- 8 g/ m2. 100% Poliéster. tecnologías de permanencia de color, transporte de humedad, permanencia del color ante la transpiración y protección solar. Numeración de 1 al 10 trasera. Paquete x 10 unidades. Colores, logos y marcación según las especificaciones suministradas por la Oficina Asesora de Comunicaciones del INDER Medellín.</t>
  </si>
  <si>
    <t xml:space="preserve">CAMISETA T-SHIRT:Cuello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Mangas montadas en filete sencillo y asentadas en plana 1 aguja con ajuste de 1/4. Costados cerrados en filete sencillo. Ruedo de 2cm terminado. asentado en recubridora 2 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Diseños y colores de acuerdo con las orientaciones de la Oficina Asesora en Comunicaciones del Inder. </t>
  </si>
  <si>
    <t>GORRA INSTITUCIONAL: Tamaño: 58 cm de circunferencia. Con logos institucionales bordados. Tela 100% poliéster, Tela de alta repelencia al agua, debe ser Textil de Alto Desempeño desarrollado con un componente químico cuyo recubrimiento impide por completo el paso del agua, pero permite el del aire manteniendo seco y cómodo al usuario.  A pesar de tener una resina impermeable, tiene un tacto sedoso y natural dado por la combinación de hilos, de 100% poliéster. Tiene un peso de 115 +/- 5 g/m2, un ancho de 150 +/- 2 cm. estas telas deben contener las siguientes tecnologías: Impermeabilidad, acabado que protege el tejido evitando la absorción de líquidos y partículas, permanencia del color ante el lavado y la exposición al sol, protección solar  permanencia el color ante la transpiración.  Logos de Inder y Alcaldía bordados. Diseños y colores de acuerdo con las orientaciones de la Oficina Asesora en Comunicaciones del Inder.</t>
  </si>
  <si>
    <t>CAMISETA PARA FÚTBOL DE SALÓN: Cuello redondo, terminado de 1.5cms, unido en filete sencillo y se asienta en plana 1aguja con ajuste de 1/16; lleva tapa cuello, asentado en plana 1aguja con ajuste de 1/16 a ambos lados. Hombros con adelanto de 2cms, unidos en filete sencillo sin asentar. Ruedo manga dobladillado a 2cms terminado en recubridora 2agujas 1/8. Corte en  lete sencillo sin asentar. Logos institucionales y números con sublimación. Mangas montadas en  lete sencillo, asentadas en plana1aguja con ajuste de 1/4. Costados cerrados en filete sencillo. Ruedo de 2cms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permanencia del color ante el lavado y la exposición al sol, permanencia del color ante la transpiración, protección antibacterial que evita malos olores.Colores, logos y marcación según las especificaciones suministradas por la Oficina Asesora de Comunicaciones del INDER Medellín.</t>
  </si>
  <si>
    <t>CAMISETA PARA FÚTBOL SALA: Cuello redondo, terminado de 1.5cms, unido en filete sencillo y se asienta en plana 1aguja con ajuste de 1/16; lleva tapa cuello, asentado en plana 1aguja con ajuste de 1/16 a ambos lados. Hombros con adelanto de 2cms, unidos en filete sencillo sin asentar. Ruedo manga dobladillado a 2cms terminado en recubridora 2agujas 1/8. Corte en  filete sencillo sin asentar. Logos institucionales y números con sublimación. Mangas montadas en  filete sencillo, asentadas en plana1aguja con ajuste de 1/4. Costados cerrados en filete sencillo. Ruedo de 2cms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</si>
  <si>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CAMISETA PARA FÚTBOL: Cuello redondo, terminado de 1.5cms, unido en filete sencillo y se asienta en plana 1aguja con ajuste de 1/16; lleva tapa cuello, asentado en plana 1aguja con ajuste de 1/16 a ambos lados. Hombros con adelanto de 2cms, unidos en filete sencillo sin asentar. Ruedo manga dobladillado a 2cms terminado en recubridora 2agujas 1/8. Corte en  lete sencillo sin asentar. Logos institucionales y números con sublimación. Mangas montadas en  lete sencillo, asentadas en plana1aguja con ajuste de 1/4. Costados cerrados en filete sencillo. Ruedo de 2cms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 Colores, logos y marcación según las especificaciones suministradas por la Oficina Asesora de Comunicaciones del INDER Medellín.</t>
  </si>
  <si>
    <t>CAMISETA PARA VOLEIBOL: Cuello redondo, terminado de 1.5cms, unido en filete sencillo y se asienta en plana 1aguja con ajuste de 1/16; lleva tapa cuello, asentado en plana 1aguja con ajuste de 1/16 a ambos lados. Hombros con adelanto de 2cms, unidos en filete sencillo sin asentar. Costados cerrados en filete sencillo. Sisa con sesgo abrazado, terminado de 1cms asentado en guía de recubridora a 1aguja.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</si>
  <si>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CAMISETA SISA PARA ATLETISMO: Cuello redondo, terminado de 1.5cms, unido en filete sencillo y se asienta en plana 1 aguja con ajuste de 1/16; lleva tapa cuello, asentado en plana 1 aguja con ajuste de 1/16 a ambos lados. Hombros con adelanto de 2 cms, unidos en filete sencillo sin asentar. Pieza delantera con sublimación. Costados cerrados en  lete sencillo. Sisa con sesgo abrazado, terminado de 1 cms asentado en guía de recubridora a 1 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Esta va sin numero. Colores, logos y marcación según las especificaciones suministradas por la Oficina Asesora de Comunicaciones del INDER Medellín.</t>
  </si>
  <si>
    <t>CAMISETA SISA PARA BALONCESTO: Cuello redondo, terminado de 1.5cms, unido en filete sencillo y se asienta en plana 1 aguja con ajuste de 1/16; lleva tapa cuello, asentado en plana 1 aguja con ajuste de 1/16 a ambos lados. Hombros con adelanto de 2 cms, unidos en filete sencillo sin asentar. Costados cerrados en filete sencillo. Sisa con sesgo abrazado, terminado de 1 cms asentado en guía de recubridora a 1 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</si>
  <si>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CAMISETA TIPO POLO: Tela de 100% poliéster con un peso de 208  +/- 10 G,  Ancho de 180  +/- 2 cm, tipo polo,  con hilos micros especialmente diseñados para tener mayor volumen y tacto naturales un textil de Alto Desempeño desarrollado con un acabado especial  que absorbe, seca y expulsa rápidamente la humedad del cuerpo, garantizando prendas más ligeras y frescas durante la actividad física  manteniendo seco y cómodo al deportista. Doble pre-encogido con costura lateral con aberturas laterales, ribete en contorno de cuello y mangas, hombro hacia  enfrente con sobre costuras, plaqueta definida con ruedo reforzado, 3 botones del mismo color de la prenda, ruedo inferior a 2 agujas. de color blanco debe ser la prenda. y logos de color verde bordados. Esta prende debe contener las siguientes tecnologías en su textil: Transporte de humedad, permanencia del color ante el lavado y la exposición al sol, permanencia del color ante la transpiración.  Colores, logos y marcación según las especificaciones suministradas por la Oficina Asesora de Comunicaciones del INDER Medellín.</t>
  </si>
  <si>
    <t xml:space="preserve">CAMISETA T-SHIRT:Cuello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Mangas montadas en filete sencillo y asentadas en plana 1 aguja con ajuste de 1/4. Costados cerrados en filete sencillo. Ruedo de 2cm terminado. asentado en recubridora 2 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Diseños y colores de acuerdo con las orientaciones de la Oficina Asesora en Comunicaciones del Inder. </t>
  </si>
  <si>
    <t>CHAQUETA UNISEX: Chaqueta con cuello de 6 cm de ancho terminado. Entretelado y entalegado, asentado en plana 1 aguja con ajuste de 1/4. Almilla unida en filete puntada de seguridad sin asentar. Cierre separable de nylon asentado en plana 1 aguja, con falso interno para entalegar el cierre, Sesgo tapa cierre terminado de 0.7cm, pespuntado en plana 1 aguja con ajuste a 1/16, Pieza delantera sublimada completa, Corte delantero unido en filete puntada seguridad sin asentar. Bolsillo con boca de bolsillo tipo invisible asentada en plana 1 aguja a 1cm, lleva cierre impermeable. Presilla a cada extremo del bolsillo, el forro del bolsillo va en filete puntada de seguridad. El ruedo de la manga va con sesgo elástico abrazado pegado en guía de recubridora 1aguja.  Cogotera interna sobrepuesta en almilla, entalegada y asentada en plana 1 aguja con ajuste a 1/16. Almilla de 11cm terminada, entalegada y asentada en plana a 1 aguja con ajuste a 1/16, lleva cinta reflectiva de 2cm, asentada a cada lado a 1 aguja con ajuste de 1/16 las mangas van cerradas en filete sencillo y se montan en filete puntada seguridad, asentadas en plana 1 aguja con ajuste de 1/4 los costados unidos en filete puntada seguridad, sin asentar. Ruedo dobladillado a 2.5 cm terminado en plana 2 agujas con ajuste de 1/4. La Tela de la chaqueta debe ser 100% poliéster ancho:158 +/- 4 cm peso:115 +/- 7,5 g/ m2, tela de alta repelencia al agua, debe ser textil de alto desempeño desarrollado con un componente químico cuyo recubrimiento impide por completo el paso del agua, pero permite el del aire manteniendo seco y cómodo al usuario.  A pesar de tener una resina impermeable, tiene un tacto sedoso y natural dado por la combinación de hilos, esta tela deben contener las siguientes tecnologías: Impermeabilidad, acabado que protege el tejido evitando la absorción de líquidos y partículas, permanencia del color ante el lavado y la exposición al sol, protección solar, permanencia el color ante la transpiración. Diseños y colores de acuerdo con las orientaciones de la Oficina Asesora en Comunicaciones del Inder.</t>
  </si>
  <si>
    <t>GORRA INSTITUCIONAL: Tamaño: 58 cm de circunferencia. Con logos institucionales bordados. Tela 100% poliéster, Tela de alta repelencia al agua, debe ser Textil de Alto Desempeño desarrollado con un componente químico cuyo recubrimiento impide por completo el paso del agua, pero permite el del aire manteniendo seco y cómodo al usuario.  A pesar de tener una resina impermeable, tiene un tacto sedoso y natural dado por la combinación de hilos, de 100% poliéster. Tiene un peso de 115 +/- 5 g/m2, un ancho de 150 +/- 2 cm. estas telas deben contener las siguientes tecnologías: Impermeabilidad, acabado que protege el tejido evitando la absorción de líquidos y partículas, permanencia del color ante el lavado y la exposición al sol, protección solar , permanencia el color ante la transpiración. Logos de Inder y Alcaldía bordados. Diseños y colores de acuerdo con las orientaciones de la Oficina Asesora en Comunicaciones del Inder.</t>
  </si>
  <si>
    <t>LICRA CORTA PARA VOLEIBOL: Pretina incluida terminada de 3.5cms, con elastico de 3.5cms entalegado y asentada en la parte inferior con recubridora decorativa de 5agujas. Tiro unido en filete sencillo, asentado en recubridora decorativa de 5 agujas. Corte de tipo costadillo unido en  filete sencillo asentado en recubridora decorativa, de 5agujas. Ruedo con dobladillo de 3cms asentado en recubridora a 2agujas 1/8. Lycra completa (corta), con ruedo y resorte. Textil de alto desempeño especialmente diseñado para el segmento de Swimwear y Fitness gracias a su alta composición con Spandex permite libertad de movimiento y brinda seguridad y comodidad al usuario, ideal para la confección de prendas deportivas. Composicion 80% Poliester 20% lycran Ancho:152 +/- 3 cm Peso: 232+/- 12 g/ m2, Textil de Alto desempeño desarrollado con elongación bidireccional, debido a su construccion compuesta por fibras elásticas que permiten mayor ajuste, comfort y libertad de movimiento. estas tela debe tener las siguientes tecnologias: permanencia del color ante el lavado y la exposicion del sol, permanencia del color ante el contacto con el sudor, proteccion solar  permanente, elongacion y recuperacion bidireccional, proteccion del color en presencia del cloro y sales marinas. Colores, logos y marcación según las especificaciones suministradas por la Oficina Asesora de Comunicaciones del INDER Medellín.</t>
  </si>
  <si>
    <t>PANTALONETA PARA BALONCESTO: Pretina incluida de 3,5cms terminada, con elástico de 3cms entalegado y asentada en enrresortadora de 4agujas con ajuste de 1/4, lleva 2 ojales en la parte interna para cordón interno. Corte unido en  lete sencillo y asentado en plana 1aguja con ajuste de 1/4. Tiro delantero unido en  lette sencillo y asentado en plana 1aguja con ajuste de 1/16. Tiros trasero unido en  lete sencillo y asentado en plana 1aguja con ajuste de 1/16. Ruedo dobladillado a 2,5 cms en recubridora 2agujas 1/8 con hilo T/T.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</si>
  <si>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PANTALONETA PARA FÚTBOL SALA: Pretina incluida de 3,5cms terminada, con elástico de 3cms entalegado y asentada en enrresortadora a 2agujas de 1/4 a ambos lados, lleva 2 ojales en la parte interna para cordón interno. Tiro delantero unido en  filette sencillo y asentado en plana 1aguja con ajuste de 1/16. Tiros trasero unido en  lete sencillo y asentado en plana 1aguja con ajuste de 1/16. Ruedo dobladillado a 2,5 cms en recubridora 2 agujas 1/8. En la pretina interna lleva jareta. Pretina incluida de 3,5cms terminada, con elástico de 3cms entalegado y asentada en enrresortadora a 2agujas de 1/4 a ambos lados, lleva 2 ojales en la parte interna para cordón interno. Tiros trasero unido en  filete sencillo y asentado en plana 1aguja con ajuste de 1/16. Ruedo dobladillado a 2,5 cms en recubridora 2 agujas 1/8. Tiro delantero unido en  filette sencillo y asentado en plana 1 aguja con ajuste de 1/16.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</si>
  <si>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BUSO PARA BICICROS: Logo delantero y trasero en sublimación de acuerdo al diseño suministrado por la oficina de comunicaciones, Cuello redondo, terminado de 1.5cm, unido en filete sencillo y asentado en plana con ajuste de 1/16, lleva tapa cuello de 1cm terminado entalegado y asentado en plana 1aguja con ajuste de 1/16, a ambos lados. Hombros con adelanto de 2cm, unidos en filete sencillo sin asentar. Cortes unidos en filete sencillo y asentados en recubridora a 3agujas. Mangas montadas en filete sencillo y asentadas en plana 1aguja con ajuste de 1/4. Ruedo de 2cm terminado. asentado en recubridora 2agujas 1/8. Coderas con refuerzo en la misma tela, guata liviana interna, entalegada y asentada en plana 1aguja con ajuste de 1/16, lleva pespuntes irregulares para asentar la guata.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permanencia del color ante el lavado y la exposición al sol, permanencia del color ante la transpiración, protección antibacterial que evita malos olores.  Diseños y colores de acuerdo con las orientaciones de la Oficina Asesora en Comunicaciones del Inder.</t>
  </si>
  <si>
    <t>CAMISETA DE COMPETENCIA PARA AJEDREZ Y BADMINTON CUELLO CAMISERO: Cuello camisero, tipo polo,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Mangas montadas en filete sencillo y asentadas en plana 1 aguja con ajuste de 1/4. Costados cerrados en filete sencillo. Ruedo de 2cm terminado. asentado en recubridora 2 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como se muestran en el diseño. Son las mismas características de la camiseta de competencia de deportes de conjunto pero con cuello camisero. Diseños y colores de acuerdo a la oficina asesora de comunicaciones.</t>
  </si>
  <si>
    <t>CAMISETA DE COMPETENCIA PARA BADMINTON CUELLO CAMISERO: 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Corte en filete sencillo sin asentar. Mangas montadas en filete sencillo, asentadas en plana1aguja con ajuste de 1/4. Costados cerrados en filete sencillo.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Cada camiseta deberá llevar el apellido de los deportistas (7 cms de alto) y el nombre del municipio Medellín (5 cms de alto) en la parte de atrás y superior de la camiseta y de manera horizontal. Diseños y colores de acuerdo con las orientaciones de la Oficina Asesora en Comunicaciones del Inder.</t>
  </si>
  <si>
    <t>CAMISETA DE COMPETENCIA PARA TENIS DE CAMPO CUELLO CAMISERO: 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Corte en filete sencillo sin asentar. Mangas montadas en filete sencillo, asentadas en plana1aguja con ajuste de 1/4. Costados cerrados en filete sencillo.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permanencia del color ante el lavado y la exposición al sol, permanencia del color ante la transpiración, protección antibacterial que evita malos olores. . Logos institucionales, diseños y colores de acuerdo con las orientaciones de la Oficina Asesora en Comunicaciones del Inder.</t>
  </si>
  <si>
    <t>CAMISETA DE COMPETENCIA PARA TENIS DE MESA CUELLO CAMISERO (NO COLOR BLANCO): 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Corte en filete sencillo sin asentar. Mangas montadas en filete sencillo, asentadas en plana1aguja con ajuste de 1/4. Costados cerrados en filete sencillo.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Por reglamentación no puede ser de color blanco, ni tener este color en la parte de adelante, Diseños y colores de acuerdo con las orientaciones de la Oficina Asesora en Comunicaciones del Inder.</t>
  </si>
  <si>
    <t>CAMISETA PARA BALONMANO: 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Corte en filete sencillo sin asentar. Mangas montadas en filete sencillo, asentadas en plana1aguja con ajuste de 1/4. Costados cerrados en filete sencillo.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de acuerdo al diseño, enumerada así: Numeración grande en la parte posterior y pequeño centrado de 15 cm en la parte frontal. pueden ser desde el número 2 hasta  el 11 y del 13 hasta el 99 sin restricción  Nota. los números 1 y 12 serian proyectados para los uniformes de porteros. Diseños y colores de acuerdo con las orientaciones de la Oficina Asesora en Comunicaciones del Inder.</t>
  </si>
  <si>
    <t>CAMISETA PARA RUGBY: Camiseta tipo polo con refuerzo triple en el cuello 100% sublimada, y triple refuerzo en todas las costuras. Terminado de 2cm, unido en filete puntada seguridad, asentado en plana 2agujas con ajuste de 1/8, lleva tira tapa cuello en el contorno, para reforzar el cuello. Hombros con adelanto de 2cm, unidos en filete puntada seguridad, con sesgo en la parte interna para reforzar las costuras. El sesgo va asentado en plana 1aguja con ajuste de 1/16, a ambos lados. Ruedo manga dobladillado a 2cm terminado en recubridora 2agujas 1/8. Corte en filete puntada seguridad. Mangas montadas en filete puntada seguridad, asentada en plana1aguja con ajuste de 1/4. Lleva sesgo interno de 1cm terminado, para reforzar las costuras, y va asentado en plana 1aguja con ajuste de 1/16 a ambos lados.  En tela ASTOR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permanencia del color ante el lavado y la exposición al sol, permanencia del color ante la transpiración, protección antibacterial que evita malos olores.  DISEÑO AJUSTADO NO HOLGADO. Enumerada así: Numeración grande en la parte posterior y pequeño centrado de 15 cm en la parte frontal. pueden ser desde el número 2 hasta  el 11 y del 13 hasta el 50 sin restricción  Nota. los números 1 y 12 serian proyectados para los uniformes de porteros. Diseños y colores de acuerdo con las orientaciones de la Oficina Asesora en Comunicaciones del Inder.</t>
  </si>
  <si>
    <t>CAMISETA SISA LIBERO PARA VOLEIBOL: Cuello redondo, terminado de 1.5cm, unido en filete sencillo y se asienta en plana 1aguja con ajuste de 1/16; lleva tapa cuello, asentado en plana 1aguja con ajuste de 1/16 a ambos lados. Hombros con adelanto de 2cm, unidos en filete sencillo sin asentar. Costados cerrados en filete sencillo. Sisa con sesgo abrazado, terminado de 1cm asentado en guía de recubridora a 1aguja.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y numeración sublimados numero 1, conforme a reglamentación establecida para la disciplina de voleibol y para la posición de líbero.. Diseños y colores de acuerdo con las orientaciones de la Oficina Asesora en Comunicaciones del Inder.</t>
  </si>
  <si>
    <t>CAMISETA SISA PARA BOXEO AZUL: Cuello redondo, terminado de 1.5cm, unido en filete sencillo y se asienta en plana 1aguja con ajuste de 1/16; lleva tapa cuello, asentado en plana 1aguja con ajuste de 1/16 a ambos lados. Hombros con adelanto de 2cm, unidos en filete sencillo sin asentar. Costados cerrados en filete sencillo. Sisa con sesgo abrazado, terminado de 1cm asentado en guía de recubridora a 1aguja.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de acuerdo al diseño, Enumerada así: Diseños y colores de acuerdo con las orientaciones de la Oficina Asesora en Comunicaciones del Inder.</t>
  </si>
  <si>
    <t>CAMISETA SISA PARA BOXEO ROJO: Cuello redondo, terminado de 1.5cm, unido en filete sencillo y se asienta en plana 1aguja con ajuste de 1/16; lleva tapa cuello, asentado en plana 1aguja con ajuste de 1/16 a ambos lados. Hombros con adelanto de 2cm, unidos en filete sencillo sin asentar. Costados cerrados en filete sencillo. Sisa con sesgo abrazado, terminado de 1cm asentado en guía de recubridora a 1aguja.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de acuerdo al diseño, Enumerada así: Diseños y colores de acuerdo con las orientaciones de la Oficina Asesora en Comunicaciones del Inder.</t>
  </si>
  <si>
    <t>SUDADERA TEJO: "Pretina incluida de 3,5 cm terminada, la parte interna va en contraste, lleva elástico de 3 cm entalegado enresortadora con ajustes de 2 agujas 1/8 en la parte superior y 2agujas 1/8 en la parte inferior, Bolsillo lateral con caja de 18cm de largo x 1cm de ancho, asentada en plana 1 aguja. Tiro unido en filete sencillo, asentado en plana 1aguja con ajuste de 1/6. Corte de 11 cm en costado y 6cm en el tiro, asentado en plana 2agujas con ajuste de 1/8. Corte en centro, entalegado sin asentar; hacer presillas en la pretina. Costado y entrepierna unidos en filete sencillo sin asentar. Ruedo dobladillado de 2cm terminado en plana 2 agujas con ajuste de 1/8, formando canal para graduador elástico de 3mm; hacer 2 ojales. Terminal de dos huecos para ajustar el elástico, toda la prenda va forrada con malla y se confecciona en filete sencillo.Tela 100% poliéster, Ancho: 150 +/- 4 cm Peso:115 +/- 7,5 g/ m2, Tejido plano ideal para confeccionar prendas deportivas por su resistencia a altas y bajas temperaturas, recubrimiento que impide el paso del agua y permite el paso del aire. Estas telas deben contener las siguientes tecnología: Impermeabilidad, acabado que protege el tejido evitando la absorción de líquidos y partículas, permanencia del color ante el lavado y la exposición al sol, protección solar, permanencia el color ante la transpiración.  Diseños y colores de acuerdo con las orientaciones de la Oficina Asesora en Comunicaciones del Inder."</t>
  </si>
  <si>
    <t>CAMISETA SISA PARA GIMNASIA: Cuello redondo, terminado de 1.5cm, unido en filete sencillo y se asienta en plana 1aguja con ajuste de 1/16; lleva tapa cuello, asentado en plana 1aguja con ajuste de 1/16 a ambos lados.Costados cerrados en filete sencillo, Ruedo de 2cm terminado. asentado en recubridora 2agujas 1/8, Hombros con adelanto de 2cm, unidos en filete sencillo sin asentar. Textil de alto desempeño especialmente diseñado para el segmento de Swimwear y Fitness gracias a su alta composición con Spandex permite libertad de movimiento y brinda seguridad y comodidad al usuario, ideal para la confección de prendas deportivas. Composición 80% Poliéster.20% lycran Ancho:152 +/- 3 cm Peso: 232+/- 12 g/ m2, Textil de Alto desempeño desarrollado con elongación bidireccional, debido a su construcción compuesta por fibras elásticas que permiten mayor ajuste, confort y libertad de movimiento. Estas telas deben tener las siguientes tecnologías: permanencia del color ante el lavado y la exposición del sol, permanencia del color ante el contacto con el sudor, protección solar  permanente, elongación y recuperación bidireccional, protección del color en presencia del cloro y sales marinas. Diseños y colores de acuerdo a la oficina asesora de comunicaciones.</t>
  </si>
  <si>
    <t>CAMISETA TEJO: 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Mangas montadas en filete sencillo y asentadas en plana 1 aguja con ajuste de 1/4. Costados cerrados en filete sencillo. Ruedo de 2cm terminado. asentado en recubridora 2 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como se muestran en el diseño. Numeración: en la parte posterior de la prenda del numero 1 al numero 6. Cada digito debe tener un tamaño de 15 centímetros de ancho y 20 centímetros de alto. En la parte anterior de la prenda, a la altura del esternón el digito debe tener un tamaño de 8 centímetros de ancho y 10 centímetros de alto. Desde el 1 al 8.  Diseños y colores de acuerdo con las orientaciones de la Oficina Asesora en Comunicaciones del Inder.</t>
  </si>
  <si>
    <t>CAMISETA UNISEX PARA CICLISMO RUTA: Cuello entalegado y asentado en plana 1aguja con ajuste de 1/4, lleva tapa cuello, asentado en plana 1aguja a ambos lados con ajuste de 1/16, mangas montadas en filete sencillo y asentadas en recubridora decorativa de 5agujas, logos con sublimación, Costados cerrados en filete sencillo, sin asentar, ruedo de 2cm terminado. asentado en recubridora 2agujas 1/8, ruedo manga dobladillado a 2cm terminado en recubridora 2agujas 1/8, Cierre entalegado con falso interno, asentado en plana 1aguja con ajuste de 1/16, a ambos lados, Bolsillo parche don dobladillo de 1cm en la boca de bolsillo, en plana 2agujas, el bolsillo se asienta, cada 15cm en recubridora decorativa de 5agujas, para que forme 3 bolsillos. Textil de alto desempeño especial para ciclismo, maneja permanencia del color ante la sudoración, transporte de humedad, protección solar UPF-30-50, protección antibacterial que evita los malos olores, por la naturaleza química de la fibra, tiene muy buen desempeño a la estampación por transfer.  Composición 100% Poliéster Ancho:166 +/- 2 cm Peso:132+/- 6 g/ m2, . Diseños y colores de acuerdo con las orientaciones de la Oficina Asesora en Comunicaciones del Inder.</t>
  </si>
  <si>
    <t>LYCRA A LA RODILLA ATLETISMO HOMBRE: Pretina incluida terminada de 3.5cm, con elástico de 3.5cm entalegado y asentada en la parte inferior con recubridora decorativa de 5agujas. Tiro unido en filete sencillo, asentado en recubridora decorativa de 5 agujas. Corte de tipo costadillo unido en filete sencillo asentado en recubridora decorativa, de 5agujas. Ruedo con dobladillo de 3cm asentado en recubridora a 2agujas 1/8. Lycra completa (corta), con ruedo y resorte. Textil de alto desempeño especialmente diseñado para el segmento de Swimwear y Fitness gracias a su alta composición con Spandex permite libertad de movimiento y brinda seguridad y comodidad al usuario, ideal para la confección de prendas deportivas. Composición 80% Poliéster 20% lycra Ancho:152 +/- 3 cm Peso: 232+/- 12 g/ m2, Textil de Alto desempeño desarrollado con elongación bidireccional, debido a su construcción compuesta por fibras elásticas que permiten mayor ajuste, confort y libertad de movimiento. Estas telas deben tener las siguientes tecnologías: permanencia del color ante el lavado y la exposición del sol, permanencia del color ante el contacto con el sudor, protección solar permanente, elongación y recuperación bidireccional, protección del color en presencia del cloro y sales marinas. El largo debe ser a la rodilla. Diseños y colores de acuerdo con las orientaciones de la Oficina Asesora en Comunicaciones del Inder.</t>
  </si>
  <si>
    <t>LYCRA CORTA NEGRA PARA ATLETISMO: Pretina incluida terminada de 3.5cm, con elástico de 3.5cm entalegado y asentada en la parte inferior con recubridora decorativa de 5agujas. Tiro unido en filete sencillo, asentado en recubridora decorativa de 5 agujas. Corte de tipo costadillo unido en filete sencillo asentado en recubridora decorativa, de 5agujas. Ruedo con dobladillo de 3cm asentado en recubridora a 2agujas 1/8. Lycra completa (corta), con ruedo y resorte. Textil de alto desempeño especialmente diseñado para el segmento de Swimwear y Fitness gracias a su alta composición con Spandex permite libertad de movimiento y brinda seguridad y comodidad al usuario, ideal para la confección de prendas deportivas. Composición 80% Poliéster 20% lycra Ancho:152 +/- 3 cm Peso: 232+/- 12 g/ m2, Textil de Alto desempeño desarrollado con elongación bidireccional, debido a su construcción compuesta por fibras elásticas que permiten mayor ajuste, confort y libertad de movimiento. Estas telas deben tener las siguientes tecnologías: permanencia del color ante el lavado y la exposición del sol, permanencia del color ante el contacto con el sudor, protección solar permanente, elongación y recuperación bidireccional, protección del color en presencia del cloro y sales marinas. El largo debe ser a la rodilla. Diseños y colores de acuerdo con las orientaciones de la Oficina Asesora en Comunicaciones del Inder.</t>
  </si>
  <si>
    <t>PANTALON LARGO NEGRO PARA PORTERO: Pretina terminada de 4cm, con elástico de 4cm entalegado y asentada en enresortadora a 4agujas, Ruedo de 1.5cm asentado en plana 1aguja. Tiro trasero unido en filete puntada, seguridad asentado en plana a 2agujas con ajuste de 1/4, Tiro embonado entalegado y asentado en plana 1aguja con ajuste de 1/16, Corte en la entrepierna con refuerzo, unido en filete puntada seguridad y asentado en plana 1aguja con ajuste de 1/16, Entrepierna en filete puntada seguridad asentado en plana a 2agujas, Corte en costados con refuerzo, la pieza va doble y en la parte interna lleva guata, el corte va unido en filete puntada seguridad asentado en plana a 1aguja con ajuste de 1/4,  pieza tipo rodillera con guata interna, entalegada y asentada en plana a 3agujas, Costados en filete puntada de seguridad sin asentar, Cortes unidos en filete puntada seguridad asentados en plana 1aguja con ajuste de 1/4. Tela: composición 100% Poliéster Ancho: 163 +/- 4 cm Peso: 197 +/- 10 g/ m2, Textil de Alto Desempeño desarrollado con una alta resistencia ante la presión lo que lo hace un textil con una alta durabilidad, garantizando prendas más resistentes y ligeras durante la actividad física. Textil con doble textura dada por su composición y un proceso de napeado en el interior, especialmente diseñado para la confección de prendas deportivas, estas telas deben tener las siguientes tecnologías: permanencia del color ante la sudoración, permanencia del color ante la exposición del sol y agua,  protección solar , impermeabilidad y control de temperatura. Diseños y colores de acuerdo con las orientaciones de la Oficina Asesora en Comunicaciones del Inder. Nota: El color debe ser diferente al color de los uniformes de jugadores de campo que no sea negro.</t>
  </si>
  <si>
    <t>PANTALON PARA BICICROS-CICLOMONTAÑISMO: Pantalón de bmx y ciclo montañismo DH especializado color negro, el cual se destaca por si ligereza y elasticidad en puntos estratégicos que permitan la movilidad sobre las bicicletas. Tela Poliéster 600D. El poliéster 600D es un tejido de poliéster duradero y resistente al agua. Es 40% más grueso que otras marcas, resistente a las altas temperaturas y los rayos UV, y no se decolora Estas telas deben tener las siguientes tecnologías: permanencia del color ante la sudoración, permanencia del color ante la exposición del sol y agua, protección solar. Prenda con un cómodo forro de malla que mantiene fresco y cómodo al deportista. La elasticidad lo permite los diferentes paneles elásticos multidireccionales, cremallera de alta calidad, en las rodillas debe llevar una preforma ergonómica que se adapte a la mayoría de los protectores, con cierre de ajuste fácil en la cintura a través de sistema de trinquete, bota ajustada y los puños de la pierna también son elásticos o con cierre. Diseños y colores de acuerdo con las orientaciones de la Oficina Asesora en Comunicaciones del Inder</t>
  </si>
  <si>
    <t>PANTALON PARA GIMNASIA: Pretina incluida de 3,5cm terminada, con elástico de 3.5cm, entalegado y asentado en resortadora con ajustes de 4agujas. Tiro unido en filete sencillo, asentado en recubridora decorativa de 5agujas.Costado y entrepierna unidos en filete sencillo sin asentar. Corte tipo cotilla unido en filete sencillo y asentado en recubridora decorativa. Tiro trasero unido en filete sencillo asentado en recubridora decorativa de 5agujas. Ruedo con elástico de 1cm entalegados y asentados en guía de recubridora a 2agujas. Marquilla talla en nylon pegada en la asentada de la pretina centrada.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 Diseños y colores de acuerdo a la oficina asesora de comunicaciones.</t>
  </si>
  <si>
    <t>PANTALONETA PARA BADMINTON: Pretina incluida de 3,5cm terminada, con elástico de 3cm entalegado y asentada en enresortadora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Pretina incluida de 3,5cm terminada, con elástico de 3cm entalegado y asentada en enresortadora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Logos institucionales y números con sublimación. 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Diseños y colores de acuerdo con las orientaciones de la Oficina Asesora en Comunicaciones del Inder.</t>
  </si>
  <si>
    <t>PANTALONETA PARA BALONMANO: Pretina incluida de 3,5cm terminada, con elástico de 3cm entalegado y asentada en enresortadora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Pretina incluida de 3,5cm terminada, con elástico de 3cm entalegado y asentada en enresortadora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Logos institucionales y números con sublimación.Marquilla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Enumerada así: Debe llevar el número adelante, en la pierna izquierda de acuerdo al numero de las camisetas. Logos institucionales y numeración sublimados, conforme a reglamentación establecida para la disciplina. Diseños y colores de acuerdo con las orientaciones de la Oficina Asesora en Comunicaciones del Inder.</t>
  </si>
  <si>
    <t>PANTALONETA PARA BOXEO AZUL : Pretina de 10cm terminada, con elástico de 10cm entalegado y asentada en resortadora a 4agujas. Corte en unido en filete sencillo y asentado en plana 1aguja con ajuste de 1/16.Tiro delantero unido en filete sencillo y asentado en plana 1aguja con ajuste de 1/16. Tiro trasero unido en filete sencillo y asentado en plana 1aguja con ajuste de 1/16. Ruedo dobladillado a 2,5 cm en recubridora 2agujas 1/8 con hilo T/T. Color rojo y azul.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 permanencia del color ante el lavado y la exposición al sol, permanencia del color ante la transpiración, protección antibacterial que evita malos olores. DE COLOR AZUL. Diseños y colores de acuerdo con las orientaciones de la Oficina Asesora en Comunicaciones del Inder.</t>
  </si>
  <si>
    <t>PANTALONETA PARA BOXEO ROJA: Pretina de 10cm terminada, con elástico de 10cm entalegado y asentada en resortadora a 4agujas. Corte en unido en filete sencillo y asentado en plana 1aguja con ajuste de 1/16.Tiro delantero unido en filete sencillo y asentado en plana 1aguja con ajuste de 1/16. Tiro trasero unido en filete sencillo y asentado en plana 1aguja con ajuste de 1/16. Ruedo dobladillado a 2,5 cm en recubridora 2agujas 1/8 con hilo T/T. Color rojo y azul.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 permanencia del color ante el lavado y la exposición al sol, permanencia del color ante la transpiración, protección antibacterial que evita malos olores.  DE COLOR AZUL. Diseños y colores de acuerdo con las orientaciones de la Oficina Asesora en Comunicaciones del Inder.</t>
  </si>
  <si>
    <t>PANTALONETA PARA TENIS DE CAMPO: Pretina incluida de 3,5cm terminada, con elástico de 3cm entalegado y asentada en enrresortadora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Pretina incluida de 3,5cm terminada, con elástico de 3cm entalegado y asentada en enrresortadora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Logos institucionales y números con sublimación. 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permanencia del color ante el lavado y la exposición al sol, permanencia del color ante la transpiración, protección antibacterial que evita malos olores. Logos institucionales sublimados de acuerdo al diseño, sin numeración. Con Bolsillos amplios y profundos que permitan depositar las bolas de tenis de campo en entrenamientos y competencias. Diseños y colores de acuerdo con las orientaciones de la Oficina Asesora en Comunicaciones del Inder.</t>
  </si>
  <si>
    <t>PANTALONETA PARA TENIS DE MESA: Pretina incluida de 3,5cm terminada, con elástico de 3cm entalegado y asentada en enrresortadora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Pretina incluida de 3,5cm terminada, con elástico de 3cm entalegado y asentada en enrresortadora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Logos institucionales y números con sublimación. 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Diseños y colores de acuerdo con las orientaciones de la Oficina Asesora en Comunicaciones del Inder.</t>
  </si>
  <si>
    <t xml:space="preserve">PANTALONETA PARA VOLEIBOL: Pretina incluida terminada de 3.5cm, con elástico de 3.5cm entalegado y asentada en la parte inferior con recubridora decorativa de 5agujas. Tiro unido en filete sencillo, asentado en recubridora decorativa de 5 agujas. Corte de tipo costadillo unido en filete sencillo asentado en recubridora decorativa, de 5agujas. Costado y entrepierna unidos en filete sencillo sin asentar. Ruedo con dobladillo de 3cm asentado en recubridora a 2agujas 1/8. Corte en el costado, unido en filete sencillo y asentado en recubridora decorativa 5agujas. Tiro trasero unido en filete sencillo y asentado en recubridora decorativa de 5agujas.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y numeración sublimados, conforme a reglamentación establecida para la disciplina. Debe llevar el número adelante, en la pierna izquierda de acuerdo al numero de las camisetas. Diseños y colores de acuerdo con las orientaciones de la Oficina Asesora en Comunicaciones del Inder. </t>
  </si>
  <si>
    <t>SUDADERA PARA AJEDREZ: Pretina incluida de 3,5 cm terminada, la parte interna va en contraste, lleva elástico de 3 cm entalegado enresortadora con ajustes de 2 agujas 1/8 en la parte superior y 2agujas 1/8 en la parte inferior, Bolsillo lateral con caja de 18cm de largo x 1cm de ancho, asentada en plana 1 aguja. Tiro unido en filete sencillo, asentado en plana 1aguja con ajuste de 1/6. Corte de 11 cm en costado y 6cm en el tiro, asentado en plana 2agujas con ajuste de 1/8. Corte en centro, entalegado sin asentar; hacer presillas en la pretina. Costado y entrepierna unidos en filete sencillo sin asentar. Ruedo dobladillado de 2cm terminado en plana 2 agujas con ajuste de 1/8, formando canal para graduador elástico de 3mm; hacer 2 ojales. Terminal de dos huecos para ajustar el elástico, toda la prenda va forrada con malla y se confecciona en filete sencillo.Tela 100% poliéster, Ancho: 150 +/- 4 cm Peso:115 +/- 7,5 g/ m2, Tejido plano ideal para confeccionar prendas deportivas por su resistencia a altas y bajas temperaturas, recubrimiento que impide el paso del agua y permite el paso del aire. Estas telas deben contener las siguientes tecnología: Impermeabilidad, acabado que protege el tejido evitando la absorción de líquidos y partículas, permanencia del color ante el lavado y la exposición al sol, protección solar , permanencia el color ante la transpiración. Diseños y colores de acuerdo con las orientaciones de la Oficina Asesora en Comunicaciones del Inder.</t>
  </si>
  <si>
    <t>TOP- LYCRA  PARA ATLETISMO: Tiro unido en filete sencillo, asentado en recubridora decorativa de 5 agujas, Corte en el costado, unido en filete sencillo y asentado en recubridora decorativa 5agujas. Costado y entrepierna unidos en filete sencillo sin asentar, Ruedo con dobladillo de 3cm asentado en recubridora a 2agujas 1/8, Pretina incluida terminada de 3.5cm, con elástico de 3.5cm entalegado y asentada en la parte inferior con recubridora decorativa de 5agujas. Textil de alto desempeño especialmente diseñado para el segmento de Swimwear y Fitness gracias a su alta composición con Spandex permite libertad de movimiento y brinda seguridad y comodidad al usuario, ideal para la confección de prendas deportivas. Composición 80% Poliéster 20% lycra Ancho:152 +/- 3 cm Peso: 232+/- 12 g/ m2 estas telas deben tener las siguientes tecnologías: permanencia del color ante el lavado y la exposición del sol, permanencia del color ante el contacto con el sudor, protección solar  permanente, elongación y recuperación bidireccional, protección del color en presencia del cloro y sales marinas. Diseños y colores de acuerdo con las orientaciones de la Oficina Asesora en Comunicaciones del Inder.</t>
  </si>
  <si>
    <t>TRUSA CORTA PARA CICLISMO RUTA : Hombros unidos en filete sencillo sin asentar, Cuello y sisa con sesgo abrazado terminado de 1cm, montado en guía de recubridora asentado en plana 1aguja, Pretina incluida, lleva elástico de 3.5cm, entalegado y asentado en recubridora 2agujas en la parte inferior, Tiro delantero unido en filete sencillo y asentado en recubridora decorativa de 5agujas, Corte en unido en filete sencillo y asentado en recubridora decorativa de 5agujas, Costados unidos en filete sencillo sin asentar,  Tiros trasero unido en filete sencillo y asentado en recubridora decorativa de 5agujas, Refuerzo interno en el tiro de la entrepierna, con badana interna, asentado en zigzag, Ruedo dobladillado a 2,5 cm en recubridora 2agujas 1/8 con hilo T/T.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y con una cinta de Silicona elástica en la parte interna del cocido de la pierna para evitar que la trusa se deslice hacia arriba de la pierna. Diseños y colores de acuerdo con las orientaciones de la Oficina Asesora en Comunicaciones del Inder.</t>
  </si>
  <si>
    <t>TRUSA MANGA LARGA PARA GIMNASIA: Cuello redondo con sesgo abrazado de 1cm terminado montado en guía de recubridora a 2agujas 1/8, Manga unidas en filete sencillo sin asentar, Ruedo de manga de 2cm terminado. asentado en recubridora 2 agujas 1/8, Marquilla talla, pegada en el asiento del cuello espalda, centrada. Costados cerrados en filete sencillo, La espalda lleva escote redondo profundo. El ruedo va con elástico de 1cm entalegado y asentado en recubridora a 2agujas.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Diseños y colores de acuerdo a la oficina asesora de comunicaciones.</t>
  </si>
  <si>
    <t>TRUSA PARA PATINAJE: Cuello terminado de 2cm unido en filete sencillo y asentado en recubridora 2 agujas 1/8, Manga ranglan, unidas en filete sencillo y asentadas en recubridora decorativa de 5 agujas, la manga lleva un corte en la sisa, se une en filete sencillo y se asienta en recubridora decorativa a 5 agujas, Corte en costados, LA PARTE LATERAL DE LA LICRA LLEVA UNA TELA EN MALLA TRANSPIRABLE. LA MOLDERIA ESTA DISEÑADA ESPECIALMENTE PARA DEPORTISTAS DE ALTO RENDIMIENTO, la tela no debe ser TRASLUCIDA, unido en filete sencillo y asentado en recubridora decorativa a 5 agujas, Corte en la entrepierna con refuerzo, unido en filete sencillo y asentado en zigzag decorativo, Puños de 2.5cm terminado, entalegado y asentado en recubridora 2 agujas, Ruedo manga con dobladillo de 2cm asentado en zigzag decorativo, Tiro unido en filete sencillo y asentado en recubridora decorativa 5 agujas, Costados en filete sencillo sin asentar. Tela: características de secado rápido,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.LLEVA CREMALLERA INVISIBLE. debe estar ubicado en la parte de adelante.  y con una cinta de Silicona elástica en la parte interna del cocido de la pierna para evitar que la trusa se deslice hacia arriba de la pierna, Logos institucionales sublimados. Diseños y colores de acuerdo con las orientaciones de la Oficina Asesora en Comunicaciones del Inder.</t>
  </si>
  <si>
    <t>TRUSA PARA PESAS: Cuello terminado de 2cm unido en filete sencillo y asentado en recubridora 2agujas 1/8, Manga ranglan, unidas en filete sencillo y asentadas en recubridora decorativa de 5agujas, la manga lleva un corte en la sisa, se une en filete sencillo y se asienta en recubridora decorativa a 5agujas,  Corte en costados, unido en filete sencillo y asentado en recubridora decorativa a 5agujas, Corte en la entrepierna con refuerzo, unido en filete sencillo y asentado en zigzag decorativo, Ruedo manga con dobladillo de 2cm asentado en zigzag decorativo, Ruedo manga con dobladillo de 2cm asentado en zigzag decorativo. Tiro unido en filete sencillo y asentado en recubridora decorativa 5agujas. Costados en filete sencillo sin asentar.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Sin cierre, adelante ni atrás, pero que permita el acceso del cuerpo por la parte superior (cuello)  y con una cinta de Silicona elástica en la parte interna del cocido de la pierna para evitar que la trusa se deslice hacia arriba de la pierna. Logos institucionales sublimados. Diseños y colores de acuerdo con las orientaciones de la Oficina Asesora en Comunicaciones del Inder.</t>
  </si>
  <si>
    <t>TRUSA PARA TRIATHLON: Cuello terminado de 2cm unido en filete sencillo y asentado en recubridora 2agujas 1/8, Manga ranglan, unidas en filete sencillo y asentadas en recubridora decorativa de 5agujas, la manga lleva un corte en la sisa, se une en filete sencillo y se asienta en recubridora decorativa a 5agujas,  Corte en costados, unido en filete sencillo y asentado en recubridora decorativa a 5agujas, Corte en la entrepierna con refuerzo, unido en filete sencillo y asentado en zigzag decorativo, Ruedo manga con dobladillo de 2cm asentado en zigzag decorativo, Ruedo manga con dobladillo de 2cm asentado en zigzag decorativo. Tiro unido en filete sencillo y asentado en recubridora decorativa 5agujas. Costados en filete sencillo sin asentar.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Sin cierre, adelante ni atrás, pero que permita el acceso del cuerpo por la parte superior (cuello)  y con una cinta de Silicona elástica en la parte interna del cocido de la pierna para evitar que la trusa se deslice hacia arriba de la pierna. Logos institucionales sublimados. Diseños y colores de acuerdo con las orientaciones de la Oficina Asesora en Comunicaciones del Inder.</t>
  </si>
  <si>
    <t>TRUSAS PARA LUCHA COLOR AZUL: Cuello con sesgo abrazado, terminado de 1.5cm pegado con guía de recubridora a 2agujas 1/8. Cortes en costados, unido en filete sencillo y asentado en recubridora decorativa a 5agujas. Sesgo terminado de 1.5cm, pegado en guía de recubridora a 2agujas 1/8. Corte en la entrepierna unido en filete sencillo asentado en recubridora decorativa. Costados en filete sencillo sin asentar. Ruedo manga con dobladillo de 2cm asentado en zigzag decorativo. Color rojo o azul.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DEPORTISTAS:   TRUSAS: Cada deportista deberá presentarse a competencia con la trusa reglamentaria, Las trusas podrán tener el color de fondo de preferencia; sin embargo, las marcas rojas y azules son componentes ininterrumpidos de diseño específico para el deporte, deben permanecer intacto de cualquier gráfico, logotipo o identificación de terceros.  Especificación técnica: Cada trusa tendrá un total de tres marcas que consisten en:• Se colocarán dos bandas de 7 cm, una en cada pierna, sobre el borde inferior, por   distinción clara, la marca deberá cubrir la circunferencia de la pierna.• Una banda de 7 cm colocada en la parte posterior de la trusa debajo del nombre del municipio.  y con una cinta de Silicona elástica en la parte interna del cocido de la pierna para evitar que la trusa se deslice hacia arriba de la pierna. Diseños y colores de acuerdo con las orientaciones de la Oficina Asesora en Comunicaciones del Inder.   Estas son las de color azul.</t>
  </si>
  <si>
    <t xml:space="preserve">TRUSAS PARA LUCHA COLOR ROJO: Cuello con sesgo abrazado, terminado de 1.5cm pegado con guía de recubridora a 2agujas 1/8. Cortes en costados, unido en filete sencillo y asentado en recubridora decorativa a 5agujas. Sesgo terminado de 1.5cm, pegado en guía de recubridora a 2agujas 1/8. Corte en la entrepierna unido en filete sencillo asentado en recubridora decorativa. Costados en filete sencillo sin asentar. Ruedo manga con dobladillo de 2cm asentado en zigzag decorativo. Color rojo o azul.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DEPORTISTAS:   TRUSAS: Cada deportista deberá presentarse a competencia con la trusa reglamentaria, Las trusas podrán tener el color de fondo de preferencia; sin embargo, las marcas rojas y azules son componentes ininterrumpidos de diseño específico para el deporte, deben permanecer intacto de cualquier gráfico, logotipo o identificación de terceros.  Especificación técnica: Cada trusa tendrá un total de tres marcas que consisten en:• Se colocarán dos bandas de 7 cm, una en cada pierna, sobre el borde inferior, por   distinción clara, la marca deberá cubrir la circunferencia de la pierna.• Una banda de 7 cm colocada en la parte posterior de la trusa debajo del nombre del municipio.  y con una cinta de Silicona elástica en la parte interna del cocido de la pierna para evitar que la trusa se deslice hacia arriba de la pierna. Diseños y colores de acuerdo con las orientaciones de la Oficina Asesora en Comunicaciones del Inder.  Estas son las de color Rojo. </t>
  </si>
  <si>
    <t>BUSO PORTERO FUTBOL: Logos institucionales sublimados de acuerdo al diseño suministrado por comunicaciones; deben ir en la parte frontal y posterior del buso, marcados con el numero. Composición 100% Pol Ancho:150 +/- 2 cm Peso:140 +/- 5 g/ m2, Cuello redondo, terminado de 1.5cms, lleva un corte en el centro de 7cms, cortes unidos en filete sencillo sin asentar, el cuello se pega en filete sencillo y se asienta en plana 1 aguja con ajuste de 1/16, lleva tapa cuello de 1cms terminado entalegado y asentado en plana 1aguja con ajuste de 1/16, a ambos lados, Mangas montadas en filete sencillo y asentadas en plana 1aguja con ajuste de 1/4, Pieza delantera estampada con sublimación. Costados cerrados en filete sencillo. Ruedo de 2cms terminado. asentado en recubridora 2agujas 1/8, Hombros con adelanto de 2cms, unidos en filete sencillo sin asentar, Ruedo de 2cms terminado. asentado en recubridora 2agujas.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</si>
  <si>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CAMISETA MANGA LARGA CUELLO REDONDO camibuso Cuello redondo, terminado de 1.5cms, unido en  filete sencillo y asentado en plana con ajuste de 1/16, lleva tapa cuello de 1 cms terminado entalegado y asentado en plana 1 aguja con ajuste de 1/16, a ambos lados. Hombros con adelanto de 2 cms, unidos en filete sencillo sin asentar. Pieza delantera estampada con sublimación. Ruedo de 2 cms terminado. asentado en recubridora 2 agujas 1/8.  Mangas montadas en  filete sencillo y asentadas en plana 1aguja con ajuste de 1/4. Costados cerrados en  lete sencillo. Ruedo de 2 cms terminado. Asentado en recubridora 2 agujas 1/8. Marquilla talla, pegada en el asiento de el cuello,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como se muestran en la imagen oficial que se adjunta.</t>
  </si>
  <si>
    <t>CAMISETA PARA FÚTBOL DE SALÓN: Cuello redondo, terminado de 1.5cms, unido en filete sencillo y se asienta en plana 1aguja con ajuste de 1/16; lleva tapa cuello, asentado en plana 1aguja con ajuste de 1/16 a ambos lados. Hombros con adelanto de 2cms, unidos en filete sencillo sin asentar. Ruedo manga dobladillado a 2cms terminado en recubridora 2agujas 1/8. Corte en  lete sencillo sin asentar. Logos institucionales y números con sublimación. Mangas montadas en  lete sencillo, asentadas en plana1aguja con ajuste de 1/4. Costados cerrados en filete sencillo. Ruedo de 2cms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</si>
  <si>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CAMISETA PARA FÚTBOL SALA: Cuello redondo, terminado de 1.5cms, unido en filete sencillo y se asienta en plana 1aguja con ajuste de 1/16; lleva tapa cuello, asentado en plana 1aguja con ajuste de 1/16 a ambos lados. Hombros con adelanto de 2cms, unidos en filete sencillo sin asentar. Ruedo manga dobladillado a 2cms terminado en recubridora 2agujas 1/8. Corte en  filete sencillo sin asentar. Logos institucionales y números con sublimación. Mangas montadas en  filete sencillo, asentadas en plana1aguja con ajuste de 1/4. Costados cerrados en filete sencillo. Ruedo de 2cms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</si>
  <si>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CAMISETA PARA FÚTBOL: Cuello redondo, terminado de 1.5cms, unido en filete sencillo y se asienta en plana 1aguja con ajuste de 1/16; lleva tapa cuello, asentado en plana 1aguja con ajuste de 1/16 a ambos lados. Hombros con adelanto de 2cms, unidos en filete sencillo sin asentar. Ruedo manga dobladillado a 2cms terminado en recubridora 2agujas 1/8. Corte en  lete sencillo sin asentar. Logos institucionales y números con sublimación. Mangas montadas en  lete sencillo, asentadas en plana1aguja con ajuste de 1/4. Costados cerrados en filete sencillo. Ruedo de 2cms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</si>
  <si>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CAMISETA PARA VOLEIBOL: Cuello redondo, terminado de 1.5cms, unido en filete sencillo y se asienta en plana 1aguja con ajuste de 1/16; lleva tapa cuello, asentado en plana 1aguja con ajuste de 1/16 a ambos lados. Hombros con adelanto de 2cms, unidos en filete sencillo sin asentar. Costados cerrados en filete sencillo. Sisa con sesgo abrazado, terminado de 1cms asentado en guía de recubridora a 1aguja.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</si>
  <si>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CAMISETA SISA PARA ATLETISMO: Cuello redondo, terminado de 1.5cms, unido en filete sencillo y se asienta en plana 1 aguja con ajuste de 1/16; lleva tapa cuello, asentado en plana 1 aguja con ajuste de 1/16 a ambos lados. Hombros con adelanto de 2 cms, unidos en filete sencillo sin asentar. Pieza delantera con sublimación. Costados cerrados en  lete sencillo. Sisa con sesgo abrazado, terminado de 1 cms asentado en guía de recubridora a 1 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Esta va sin numero. Colores, logos y marcación según las especificaciones suministradas por la Oficina Asesora de Comunicaciones del INDER Medellín.</t>
  </si>
  <si>
    <t>CAMISETA SISA PARA BALONCESTO: Cuello redondo, terminado de 1.5cms, unido en filete sencillo y se asienta en plana 1 aguja con ajuste de 1/16; lleva tapa cuello, asentado en plana 1 aguja con ajuste de 1/16 a ambos lados. Hombros con adelanto de 2 cms, unidos en filete sencillo sin asentar. Costados cerrados en filete sencillo. Sisa con sesgo abrazado, terminado de 1 cms asentado en guía de recubridora a 1 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</si>
  <si>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LICRA CORTA PARA VOLEIBOL: Pretina incluida terminada de 3.5cms, con elastico de 3.5cms entalegado y asentada en la parte inferior con recubridora decorativa de 5agujas. Tiro unido en filete sencillo, asentado en recubridora decorativa de 5 agujas. Corte de tipo costadillo unido en  filete sencillo asentado en recubridora decorativa, de 5agujas. Ruedo con dobladillo de 3cms asentado en recubridora a 2agujas 1/8. Lycra completa (corta), con ruedo y resorte. Textil de alto desempeño especialmente diseñado para el segmento de Swimwear y Fitness gracias a su alta composición con Spandex permite libertad de movimiento y brinda seguridad y comodidad al usuario, ideal para la confección de prendas deportivas. Composicion 80% Poliester 20% lycran Ancho:152 +/- 3 cm Peso: 232+/- 12 g/ m2, Textil de Alto desempeño desarrollado con elongación bidireccional, debido a su construccion compuesta por fibras elásticas que permiten mayor ajuste, comfort y libertad de movimiento. estas tela debe tener las siguientes tecnologias: permanencia del color ante el lavado y la exposicion del sol, permanencia del color ante el contacto con el sudor, proteccion solar UPF-35 permanente, elongacion y recuperacion bidireccional, proteccion del color en presencia del cloro y sales marinas. Colores, logos y marcación según las especificaciones suministradas por la Oficina Asesora de Comunicaciones del INDER Medellín.</t>
  </si>
  <si>
    <t xml:space="preserve">PANTALONETA PARA FÚTBOL DE SALÓN: Pretina incluida de 3,5cms terminada, con elástico de 3cms entalegado y asentada en enrresortadora a 2agujas de 1/4 a ambos lados, lleva 2 ojales en la parte interna para cordón interno. Tiro delantero unido en  filette sencillo y asentado en plana 1aguja con ajuste de 1/16. Tiros trasero unido en  lete sencillo y asentado en plana 1aguja con ajuste de 1/16. Ruedo dobladillado a 2,5 cms en recubridora 2 agujas 1/8. En la pretina interna lleva jareta. Pretina incluida de 3,5cms terminada, con elástico de 3cms entalegado y asentada en enrresortadora a 2agujas de 1/4 a ambos lados, lleva 2 ojales en la parte interna para cordón interno. Tiros trasero unido en  filete sencillo y asentado en plana 1aguja con ajuste de 1/16. Ruedo dobladillado a 2,5 cms en recubridora 2 agujas 1/8. Tiro delantero unido en  filette sencillo y asentado en plana 1 aguja con ajuste de 1/16.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 </t>
  </si>
  <si>
    <t>PANTALONETA PARA FÚTBOL SALA: Pretina incluida de 3,5cms terminada, con elástico de 3cms entalegado y asentada en enrresortadora a 2agujas de 1/4 a ambos lados, lleva 2 ojales en la parte interna para cordón interno. Tiro delantero unido en  filette sencillo y asentado en plana 1aguja con ajuste de 1/16. Tiros trasero unido en  lete sencillo y asentado en plana 1aguja con ajuste de 1/16. Ruedo dobladillado a 2,5 cms en recubridora 2 agujas 1/8. En la pretina interna lleva jareta. Pretina incluida de 3,5cms terminada, con elástico de 3cms entalegado y asentada en enrresortadora a 2agujas de 1/4 a ambos lados, lleva 2 ojales en la parte interna para cordón interno. Tiros trasero unido en  filete sencillo y asentado en plana 1aguja con ajuste de 1/16. Ruedo dobladillado a 2,5 cms en recubridora 2 agujas 1/8. Tiro delantero unido en  filette sencillo y asentado en plana 1 aguja con ajuste de 1/16.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t>
  </si>
  <si>
    <t>PANTALONETA PARA FÚTBOL: Pretina incluida de 3,5cms terminada, con elástico de 3cms entalegado y asentada en enrresortadora a 2agujas de 1/4 a ambos lados, lleva 2 ojales en la parte interna para cordón interno. Tiro delantero unido en  filette sencillo y asentado en plana 1aguja con ajuste de 1/16. Tiros trasero unido en  lete sencillo y asentado en plana 1aguja con ajuste de 1/16. Ruedo dobladillado a 2,5 cms en recubridora 2 agujas 1/8. En la pretina interna lleva jareta. Pretina incluida de 3,5cms terminada, con elástico de 3cms entalegado y asentada en enrresortadora a 2agujas de 1/4 a ambos lados, lleva 2 ojales en la parte interna para cordón interno. Tiros trasero unido en filete sencillo y asentado en plana 1aguja con ajuste de 1/16. Ruedo dobladillado a 2,5 cms en recubridora 2 agujas 1/8. Tiro delantero unido en  filette sencillo y asentado en plana 1 aguja con ajuste de 1/16.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Colores, logos y marcación según las especificaciones suministradas por la Oficina Asesora de Comunicaciones del INDER Medellín. </t>
  </si>
  <si>
    <t>PETOS: Cuello con sesgo abrazado de 1.5cms terminado asentado en guía de recubridora 1aguja. Toda la prenda lleva sesgo abrazado de 1.5cms terminado asentado en guía de recubridora 1aguja. Hombros unidos en filete sencillo sin asetar. Elástico de 3.0cms x 15cms, pegado en plana a nivel de la cintura. Marquilla talla en nylon pegada en la asentada de la pretina centrada. Base resistente a altas temperaturas para ser sometida a procesos de estampación por transfer. Ancho:151 +/- 3 cm. Peso:138 +/- 8 g/ m2. 100% Poliéster. tecnologías de permanencia de color, transporte de humedad, permanencia del color ante la transpiración y protección solar .. Numeración de 1 al 10 trasera. Paquete x 10 unidades. Colores, logos y marcación según las especificaciones suministradas por la Oficina Asesora de Comunicaciones del INDER Medellín.</t>
  </si>
  <si>
    <t>BUSO PARA BICICROS: Logo delantero y trasero en sublimación de acuerdo al diseño suministrado por la oficina de comunicaciones, Cuello redondo, terminado de 1.5cm, unido en filete sencillo y asentado en plana con ajuste de 1/16, lleva tapa cuello de 1cm terminado entalegado y asentado en plana 1aguja con ajuste de 1/16, a ambos lados. Hombros con adelanto de 2cm, unidos en filete sencillo sin asentar. Cortes unidos en filete sencillo y asentados en recubridora a 3agujas. Mangas montadas en filete sencillo y asentadas en plana 1aguja con ajuste de 1/4. Ruedo de 2cm terminado. asentado en recubridora 2agujas 1/8. Coderas con refuerzo en la misma tela, guata liviana interna, entalegada y asentada en plana 1aguja con ajuste de 1/16, lleva pespuntes irregulares para asentar la guata.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 permanencia del color ante el lavado y la exposición al sol, permanencia del color ante la transpiración, protección antibacterial que evita malos olores. Se debe aplicar las siguientes normas internacionales: Diseños y colores de acuerdo con las orientaciones de la Oficina Asesora en Comunicaciones del Inder.</t>
  </si>
  <si>
    <t>BUSO PARA CICLOMONTAÑISMO:  Logo delantero y trasero en sublimación de acuerdo al diseño suministrado por la oficina de comunicaciones, Cuello redondo, terminado de 1.5cm, unido en filete sencillo y asentado en plana con ajuste de 1/16, lleva tapa cuello de 1cm terminado entalegado y asentado en plana 1aguja con ajuste de 1/16, a ambos lados. Hombros con adelanto de 2cm, unidos en filete sencillo sin asentar. Cortes unidos en filete sencillo y asentados en recubridora a 3agujas. Mangas montadas en filete sencillo y asentadas en plana 1aguja con ajuste de 1/4. Ruedo de 2cm terminado. asentado en recubridora 2agujas 1/8. Coderas con refuerzo en la misma tela, guata liviana interna, entalegada y asentada en plana 1aguja con ajuste de 1/16, lleva pespuntes irregulares para asentar la guata.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 permanencia del color ante el lavado y la exposición al sol, permanencia del color ante la transpiración, protección antibacterial que evita malos olores.  Diseños y colores de acuerdo con las orientaciones de la Oficina Asesora en Comunicaciones del Inder.</t>
  </si>
  <si>
    <t xml:space="preserve">CAMISA 3/4 PARA BEISBOL Y SOFTBOL: Cuello redondo terminado de 1.5cm unido en filete sencillo, asentado en plana 1aguja 1/16, lleva tapa cuello en contraste, asentado en plana a 1aguja a ambos lados. Manga ranglan, unida en filete sencillo sin asentar. Costados cerrados en filete sencillo. Ruedo de 2cm terminado. asentado en recubridora 2 agujas 1/8.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 permanencia del color ante el lavado y la exposición al sol, permanencia del color ante la transpiración, protección antibacterial que evita malos olores.  Enumerada así: Numeración grande del 1 al 99 en la parte posterior). Diseños y colores de acuerdo con las orientaciones de la Oficina Asesora en Comunicaciones del Inder. </t>
  </si>
  <si>
    <t>CAMISA DE BEISBOL DE COMPETENCIA: Camisa con cerrado delantero en botones, tipo béisbol, con Cuello en V terminado de 1.5cm unido en filete sencillo, asentado en plana 1aguja 1/16, lleva tapa cuello en contraste, asentado en plana a 1aguja a ambos lados. Manga ranglan, unida en filete sencillo sin asentar. Costados cerrados en filete sencillo. Ruedo de 2cm terminado, asentado en recubridora 2 agujas 1/8.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o cosido. 100% Poliéster con tejido punto, no tejido, ancho de 151+- 2 cm, ancho cortable 149+- 2 cm, peso de 210 +- 10 g/m2. Con tecnología que permita elongación y recuperación para el deportista. Tecnología que permita elongación y recuperación de la tela. Enumerada así: Numeración grande del 1 al 99 en la parte posterior). Diseños y colores de acuerdo con las orientaciones de la Oficina Asesora en Comunicaciones del Inder.</t>
  </si>
  <si>
    <t>CAMISETA DE COMPETENCIA PARA AJEDREZ Y BADMINTON CUELLO CAMISERO: Cuello camisero, tipo polo, terminado de 1.5cm, unido en filete sencillo y se asienta en plana 1aguja con ajuste de 1/16; lleva tapa cuello, asentado en plana 1aguja con ajuste de 1/16 a ambos lados. Hombros con adelanto de2cm, unidos en filete sencillo sin asentar. Ruedo manga dobladillado a 2cm terminado en recubridora 2agujas 1/8. Mangas montadas en filete sencillo y asentadas en plana 1 aguja con ajuste de 1/4. Costados cerrados en filete sencillo. Ruedo de 2cm terminado. asentado en recubridora 2 agujas 1/8.Tela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como se muestran en el diseño. Son las mismas características de la camiseta de competencia de deportes de conjunto pero con cuello camisero. Diseños y colores de acuerdo a la oficina asesora de comunicaciones.</t>
  </si>
  <si>
    <t>CAMISETA DE COMPETENCIA PARA BADMINTON CUELLO CAMISERO: 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Corte en filete sencillo sin asentar. Mangas montadas en filete sencillo, asentadas en plana1aguja con ajuste de 1/4. Costados cerrados en filete sencillo.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Se debe aplicar las siguientes normas internacionales. Logos institucionales, Cada camiseta deberá llevar el apellido de los deportistas (7 cms de alto) y el nombre del municipio Medellín (5 cms de alto) en la parte de atrás y superior de la camiseta y de manera horizontal. Diseños y colores de acuerdo con las orientaciones de la Oficina Asesora en Comunicaciones del Inder.</t>
  </si>
  <si>
    <t>CAMISETA DE COMPETENCIA PARA TENIS DE CAMPO CUELLO CAMISERO: 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Corte en filete sencillo sin asentar. Mangas montadas en filete sencillo, asentadas en plana1aguja con ajuste de 1/4. Costados cerrados en filete sencillo.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diseños y colores de acuerdo con las orientaciones de la Oficina Asesora en Comunicaciones del Inder.</t>
  </si>
  <si>
    <t>CAMISETA PARA BALONMANO: 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Corte en filete sencillo sin asentar. Mangas montadas en filete sencillo, asentadas en plana1aguja con ajuste de 1/4. Costados cerrados en filete sencillo.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de acuerdo al diseño, enumerada así: Numeración grande en la parte posterior y pequeño centrado de 15 cm en la parte frontal. pueden ser desde el número 2 hasta  el 11 y del 13 hasta el 99 sin restricción  Nota. los números 1 y 12 serian proyectados para los uniformes de porteros. Diseños y colores de acuerdo con las orientaciones de la Oficina Asesora en Comunicaciones del Inder.</t>
  </si>
  <si>
    <t>CAMISETA PARA RUGBY: Camiseta tipo polo con refuerzo triple en el cuello 100% sublimada, y triple refuerzo en todas las costuras. Terminado de 2cm, unido en filete puntada seguridad, asentado en plana 2agujas con ajuste de 1/8, lleva tira tapa cuello en el contorno, para reforzar el cuello. Hombros con adelanto de 2cm, unidos en filete puntada seguridad, con sesgo en la parte interna para reforzar las costuras. El sesgo va asentado en plana 1aguja con ajuste de 1/16, a ambos lados. Ruedo manga dobladillado a 2cm terminado en recubridora 2agujas 1/8. Corte en filete puntada seguridad. Mangas montadas en filete puntada seguridad, asentada en plana1aguja con ajuste de 1/4. Lleva sesgo interno de 1cm terminado, para reforzar las costuras, y va asentado en plana 1aguja con ajuste de 1/16 a ambos lados.  En tela ASTOR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 permanencia del color ante el lavado y la exposición al sol, permanencia del color ante la transpiración, protección antibacterial que evita malos olores.DISEÑO AJUSTADO NO HOLGADO. Enumerada así: Numeración grande en la parte posterior y pequeño centrado de 15 cm en la parte frontal. pueden ser desde el número 2 hasta  el 11 y del 13 hasta el 50 sin restricción  Nota. los números 1 y 12 serian proyectados para los uniformes de porteros. Diseños y colores de acuerdo con las orientaciones de la Oficina Asesora en Comunicaciones del Inder.</t>
  </si>
  <si>
    <t>CAMISETA SISA PARA BOXEO AZUL: Cuello redondo, terminado de 1.5cm, unido en filete sencillo y se asienta en plana 1aguja con ajuste de 1/16; lleva tapa cuello, asentado en plana 1aguja con ajuste de 1/16 a ambos lados. Hombros con adelanto de 2cm, unidos en filete sencillo sin asentar. Costados cerrados en filete sencillo. Sisa con sesgo abrazado, terminado de 1cm asentado en guía de recubridora a 1aguja.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de acuerdo al diseño, Enumerada así: Diseños y colores de acuerdo con las orientaciones de la Oficina Asesora en Comunicaciones del Inder.</t>
  </si>
  <si>
    <t>CAMISETA SISA PARA BOXEO ROJO: Cuello redondo, terminado de 1.5cm, unido en filete sencillo y se asienta en plana 1aguja con ajuste de 1/16; lleva tapa cuello, asentado en plana 1aguja con ajuste de 1/16 a ambos lados. Hombros con adelanto de 2cm, unidos en filete sencillo sin asentar. Costados cerrados en filete sencillo. Sisa con sesgo abrazado, terminado de 1cm asentado en guía de recubridora a 1aguja.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de acuerdo al diseño, Enumerada así: Diseños y colores de acuerdo con las orientaciones de la Oficina Asesora en Comunicaciones del Inder.</t>
  </si>
  <si>
    <t>SUDADERA TEJO: "Pretina incluida de 3,5 cm terminada, la parte interna va en contraste, lleva elástico de 3 cm entalegado enresortadora con ajustes de 2 agujas 1/8 en la parte superior y 2agujas 1/8 en la parte inferior, Bolsillo lateral con caja de 18cm de largo x 1cm de ancho, asentada en plana 1 aguja. Tiro unido en filete sencillo, asentado en plana 1aguja con ajuste de 1/6. Corte de 11 cm en costado y 6cm en el tiro, asentado en plana 2agujas con ajuste de 1/8. Corte en centro, entalegado sin asentar; hacer presillas en la pretina. Costado y entrepierna unidos en filete sencillo sin asentar. Ruedo dobladillado de 2cm terminado en plana 2 agujas con ajuste de 1/8, formando canal para graduador elástico de 3mm; hacer 2 ojales. Terminal de dos huecos para ajustar el elástico, toda la prenda va forrada con malla y se confecciona en filete sencillo. Tela 100% poliéster, Ancho: 150 +/- 4 cm Peso:115 +/- 7,5 g/ m2, Tejido plano ideal para confeccionar prendas deportivas por su resistencia a altas y bajas temperaturas, recubrimiento que impide el paso del agua y permite el paso del aire. Estas telas deben contener las siguientes tecnología: Impermeabilidad, acabado que protege el tejido evitando la absorción de líquidos y partículas, permanencia del color ante el lavado y la exposición al sol, protección solar, permanencia el color ante la transpiración. Diseños y colores de acuerdo con las orientaciones de la Oficina Asesora en Comunicaciones del Inder."</t>
  </si>
  <si>
    <t>CAMISETA SISA PARA GIMNASIA: Cuello redondo, terminado de 1.5cm, unido en filete sencillo y se asienta en plana 1aguja con ajuste de 1/16; lleva tapa cuello, asentado en plana 1aguja con ajuste de 1/16 a ambos lados.Costados cerrados en filete sencillo, Ruedo de 2cm terminado. asentado en recubridora 2agujas 1/8, Hombros con adelanto de 2cm, unidos en filete sencillo sin asentar. Textil de alto desempeño especialmente diseñado para el segmento de Swimwear y Fitness gracias a su alta composición con Spandex permite libertad de movimiento y brinda seguridad y comodidad al usuario, ideal para la confección de prendas deportivas. Composición 80% Poliéster 20% lycran Ancho:152 +/- 3 cm Peso: 232+/- 12 g/ m2, Textil de Alto desempeño desarrollado con elongación bidireccional, debido a su construcción compuesta por fibras elásticas que permiten mayor ajuste, confort y libertad de movimiento. Estas telas deben tener las siguientes tecnologías: permanencia del color ante el lavado y la exposición del sol, permanencia del color ante el contacto con el sudor, protección solar permanente, elongación y recuperación bidireccional, protección del color en presencia del cloro y sales marinas.   Diseños y colores de acuerdo a la oficina asesora de comunicaciones.</t>
  </si>
  <si>
    <t xml:space="preserve">CAMISETA SISA PARA VOLEIPLAYA : Cuello redondo, terminado de 1.5cm, unido en filete sencillo y se asienta en plana 1aguja con ajuste de 1/16; lleva tapa cuello, asentado en plana 1aguja con ajuste de 1/16 a ambos lados. Hombros con adelanto de 2cm, unidos en filete sencillo sin asentar. Costados cerrados en filete sencillo. Sisa con sesgo abrazado, terminado de 1cm asentado en guía de recubridora a 1aguja.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de acuerdo al diseño, Enumerada así: Numeración grande en la parte posterior y pequeño centrado de 15 cm en la parte frontal. Para voleiplaya la numeración seria 1 y 2 . Diseños y colores de acuerdo con las orientaciones de la Oficina Asesora en Comunicaciones del Inder. </t>
  </si>
  <si>
    <t>CAMISETA TEJO: 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Mangas montadas en filete sencillo y asentadas en plana 1 aguja con ajuste de 1/4. Costados cerrados en filete sencillo. Ruedo de 2cm terminado. asentado en recubridora 2 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como se muestran en el diseño. Numeración: en la parte posterior de la prenda del numero 1 al numero 6. Cada digito debe tener un tamaño de 15 centímetros de ancho y 20 centímetros de alto. En la parte anterior de la prenda, a la altura del esternón el digito debe tener un tamaño de 8 centímetros de ancho y 10 centímetros de alto. Desde el 1 al 8.  Diseños y colores de acuerdo con las orientaciones de la Oficina Asesora en Comunicaciones del Inder.</t>
  </si>
  <si>
    <t>CAMISETA TIRO CON ARCO: Cuello redondo, terminado de 1.5cm, unido en filete sencillo y se asienta en plana 1aguja con ajuste de 1/16; lleva tapa cuello, asentado en plana 1aguja con ajuste de 1/16 a ambos lados. Hombros con adelanto de 2cm, unidos en filete sencillo sin asentar. Ruedo manga dobladillado a 2cm terminado en recubridora 2agujas 1/8. Corte en filete sencillo sin asentar. Mangas montadas en filete sencillo, asentadas en plana1aguja con ajuste de 1/4. Costados cerrados en filete sencillo. Ruedo de 2cm terminado. asentado en recubridora 2agujas 1/8.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Cada camiseta deberá llevar el apellido de los deportistas (7 cms de alto) y el nombre del municipio Medellín (5 cms de alto) en la parte de atrás y superior de la camiseta y de manera horizontal. Diseños y colores de acuerdo con las orientaciones de la Oficina Asesora en Comunicaciones del Inder.</t>
  </si>
  <si>
    <t>CAMISETA ULTIMATE MANGA SISA: Cuello redondo, terminado de 1.5cm, unido en filete sencillo y se asienta en plana 1aguja con ajuste de 1/16; lleva tapa cuello, asentado en plana 1aguja con ajuste de 1/16 a ambos lados. Hombros con adelanto de 2cm, unidos en filete sencillo sin asentar. Pieza delantera con sublimación. Costados cerrados en filete sencillo. Sisa con sesgo abrazado, terminado de 1cm asentado en guía de recubridora a 1aguja.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Diseños y colores de acuerdo con las orientaciones de la Oficina Asesora en Comunicaciones del Inder.</t>
  </si>
  <si>
    <t>CAMISETA UNISEX PARA CICLISMO RUTA: Cuello entalegado y asentado en plana 1aguja con ajuste de 1/4, lleva tapa cuello, asentado en plana 1aguja a ambos lados con ajuste de 1/16, mangas montadas en filete sencillo y asentadas en recubridora decorativa de 5agujas, logos con sublimación, Costados cerrados en filete sencillo, sin asentar, ruedo de 2cm terminado. asentado en recubridora 2agujas 1/8, ruedo manga dobladillado a 2cm terminado en recubridora 2agujas 1/8, Cierre entalegado con falso interno, asentado en plana 1aguja con ajuste de 1/16, a ambos lados, Bolsillo parche don dobladillo de 1cm en la boca de bolsillo, en plana 2agujas, el bolsillo se asienta, cada 15cm en recubridora decorativa de 5agujas, para que forme 3 bolsillos. Textil de alto desempeño especial para ciclismo, maneja permanencia del color ante la sudoración, transporte de humedad, protección solar UPF-30-50, protección antibacterial que evita los malos olores, por la naturaleza química de la fibra, tiene muy buen desempeño a la estampación por transfer.  Composición 100% Poliéster Ancho:166 +/- 2 cm Peso:132+/- 6 g/ m2,. Diseños y colores de acuerdo con las orientaciones de la Oficina Asesora en Comunicaciones del Inder.</t>
  </si>
  <si>
    <t>LYCRA A LA RODILLA ATLETISMO HOMBRE: Pretina incluida terminada de 3.5cm, con elástico de 3.5cm entalegado y asentada en la parte inferior con recubridora decorativa de 5agujas. Tiro unido en filete sencillo, asentado en recubridora decorativa de 5 agujas. Corte de tipo costadillo unido en filete sencillo asentado en recubridora decorativa, de 5agujas. Ruedo con dobladillo de 3cm asentado en recubridora a 2agujas 1/8. Lycra completa (corta), con ruedo y resorte. Textil de alto desempeño especialmente diseñado para el segmento de Swimwear y Fitness gracias a su alta composición con Spandex permite libertad de movimiento y brinda seguridad y comodidad al usuario, ideal para la confección de prendas deportivas. Composición 80% Poliéster 20% lycra Ancho:152 +/- 3 cm Peso: 232+/- 12 g/ m2, Textil de Alto desempeño desarrollado con elongación bidireccional, debido a su construcción compuesta por fibras elásticas que permiten mayor ajuste, confort y libertad de movimiento. Estas telas deben tener las siguientes tecnologías: permanencia del color ante el lavado y la exposición del sol, permanencia del color ante el contacto con el sudor, protección solar UPF-35 permanente, elongación y recuperación bidireccional, protección del color en presencia del cloro y sales marinas. El largo debe ser a la rodilla. Diseños y colores de acuerdo con las orientaciones de la Oficina Asesora en Comunicaciones del Inder.</t>
  </si>
  <si>
    <t>LYCRA CORTA NEGRA PARA ATLETISMO: Pretina incluida terminada de 3.5cm, con elástico de 3.5cm entalegado y asentada en la parte inferior con recubridora decorativa de 5agujas. Tiro unido en filete sencillo, asentado en recubridora decorativa de 5 agujas. Corte de tipo costadillo unido en filete sencillo asentado en recubridora decorativa, de 5agujas. Ruedo con dobladillo de 3cm asentado en recubridora a 2agujas 1/8. Lycra completa (corta), con ruedo y resorte. Textil de alto desempeño especialmente diseñado para el segmento de Swimwear y Fitness gracias a su alta composición con Spandex permite libertad de movimiento y brinda seguridad y comodidad al usuario, ideal para la confección de prendas deportivas. Composición 80% Poliéster 20% lycra Ancho:152 +/- 3 cm Peso: 232+/- 12 g/ m2, Textil de Alto desempeño desarrollado con elongación bidireccional, debido a su construcción compuesta por fibras elásticas que permiten mayor ajuste, confort y libertad de movimiento. Estas telas deben tener las siguientes tecnologías: permanencia del color ante el lavado y la exposición del sol, permanencia del color ante el contacto con el sudor, protección solar UPF-35 permanente, elongación y recuperación bidireccional, protección del color en presencia del cloro y sales marinas. El largo debe ser a la rodilla. Diseños y colores de acuerdo con las orientaciones de la Oficina Asesora en Comunicaciones del Inder.</t>
  </si>
  <si>
    <t>PANTALON LARGO NEGRO PARA PORTERO: Pretina terminada de 4cm, con elástico de 4cm entalegado y asentada en enresortadora a 4agujas, Ruedo de 1.5cm asentado en plana 1aguja. Tiro trasero unido en filete puntada, seguridad asentado en plana a 2agujas con ajuste de 1/4, Tiro embonado entalegado y asentado en plana 1aguja con ajuste de 1/16, Corte en la entrepierna con refuerzo, unido en filete puntada seguridad y asentado en plana 1aguja con ajuste de 1/16, Entrepierna en filete puntada seguridad asentado en plana a 2agujas, Corte en costados con refuerzo, la pieza va doble y en la parte interna lleva guata, el corte va unido en filete puntada seguridad asentado en plana a 1aguja con ajuste de 1/4,  pieza tipo rodillera con guata interna, entalegada y asentada en plana a 3agujas, Costados en filete puntada de seguridad sin asentar, Cortes unidos en filete puntada seguridad asentados en plana 1aguja con ajuste de 1/4. Tela: composición 100% Poliéster Ancho: 163 +/- 4 cm Peso: 197 +/- 10 g/ m2, Textil de Alto Desempeño desarrollado con una alta resistencia ante la presión lo que lo hace un textil con una alta durabilidad, garantizando prendas más resistentes y ligeras durante la actividad física. Textil con doble textura dada por su composición y un proceso de napeado en el interior, especialmente diseñado para la confección de prendas deportivas, estas telas deben tener las siguientes tecnologías: permanencia del color ante la sudoración, permanencia del color ante la exposición del sol y agua,  protección solar UPF-30-50, impermeabilidad y control de temperatura. Diseños y colores de acuerdo con las orientaciones de la Oficina Asesora en Comunicaciones del Inder. Nota: El color debe ser diferente al color de los uniformes de jugadores de campo que no sea negro.</t>
  </si>
  <si>
    <t>PANTALON PARA BICICROS-CICLOMONTAÑISMO: Pantalón de bmx y ciclo montañismo DH especializado color negro, el cual se destaca por si ligereza y elasticidad en puntos estratégicos que permitan la movilidad sobre las bicicletas. Tela Poliéster 600D. El poliéster 600D es un tejido de poliéster duradero y resistente al agua. Es 40% más grueso que otras marcas, resistente a las altas temperaturas y los rayos UV, y no se decolora Estas telas deben tener las siguientes tecnologías: permanencia del color ante la sudoración, permanencia del color ante la exposición del sol y agua, protección solar . Prenda con un cómodo forro de malla que mantiene fresco y cómodo al deportista. La elasticidad lo permite los diferentes paneles elásticos multidireccionales, cremallera de alta calidad, en las rodillas debe llevar una preforma ergonómica que se adapte a la mayoría de los protectores, con cierre de ajuste fácil en la cintura a través de sistema de trinquete, bota ajustada y los puños de la pierna también son elásticos o con cierre. Diseños y colores de acuerdo con las orientaciones de la Oficina Asesora en Comunicaciones del Inder</t>
  </si>
  <si>
    <t>PANTALON PARA GIMNASIA: Pretina incluida de 3,5cm terminada, con elástico de 3.5cm, entalegado y asentado en resortadora con ajustes de 4agujas. Tiro unido en filete sencillo, asentado en recubridora decorativa de 5agujas.Costado y entrepierna unidos en filete sencillo sin asentar. Corte tipo cotilla unido en filete sencillo y asentado en recubridora decorativa. Tiro trasero unido en filete sencillo asentado en recubridora decorativa de 5agujas. Ruedo con elástico de 1cm entalegados y asentados en guía de recubridora a 2agujas. Marquilla talla en nylon pegada en la asentada de la pretina centrada.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Diseños y colores de acuerdo a la oficina asesora de comunicaciones.</t>
  </si>
  <si>
    <t>PANTALONETA CORTA: Pretina incluida de 3,5cm terminada, con elástico de 3cm entalegado y asentada en enrresortadora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Bolsillo a cada lado, con elástico de 3cm entalegado y asentada en enrresortadora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y diseño de acuerdo con indicaciones de la Oficina Asesora de Comunicaciones</t>
  </si>
  <si>
    <t>PANTALONETA CORTA PARA ATLETISMO: Tela 100% poliéster, textil de alto desempeño con alta durabilidad al roce, repele alto liquido como partículas de suciedad, tiene permanencia del color al exposición del sol y el agua, tiene protección solar .,.en diseño tipo mariposa sin marcación de números. Logos institucionales sublimados de acuerdo al diseño, Diseños y colores de acuerdo con las orientaciones de la Oficina Asesora en Comunicaciones del Inder.</t>
  </si>
  <si>
    <t>PANTALONETA PARA BADMINTON: Pretina incluida de 3,5cm terminada, con elástico de 3cm entalegado y asentada en enresortadora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Pretina incluida de 3,5cm terminada, con elástico de 3cm entalegado y asentada en enresortadora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Logos institucionales y números con sublimación. 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Diseños y colores de acuerdo con las orientaciones de la Oficina Asesora en Comunicaciones del Inder.</t>
  </si>
  <si>
    <t>PANTALONETA PARA BALONMANO: Pretina incluida de 3,5cm terminada, con elástico de 3cm entalegado y asentada en enresortadora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Pretina incluida de 3,5cm terminada, con elástico de 3cm entalegado y asentada en enresortadora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Logos institucionales y números con sublimación.Marquilla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olores.Enumerada así: Debe llevar el número adelante, en la pierna izquierda de acuerdo al numero de las camisetas. Logos institucionales y numeración sublimados, conforme a reglamentación establecida para la disciplina. Diseños y colores de acuerdo con las orientaciones de la Oficina Asesora en Comunicaciones del Inder.</t>
  </si>
  <si>
    <t>PANTALONETA PARA BOXEO ROJA: Pretina de 10cm terminada, con elástico de 10cm entalegado y asentada en resortadora a 4agujas. Corte en unido en filete sencillo y asentado en plana 1aguja con ajuste de 1/16.Tiro delantero unido en filete sencillo y asentado en plana 1aguja con ajuste de 1/16. Tiro trasero unido en filete sencillo y asentado en plana 1aguja con ajuste de 1/16. Ruedo dobladillado a 2,5 cm en recubridora 2agujas 1/8 con hilo T/T. Color rojo y azul.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en su tela: Transporte de humedad, protección solar, permanencia del color ante el lavado y la exposición al sol, permanencia del color ante la transpiración, protección antibacterial que evita malos olores.  DE COLOR AZUL. Diseños y colores de acuerdo con las orientaciones de la Oficina Asesora en Comunicaciones del Inder.</t>
  </si>
  <si>
    <t>PANTALONETA PARA TENIS DE CAMPO: Pretina incluida de 3,5cm terminada, con elástico de 3cm entalegado y asentada en enrresortadora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Pretina incluida de 3,5cm terminada, con elástico de 3cm entalegado y asentada en enrresortadora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Logos institucionales y números con sublimación. 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de acuerdo al diseño, sin numeración. Con Bolsillos amplios y profundos que permitan depositar las bolas de tenis de campo en entrenamientos y competencias. Diseños y colores de acuerdo con las orientaciones de la Oficina Asesora en Comunicaciones del Inder.</t>
  </si>
  <si>
    <t>PANTALONETA PARA TENIS DE MESA: Pretina incluida de 3,5cm terminada, con elástico de 3cm entalegado y asentada en enrresortadora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Pretina incluida de 3,5cm terminada, con elástico de 3cm entalegado y asentada en enrresortadora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Logos institucionales y números con sublimación. 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sublimados. Diseños y colores de acuerdo con las orientaciones de la Oficina Asesora en Comunicaciones del Inder.</t>
  </si>
  <si>
    <t xml:space="preserve">PANTALONETA PARA VOLEIBOL: Pretina incluida terminada de 3.5cm, con elástico de 3.5cm entalegado y asentada en la parte inferior con recubridora decorativa de 5agujas. Tiro unido en filete sencillo, asentado en recubridora decorativa de 5 agujas. Corte de tipo costadillo unido en filete sencillo asentado en recubridora decorativa, de 5agujas. Costado y entrepierna unidos en filete sencillo sin asentar. Ruedo con dobladillo de 3cm asentado en recubridora a 2agujas 1/8. Corte en el costado, unido en filete sencillo y asentado en recubridora decorativa 5agujas. Tiro trasero unido en filete sencillo y asentado en recubridora decorativa de 5agujas.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Logos institucionales y numeración sublimados, conforme a reglamentación establecida para la disciplina. Debe llevar el número adelante, en la pierna izquierda de acuerdo al numero de las camisetas. Diseños y colores de acuerdo con las orientaciones de la Oficina Asesora en Comunicaciones del Inder. </t>
  </si>
  <si>
    <t>PANTALONETA ULTIMATE HOMBRE: Pretina incluida de 3,5cm terminada, con elástico de 3cm entalegado y asentada en enresortadora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Pretina incluida de 3,5cm terminada, con elástico de 3cm entalegado y asentada en enresortadora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Logos institucionales y números con sublimación.Marquilla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permanencia del color ante el lavado y la exposición al sol, permanencia del color ante la transpiración, protección antibacterial que evita malos olores.  Enumerada así: Debe llevar el número adelante, en la pierna izquierda de acuerdo al numero de las camisetas. Logos institucionales y numeración sublimados, conforme a reglamentación establecida para la disciplina. Diseños y colores de acuerdo con las orientaciones de la Oficina Asesora en Comunicaciones del Inder.</t>
  </si>
  <si>
    <t>PANTALONETA ULTIMATE MUJER: Pretina incluida de 3,5cm terminada, con elástico de 3cm entalegado y asentada en enresortadora a 2agujas de 1/4 a ambos lados, lleva 2 ojales en la parte interna para cordón interno. Tiro delantero unido en filete sencillo y asentado en plana 1aguja con ajuste de 1/16. Tiro trasero unido en filete sencillo y asentado en plana 1aguja con ajuste de 1/16. Ruedo dobladillado a 2,5 cm en recubridora 2 agujas 1/8. En la pretina interna lleva jareta. Toda la prenda va forrada en malla. Pretina incluida de 3,5cm terminada, con elástico de 3cm entalegado y asentada en enresortadora a 2agujas de 1/4 a ambos lados, lleva 2 ojales en la parte interna para cordón interno. Tiro trasero unido en filete sencillo y asentado en plana 1aguja con ajuste de 1/16. Ruedo dobladillado a 2,5 cm en recubridora 2 agujas 1/8. Tiro delantero unido en filete sencillo y asentado en plana 1 aguja con ajuste de 1/16. Logos institucionales y números con sublimación.Marquilla talla en nylon pegada en la asentada de la pretina centrada. Tela 100% poliéster, Textil de Alto Desempeño con una alta durabilidad frente al roce con superficies y que absorbe, seca y expulsa rápidamente la humedad del cuerpo, garantizando prendas más ligeras y frescas durante la actividad física. Tiene un peso de 132 +/- 12 g/m2, con un ancho de 151 +/- 3 cm. Por la naturaleza química de la fibra, tiene muy buen desempeño a la estampación por transfer. Esta prenda debe tener la siguiente tecnología: Transporte de humedad, protección solar ., permanencia del color ante el lavado y la exposición al sol, permanencia del color ante la transpiración, protección antibacterial que evita malos olores. Enumerada así: Debe llevar el número adelante, en la pierna izquierda de acuerdo al numero de las camisetas. Logos institucionales y numeración sublimados, conforme a reglamentación establecida para la disciplina. Diseños y colores de acuerdo con las orientaciones de la Oficina Asesora en Comunicaciones del Inder.</t>
  </si>
  <si>
    <t>SUDADERA PARA AJEDREZ: Pretina incluida de 3,5 cm terminada, la parte interna va en contraste, lleva elástico de 3 cm entalegado enresortadora con ajustes de 2 agujas 1/8 en la parte superior y 2agujas 1/8 en la parte inferior, Bolsillo lateral con caja de 18cm de largo x 1cm de ancho, asentada en plana 1 aguja. Tiro unido en filete sencillo, asentado en plana 1aguja con ajuste de 1/6. Corte de 11 cm en costado y 6cm en el tiro, asentado en plana 2agujas con ajuste de 1/8. Corte en centro, entalegado sin asentar; hacer presillas en la pretina. Costado y entrepierna unidos en filete sencillo sin asentar. Ruedo dobladillado de 2cm terminado en plana 2 agujas con ajuste de 1/8, formando canal para graduador elástico de 3mm; hacer 2 ojales. Terminal de dos huecos para ajustar el elástico, toda la prenda va forrada con malla y se confecciona en filete sencillo. Tela 100% poliéster, Ancho: 150 +/- 4 cm Peso:115 +/- 7,5 g/ m2, Tejido plano ideal para confeccionar prendas deportivas por su resistencia a altas y bajas temperaturas, recubrimiento que impide el paso del agua y permite el paso del aire. Estas telas deben contener las siguientes tecnología: Impermeabilidad, acabado que protege el tejido evitando la absorción de líquidos y partículas, permanencia del color ante el lavado y la exposición al sol, protección solar , permanencia el color ante la transpiración.  Diseños y colores de acuerdo con las orientaciones de la Oficina Asesora en Comunicaciones del Inder.</t>
  </si>
  <si>
    <t>SUDADERA PARA TIRO CON ARCO: Pretina incluida de 3,5 cm terminada, la parte interna va en contraste, lleva elástico de 3 cm entalegado enresortadora con ajustes de 2 agujas 1/8 en la parte superior y 2agujas 1/8 en la parte inferior, Bolsillo lateral con caja de 18cm de largo x 1cm de ancho, asentada en plana 1 aguja. Tiro unido en filete sencillo, asentado en plana 1aguja con ajuste de 1/6. Corte de 11 cm en costado y 6cm en el tiro, asentado en plana 2agujas con ajuste de 1/8. Corte en centro, entalegado sin asentar; hacer presillas en la pretina. Costado y entrepierna unidos en filete sencillo sin asentar. Ruedo dobladillado de 2cm terminado en plana 2 agujas con ajuste de 1/8, formando canal para graduador elástico de 3mm; hacer 2 ojales. Terminal de dos huecos para ajustar el elástico, toda la prenda va forrada con malla y se confecciona en filete sencillo. Tela 100% poliéster, Ancho: 150 +/- 4 cm Peso:115 +/- 7,5 g/ m2, Tejido plano ideal para confeccionar prendas deportivas por su resistencia a altas y bajas temperaturas, recubrimiento que impide el paso del agua y permite el paso del aire. Estas telas deben contener las siguientes tecnología: Impermeabilidad, acabado que protege el tejido evitando la absorción de líquidos y partículas, permanencia del color ante el lavado y la exposición al sol, protección solar ., permanencia el color ante la transpiración. Diseños y colores de acuerdo con las orientaciones de la Oficina Asesora en Comunicaciones del Inder.</t>
  </si>
  <si>
    <t>TOP- LYCRA  PARA ATLETISMO: Tiro unido en filete sencillo, asentado en recubridora decorativa de 5 agujas, Corte en el costado, unido en filete sencillo y asentado en recubridora decorativa 5agujas. Costado y entrepierna unidos en filete sencillo sin asentar, Ruedo con dobladillo de 3cm asentado en recubridora a 2agujas 1/8, Pretina incluida terminada de 3.5cm, con elástico de 3.5cm entalegado y asentada en la parte inferior con recubridora decorativa de 5agujas. Textil de alto desempeño especialmente diseñado para el segmento de Swimwear y Fitness gracias a su alta composición con Spandex permite libertad de movimiento y brinda seguridad y comodidad al usuario, ideal para la confección de prendas deportivas. Composición 80% Poliéster 20% lycra Ancho:152 +/- 3 cm Peso: 232+/- 12 g/ m2 estas telas deben tener las siguientes tecnologías: permanencia del color ante el lavado y la exposición del sol, permanencia del color ante el contacto con el sudor, protección solar UPF-35 permanente, elongación y recuperación bidireccional, protección del color en presencia del cloro y sales marinas. Diseños y colores de acuerdo con las orientaciones de la Oficina Asesora en Comunicaciones del Inder.</t>
  </si>
  <si>
    <t xml:space="preserve">TOP- LYCRA PARA VOLEIPLAYA: Tiro unido en filete sencillo, asentado en recubridora decorativa de 5 agujas, Corte en el costado, unido en filete sencillo y asentado en recubridora decorativa 5agujas. Costado y entrepierna unidos en filete sencillo sin asentar, Ruedo con dobladillo de 3cm asentado en recubridora a 2agujas 1/8, Pretina incluida terminada de 3.5cm, con elástico de 3.5cm entalegado y asentada en la parte inferior con recubridora decorativa de 5agujas. Textil de alto desempeño especialmente diseñado para el segmento de Swimwear y Fitness gracias a su alta composición con Spandex permite libertad de movimiento y brinda seguridad y comodidad al usuario, ideal para la confección de prendas deportivas. Composición 80% Poliéster 20% lycran Ancho:152 +/- 3 cm Peso: 232+/- 12 g/ m2 estas telas deben tener las siguientes tecnologías: permanencia del color ante el lavado y la exposición del sol, permanencia del color ante el contacto con el sudor, protección solar UPF-35 permanente, elongación y recuperación bidireccional, protección del color en presencia del cloro y sales marinas. Diseños y colores de acuerdo con las orientaciones de la Oficina Asesora en Comunicaciones del Inder. Numeración adelante y atrás con el 1 y 2. </t>
  </si>
  <si>
    <t>TRUSA CORTA PARA CICLISMO RUTA : Hombros unidos en filete sencillo sin asentar, Cuello y sisa con sesgo abrazado terminado de 1cm, montado en guía de recubridora asentado en plana 1aguja, Pretina incluida, lleva elástico de 3.5cm, entalegado y asentado en recubridora 2agujas en la parte inferior, Tiro delantero unido en filete sencillo y asentado en recubridora decorativa de 5agujas, Corte en unido en filete sencillo y asentado en recubridora decorativa de 5agujas, Costados unidos en filete sencillo sin asentar,  Tiros trasero unido en filete sencillo y asentado en recubridora decorativa de 5agujas, Refuerzo interno en el tiro de la entrepierna, con badana interna, asentado en zigzag, Ruedo dobladillado a 2,5 cm en recubridora 2agujas 1/8 con hilo T/T.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y con una cinta de Silicona elástica en la parte interna del cocido de la pierna para evitar que la trusa se deslice hacia arriba de la pierna. Diseños y colores de acuerdo con las orientaciones de la Oficina Asesora en Comunicaciones del Inder.</t>
  </si>
  <si>
    <t>TRUSA MANGA LARGA PARA GIMNASIA: Cuello redondo con sesgo abrazado de 1cm terminado montado en guía de recubridora a 2agujas 1/8, Manga unidas en filete sencillo sin asentar, Ruedo de manga de 2cm terminado. asentado en recubridora 2 agujas 1/8, Marquilla talla, pegada en el asiento del cuello espalda, centrada. Costados cerrados en filete sencillo, La espalda lleva escote redondo profundo. El ruedo va con elástico de 1cm entalegado y asentado en recubridora a 2agujas.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Diseños y colores de acuerdo a la oficina asesora de comunicaciones.</t>
  </si>
  <si>
    <t>TRUSA PARA PATINAJE: Cuello terminado de 2cm unido en filete sencillo y asentado en recubridora 2 agujas 1/8, Manga ranglan, unidas en filete sencillo y asentadas en recubridora decorativa de 5 agujas, la manga lleva un corte en la sisa, se une en filete sencillo y se asienta en recubridora decorativa a 5 agujas, Corte en costados, LA PARTE LATERAL DE LA LICRA LLEVA UNA TELA EN MALLA TRANSPIRABLE. LA MOLDERIA ESTA DISEÑADA ESPECIALMENTE PARA DEPORTISTAS DE ALTO RENDIMIENTO, la tela no debe ser TRASLUCIDA, unido en filete sencillo y asentado en recubridora decorativa a 5 agujas, Corte en la entrepierna con refuerzo, unido en filete sencillo y asentado en zigzag decorativo, Puños de 2.5cm terminado, entalegado y asentado en recubridora 2 agujas, Ruedo manga con dobladillo de 2cm asentado en zigzag decorativo, Tiro unido en filete sencillo y asentado en recubridora decorativa 5 agujas, Costados en filete sencillo sin asentar. Tela: características de secado rápido,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debe estar ubicado en la parte de adelante.  y con una cinta de Silicona elástica en la parte interna del cocido de la pierna para evitar que la trusa se deslice hacia arriba de la pierna, Logos institucionales sublimados. Diseños y colores de acuerdo con las orientaciones de la Oficina Asesora en Comunicaciones del Inder.</t>
  </si>
  <si>
    <t>TRUSA PARA GIMNASIA: Cuello terminado de 2cm unido en filete sencillo y asentado en recubridora 2 agujas 1/8, Manga ranglan, unidas en filete sencillo y asentadas en recubridora decorativa de 5 agujas, la manga lleva un corte en la sisa, se une en filete sencillo y se asienta en recubridora decorativa a 5 agujas, Corte en costados, LA PARTE LATERAL DE LA LICRA LLEVA UNA TELA EN MALLA TRANSPIRABLE. LA MOLDERIA ESTA DISEÑADA ESPECIALMENTE PARA DEPORTISTAS DE ALTO RENDIMIENTO, la tela no debe ser TRASLUCIDA, unido en filete sencillo y asentado en recubridora decorativa a 5 agujas, Corte en la entrepierna con refuerzo, unido en filete sencillo y asentado en zigzag decorativo, Puños de 2.5cm terminado, entalegado y asentado en recubridora 2 agujas, Ruedo manga con dobladillo de 2cm asentado en zigzag decorativo, Tiro unido en filete sencillo y asentado en recubridora decorativa 5 agujas, Costados en filete sencillo sin asentar. Tela: características de secado rápido,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.LLEVA CREMALLERA INVISIBLE. debe estar ubicado en la parte de adelante.  y con una cinta de Silicona elástica en la parte interna del cocido de la pierna para evitar que la trusa se deslice hacia arriba de la pierna, Logos institucionales sublimados. Diseños y colores de acuerdo con las orientaciones de la Oficina Asesora en Comunicaciones del Inder.</t>
  </si>
  <si>
    <t>TRUSA PARA PESAS: Cuello terminado de 2cm unido en filete sencillo y asentado en recubridora 2agujas 1/8, Manga ranglan, unidas en filete sencillo y asentadas en recubridora decorativa de 5agujas, la manga lleva un corte en la sisa, se une en filete sencillo y se asienta en recubridora decorativa a 5agujas,  Corte en costados, unido en filete sencillo y asentado en recubridora decorativa a 5agujas, Corte en la entrepierna con refuerzo, unido en filete sencillo y asentado en zigzag decorativo, Ruedo manga con dobladillo de 2cm asentado en zigzag decorativo, Ruedo manga con dobladillo de 2cm asentado en zigzag decorativo. Tiro unido en filete sencillo y asentado en recubridora decorativa 5agujas. Costados en filete sencillo sin asentar.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Sin cierre, adelante ni atrás, pero que permita el acceso del cuerpo por la parte superior (cuello)  y con una cinta de Silicona elástica en la parte interna del cocido de la pierna para evitar que la trusa se deslice hacia arriba de la pierna. Logos institucionales sublimados. Diseños y colores de acuerdo con las orientaciones de la Oficina Asesora en Comunicaciones del Inder.</t>
  </si>
  <si>
    <t>TRUSA PARA TRIATHLON: Cuello terminado de 2cm unido en filete sencillo y asentado en recubridora 2agujas 1/8, Manga ranglan, unidas en filete sencillo y asentadas en recubridora decorativa de 5agujas, la manga lleva un corte en la sisa, se une en filete sencillo y se asienta en recubridora decorativa a 5agujas,  Corte en costados, unido en filete sencillo y asentado en recubridora decorativa a 5agujas, Corte en la entrepierna con refuerzo, unido en filete sencillo y asentado en zigzag decorativo, Ruedo manga con dobladillo de 2cm asentado en zigzag decorativo, Ruedo manga con dobladillo de 2cm asentado en zigzag decorativo. Tiro unido en filete sencillo y asentado en recubridora decorativa 5agujas. Costados en filete sencillo sin asentar.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Sin cierre, adelante ni atrás, pero que permita el acceso del cuerpo por la parte superior (cuello)  y con una cinta de Silicona elástica en la parte interna del cocido de la pierna para evitar que la trusa se deslice hacia arriba de la pierna. Logos institucionales sublimados. Diseños y colores de acuerdo con las orientaciones de la Oficina Asesora en Comunicaciones del Inder.</t>
  </si>
  <si>
    <t xml:space="preserve">TRUSAS PARA LUCHA COLOR ROJO: Cuello con sesgo abrazado, terminado de 1.5cm pegado con guía de recubridora a 2agujas 1/8. Cortes en costados, unido en filete sencillo y asentado en recubridora decorativa a 5agujas. Sesgo terminado de 1.5cm, pegado en guía de recubridora a 2agujas 1/8. Corte en la entrepierna unido en filete sencillo asentado en recubridora decorativa. Costados en filete sencillo sin asentar. Ruedo manga con dobladillo de 2cm asentado en zigzag decorativo. Color rojo o azul. Tela: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usuario y lo hace ideal para la confección de prendas deportivas de compresión. Composición: 75% poliéster 25% Lycra Ancho:149 +/- 3 cm Peso: 244+/- 12 g/ m2. DEPORTISTAS:   TRUSAS: Cada deportista deberá presentarse a competencia con la trusa reglamentaria, Las trusas podrán tener el color de fondo de preferencia; sin embargo, las marcas rojas y azules son componentes ininterrumpidos de diseño específico para el deporte, deben permanecer intacto de cualquier gráfico, logotipo o identificación de terceros.  Especificación técnica: Cada trusa tendrá un total de tres marcas que consisten en:• Se colocarán dos bandas de 7 cm, una en cada pierna, sobre el borde inferior, por   distinción clara, la marca deberá cubrir la circunferencia de la pierna.• Una banda de 7 cm colocada en la parte posterior de la trusa debajo del nombre del municipio.  y con una cinta de Silicona elástica en la parte interna del cocido de la pierna para evitar que la trusa se deslice hacia arriba de la pierna. Diseños y colores de acuerdo con las orientaciones de la Oficina Asesora en Comunicaciones del Inder.  Estas son las de color Rojo. </t>
  </si>
  <si>
    <t>El INSTITUTO DE DEPORTES Y RECREACIÓN DE MEDELLÍN -INDER. NIT- 800.194.096-0, requiere suscribir contrato para el cumplimiento del siguiente OBJETO: "ADQUISICIÓN DE UNIFORMES DE COMPETENCIA, DE PRESENTACION Y DE DOTACIÓN QUE REQUIEREN LOS USUARIOS Y/O DEPORTISTAS QUE HACEN PARTE DE LA OFERTA DE LOS PROGRAMAS PLANEACIÓN DEL DESARROLLO LOCAL Y PRESUPUESTO PARTICIPATIVO Y PARA LOS EVENTOS DE REPRESENTACIÓN REGIONAL Y OTROS EVENTOS DEL INSTITUTO”</t>
  </si>
  <si>
    <t>UT UNIFORMES</t>
  </si>
  <si>
    <t>VALOR TOTAL OFERTA LOTE 3</t>
  </si>
  <si>
    <t>TOTAL OFERTA ECONOMICA</t>
  </si>
  <si>
    <t xml:space="preserve"> UT UNIFORMES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</si>
</sst>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6" x14ac:knownFonts="1">
    <font>
      <sz val="10"/>
      <color theme="1"/>
      <name val="Arial"/>
      <family val="2"/>
    </font>
    <font>
      <sz val="10"/>
      <color theme="1"/>
      <name val="Arial"/>
      <family val="2"/>
    </font>
    <font>
      <b/>
      <sz val="10"/>
      <color theme="1"/>
      <name val="Arial"/>
      <family val="2"/>
    </font>
    <font>
      <i/>
      <sz val="10"/>
      <color theme="1"/>
      <name val="Arial"/>
      <family val="2"/>
    </font>
    <font>
      <b/>
      <u/>
      <sz val="10"/>
      <color theme="1"/>
      <name val="Arial"/>
      <family val="2"/>
    </font>
    <font>
      <sz val="8"/>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58">
    <xf numFmtId="0" fontId="0" fillId="0" borderId="0" xfId="0"/>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4" fontId="0" fillId="0" borderId="0" xfId="0" applyNumberFormat="1" applyAlignment="1">
      <alignment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4" fontId="2" fillId="2" borderId="10" xfId="0" applyNumberFormat="1" applyFont="1" applyFill="1" applyBorder="1" applyAlignment="1">
      <alignment horizontal="center" vertical="center" wrapText="1"/>
    </xf>
    <xf numFmtId="0" fontId="0" fillId="0" borderId="5" xfId="0" applyBorder="1" applyAlignment="1">
      <alignment horizontal="center" vertical="center" wrapText="1"/>
    </xf>
    <xf numFmtId="0" fontId="0" fillId="0" borderId="1" xfId="0" applyBorder="1" applyAlignment="1">
      <alignment horizontal="center" vertical="center" wrapText="1"/>
    </xf>
    <xf numFmtId="164" fontId="0" fillId="0" borderId="1" xfId="1" applyNumberFormat="1" applyFont="1" applyBorder="1" applyAlignment="1" applyProtection="1">
      <alignment vertical="center" wrapText="1"/>
    </xf>
    <xf numFmtId="4" fontId="0" fillId="0" borderId="1" xfId="0" applyNumberFormat="1" applyBorder="1" applyAlignment="1">
      <alignment vertical="center" wrapText="1"/>
    </xf>
    <xf numFmtId="4" fontId="0" fillId="0" borderId="11" xfId="0" applyNumberFormat="1" applyBorder="1" applyAlignment="1">
      <alignment vertical="center" wrapText="1"/>
    </xf>
    <xf numFmtId="4" fontId="2" fillId="2" borderId="14" xfId="0" applyNumberFormat="1" applyFont="1" applyFill="1" applyBorder="1" applyAlignment="1">
      <alignment vertical="center"/>
    </xf>
    <xf numFmtId="10" fontId="0" fillId="4" borderId="1" xfId="2" applyNumberFormat="1" applyFont="1" applyFill="1" applyBorder="1" applyAlignment="1" applyProtection="1">
      <alignment vertical="center" wrapText="1"/>
      <protection locked="0"/>
    </xf>
    <xf numFmtId="4" fontId="0" fillId="4" borderId="1" xfId="0" applyNumberFormat="1" applyFill="1" applyBorder="1" applyAlignment="1" applyProtection="1">
      <alignment vertical="center" wrapText="1"/>
      <protection locked="0"/>
    </xf>
    <xf numFmtId="0" fontId="0" fillId="0" borderId="0" xfId="0" applyAlignment="1">
      <alignment vertical="top"/>
    </xf>
    <xf numFmtId="0" fontId="2" fillId="2" borderId="4" xfId="0" applyFont="1" applyFill="1" applyBorder="1" applyAlignment="1">
      <alignment horizontal="center" vertical="top" wrapText="1"/>
    </xf>
    <xf numFmtId="0" fontId="0" fillId="0" borderId="1" xfId="0" applyBorder="1" applyAlignment="1">
      <alignment vertical="top" wrapText="1"/>
    </xf>
    <xf numFmtId="0" fontId="0" fillId="2" borderId="1" xfId="0" applyFill="1" applyBorder="1" applyAlignment="1">
      <alignment vertical="center"/>
    </xf>
    <xf numFmtId="4" fontId="2" fillId="2" borderId="1" xfId="0" applyNumberFormat="1" applyFont="1" applyFill="1" applyBorder="1" applyAlignment="1">
      <alignment horizontal="center" vertical="center" wrapText="1"/>
    </xf>
    <xf numFmtId="4" fontId="2"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164" fontId="2" fillId="2" borderId="1" xfId="0" applyNumberFormat="1" applyFont="1" applyFill="1" applyBorder="1" applyAlignment="1">
      <alignment vertical="center"/>
    </xf>
    <xf numFmtId="0" fontId="2" fillId="2" borderId="1" xfId="0" applyFont="1" applyFill="1" applyBorder="1" applyAlignment="1">
      <alignment vertical="center"/>
    </xf>
    <xf numFmtId="0" fontId="2" fillId="2" borderId="9" xfId="0" applyFont="1" applyFill="1" applyBorder="1" applyAlignment="1">
      <alignment vertical="center"/>
    </xf>
    <xf numFmtId="0" fontId="2" fillId="2" borderId="7" xfId="0" applyFont="1" applyFill="1" applyBorder="1" applyAlignment="1">
      <alignment vertical="center"/>
    </xf>
    <xf numFmtId="0" fontId="2" fillId="2" borderId="13" xfId="0" applyFont="1" applyFill="1" applyBorder="1" applyAlignment="1">
      <alignment vertical="center"/>
    </xf>
    <xf numFmtId="164" fontId="0" fillId="0" borderId="16" xfId="1" applyNumberFormat="1" applyFont="1" applyBorder="1" applyAlignment="1" applyProtection="1">
      <alignment vertical="center" wrapText="1"/>
    </xf>
    <xf numFmtId="164" fontId="2" fillId="2" borderId="15" xfId="0" applyNumberFormat="1" applyFont="1" applyFill="1" applyBorder="1" applyAlignment="1">
      <alignment vertical="center"/>
    </xf>
    <xf numFmtId="4" fontId="0" fillId="0" borderId="15" xfId="0" applyNumberFormat="1" applyBorder="1" applyAlignment="1">
      <alignment vertical="center"/>
    </xf>
    <xf numFmtId="0" fontId="0" fillId="0" borderId="5" xfId="0" applyBorder="1" applyAlignment="1">
      <alignment horizontal="center" vertical="center"/>
    </xf>
    <xf numFmtId="0" fontId="0" fillId="0" borderId="1" xfId="0" applyBorder="1" applyAlignment="1">
      <alignment vertical="top"/>
    </xf>
    <xf numFmtId="0" fontId="0" fillId="0" borderId="1" xfId="0" applyBorder="1" applyAlignment="1">
      <alignment horizontal="center" vertical="center"/>
    </xf>
    <xf numFmtId="164" fontId="0" fillId="0" borderId="1" xfId="1" applyNumberFormat="1" applyFont="1" applyBorder="1" applyAlignment="1" applyProtection="1">
      <alignment vertical="center"/>
    </xf>
    <xf numFmtId="4" fontId="0" fillId="4" borderId="1" xfId="0" applyNumberFormat="1" applyFill="1" applyBorder="1" applyAlignment="1" applyProtection="1">
      <alignment vertical="center"/>
      <protection locked="0"/>
    </xf>
    <xf numFmtId="10" fontId="0" fillId="4" borderId="1" xfId="2" applyNumberFormat="1" applyFont="1" applyFill="1" applyBorder="1" applyAlignment="1" applyProtection="1">
      <alignment vertical="center"/>
      <protection locked="0"/>
    </xf>
    <xf numFmtId="4" fontId="0" fillId="0" borderId="1" xfId="0" applyNumberFormat="1" applyBorder="1" applyAlignment="1">
      <alignment vertical="center"/>
    </xf>
    <xf numFmtId="4" fontId="0" fillId="0" borderId="11" xfId="0" applyNumberFormat="1" applyBorder="1" applyAlignment="1">
      <alignment vertical="center"/>
    </xf>
    <xf numFmtId="4" fontId="0" fillId="6" borderId="1" xfId="0" applyNumberFormat="1" applyFill="1" applyBorder="1" applyAlignment="1" applyProtection="1">
      <alignment vertical="center"/>
      <protection locked="0"/>
    </xf>
    <xf numFmtId="164" fontId="0" fillId="0" borderId="16" xfId="1" applyNumberFormat="1" applyFont="1" applyBorder="1" applyAlignment="1" applyProtection="1">
      <alignment vertical="center"/>
    </xf>
    <xf numFmtId="0" fontId="2" fillId="5"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0" xfId="0" applyFont="1" applyFill="1" applyBorder="1" applyAlignment="1">
      <alignment horizontal="center" vertical="center"/>
    </xf>
    <xf numFmtId="0" fontId="0" fillId="3" borderId="5" xfId="0" applyFill="1" applyBorder="1" applyAlignment="1">
      <alignment vertical="center" wrapText="1"/>
    </xf>
    <xf numFmtId="0" fontId="0" fillId="3" borderId="1" xfId="0" applyFill="1" applyBorder="1" applyAlignment="1">
      <alignment vertical="center" wrapText="1"/>
    </xf>
    <xf numFmtId="0" fontId="0" fillId="3" borderId="11" xfId="0" applyFill="1" applyBorder="1" applyAlignment="1">
      <alignment vertical="center" wrapText="1"/>
    </xf>
    <xf numFmtId="0" fontId="0" fillId="0" borderId="12" xfId="0" applyBorder="1" applyAlignment="1">
      <alignment vertical="center" wrapText="1"/>
    </xf>
    <xf numFmtId="0" fontId="0" fillId="0" borderId="2" xfId="0" applyBorder="1" applyAlignment="1">
      <alignment vertical="center" wrapText="1"/>
    </xf>
    <xf numFmtId="0" fontId="0" fillId="0" borderId="6" xfId="0" applyBorder="1" applyAlignment="1">
      <alignment vertical="center" wrapText="1"/>
    </xf>
    <xf numFmtId="0" fontId="0" fillId="0" borderId="9"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2" fillId="2" borderId="17"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8" xfId="0" applyFont="1" applyFill="1" applyBorder="1" applyAlignment="1">
      <alignment horizontal="center" vertical="center"/>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BCA45-51A9-493B-81D8-40709CDFC356}">
  <dimension ref="A1:U83"/>
  <sheetViews>
    <sheetView showGridLines="0" tabSelected="1" zoomScale="80" zoomScaleNormal="80" workbookViewId="0">
      <pane ySplit="7" topLeftCell="A8" activePane="bottomLeft" state="frozen"/>
      <selection pane="bottomLeft" activeCell="C32" sqref="C32"/>
    </sheetView>
  </sheetViews>
  <sheetFormatPr baseColWidth="10" defaultColWidth="11" defaultRowHeight="12.75" x14ac:dyDescent="0.2"/>
  <cols>
    <col min="1" max="1" width="10.85546875" style="3" bestFit="1" customWidth="1"/>
    <col min="2" max="2" width="83" style="17" customWidth="1"/>
    <col min="3" max="3" width="13.28515625" style="3" customWidth="1"/>
    <col min="4" max="4" width="13.42578125" style="1" customWidth="1"/>
    <col min="5" max="5" width="17" style="1" customWidth="1"/>
    <col min="6" max="6" width="13.42578125" style="1" customWidth="1"/>
    <col min="7" max="7" width="18.42578125" style="4" customWidth="1"/>
    <col min="8" max="8" width="20.140625" style="4" customWidth="1"/>
    <col min="9" max="9" width="23" style="4" customWidth="1"/>
    <col min="10" max="10" width="11" style="1"/>
    <col min="11" max="11" width="13.42578125" style="1" customWidth="1"/>
    <col min="12" max="12" width="17" style="1" customWidth="1"/>
    <col min="13" max="13" width="13.42578125" style="1" customWidth="1"/>
    <col min="14" max="14" width="18.42578125" style="4" customWidth="1"/>
    <col min="15" max="15" width="20.140625" style="4" customWidth="1"/>
    <col min="16" max="16" width="23" style="4" customWidth="1"/>
    <col min="17" max="19" width="12.7109375" style="1" bestFit="1" customWidth="1"/>
    <col min="20" max="20" width="11" style="1"/>
    <col min="21" max="21" width="12.7109375" style="1" bestFit="1" customWidth="1"/>
    <col min="22" max="16384" width="11" style="1"/>
  </cols>
  <sheetData>
    <row r="1" spans="1:21" ht="32.65" customHeight="1" x14ac:dyDescent="0.2">
      <c r="A1" s="43" t="s">
        <v>44</v>
      </c>
      <c r="B1" s="44"/>
      <c r="C1" s="44"/>
      <c r="D1" s="44"/>
      <c r="E1" s="44"/>
      <c r="F1" s="44"/>
      <c r="G1" s="44"/>
      <c r="H1" s="44"/>
      <c r="I1" s="45"/>
      <c r="K1" s="42" t="s">
        <v>169</v>
      </c>
      <c r="L1" s="42"/>
      <c r="M1" s="42"/>
      <c r="N1" s="42"/>
      <c r="O1" s="42"/>
      <c r="P1" s="42"/>
    </row>
    <row r="2" spans="1:21" ht="49.9" hidden="1" customHeight="1" x14ac:dyDescent="0.2">
      <c r="A2" s="46" t="s">
        <v>165</v>
      </c>
      <c r="B2" s="47"/>
      <c r="C2" s="47"/>
      <c r="D2" s="47"/>
      <c r="E2" s="47"/>
      <c r="F2" s="47"/>
      <c r="G2" s="47"/>
      <c r="H2" s="47"/>
      <c r="I2" s="48"/>
      <c r="N2" s="1"/>
      <c r="O2" s="1"/>
      <c r="P2" s="1"/>
    </row>
    <row r="3" spans="1:21" ht="49.9" hidden="1" customHeight="1" x14ac:dyDescent="0.2">
      <c r="A3" s="49" t="s">
        <v>32</v>
      </c>
      <c r="B3" s="50"/>
      <c r="C3" s="50"/>
      <c r="D3" s="50"/>
      <c r="E3" s="50"/>
      <c r="F3" s="50"/>
      <c r="G3" s="50"/>
      <c r="H3" s="50"/>
      <c r="I3" s="51"/>
      <c r="N3" s="1"/>
      <c r="O3" s="1"/>
      <c r="P3" s="1"/>
    </row>
    <row r="4" spans="1:21" ht="49.9" hidden="1" customHeight="1" x14ac:dyDescent="0.2">
      <c r="A4" s="49" t="s">
        <v>33</v>
      </c>
      <c r="B4" s="50"/>
      <c r="C4" s="50"/>
      <c r="D4" s="50"/>
      <c r="E4" s="50"/>
      <c r="F4" s="50"/>
      <c r="G4" s="50"/>
      <c r="H4" s="50"/>
      <c r="I4" s="51"/>
      <c r="N4" s="1"/>
      <c r="O4" s="1"/>
      <c r="P4" s="1"/>
    </row>
    <row r="5" spans="1:21" ht="49.9" hidden="1" customHeight="1" thickBot="1" x14ac:dyDescent="0.25">
      <c r="A5" s="52" t="s">
        <v>34</v>
      </c>
      <c r="B5" s="53"/>
      <c r="C5" s="53"/>
      <c r="D5" s="53"/>
      <c r="E5" s="53"/>
      <c r="F5" s="53"/>
      <c r="G5" s="53"/>
      <c r="H5" s="53"/>
      <c r="I5" s="54"/>
      <c r="N5" s="1"/>
      <c r="O5" s="1"/>
      <c r="P5" s="1"/>
    </row>
    <row r="6" spans="1:21" ht="25.9" customHeight="1" thickBot="1" x14ac:dyDescent="0.25"/>
    <row r="7" spans="1:21" ht="51" x14ac:dyDescent="0.2">
      <c r="A7" s="5" t="s">
        <v>0</v>
      </c>
      <c r="B7" s="18" t="s">
        <v>41</v>
      </c>
      <c r="C7" s="6" t="s">
        <v>1</v>
      </c>
      <c r="D7" s="6" t="s">
        <v>2</v>
      </c>
      <c r="E7" s="6" t="s">
        <v>36</v>
      </c>
      <c r="F7" s="6" t="s">
        <v>3</v>
      </c>
      <c r="G7" s="7" t="s">
        <v>4</v>
      </c>
      <c r="H7" s="7" t="s">
        <v>5</v>
      </c>
      <c r="I7" s="8" t="s">
        <v>6</v>
      </c>
      <c r="K7" s="23" t="s">
        <v>2</v>
      </c>
      <c r="L7" s="23" t="s">
        <v>36</v>
      </c>
      <c r="M7" s="23" t="s">
        <v>3</v>
      </c>
      <c r="N7" s="21" t="s">
        <v>4</v>
      </c>
      <c r="O7" s="21" t="s">
        <v>5</v>
      </c>
      <c r="P7" s="21" t="s">
        <v>6</v>
      </c>
    </row>
    <row r="8" spans="1:21" s="2" customFormat="1" ht="15" customHeight="1" x14ac:dyDescent="0.2">
      <c r="A8" s="9">
        <v>1</v>
      </c>
      <c r="B8" s="19" t="s">
        <v>60</v>
      </c>
      <c r="C8" s="10" t="s">
        <v>7</v>
      </c>
      <c r="D8" s="11">
        <v>36</v>
      </c>
      <c r="E8" s="16">
        <f>+ROUND(H8/1.19,0)</f>
        <v>60671</v>
      </c>
      <c r="F8" s="15">
        <v>0.19</v>
      </c>
      <c r="G8" s="12">
        <f>+ROUND(E8*F8,0)</f>
        <v>11527</v>
      </c>
      <c r="H8" s="12">
        <v>72199</v>
      </c>
      <c r="I8" s="13">
        <f>+H8*D8</f>
        <v>2599164</v>
      </c>
      <c r="K8" s="11">
        <v>36</v>
      </c>
      <c r="L8" s="16">
        <v>60670</v>
      </c>
      <c r="M8" s="15">
        <v>0.19</v>
      </c>
      <c r="N8" s="12">
        <f>+ROUND(L8*M8,0)</f>
        <v>11527</v>
      </c>
      <c r="O8" s="12">
        <f>+L8+N8</f>
        <v>72197</v>
      </c>
      <c r="P8" s="12">
        <f>+O8*K8</f>
        <v>2599092</v>
      </c>
      <c r="Q8" s="2" t="b">
        <f>+L8&lt;=$E8</f>
        <v>1</v>
      </c>
      <c r="R8" s="2" t="b">
        <f>+O8&lt;=$H8</f>
        <v>1</v>
      </c>
      <c r="S8" s="2" t="b">
        <f>+K8=D8</f>
        <v>1</v>
      </c>
      <c r="T8" s="1" t="s">
        <v>60</v>
      </c>
      <c r="U8" s="2" t="b">
        <f>+T8=B8</f>
        <v>1</v>
      </c>
    </row>
    <row r="9" spans="1:21" s="2" customFormat="1" ht="15" customHeight="1" x14ac:dyDescent="0.2">
      <c r="A9" s="9">
        <v>2</v>
      </c>
      <c r="B9" s="19" t="s">
        <v>61</v>
      </c>
      <c r="C9" s="10" t="s">
        <v>7</v>
      </c>
      <c r="D9" s="11">
        <v>36</v>
      </c>
      <c r="E9" s="16">
        <f t="shared" ref="E9:E72" si="0">+ROUND(H9/1.19,0)</f>
        <v>60671</v>
      </c>
      <c r="F9" s="15">
        <v>0.19</v>
      </c>
      <c r="G9" s="12">
        <f t="shared" ref="G9:G72" si="1">+ROUND(E9*F9,0)</f>
        <v>11527</v>
      </c>
      <c r="H9" s="12">
        <v>72199</v>
      </c>
      <c r="I9" s="13">
        <f t="shared" ref="I9:I72" si="2">+H9*D9</f>
        <v>2599164</v>
      </c>
      <c r="K9" s="11">
        <v>36</v>
      </c>
      <c r="L9" s="16">
        <v>60670</v>
      </c>
      <c r="M9" s="15">
        <v>0.19</v>
      </c>
      <c r="N9" s="12">
        <f t="shared" ref="N9:N72" si="3">+ROUND(L9*M9,0)</f>
        <v>11527</v>
      </c>
      <c r="O9" s="12">
        <f t="shared" ref="O9:O72" si="4">+L9+N9</f>
        <v>72197</v>
      </c>
      <c r="P9" s="12">
        <f t="shared" ref="P9:P72" si="5">+O9*K9</f>
        <v>2599092</v>
      </c>
      <c r="Q9" s="2" t="b">
        <f t="shared" ref="Q9:Q72" si="6">+L9&lt;=$E9</f>
        <v>1</v>
      </c>
      <c r="R9" s="2" t="b">
        <f t="shared" ref="R9:R72" si="7">+O9&lt;=$H9</f>
        <v>1</v>
      </c>
      <c r="S9" s="2" t="b">
        <f t="shared" ref="S9:S72" si="8">+K9=D9</f>
        <v>1</v>
      </c>
      <c r="T9" s="1" t="s">
        <v>61</v>
      </c>
      <c r="U9" s="2" t="b">
        <f t="shared" ref="U9:U72" si="9">+T9=B9</f>
        <v>1</v>
      </c>
    </row>
    <row r="10" spans="1:21" s="2" customFormat="1" ht="15" customHeight="1" x14ac:dyDescent="0.2">
      <c r="A10" s="9">
        <v>3</v>
      </c>
      <c r="B10" s="19" t="s">
        <v>62</v>
      </c>
      <c r="C10" s="10" t="s">
        <v>7</v>
      </c>
      <c r="D10" s="11">
        <v>56</v>
      </c>
      <c r="E10" s="16">
        <f t="shared" si="0"/>
        <v>60671</v>
      </c>
      <c r="F10" s="15">
        <v>0.19</v>
      </c>
      <c r="G10" s="12">
        <f t="shared" si="1"/>
        <v>11527</v>
      </c>
      <c r="H10" s="12">
        <v>72199</v>
      </c>
      <c r="I10" s="13">
        <f t="shared" si="2"/>
        <v>4043144</v>
      </c>
      <c r="K10" s="11">
        <v>56</v>
      </c>
      <c r="L10" s="16">
        <v>60670</v>
      </c>
      <c r="M10" s="15">
        <v>0.19</v>
      </c>
      <c r="N10" s="12">
        <f t="shared" si="3"/>
        <v>11527</v>
      </c>
      <c r="O10" s="12">
        <f t="shared" si="4"/>
        <v>72197</v>
      </c>
      <c r="P10" s="12">
        <f t="shared" si="5"/>
        <v>4043032</v>
      </c>
      <c r="Q10" s="2" t="b">
        <f t="shared" si="6"/>
        <v>1</v>
      </c>
      <c r="R10" s="2" t="b">
        <f t="shared" si="7"/>
        <v>1</v>
      </c>
      <c r="S10" s="2" t="b">
        <f t="shared" si="8"/>
        <v>1</v>
      </c>
      <c r="T10" s="1" t="s">
        <v>62</v>
      </c>
      <c r="U10" s="2" t="b">
        <f t="shared" si="9"/>
        <v>1</v>
      </c>
    </row>
    <row r="11" spans="1:21" s="2" customFormat="1" ht="15" customHeight="1" x14ac:dyDescent="0.2">
      <c r="A11" s="9">
        <v>4</v>
      </c>
      <c r="B11" s="19" t="s">
        <v>63</v>
      </c>
      <c r="C11" s="10" t="s">
        <v>7</v>
      </c>
      <c r="D11" s="11">
        <v>40</v>
      </c>
      <c r="E11" s="16">
        <f t="shared" si="0"/>
        <v>59896</v>
      </c>
      <c r="F11" s="15">
        <v>0.19</v>
      </c>
      <c r="G11" s="12">
        <f t="shared" si="1"/>
        <v>11380</v>
      </c>
      <c r="H11" s="12">
        <v>71276</v>
      </c>
      <c r="I11" s="13">
        <f t="shared" si="2"/>
        <v>2851040</v>
      </c>
      <c r="K11" s="11">
        <v>40</v>
      </c>
      <c r="L11" s="16">
        <v>59895</v>
      </c>
      <c r="M11" s="15">
        <v>0.19</v>
      </c>
      <c r="N11" s="12">
        <f t="shared" si="3"/>
        <v>11380</v>
      </c>
      <c r="O11" s="12">
        <f t="shared" si="4"/>
        <v>71275</v>
      </c>
      <c r="P11" s="12">
        <f t="shared" si="5"/>
        <v>2851000</v>
      </c>
      <c r="Q11" s="2" t="b">
        <f t="shared" si="6"/>
        <v>1</v>
      </c>
      <c r="R11" s="2" t="b">
        <f t="shared" si="7"/>
        <v>1</v>
      </c>
      <c r="S11" s="2" t="b">
        <f t="shared" si="8"/>
        <v>1</v>
      </c>
      <c r="T11" s="1" t="s">
        <v>63</v>
      </c>
      <c r="U11" s="2" t="b">
        <f t="shared" si="9"/>
        <v>1</v>
      </c>
    </row>
    <row r="12" spans="1:21" s="2" customFormat="1" ht="15" customHeight="1" x14ac:dyDescent="0.2">
      <c r="A12" s="9">
        <v>5</v>
      </c>
      <c r="B12" s="19" t="s">
        <v>64</v>
      </c>
      <c r="C12" s="10" t="s">
        <v>7</v>
      </c>
      <c r="D12" s="11">
        <v>55</v>
      </c>
      <c r="E12" s="16">
        <f t="shared" si="0"/>
        <v>55299</v>
      </c>
      <c r="F12" s="15">
        <v>0.19</v>
      </c>
      <c r="G12" s="12">
        <f t="shared" si="1"/>
        <v>10507</v>
      </c>
      <c r="H12" s="12">
        <v>65806</v>
      </c>
      <c r="I12" s="13">
        <f t="shared" si="2"/>
        <v>3619330</v>
      </c>
      <c r="K12" s="11">
        <v>55</v>
      </c>
      <c r="L12" s="16">
        <v>55298</v>
      </c>
      <c r="M12" s="15">
        <v>0.19</v>
      </c>
      <c r="N12" s="12">
        <f t="shared" si="3"/>
        <v>10507</v>
      </c>
      <c r="O12" s="12">
        <f t="shared" si="4"/>
        <v>65805</v>
      </c>
      <c r="P12" s="12">
        <f t="shared" si="5"/>
        <v>3619275</v>
      </c>
      <c r="Q12" s="2" t="b">
        <f t="shared" si="6"/>
        <v>1</v>
      </c>
      <c r="R12" s="2" t="b">
        <f t="shared" si="7"/>
        <v>1</v>
      </c>
      <c r="S12" s="2" t="b">
        <f t="shared" si="8"/>
        <v>1</v>
      </c>
      <c r="T12" s="1" t="s">
        <v>64</v>
      </c>
      <c r="U12" s="2" t="b">
        <f t="shared" si="9"/>
        <v>1</v>
      </c>
    </row>
    <row r="13" spans="1:21" s="2" customFormat="1" ht="15" customHeight="1" x14ac:dyDescent="0.2">
      <c r="A13" s="9">
        <v>6</v>
      </c>
      <c r="B13" s="19" t="s">
        <v>65</v>
      </c>
      <c r="C13" s="10" t="s">
        <v>7</v>
      </c>
      <c r="D13" s="11">
        <v>64</v>
      </c>
      <c r="E13" s="16">
        <f t="shared" si="0"/>
        <v>54322</v>
      </c>
      <c r="F13" s="15">
        <v>0.19</v>
      </c>
      <c r="G13" s="12">
        <f t="shared" si="1"/>
        <v>10321</v>
      </c>
      <c r="H13" s="12">
        <v>64643</v>
      </c>
      <c r="I13" s="13">
        <f t="shared" si="2"/>
        <v>4137152</v>
      </c>
      <c r="K13" s="11">
        <v>64</v>
      </c>
      <c r="L13" s="16">
        <v>54321</v>
      </c>
      <c r="M13" s="15">
        <v>0.19</v>
      </c>
      <c r="N13" s="12">
        <f t="shared" si="3"/>
        <v>10321</v>
      </c>
      <c r="O13" s="12">
        <f t="shared" si="4"/>
        <v>64642</v>
      </c>
      <c r="P13" s="12">
        <f t="shared" si="5"/>
        <v>4137088</v>
      </c>
      <c r="Q13" s="2" t="b">
        <f t="shared" si="6"/>
        <v>1</v>
      </c>
      <c r="R13" s="2" t="b">
        <f t="shared" si="7"/>
        <v>1</v>
      </c>
      <c r="S13" s="2" t="b">
        <f t="shared" si="8"/>
        <v>1</v>
      </c>
      <c r="T13" s="1" t="s">
        <v>65</v>
      </c>
      <c r="U13" s="2" t="b">
        <f t="shared" si="9"/>
        <v>1</v>
      </c>
    </row>
    <row r="14" spans="1:21" s="2" customFormat="1" ht="15" customHeight="1" x14ac:dyDescent="0.2">
      <c r="A14" s="9">
        <v>7</v>
      </c>
      <c r="B14" s="19" t="s">
        <v>66</v>
      </c>
      <c r="C14" s="10" t="s">
        <v>7</v>
      </c>
      <c r="D14" s="11">
        <v>7</v>
      </c>
      <c r="E14" s="16">
        <f t="shared" si="0"/>
        <v>64061</v>
      </c>
      <c r="F14" s="15">
        <v>0.19</v>
      </c>
      <c r="G14" s="12">
        <f t="shared" si="1"/>
        <v>12172</v>
      </c>
      <c r="H14" s="12">
        <v>76232</v>
      </c>
      <c r="I14" s="13">
        <f t="shared" si="2"/>
        <v>533624</v>
      </c>
      <c r="K14" s="11">
        <v>7</v>
      </c>
      <c r="L14" s="16">
        <v>64060</v>
      </c>
      <c r="M14" s="15">
        <v>0.19</v>
      </c>
      <c r="N14" s="12">
        <f t="shared" si="3"/>
        <v>12171</v>
      </c>
      <c r="O14" s="12">
        <f t="shared" si="4"/>
        <v>76231</v>
      </c>
      <c r="P14" s="12">
        <f t="shared" si="5"/>
        <v>533617</v>
      </c>
      <c r="Q14" s="2" t="b">
        <f t="shared" si="6"/>
        <v>1</v>
      </c>
      <c r="R14" s="2" t="b">
        <f t="shared" si="7"/>
        <v>1</v>
      </c>
      <c r="S14" s="2" t="b">
        <f t="shared" si="8"/>
        <v>1</v>
      </c>
      <c r="T14" s="1" t="s">
        <v>66</v>
      </c>
      <c r="U14" s="2" t="b">
        <f t="shared" si="9"/>
        <v>1</v>
      </c>
    </row>
    <row r="15" spans="1:21" s="2" customFormat="1" ht="15" customHeight="1" x14ac:dyDescent="0.2">
      <c r="A15" s="9">
        <v>8</v>
      </c>
      <c r="B15" s="19" t="s">
        <v>67</v>
      </c>
      <c r="C15" s="10" t="s">
        <v>7</v>
      </c>
      <c r="D15" s="11">
        <v>730</v>
      </c>
      <c r="E15" s="16">
        <f t="shared" si="0"/>
        <v>57860</v>
      </c>
      <c r="F15" s="15">
        <v>0.19</v>
      </c>
      <c r="G15" s="12">
        <f t="shared" si="1"/>
        <v>10993</v>
      </c>
      <c r="H15" s="12">
        <v>68853</v>
      </c>
      <c r="I15" s="13">
        <f t="shared" si="2"/>
        <v>50262690</v>
      </c>
      <c r="K15" s="11">
        <v>730</v>
      </c>
      <c r="L15" s="16">
        <v>57859</v>
      </c>
      <c r="M15" s="15">
        <v>0.19</v>
      </c>
      <c r="N15" s="12">
        <f t="shared" si="3"/>
        <v>10993</v>
      </c>
      <c r="O15" s="12">
        <f t="shared" si="4"/>
        <v>68852</v>
      </c>
      <c r="P15" s="12">
        <f t="shared" si="5"/>
        <v>50261960</v>
      </c>
      <c r="Q15" s="2" t="b">
        <f t="shared" si="6"/>
        <v>1</v>
      </c>
      <c r="R15" s="2" t="b">
        <f t="shared" si="7"/>
        <v>1</v>
      </c>
      <c r="S15" s="2" t="b">
        <f t="shared" si="8"/>
        <v>1</v>
      </c>
      <c r="T15" s="1" t="s">
        <v>67</v>
      </c>
      <c r="U15" s="2" t="b">
        <f t="shared" si="9"/>
        <v>1</v>
      </c>
    </row>
    <row r="16" spans="1:21" s="2" customFormat="1" ht="15" customHeight="1" x14ac:dyDescent="0.2">
      <c r="A16" s="9">
        <v>9</v>
      </c>
      <c r="B16" s="19" t="s">
        <v>68</v>
      </c>
      <c r="C16" s="10" t="s">
        <v>7</v>
      </c>
      <c r="D16" s="11">
        <v>730</v>
      </c>
      <c r="E16" s="16">
        <f t="shared" si="0"/>
        <v>111737</v>
      </c>
      <c r="F16" s="15">
        <v>0.19</v>
      </c>
      <c r="G16" s="12">
        <f t="shared" si="1"/>
        <v>21230</v>
      </c>
      <c r="H16" s="12">
        <v>132967</v>
      </c>
      <c r="I16" s="13">
        <f t="shared" si="2"/>
        <v>97065910</v>
      </c>
      <c r="K16" s="11">
        <v>730</v>
      </c>
      <c r="L16" s="16">
        <v>111736</v>
      </c>
      <c r="M16" s="15">
        <v>0.19</v>
      </c>
      <c r="N16" s="12">
        <f t="shared" si="3"/>
        <v>21230</v>
      </c>
      <c r="O16" s="12">
        <f t="shared" si="4"/>
        <v>132966</v>
      </c>
      <c r="P16" s="12">
        <f t="shared" si="5"/>
        <v>97065180</v>
      </c>
      <c r="Q16" s="2" t="b">
        <f t="shared" si="6"/>
        <v>1</v>
      </c>
      <c r="R16" s="2" t="b">
        <f t="shared" si="7"/>
        <v>1</v>
      </c>
      <c r="S16" s="2" t="b">
        <f t="shared" si="8"/>
        <v>1</v>
      </c>
      <c r="T16" s="1" t="s">
        <v>68</v>
      </c>
      <c r="U16" s="2" t="b">
        <f t="shared" si="9"/>
        <v>1</v>
      </c>
    </row>
    <row r="17" spans="1:21" s="2" customFormat="1" ht="15" customHeight="1" x14ac:dyDescent="0.2">
      <c r="A17" s="9">
        <v>10</v>
      </c>
      <c r="B17" s="19" t="s">
        <v>69</v>
      </c>
      <c r="C17" s="10" t="s">
        <v>7</v>
      </c>
      <c r="D17" s="11">
        <v>730</v>
      </c>
      <c r="E17" s="16">
        <f t="shared" si="0"/>
        <v>29412</v>
      </c>
      <c r="F17" s="15">
        <v>0.19</v>
      </c>
      <c r="G17" s="12">
        <f t="shared" si="1"/>
        <v>5588</v>
      </c>
      <c r="H17" s="12">
        <v>35000</v>
      </c>
      <c r="I17" s="13">
        <f t="shared" si="2"/>
        <v>25550000</v>
      </c>
      <c r="K17" s="11">
        <v>730</v>
      </c>
      <c r="L17" s="16">
        <v>29411</v>
      </c>
      <c r="M17" s="15">
        <v>0.19</v>
      </c>
      <c r="N17" s="12">
        <f t="shared" si="3"/>
        <v>5588</v>
      </c>
      <c r="O17" s="12">
        <f t="shared" si="4"/>
        <v>34999</v>
      </c>
      <c r="P17" s="12">
        <f t="shared" si="5"/>
        <v>25549270</v>
      </c>
      <c r="Q17" s="2" t="b">
        <f t="shared" si="6"/>
        <v>1</v>
      </c>
      <c r="R17" s="2" t="b">
        <f t="shared" si="7"/>
        <v>1</v>
      </c>
      <c r="S17" s="2" t="b">
        <f t="shared" si="8"/>
        <v>1</v>
      </c>
      <c r="T17" s="1" t="s">
        <v>69</v>
      </c>
      <c r="U17" s="2" t="b">
        <f t="shared" si="9"/>
        <v>1</v>
      </c>
    </row>
    <row r="18" spans="1:21" s="2" customFormat="1" ht="15" customHeight="1" x14ac:dyDescent="0.2">
      <c r="A18" s="9">
        <v>11</v>
      </c>
      <c r="B18" s="19" t="s">
        <v>70</v>
      </c>
      <c r="C18" s="10" t="s">
        <v>7</v>
      </c>
      <c r="D18" s="11">
        <v>22</v>
      </c>
      <c r="E18" s="16">
        <f t="shared" si="0"/>
        <v>47800</v>
      </c>
      <c r="F18" s="15">
        <v>0.19</v>
      </c>
      <c r="G18" s="12">
        <f t="shared" si="1"/>
        <v>9082</v>
      </c>
      <c r="H18" s="12">
        <v>56882</v>
      </c>
      <c r="I18" s="13">
        <f t="shared" si="2"/>
        <v>1251404</v>
      </c>
      <c r="K18" s="11">
        <v>22</v>
      </c>
      <c r="L18" s="16">
        <v>47799</v>
      </c>
      <c r="M18" s="15">
        <v>0.19</v>
      </c>
      <c r="N18" s="12">
        <f t="shared" si="3"/>
        <v>9082</v>
      </c>
      <c r="O18" s="12">
        <f t="shared" si="4"/>
        <v>56881</v>
      </c>
      <c r="P18" s="12">
        <f t="shared" si="5"/>
        <v>1251382</v>
      </c>
      <c r="Q18" s="2" t="b">
        <f t="shared" si="6"/>
        <v>1</v>
      </c>
      <c r="R18" s="2" t="b">
        <f t="shared" si="7"/>
        <v>1</v>
      </c>
      <c r="S18" s="2" t="b">
        <f t="shared" si="8"/>
        <v>1</v>
      </c>
      <c r="T18" s="1" t="s">
        <v>70</v>
      </c>
      <c r="U18" s="2" t="b">
        <f t="shared" si="9"/>
        <v>1</v>
      </c>
    </row>
    <row r="19" spans="1:21" s="2" customFormat="1" ht="15" customHeight="1" x14ac:dyDescent="0.2">
      <c r="A19" s="9">
        <v>12</v>
      </c>
      <c r="B19" s="19" t="s">
        <v>8</v>
      </c>
      <c r="C19" s="10" t="s">
        <v>9</v>
      </c>
      <c r="D19" s="11">
        <v>200</v>
      </c>
      <c r="E19" s="16">
        <f t="shared" si="0"/>
        <v>23329</v>
      </c>
      <c r="F19" s="15">
        <v>0.19</v>
      </c>
      <c r="G19" s="12">
        <f t="shared" si="1"/>
        <v>4433</v>
      </c>
      <c r="H19" s="12">
        <v>27762</v>
      </c>
      <c r="I19" s="13">
        <f t="shared" si="2"/>
        <v>5552400</v>
      </c>
      <c r="K19" s="11">
        <v>200</v>
      </c>
      <c r="L19" s="16">
        <v>23328</v>
      </c>
      <c r="M19" s="15">
        <v>0.19</v>
      </c>
      <c r="N19" s="12">
        <f t="shared" si="3"/>
        <v>4432</v>
      </c>
      <c r="O19" s="12">
        <f t="shared" si="4"/>
        <v>27760</v>
      </c>
      <c r="P19" s="12">
        <f t="shared" si="5"/>
        <v>5552000</v>
      </c>
      <c r="Q19" s="2" t="b">
        <f t="shared" si="6"/>
        <v>1</v>
      </c>
      <c r="R19" s="2" t="b">
        <f t="shared" si="7"/>
        <v>1</v>
      </c>
      <c r="S19" s="2" t="b">
        <f t="shared" si="8"/>
        <v>1</v>
      </c>
      <c r="T19" s="1" t="s">
        <v>8</v>
      </c>
      <c r="U19" s="2" t="b">
        <f t="shared" si="9"/>
        <v>1</v>
      </c>
    </row>
    <row r="20" spans="1:21" s="2" customFormat="1" ht="15" customHeight="1" x14ac:dyDescent="0.2">
      <c r="A20" s="9">
        <v>13</v>
      </c>
      <c r="B20" s="19" t="s">
        <v>10</v>
      </c>
      <c r="C20" s="10" t="s">
        <v>9</v>
      </c>
      <c r="D20" s="11">
        <v>160</v>
      </c>
      <c r="E20" s="16">
        <f t="shared" si="0"/>
        <v>22066</v>
      </c>
      <c r="F20" s="15">
        <v>0.19</v>
      </c>
      <c r="G20" s="12">
        <f t="shared" si="1"/>
        <v>4193</v>
      </c>
      <c r="H20" s="12">
        <v>26259</v>
      </c>
      <c r="I20" s="13">
        <f t="shared" si="2"/>
        <v>4201440</v>
      </c>
      <c r="K20" s="11">
        <v>160</v>
      </c>
      <c r="L20" s="16">
        <v>22065</v>
      </c>
      <c r="M20" s="15">
        <v>0.19</v>
      </c>
      <c r="N20" s="12">
        <f t="shared" si="3"/>
        <v>4192</v>
      </c>
      <c r="O20" s="12">
        <f t="shared" si="4"/>
        <v>26257</v>
      </c>
      <c r="P20" s="12">
        <f t="shared" si="5"/>
        <v>4201120</v>
      </c>
      <c r="Q20" s="2" t="b">
        <f t="shared" si="6"/>
        <v>1</v>
      </c>
      <c r="R20" s="2" t="b">
        <f t="shared" si="7"/>
        <v>1</v>
      </c>
      <c r="S20" s="2" t="b">
        <f t="shared" si="8"/>
        <v>1</v>
      </c>
      <c r="T20" s="1" t="s">
        <v>10</v>
      </c>
      <c r="U20" s="2" t="b">
        <f t="shared" si="9"/>
        <v>1</v>
      </c>
    </row>
    <row r="21" spans="1:21" s="2" customFormat="1" ht="15" customHeight="1" x14ac:dyDescent="0.2">
      <c r="A21" s="9">
        <v>14</v>
      </c>
      <c r="B21" s="19" t="s">
        <v>71</v>
      </c>
      <c r="C21" s="10" t="s">
        <v>7</v>
      </c>
      <c r="D21" s="11">
        <v>64</v>
      </c>
      <c r="E21" s="16">
        <f t="shared" si="0"/>
        <v>48420</v>
      </c>
      <c r="F21" s="15">
        <v>0.19</v>
      </c>
      <c r="G21" s="12">
        <f t="shared" si="1"/>
        <v>9200</v>
      </c>
      <c r="H21" s="12">
        <v>57620</v>
      </c>
      <c r="I21" s="13">
        <f t="shared" si="2"/>
        <v>3687680</v>
      </c>
      <c r="K21" s="11">
        <v>64</v>
      </c>
      <c r="L21" s="16">
        <v>48419</v>
      </c>
      <c r="M21" s="15">
        <v>0.19</v>
      </c>
      <c r="N21" s="12">
        <f t="shared" si="3"/>
        <v>9200</v>
      </c>
      <c r="O21" s="12">
        <f t="shared" si="4"/>
        <v>57619</v>
      </c>
      <c r="P21" s="12">
        <f t="shared" si="5"/>
        <v>3687616</v>
      </c>
      <c r="Q21" s="2" t="b">
        <f t="shared" si="6"/>
        <v>1</v>
      </c>
      <c r="R21" s="2" t="b">
        <f t="shared" si="7"/>
        <v>1</v>
      </c>
      <c r="S21" s="2" t="b">
        <f t="shared" si="8"/>
        <v>1</v>
      </c>
      <c r="T21" s="1" t="s">
        <v>71</v>
      </c>
      <c r="U21" s="2" t="b">
        <f t="shared" si="9"/>
        <v>1</v>
      </c>
    </row>
    <row r="22" spans="1:21" s="2" customFormat="1" ht="15" customHeight="1" x14ac:dyDescent="0.2">
      <c r="A22" s="9">
        <v>15</v>
      </c>
      <c r="B22" s="19" t="s">
        <v>50</v>
      </c>
      <c r="C22" s="10" t="s">
        <v>7</v>
      </c>
      <c r="D22" s="11">
        <v>36</v>
      </c>
      <c r="E22" s="16">
        <f t="shared" si="0"/>
        <v>47242</v>
      </c>
      <c r="F22" s="15">
        <v>0.19</v>
      </c>
      <c r="G22" s="12">
        <f t="shared" si="1"/>
        <v>8976</v>
      </c>
      <c r="H22" s="12">
        <v>56218</v>
      </c>
      <c r="I22" s="13">
        <f t="shared" si="2"/>
        <v>2023848</v>
      </c>
      <c r="K22" s="11">
        <v>36</v>
      </c>
      <c r="L22" s="16">
        <v>47241</v>
      </c>
      <c r="M22" s="15">
        <v>0.19</v>
      </c>
      <c r="N22" s="12">
        <f t="shared" si="3"/>
        <v>8976</v>
      </c>
      <c r="O22" s="12">
        <f t="shared" si="4"/>
        <v>56217</v>
      </c>
      <c r="P22" s="12">
        <f t="shared" si="5"/>
        <v>2023812</v>
      </c>
      <c r="Q22" s="2" t="b">
        <f t="shared" si="6"/>
        <v>1</v>
      </c>
      <c r="R22" s="2" t="b">
        <f t="shared" si="7"/>
        <v>1</v>
      </c>
      <c r="S22" s="2" t="b">
        <f t="shared" si="8"/>
        <v>1</v>
      </c>
      <c r="T22" s="1" t="s">
        <v>50</v>
      </c>
      <c r="U22" s="2" t="b">
        <f t="shared" si="9"/>
        <v>1</v>
      </c>
    </row>
    <row r="23" spans="1:21" s="2" customFormat="1" ht="15" customHeight="1" x14ac:dyDescent="0.2">
      <c r="A23" s="9">
        <v>16</v>
      </c>
      <c r="B23" s="19" t="s">
        <v>72</v>
      </c>
      <c r="C23" s="10" t="s">
        <v>7</v>
      </c>
      <c r="D23" s="11">
        <v>36</v>
      </c>
      <c r="E23" s="16">
        <f t="shared" si="0"/>
        <v>47242</v>
      </c>
      <c r="F23" s="15">
        <v>0.19</v>
      </c>
      <c r="G23" s="12">
        <f t="shared" si="1"/>
        <v>8976</v>
      </c>
      <c r="H23" s="12">
        <v>56218</v>
      </c>
      <c r="I23" s="13">
        <f t="shared" si="2"/>
        <v>2023848</v>
      </c>
      <c r="K23" s="11">
        <v>36</v>
      </c>
      <c r="L23" s="16">
        <v>47241</v>
      </c>
      <c r="M23" s="15">
        <v>0.19</v>
      </c>
      <c r="N23" s="12">
        <f t="shared" si="3"/>
        <v>8976</v>
      </c>
      <c r="O23" s="12">
        <f t="shared" si="4"/>
        <v>56217</v>
      </c>
      <c r="P23" s="12">
        <f t="shared" si="5"/>
        <v>2023812</v>
      </c>
      <c r="Q23" s="2" t="b">
        <f t="shared" si="6"/>
        <v>1</v>
      </c>
      <c r="R23" s="2" t="b">
        <f t="shared" si="7"/>
        <v>1</v>
      </c>
      <c r="S23" s="2" t="b">
        <f t="shared" si="8"/>
        <v>1</v>
      </c>
      <c r="T23" s="1" t="s">
        <v>72</v>
      </c>
      <c r="U23" s="2" t="b">
        <f t="shared" si="9"/>
        <v>1</v>
      </c>
    </row>
    <row r="24" spans="1:21" s="2" customFormat="1" ht="15" customHeight="1" x14ac:dyDescent="0.2">
      <c r="A24" s="9">
        <v>17</v>
      </c>
      <c r="B24" s="19" t="s">
        <v>52</v>
      </c>
      <c r="C24" s="10" t="s">
        <v>7</v>
      </c>
      <c r="D24" s="11">
        <v>56</v>
      </c>
      <c r="E24" s="16">
        <f t="shared" si="0"/>
        <v>47242</v>
      </c>
      <c r="F24" s="15">
        <v>0.19</v>
      </c>
      <c r="G24" s="12">
        <f t="shared" si="1"/>
        <v>8976</v>
      </c>
      <c r="H24" s="12">
        <v>56218</v>
      </c>
      <c r="I24" s="13">
        <f t="shared" si="2"/>
        <v>3148208</v>
      </c>
      <c r="K24" s="11">
        <v>56</v>
      </c>
      <c r="L24" s="16">
        <v>47241</v>
      </c>
      <c r="M24" s="15">
        <v>0.19</v>
      </c>
      <c r="N24" s="12">
        <f t="shared" si="3"/>
        <v>8976</v>
      </c>
      <c r="O24" s="12">
        <f t="shared" si="4"/>
        <v>56217</v>
      </c>
      <c r="P24" s="12">
        <f t="shared" si="5"/>
        <v>3148152</v>
      </c>
      <c r="Q24" s="2" t="b">
        <f t="shared" si="6"/>
        <v>1</v>
      </c>
      <c r="R24" s="2" t="b">
        <f t="shared" si="7"/>
        <v>1</v>
      </c>
      <c r="S24" s="2" t="b">
        <f t="shared" si="8"/>
        <v>1</v>
      </c>
      <c r="T24" s="1" t="s">
        <v>52</v>
      </c>
      <c r="U24" s="2" t="b">
        <f t="shared" si="9"/>
        <v>1</v>
      </c>
    </row>
    <row r="25" spans="1:21" s="2" customFormat="1" ht="15" customHeight="1" x14ac:dyDescent="0.2">
      <c r="A25" s="9">
        <v>18</v>
      </c>
      <c r="B25" s="19" t="s">
        <v>11</v>
      </c>
      <c r="C25" s="10" t="s">
        <v>7</v>
      </c>
      <c r="D25" s="11">
        <v>730</v>
      </c>
      <c r="E25" s="16">
        <f t="shared" si="0"/>
        <v>74386</v>
      </c>
      <c r="F25" s="15">
        <v>0.19</v>
      </c>
      <c r="G25" s="12">
        <f t="shared" si="1"/>
        <v>14133</v>
      </c>
      <c r="H25" s="12">
        <v>88519</v>
      </c>
      <c r="I25" s="13">
        <f t="shared" si="2"/>
        <v>64618870</v>
      </c>
      <c r="K25" s="11">
        <v>730</v>
      </c>
      <c r="L25" s="16">
        <v>74385</v>
      </c>
      <c r="M25" s="15">
        <v>0.19</v>
      </c>
      <c r="N25" s="12">
        <f t="shared" si="3"/>
        <v>14133</v>
      </c>
      <c r="O25" s="12">
        <f t="shared" si="4"/>
        <v>88518</v>
      </c>
      <c r="P25" s="12">
        <f t="shared" si="5"/>
        <v>64618140</v>
      </c>
      <c r="Q25" s="2" t="b">
        <f t="shared" si="6"/>
        <v>1</v>
      </c>
      <c r="R25" s="2" t="b">
        <f t="shared" si="7"/>
        <v>1</v>
      </c>
      <c r="S25" s="2" t="b">
        <f t="shared" si="8"/>
        <v>1</v>
      </c>
      <c r="T25" s="1" t="s">
        <v>11</v>
      </c>
      <c r="U25" s="2" t="b">
        <f t="shared" si="9"/>
        <v>1</v>
      </c>
    </row>
    <row r="26" spans="1:21" s="2" customFormat="1" ht="15" customHeight="1" x14ac:dyDescent="0.2">
      <c r="A26" s="9">
        <v>19</v>
      </c>
      <c r="B26" s="19" t="s">
        <v>73</v>
      </c>
      <c r="C26" s="10" t="s">
        <v>7</v>
      </c>
      <c r="D26" s="11">
        <v>59</v>
      </c>
      <c r="E26" s="16">
        <f t="shared" si="0"/>
        <v>159600</v>
      </c>
      <c r="F26" s="15">
        <v>0.19</v>
      </c>
      <c r="G26" s="12">
        <f t="shared" si="1"/>
        <v>30324</v>
      </c>
      <c r="H26" s="12">
        <v>189924</v>
      </c>
      <c r="I26" s="13">
        <f t="shared" si="2"/>
        <v>11205516</v>
      </c>
      <c r="K26" s="11">
        <v>59</v>
      </c>
      <c r="L26" s="16">
        <v>159599</v>
      </c>
      <c r="M26" s="15">
        <v>0.19</v>
      </c>
      <c r="N26" s="12">
        <f t="shared" si="3"/>
        <v>30324</v>
      </c>
      <c r="O26" s="12">
        <f t="shared" si="4"/>
        <v>189923</v>
      </c>
      <c r="P26" s="12">
        <f t="shared" si="5"/>
        <v>11205457</v>
      </c>
      <c r="Q26" s="2" t="b">
        <f t="shared" si="6"/>
        <v>1</v>
      </c>
      <c r="R26" s="2" t="b">
        <f t="shared" si="7"/>
        <v>1</v>
      </c>
      <c r="S26" s="2" t="b">
        <f t="shared" si="8"/>
        <v>1</v>
      </c>
      <c r="T26" s="1" t="s">
        <v>73</v>
      </c>
      <c r="U26" s="2" t="b">
        <f t="shared" si="9"/>
        <v>1</v>
      </c>
    </row>
    <row r="27" spans="1:21" s="2" customFormat="1" ht="15" customHeight="1" x14ac:dyDescent="0.2">
      <c r="A27" s="9">
        <v>20</v>
      </c>
      <c r="B27" s="19" t="s">
        <v>74</v>
      </c>
      <c r="C27" s="10" t="s">
        <v>7</v>
      </c>
      <c r="D27" s="11">
        <v>12</v>
      </c>
      <c r="E27" s="16">
        <f t="shared" si="0"/>
        <v>62542</v>
      </c>
      <c r="F27" s="15">
        <v>0.19</v>
      </c>
      <c r="G27" s="12">
        <f t="shared" si="1"/>
        <v>11883</v>
      </c>
      <c r="H27" s="12">
        <v>74425</v>
      </c>
      <c r="I27" s="13">
        <f t="shared" si="2"/>
        <v>893100</v>
      </c>
      <c r="K27" s="11">
        <v>12</v>
      </c>
      <c r="L27" s="16">
        <v>62541</v>
      </c>
      <c r="M27" s="15">
        <v>0.19</v>
      </c>
      <c r="N27" s="12">
        <f t="shared" si="3"/>
        <v>11883</v>
      </c>
      <c r="O27" s="12">
        <f t="shared" si="4"/>
        <v>74424</v>
      </c>
      <c r="P27" s="12">
        <f t="shared" si="5"/>
        <v>893088</v>
      </c>
      <c r="Q27" s="2" t="b">
        <f t="shared" si="6"/>
        <v>1</v>
      </c>
      <c r="R27" s="2" t="b">
        <f t="shared" si="7"/>
        <v>1</v>
      </c>
      <c r="S27" s="2" t="b">
        <f t="shared" si="8"/>
        <v>1</v>
      </c>
      <c r="T27" s="1" t="s">
        <v>74</v>
      </c>
      <c r="U27" s="2" t="b">
        <f t="shared" si="9"/>
        <v>1</v>
      </c>
    </row>
    <row r="28" spans="1:21" s="2" customFormat="1" ht="15" customHeight="1" x14ac:dyDescent="0.2">
      <c r="A28" s="9">
        <v>21</v>
      </c>
      <c r="B28" s="19" t="s">
        <v>75</v>
      </c>
      <c r="C28" s="10" t="s">
        <v>7</v>
      </c>
      <c r="D28" s="11">
        <v>14</v>
      </c>
      <c r="E28" s="16">
        <f t="shared" si="0"/>
        <v>61320</v>
      </c>
      <c r="F28" s="15">
        <v>0.19</v>
      </c>
      <c r="G28" s="12">
        <f t="shared" si="1"/>
        <v>11651</v>
      </c>
      <c r="H28" s="12">
        <v>72971</v>
      </c>
      <c r="I28" s="13">
        <f t="shared" si="2"/>
        <v>1021594</v>
      </c>
      <c r="K28" s="11">
        <v>14</v>
      </c>
      <c r="L28" s="16">
        <v>61319</v>
      </c>
      <c r="M28" s="15">
        <v>0.19</v>
      </c>
      <c r="N28" s="12">
        <f t="shared" si="3"/>
        <v>11651</v>
      </c>
      <c r="O28" s="12">
        <f t="shared" si="4"/>
        <v>72970</v>
      </c>
      <c r="P28" s="12">
        <f t="shared" si="5"/>
        <v>1021580</v>
      </c>
      <c r="Q28" s="2" t="b">
        <f t="shared" si="6"/>
        <v>1</v>
      </c>
      <c r="R28" s="2" t="b">
        <f t="shared" si="7"/>
        <v>1</v>
      </c>
      <c r="S28" s="2" t="b">
        <f t="shared" si="8"/>
        <v>1</v>
      </c>
      <c r="T28" s="1" t="s">
        <v>75</v>
      </c>
      <c r="U28" s="2" t="b">
        <f t="shared" si="9"/>
        <v>1</v>
      </c>
    </row>
    <row r="29" spans="1:21" s="2" customFormat="1" ht="15" customHeight="1" x14ac:dyDescent="0.2">
      <c r="A29" s="9">
        <v>22</v>
      </c>
      <c r="B29" s="19" t="s">
        <v>76</v>
      </c>
      <c r="C29" s="10" t="s">
        <v>7</v>
      </c>
      <c r="D29" s="11">
        <v>14</v>
      </c>
      <c r="E29" s="16">
        <f t="shared" si="0"/>
        <v>61320</v>
      </c>
      <c r="F29" s="15">
        <v>0.19</v>
      </c>
      <c r="G29" s="12">
        <f t="shared" si="1"/>
        <v>11651</v>
      </c>
      <c r="H29" s="12">
        <v>72971</v>
      </c>
      <c r="I29" s="13">
        <f t="shared" si="2"/>
        <v>1021594</v>
      </c>
      <c r="K29" s="11">
        <v>14</v>
      </c>
      <c r="L29" s="16">
        <v>61319</v>
      </c>
      <c r="M29" s="15">
        <v>0.19</v>
      </c>
      <c r="N29" s="12">
        <f t="shared" si="3"/>
        <v>11651</v>
      </c>
      <c r="O29" s="12">
        <f t="shared" si="4"/>
        <v>72970</v>
      </c>
      <c r="P29" s="12">
        <f t="shared" si="5"/>
        <v>1021580</v>
      </c>
      <c r="Q29" s="2" t="b">
        <f t="shared" si="6"/>
        <v>1</v>
      </c>
      <c r="R29" s="2" t="b">
        <f t="shared" si="7"/>
        <v>1</v>
      </c>
      <c r="S29" s="2" t="b">
        <f t="shared" si="8"/>
        <v>1</v>
      </c>
      <c r="T29" s="1" t="s">
        <v>76</v>
      </c>
      <c r="U29" s="2" t="b">
        <f t="shared" si="9"/>
        <v>1</v>
      </c>
    </row>
    <row r="30" spans="1:21" s="2" customFormat="1" ht="15" customHeight="1" x14ac:dyDescent="0.2">
      <c r="A30" s="9">
        <v>23</v>
      </c>
      <c r="B30" s="19" t="s">
        <v>77</v>
      </c>
      <c r="C30" s="10" t="s">
        <v>7</v>
      </c>
      <c r="D30" s="11">
        <v>18</v>
      </c>
      <c r="E30" s="16">
        <f t="shared" si="0"/>
        <v>61320</v>
      </c>
      <c r="F30" s="15">
        <v>0.19</v>
      </c>
      <c r="G30" s="12">
        <f t="shared" si="1"/>
        <v>11651</v>
      </c>
      <c r="H30" s="12">
        <v>72971</v>
      </c>
      <c r="I30" s="13">
        <f t="shared" si="2"/>
        <v>1313478</v>
      </c>
      <c r="K30" s="11">
        <v>18</v>
      </c>
      <c r="L30" s="16">
        <v>61319</v>
      </c>
      <c r="M30" s="15">
        <v>0.19</v>
      </c>
      <c r="N30" s="12">
        <f t="shared" si="3"/>
        <v>11651</v>
      </c>
      <c r="O30" s="12">
        <f t="shared" si="4"/>
        <v>72970</v>
      </c>
      <c r="P30" s="12">
        <f t="shared" si="5"/>
        <v>1313460</v>
      </c>
      <c r="Q30" s="2" t="b">
        <f t="shared" si="6"/>
        <v>1</v>
      </c>
      <c r="R30" s="2" t="b">
        <f t="shared" si="7"/>
        <v>1</v>
      </c>
      <c r="S30" s="2" t="b">
        <f t="shared" si="8"/>
        <v>1</v>
      </c>
      <c r="T30" s="1" t="s">
        <v>77</v>
      </c>
      <c r="U30" s="2" t="b">
        <f t="shared" si="9"/>
        <v>1</v>
      </c>
    </row>
    <row r="31" spans="1:21" s="2" customFormat="1" ht="15" customHeight="1" x14ac:dyDescent="0.2">
      <c r="A31" s="9">
        <v>24</v>
      </c>
      <c r="B31" s="19" t="s">
        <v>78</v>
      </c>
      <c r="C31" s="10" t="s">
        <v>7</v>
      </c>
      <c r="D31" s="11">
        <v>40</v>
      </c>
      <c r="E31" s="16">
        <f t="shared" si="0"/>
        <v>66194</v>
      </c>
      <c r="F31" s="15">
        <v>0.19</v>
      </c>
      <c r="G31" s="12">
        <f t="shared" si="1"/>
        <v>12577</v>
      </c>
      <c r="H31" s="12">
        <v>78771</v>
      </c>
      <c r="I31" s="13">
        <f t="shared" si="2"/>
        <v>3150840</v>
      </c>
      <c r="K31" s="11">
        <v>40</v>
      </c>
      <c r="L31" s="16">
        <v>66193</v>
      </c>
      <c r="M31" s="15">
        <v>0.19</v>
      </c>
      <c r="N31" s="12">
        <f t="shared" si="3"/>
        <v>12577</v>
      </c>
      <c r="O31" s="12">
        <f t="shared" si="4"/>
        <v>78770</v>
      </c>
      <c r="P31" s="12">
        <f t="shared" si="5"/>
        <v>3150800</v>
      </c>
      <c r="Q31" s="2" t="b">
        <f t="shared" si="6"/>
        <v>1</v>
      </c>
      <c r="R31" s="2" t="b">
        <f t="shared" si="7"/>
        <v>1</v>
      </c>
      <c r="S31" s="2" t="b">
        <f t="shared" si="8"/>
        <v>1</v>
      </c>
      <c r="T31" s="1" t="s">
        <v>78</v>
      </c>
      <c r="U31" s="2" t="b">
        <f t="shared" si="9"/>
        <v>1</v>
      </c>
    </row>
    <row r="32" spans="1:21" s="2" customFormat="1" ht="15" customHeight="1" x14ac:dyDescent="0.2">
      <c r="A32" s="9">
        <v>25</v>
      </c>
      <c r="B32" s="19" t="s">
        <v>79</v>
      </c>
      <c r="C32" s="10" t="s">
        <v>7</v>
      </c>
      <c r="D32" s="11">
        <v>12</v>
      </c>
      <c r="E32" s="16">
        <f t="shared" si="0"/>
        <v>64809</v>
      </c>
      <c r="F32" s="15">
        <v>0.19</v>
      </c>
      <c r="G32" s="12">
        <f t="shared" si="1"/>
        <v>12314</v>
      </c>
      <c r="H32" s="12">
        <v>77123</v>
      </c>
      <c r="I32" s="13">
        <f t="shared" si="2"/>
        <v>925476</v>
      </c>
      <c r="K32" s="11">
        <v>12</v>
      </c>
      <c r="L32" s="16">
        <v>64808</v>
      </c>
      <c r="M32" s="15">
        <v>0.19</v>
      </c>
      <c r="N32" s="12">
        <f t="shared" si="3"/>
        <v>12314</v>
      </c>
      <c r="O32" s="12">
        <f t="shared" si="4"/>
        <v>77122</v>
      </c>
      <c r="P32" s="12">
        <f t="shared" si="5"/>
        <v>925464</v>
      </c>
      <c r="Q32" s="2" t="b">
        <f t="shared" si="6"/>
        <v>1</v>
      </c>
      <c r="R32" s="2" t="b">
        <f t="shared" si="7"/>
        <v>1</v>
      </c>
      <c r="S32" s="2" t="b">
        <f t="shared" si="8"/>
        <v>1</v>
      </c>
      <c r="T32" s="1" t="s">
        <v>79</v>
      </c>
      <c r="U32" s="2" t="b">
        <f t="shared" si="9"/>
        <v>1</v>
      </c>
    </row>
    <row r="33" spans="1:21" s="2" customFormat="1" ht="15" customHeight="1" x14ac:dyDescent="0.2">
      <c r="A33" s="9">
        <v>26</v>
      </c>
      <c r="B33" s="19" t="s">
        <v>80</v>
      </c>
      <c r="C33" s="10" t="s">
        <v>7</v>
      </c>
      <c r="D33" s="11">
        <v>4</v>
      </c>
      <c r="E33" s="16">
        <f t="shared" si="0"/>
        <v>56194</v>
      </c>
      <c r="F33" s="15">
        <v>0.19</v>
      </c>
      <c r="G33" s="12">
        <f t="shared" si="1"/>
        <v>10677</v>
      </c>
      <c r="H33" s="12">
        <v>66871</v>
      </c>
      <c r="I33" s="13">
        <f t="shared" si="2"/>
        <v>267484</v>
      </c>
      <c r="K33" s="11">
        <v>4</v>
      </c>
      <c r="L33" s="16">
        <v>56193</v>
      </c>
      <c r="M33" s="15">
        <v>0.19</v>
      </c>
      <c r="N33" s="12">
        <f t="shared" si="3"/>
        <v>10677</v>
      </c>
      <c r="O33" s="12">
        <f t="shared" si="4"/>
        <v>66870</v>
      </c>
      <c r="P33" s="12">
        <f t="shared" si="5"/>
        <v>267480</v>
      </c>
      <c r="Q33" s="2" t="b">
        <f t="shared" si="6"/>
        <v>1</v>
      </c>
      <c r="R33" s="2" t="b">
        <f t="shared" si="7"/>
        <v>1</v>
      </c>
      <c r="S33" s="2" t="b">
        <f t="shared" si="8"/>
        <v>1</v>
      </c>
      <c r="T33" s="1" t="s">
        <v>80</v>
      </c>
      <c r="U33" s="2" t="b">
        <f t="shared" si="9"/>
        <v>1</v>
      </c>
    </row>
    <row r="34" spans="1:21" s="2" customFormat="1" ht="15" customHeight="1" x14ac:dyDescent="0.2">
      <c r="A34" s="9">
        <v>27</v>
      </c>
      <c r="B34" s="19" t="s">
        <v>81</v>
      </c>
      <c r="C34" s="10" t="s">
        <v>7</v>
      </c>
      <c r="D34" s="11">
        <v>12</v>
      </c>
      <c r="E34" s="16">
        <f t="shared" si="0"/>
        <v>57634</v>
      </c>
      <c r="F34" s="15">
        <v>0.19</v>
      </c>
      <c r="G34" s="12">
        <f t="shared" si="1"/>
        <v>10950</v>
      </c>
      <c r="H34" s="12">
        <v>68584</v>
      </c>
      <c r="I34" s="13">
        <f t="shared" si="2"/>
        <v>823008</v>
      </c>
      <c r="K34" s="11">
        <v>12</v>
      </c>
      <c r="L34" s="16">
        <v>57633</v>
      </c>
      <c r="M34" s="15">
        <v>0.19</v>
      </c>
      <c r="N34" s="12">
        <f t="shared" si="3"/>
        <v>10950</v>
      </c>
      <c r="O34" s="12">
        <f t="shared" si="4"/>
        <v>68583</v>
      </c>
      <c r="P34" s="12">
        <f t="shared" si="5"/>
        <v>822996</v>
      </c>
      <c r="Q34" s="2" t="b">
        <f t="shared" si="6"/>
        <v>1</v>
      </c>
      <c r="R34" s="2" t="b">
        <f t="shared" si="7"/>
        <v>1</v>
      </c>
      <c r="S34" s="2" t="b">
        <f t="shared" si="8"/>
        <v>1</v>
      </c>
      <c r="T34" s="1" t="s">
        <v>81</v>
      </c>
      <c r="U34" s="2" t="b">
        <f t="shared" si="9"/>
        <v>1</v>
      </c>
    </row>
    <row r="35" spans="1:21" s="2" customFormat="1" ht="15" customHeight="1" x14ac:dyDescent="0.2">
      <c r="A35" s="9">
        <v>28</v>
      </c>
      <c r="B35" s="19" t="s">
        <v>82</v>
      </c>
      <c r="C35" s="10" t="s">
        <v>7</v>
      </c>
      <c r="D35" s="11">
        <v>12</v>
      </c>
      <c r="E35" s="16">
        <f t="shared" si="0"/>
        <v>57634</v>
      </c>
      <c r="F35" s="15">
        <v>0.19</v>
      </c>
      <c r="G35" s="12">
        <f t="shared" si="1"/>
        <v>10950</v>
      </c>
      <c r="H35" s="12">
        <v>68584</v>
      </c>
      <c r="I35" s="13">
        <f t="shared" si="2"/>
        <v>823008</v>
      </c>
      <c r="K35" s="11">
        <v>12</v>
      </c>
      <c r="L35" s="16">
        <v>57633</v>
      </c>
      <c r="M35" s="15">
        <v>0.19</v>
      </c>
      <c r="N35" s="12">
        <f t="shared" si="3"/>
        <v>10950</v>
      </c>
      <c r="O35" s="12">
        <f t="shared" si="4"/>
        <v>68583</v>
      </c>
      <c r="P35" s="12">
        <f t="shared" si="5"/>
        <v>822996</v>
      </c>
      <c r="Q35" s="2" t="b">
        <f t="shared" si="6"/>
        <v>1</v>
      </c>
      <c r="R35" s="2" t="b">
        <f t="shared" si="7"/>
        <v>1</v>
      </c>
      <c r="S35" s="2" t="b">
        <f t="shared" si="8"/>
        <v>1</v>
      </c>
      <c r="T35" s="1" t="s">
        <v>82</v>
      </c>
      <c r="U35" s="2" t="b">
        <f t="shared" si="9"/>
        <v>1</v>
      </c>
    </row>
    <row r="36" spans="1:21" s="2" customFormat="1" ht="15" customHeight="1" x14ac:dyDescent="0.2">
      <c r="A36" s="9">
        <v>29</v>
      </c>
      <c r="B36" s="19" t="s">
        <v>83</v>
      </c>
      <c r="C36" s="10" t="s">
        <v>7</v>
      </c>
      <c r="D36" s="11">
        <v>12</v>
      </c>
      <c r="E36" s="16">
        <f t="shared" si="0"/>
        <v>74386</v>
      </c>
      <c r="F36" s="15">
        <v>0.19</v>
      </c>
      <c r="G36" s="12">
        <f t="shared" si="1"/>
        <v>14133</v>
      </c>
      <c r="H36" s="12">
        <v>88519</v>
      </c>
      <c r="I36" s="13">
        <f t="shared" si="2"/>
        <v>1062228</v>
      </c>
      <c r="K36" s="11">
        <v>12</v>
      </c>
      <c r="L36" s="16">
        <v>74385</v>
      </c>
      <c r="M36" s="15">
        <v>0.19</v>
      </c>
      <c r="N36" s="12">
        <f t="shared" si="3"/>
        <v>14133</v>
      </c>
      <c r="O36" s="12">
        <f t="shared" si="4"/>
        <v>88518</v>
      </c>
      <c r="P36" s="12">
        <f t="shared" si="5"/>
        <v>1062216</v>
      </c>
      <c r="Q36" s="2" t="b">
        <f t="shared" si="6"/>
        <v>1</v>
      </c>
      <c r="R36" s="2" t="b">
        <f t="shared" si="7"/>
        <v>1</v>
      </c>
      <c r="S36" s="2" t="b">
        <f t="shared" si="8"/>
        <v>1</v>
      </c>
      <c r="T36" s="1" t="s">
        <v>83</v>
      </c>
      <c r="U36" s="2" t="b">
        <f t="shared" si="9"/>
        <v>1</v>
      </c>
    </row>
    <row r="37" spans="1:21" s="2" customFormat="1" ht="15" customHeight="1" x14ac:dyDescent="0.2">
      <c r="A37" s="9">
        <v>30</v>
      </c>
      <c r="B37" s="19" t="s">
        <v>84</v>
      </c>
      <c r="C37" s="10" t="s">
        <v>7</v>
      </c>
      <c r="D37" s="11">
        <v>8</v>
      </c>
      <c r="E37" s="16">
        <f t="shared" si="0"/>
        <v>59849</v>
      </c>
      <c r="F37" s="15">
        <v>0.19</v>
      </c>
      <c r="G37" s="12">
        <f t="shared" si="1"/>
        <v>11371</v>
      </c>
      <c r="H37" s="12">
        <v>71220</v>
      </c>
      <c r="I37" s="13">
        <f t="shared" si="2"/>
        <v>569760</v>
      </c>
      <c r="K37" s="11">
        <v>8</v>
      </c>
      <c r="L37" s="16">
        <v>59848</v>
      </c>
      <c r="M37" s="15">
        <v>0.19</v>
      </c>
      <c r="N37" s="12">
        <f t="shared" si="3"/>
        <v>11371</v>
      </c>
      <c r="O37" s="12">
        <f t="shared" si="4"/>
        <v>71219</v>
      </c>
      <c r="P37" s="12">
        <f t="shared" si="5"/>
        <v>569752</v>
      </c>
      <c r="Q37" s="2" t="b">
        <f t="shared" si="6"/>
        <v>1</v>
      </c>
      <c r="R37" s="2" t="b">
        <f t="shared" si="7"/>
        <v>1</v>
      </c>
      <c r="S37" s="2" t="b">
        <f t="shared" si="8"/>
        <v>1</v>
      </c>
      <c r="T37" s="1" t="s">
        <v>84</v>
      </c>
      <c r="U37" s="2" t="b">
        <f t="shared" si="9"/>
        <v>1</v>
      </c>
    </row>
    <row r="38" spans="1:21" s="2" customFormat="1" ht="15" customHeight="1" x14ac:dyDescent="0.2">
      <c r="A38" s="9">
        <v>31</v>
      </c>
      <c r="B38" s="19" t="s">
        <v>85</v>
      </c>
      <c r="C38" s="10" t="s">
        <v>7</v>
      </c>
      <c r="D38" s="11">
        <v>12</v>
      </c>
      <c r="E38" s="16">
        <f t="shared" si="0"/>
        <v>65075</v>
      </c>
      <c r="F38" s="15">
        <v>0.19</v>
      </c>
      <c r="G38" s="12">
        <f t="shared" si="1"/>
        <v>12364</v>
      </c>
      <c r="H38" s="12">
        <v>77439</v>
      </c>
      <c r="I38" s="13">
        <f t="shared" si="2"/>
        <v>929268</v>
      </c>
      <c r="K38" s="11">
        <v>12</v>
      </c>
      <c r="L38" s="16">
        <v>65074</v>
      </c>
      <c r="M38" s="15">
        <v>0.19</v>
      </c>
      <c r="N38" s="12">
        <f t="shared" si="3"/>
        <v>12364</v>
      </c>
      <c r="O38" s="12">
        <f t="shared" si="4"/>
        <v>77438</v>
      </c>
      <c r="P38" s="12">
        <f t="shared" si="5"/>
        <v>929256</v>
      </c>
      <c r="Q38" s="2" t="b">
        <f t="shared" si="6"/>
        <v>1</v>
      </c>
      <c r="R38" s="2" t="b">
        <f t="shared" si="7"/>
        <v>1</v>
      </c>
      <c r="S38" s="2" t="b">
        <f t="shared" si="8"/>
        <v>1</v>
      </c>
      <c r="T38" s="1" t="s">
        <v>85</v>
      </c>
      <c r="U38" s="2" t="b">
        <f t="shared" si="9"/>
        <v>1</v>
      </c>
    </row>
    <row r="39" spans="1:21" s="2" customFormat="1" ht="15" customHeight="1" x14ac:dyDescent="0.2">
      <c r="A39" s="9">
        <v>32</v>
      </c>
      <c r="B39" s="19" t="s">
        <v>86</v>
      </c>
      <c r="C39" s="10" t="s">
        <v>7</v>
      </c>
      <c r="D39" s="11">
        <v>16</v>
      </c>
      <c r="E39" s="16">
        <f t="shared" si="0"/>
        <v>124907</v>
      </c>
      <c r="F39" s="15">
        <v>0.19</v>
      </c>
      <c r="G39" s="12">
        <f t="shared" si="1"/>
        <v>23732</v>
      </c>
      <c r="H39" s="12">
        <v>148639</v>
      </c>
      <c r="I39" s="13">
        <f t="shared" si="2"/>
        <v>2378224</v>
      </c>
      <c r="K39" s="11">
        <v>16</v>
      </c>
      <c r="L39" s="16">
        <v>124906</v>
      </c>
      <c r="M39" s="15">
        <v>0.19</v>
      </c>
      <c r="N39" s="12">
        <f t="shared" si="3"/>
        <v>23732</v>
      </c>
      <c r="O39" s="12">
        <f t="shared" si="4"/>
        <v>148638</v>
      </c>
      <c r="P39" s="12">
        <f t="shared" si="5"/>
        <v>2378208</v>
      </c>
      <c r="Q39" s="2" t="b">
        <f t="shared" si="6"/>
        <v>1</v>
      </c>
      <c r="R39" s="2" t="b">
        <f t="shared" si="7"/>
        <v>1</v>
      </c>
      <c r="S39" s="2" t="b">
        <f t="shared" si="8"/>
        <v>1</v>
      </c>
      <c r="T39" s="1" t="s">
        <v>86</v>
      </c>
      <c r="U39" s="2" t="b">
        <f t="shared" si="9"/>
        <v>1</v>
      </c>
    </row>
    <row r="40" spans="1:21" s="2" customFormat="1" ht="15" customHeight="1" x14ac:dyDescent="0.2">
      <c r="A40" s="9">
        <v>33</v>
      </c>
      <c r="B40" s="19" t="s">
        <v>12</v>
      </c>
      <c r="C40" s="10" t="s">
        <v>7</v>
      </c>
      <c r="D40" s="11">
        <v>20</v>
      </c>
      <c r="E40" s="16">
        <f t="shared" si="0"/>
        <v>400698</v>
      </c>
      <c r="F40" s="15">
        <v>0.19</v>
      </c>
      <c r="G40" s="12">
        <f t="shared" si="1"/>
        <v>76133</v>
      </c>
      <c r="H40" s="12">
        <v>476831</v>
      </c>
      <c r="I40" s="13">
        <f t="shared" si="2"/>
        <v>9536620</v>
      </c>
      <c r="K40" s="11">
        <v>20</v>
      </c>
      <c r="L40" s="16">
        <v>400697</v>
      </c>
      <c r="M40" s="15">
        <v>0.19</v>
      </c>
      <c r="N40" s="12">
        <f t="shared" si="3"/>
        <v>76132</v>
      </c>
      <c r="O40" s="12">
        <f t="shared" si="4"/>
        <v>476829</v>
      </c>
      <c r="P40" s="12">
        <f t="shared" si="5"/>
        <v>9536580</v>
      </c>
      <c r="Q40" s="2" t="b">
        <f t="shared" si="6"/>
        <v>1</v>
      </c>
      <c r="R40" s="2" t="b">
        <f t="shared" si="7"/>
        <v>1</v>
      </c>
      <c r="S40" s="2" t="b">
        <f t="shared" si="8"/>
        <v>1</v>
      </c>
      <c r="T40" s="1" t="s">
        <v>12</v>
      </c>
      <c r="U40" s="2" t="b">
        <f t="shared" si="9"/>
        <v>1</v>
      </c>
    </row>
    <row r="41" spans="1:21" s="2" customFormat="1" ht="15" customHeight="1" x14ac:dyDescent="0.2">
      <c r="A41" s="9">
        <v>34</v>
      </c>
      <c r="B41" s="19" t="s">
        <v>13</v>
      </c>
      <c r="C41" s="10" t="s">
        <v>7</v>
      </c>
      <c r="D41" s="11">
        <v>2</v>
      </c>
      <c r="E41" s="16">
        <f t="shared" si="0"/>
        <v>417292</v>
      </c>
      <c r="F41" s="15">
        <v>0.19</v>
      </c>
      <c r="G41" s="12">
        <f t="shared" si="1"/>
        <v>79285</v>
      </c>
      <c r="H41" s="12">
        <v>496578</v>
      </c>
      <c r="I41" s="13">
        <f t="shared" si="2"/>
        <v>993156</v>
      </c>
      <c r="K41" s="11">
        <v>2</v>
      </c>
      <c r="L41" s="16">
        <v>417291</v>
      </c>
      <c r="M41" s="15">
        <v>0.19</v>
      </c>
      <c r="N41" s="12">
        <f t="shared" si="3"/>
        <v>79285</v>
      </c>
      <c r="O41" s="12">
        <f t="shared" si="4"/>
        <v>496576</v>
      </c>
      <c r="P41" s="12">
        <f t="shared" si="5"/>
        <v>993152</v>
      </c>
      <c r="Q41" s="2" t="b">
        <f t="shared" si="6"/>
        <v>1</v>
      </c>
      <c r="R41" s="2" t="b">
        <f t="shared" si="7"/>
        <v>1</v>
      </c>
      <c r="S41" s="2" t="b">
        <f t="shared" si="8"/>
        <v>1</v>
      </c>
      <c r="T41" s="1" t="s">
        <v>13</v>
      </c>
      <c r="U41" s="2" t="b">
        <f t="shared" si="9"/>
        <v>1</v>
      </c>
    </row>
    <row r="42" spans="1:21" s="2" customFormat="1" ht="15" customHeight="1" x14ac:dyDescent="0.2">
      <c r="A42" s="9">
        <v>35</v>
      </c>
      <c r="B42" s="19" t="s">
        <v>14</v>
      </c>
      <c r="C42" s="10" t="s">
        <v>7</v>
      </c>
      <c r="D42" s="11">
        <v>2</v>
      </c>
      <c r="E42" s="16">
        <f t="shared" si="0"/>
        <v>416182</v>
      </c>
      <c r="F42" s="15">
        <v>0.19</v>
      </c>
      <c r="G42" s="12">
        <f t="shared" si="1"/>
        <v>79075</v>
      </c>
      <c r="H42" s="12">
        <v>495256</v>
      </c>
      <c r="I42" s="13">
        <f t="shared" si="2"/>
        <v>990512</v>
      </c>
      <c r="K42" s="11">
        <v>2</v>
      </c>
      <c r="L42" s="16">
        <v>416181</v>
      </c>
      <c r="M42" s="15">
        <v>0.19</v>
      </c>
      <c r="N42" s="12">
        <f t="shared" si="3"/>
        <v>79074</v>
      </c>
      <c r="O42" s="12">
        <f t="shared" si="4"/>
        <v>495255</v>
      </c>
      <c r="P42" s="12">
        <f t="shared" si="5"/>
        <v>990510</v>
      </c>
      <c r="Q42" s="2" t="b">
        <f t="shared" si="6"/>
        <v>1</v>
      </c>
      <c r="R42" s="2" t="b">
        <f t="shared" si="7"/>
        <v>1</v>
      </c>
      <c r="S42" s="2" t="b">
        <f t="shared" si="8"/>
        <v>1</v>
      </c>
      <c r="T42" s="1" t="s">
        <v>14</v>
      </c>
      <c r="U42" s="2" t="b">
        <f t="shared" si="9"/>
        <v>1</v>
      </c>
    </row>
    <row r="43" spans="1:21" s="2" customFormat="1" ht="15" customHeight="1" x14ac:dyDescent="0.2">
      <c r="A43" s="9">
        <v>36</v>
      </c>
      <c r="B43" s="19" t="s">
        <v>37</v>
      </c>
      <c r="C43" s="10" t="s">
        <v>7</v>
      </c>
      <c r="D43" s="11">
        <v>6</v>
      </c>
      <c r="E43" s="16">
        <f t="shared" si="0"/>
        <v>105655</v>
      </c>
      <c r="F43" s="15">
        <v>0.19</v>
      </c>
      <c r="G43" s="12">
        <f t="shared" si="1"/>
        <v>20074</v>
      </c>
      <c r="H43" s="12">
        <v>125730</v>
      </c>
      <c r="I43" s="13">
        <f t="shared" si="2"/>
        <v>754380</v>
      </c>
      <c r="K43" s="11">
        <v>6</v>
      </c>
      <c r="L43" s="16">
        <v>105654</v>
      </c>
      <c r="M43" s="15">
        <v>0.19</v>
      </c>
      <c r="N43" s="12">
        <f t="shared" si="3"/>
        <v>20074</v>
      </c>
      <c r="O43" s="12">
        <f t="shared" si="4"/>
        <v>125728</v>
      </c>
      <c r="P43" s="12">
        <f t="shared" si="5"/>
        <v>754368</v>
      </c>
      <c r="Q43" s="2" t="b">
        <f t="shared" si="6"/>
        <v>1</v>
      </c>
      <c r="R43" s="2" t="b">
        <f t="shared" si="7"/>
        <v>1</v>
      </c>
      <c r="S43" s="2" t="b">
        <f t="shared" si="8"/>
        <v>1</v>
      </c>
      <c r="T43" s="1" t="s">
        <v>37</v>
      </c>
      <c r="U43" s="2" t="b">
        <f t="shared" si="9"/>
        <v>1</v>
      </c>
    </row>
    <row r="44" spans="1:21" s="2" customFormat="1" ht="15" customHeight="1" x14ac:dyDescent="0.2">
      <c r="A44" s="9">
        <v>37</v>
      </c>
      <c r="B44" s="19" t="s">
        <v>38</v>
      </c>
      <c r="C44" s="10" t="s">
        <v>7</v>
      </c>
      <c r="D44" s="11">
        <v>6</v>
      </c>
      <c r="E44" s="16">
        <f t="shared" si="0"/>
        <v>96906</v>
      </c>
      <c r="F44" s="15">
        <v>0.19</v>
      </c>
      <c r="G44" s="12">
        <f t="shared" si="1"/>
        <v>18412</v>
      </c>
      <c r="H44" s="12">
        <v>115318</v>
      </c>
      <c r="I44" s="13">
        <f t="shared" si="2"/>
        <v>691908</v>
      </c>
      <c r="K44" s="11">
        <v>6</v>
      </c>
      <c r="L44" s="16">
        <v>96905</v>
      </c>
      <c r="M44" s="15">
        <v>0.19</v>
      </c>
      <c r="N44" s="12">
        <f t="shared" si="3"/>
        <v>18412</v>
      </c>
      <c r="O44" s="12">
        <f t="shared" si="4"/>
        <v>115317</v>
      </c>
      <c r="P44" s="12">
        <f t="shared" si="5"/>
        <v>691902</v>
      </c>
      <c r="Q44" s="2" t="b">
        <f t="shared" si="6"/>
        <v>1</v>
      </c>
      <c r="R44" s="2" t="b">
        <f t="shared" si="7"/>
        <v>1</v>
      </c>
      <c r="S44" s="2" t="b">
        <f t="shared" si="8"/>
        <v>1</v>
      </c>
      <c r="T44" s="1" t="s">
        <v>38</v>
      </c>
      <c r="U44" s="2" t="b">
        <f t="shared" si="9"/>
        <v>1</v>
      </c>
    </row>
    <row r="45" spans="1:21" s="2" customFormat="1" ht="15" customHeight="1" x14ac:dyDescent="0.2">
      <c r="A45" s="9">
        <v>38</v>
      </c>
      <c r="B45" s="19" t="s">
        <v>39</v>
      </c>
      <c r="C45" s="10" t="s">
        <v>7</v>
      </c>
      <c r="D45" s="11">
        <v>6</v>
      </c>
      <c r="E45" s="16">
        <f t="shared" si="0"/>
        <v>105655</v>
      </c>
      <c r="F45" s="15">
        <v>0.19</v>
      </c>
      <c r="G45" s="12">
        <f t="shared" si="1"/>
        <v>20074</v>
      </c>
      <c r="H45" s="12">
        <v>125730</v>
      </c>
      <c r="I45" s="13">
        <f t="shared" si="2"/>
        <v>754380</v>
      </c>
      <c r="K45" s="11">
        <v>6</v>
      </c>
      <c r="L45" s="16">
        <v>105654</v>
      </c>
      <c r="M45" s="15">
        <v>0.19</v>
      </c>
      <c r="N45" s="12">
        <f t="shared" si="3"/>
        <v>20074</v>
      </c>
      <c r="O45" s="12">
        <f t="shared" si="4"/>
        <v>125728</v>
      </c>
      <c r="P45" s="12">
        <f t="shared" si="5"/>
        <v>754368</v>
      </c>
      <c r="Q45" s="2" t="b">
        <f t="shared" si="6"/>
        <v>1</v>
      </c>
      <c r="R45" s="2" t="b">
        <f t="shared" si="7"/>
        <v>1</v>
      </c>
      <c r="S45" s="2" t="b">
        <f t="shared" si="8"/>
        <v>1</v>
      </c>
      <c r="T45" s="1" t="s">
        <v>39</v>
      </c>
      <c r="U45" s="2" t="b">
        <f t="shared" si="9"/>
        <v>1</v>
      </c>
    </row>
    <row r="46" spans="1:21" s="2" customFormat="1" ht="15" customHeight="1" x14ac:dyDescent="0.2">
      <c r="A46" s="9">
        <v>39</v>
      </c>
      <c r="B46" s="19" t="s">
        <v>15</v>
      </c>
      <c r="C46" s="10" t="s">
        <v>7</v>
      </c>
      <c r="D46" s="11">
        <v>35</v>
      </c>
      <c r="E46" s="16">
        <f t="shared" si="0"/>
        <v>497737</v>
      </c>
      <c r="F46" s="15">
        <v>0.19</v>
      </c>
      <c r="G46" s="12">
        <f t="shared" si="1"/>
        <v>94570</v>
      </c>
      <c r="H46" s="12">
        <v>592307</v>
      </c>
      <c r="I46" s="13">
        <f t="shared" si="2"/>
        <v>20730745</v>
      </c>
      <c r="K46" s="11">
        <v>35</v>
      </c>
      <c r="L46" s="16">
        <v>497736</v>
      </c>
      <c r="M46" s="15">
        <v>0.19</v>
      </c>
      <c r="N46" s="12">
        <f t="shared" si="3"/>
        <v>94570</v>
      </c>
      <c r="O46" s="12">
        <f t="shared" si="4"/>
        <v>592306</v>
      </c>
      <c r="P46" s="12">
        <f t="shared" si="5"/>
        <v>20730710</v>
      </c>
      <c r="Q46" s="2" t="b">
        <f t="shared" si="6"/>
        <v>1</v>
      </c>
      <c r="R46" s="2" t="b">
        <f t="shared" si="7"/>
        <v>1</v>
      </c>
      <c r="S46" s="2" t="b">
        <f t="shared" si="8"/>
        <v>1</v>
      </c>
      <c r="T46" s="1" t="s">
        <v>15</v>
      </c>
      <c r="U46" s="2" t="b">
        <f t="shared" si="9"/>
        <v>1</v>
      </c>
    </row>
    <row r="47" spans="1:21" s="2" customFormat="1" ht="15" customHeight="1" x14ac:dyDescent="0.2">
      <c r="A47" s="9">
        <v>40</v>
      </c>
      <c r="B47" s="19" t="s">
        <v>16</v>
      </c>
      <c r="C47" s="10" t="s">
        <v>7</v>
      </c>
      <c r="D47" s="11">
        <v>35</v>
      </c>
      <c r="E47" s="16">
        <f t="shared" si="0"/>
        <v>526030</v>
      </c>
      <c r="F47" s="15">
        <v>0.19</v>
      </c>
      <c r="G47" s="12">
        <f t="shared" si="1"/>
        <v>99946</v>
      </c>
      <c r="H47" s="12">
        <v>625976</v>
      </c>
      <c r="I47" s="13">
        <f t="shared" si="2"/>
        <v>21909160</v>
      </c>
      <c r="K47" s="11">
        <v>35</v>
      </c>
      <c r="L47" s="16">
        <v>526029</v>
      </c>
      <c r="M47" s="15">
        <v>0.19</v>
      </c>
      <c r="N47" s="12">
        <f t="shared" si="3"/>
        <v>99946</v>
      </c>
      <c r="O47" s="12">
        <f t="shared" si="4"/>
        <v>625975</v>
      </c>
      <c r="P47" s="12">
        <f t="shared" si="5"/>
        <v>21909125</v>
      </c>
      <c r="Q47" s="2" t="b">
        <f t="shared" si="6"/>
        <v>1</v>
      </c>
      <c r="R47" s="2" t="b">
        <f t="shared" si="7"/>
        <v>1</v>
      </c>
      <c r="S47" s="2" t="b">
        <f t="shared" si="8"/>
        <v>1</v>
      </c>
      <c r="T47" s="1" t="s">
        <v>16</v>
      </c>
      <c r="U47" s="2" t="b">
        <f t="shared" si="9"/>
        <v>1</v>
      </c>
    </row>
    <row r="48" spans="1:21" s="2" customFormat="1" ht="15" customHeight="1" x14ac:dyDescent="0.2">
      <c r="A48" s="9">
        <v>41</v>
      </c>
      <c r="B48" s="19" t="s">
        <v>17</v>
      </c>
      <c r="C48" s="10" t="s">
        <v>18</v>
      </c>
      <c r="D48" s="11">
        <v>12</v>
      </c>
      <c r="E48" s="16">
        <f t="shared" si="0"/>
        <v>1000000</v>
      </c>
      <c r="F48" s="15">
        <v>0.19</v>
      </c>
      <c r="G48" s="12">
        <f t="shared" si="1"/>
        <v>190000</v>
      </c>
      <c r="H48" s="12">
        <v>1190000</v>
      </c>
      <c r="I48" s="13">
        <f t="shared" si="2"/>
        <v>14280000</v>
      </c>
      <c r="K48" s="11">
        <v>12</v>
      </c>
      <c r="L48" s="16">
        <v>999999</v>
      </c>
      <c r="M48" s="15">
        <v>0.19</v>
      </c>
      <c r="N48" s="12">
        <f t="shared" si="3"/>
        <v>190000</v>
      </c>
      <c r="O48" s="12">
        <f t="shared" si="4"/>
        <v>1189999</v>
      </c>
      <c r="P48" s="12">
        <f t="shared" si="5"/>
        <v>14279988</v>
      </c>
      <c r="Q48" s="2" t="b">
        <f t="shared" si="6"/>
        <v>1</v>
      </c>
      <c r="R48" s="2" t="b">
        <f t="shared" si="7"/>
        <v>1</v>
      </c>
      <c r="S48" s="2" t="b">
        <f t="shared" si="8"/>
        <v>1</v>
      </c>
      <c r="T48" s="1" t="s">
        <v>17</v>
      </c>
      <c r="U48" s="2" t="b">
        <f t="shared" si="9"/>
        <v>1</v>
      </c>
    </row>
    <row r="49" spans="1:21" s="2" customFormat="1" ht="15" customHeight="1" x14ac:dyDescent="0.2">
      <c r="A49" s="9">
        <v>42</v>
      </c>
      <c r="B49" s="19" t="s">
        <v>19</v>
      </c>
      <c r="C49" s="10" t="s">
        <v>18</v>
      </c>
      <c r="D49" s="11">
        <v>34</v>
      </c>
      <c r="E49" s="16">
        <f t="shared" si="0"/>
        <v>756303</v>
      </c>
      <c r="F49" s="15">
        <v>0.19</v>
      </c>
      <c r="G49" s="12">
        <f t="shared" si="1"/>
        <v>143698</v>
      </c>
      <c r="H49" s="12">
        <v>900001</v>
      </c>
      <c r="I49" s="13">
        <f t="shared" si="2"/>
        <v>30600034</v>
      </c>
      <c r="K49" s="11">
        <v>34</v>
      </c>
      <c r="L49" s="16">
        <v>756302</v>
      </c>
      <c r="M49" s="15">
        <v>0.19</v>
      </c>
      <c r="N49" s="12">
        <f t="shared" si="3"/>
        <v>143697</v>
      </c>
      <c r="O49" s="12">
        <f t="shared" si="4"/>
        <v>899999</v>
      </c>
      <c r="P49" s="12">
        <f t="shared" si="5"/>
        <v>30599966</v>
      </c>
      <c r="Q49" s="2" t="b">
        <f t="shared" si="6"/>
        <v>1</v>
      </c>
      <c r="R49" s="2" t="b">
        <f t="shared" si="7"/>
        <v>1</v>
      </c>
      <c r="S49" s="2" t="b">
        <f t="shared" si="8"/>
        <v>1</v>
      </c>
      <c r="T49" s="1" t="s">
        <v>19</v>
      </c>
      <c r="U49" s="2" t="b">
        <f t="shared" si="9"/>
        <v>1</v>
      </c>
    </row>
    <row r="50" spans="1:21" s="2" customFormat="1" ht="15" customHeight="1" x14ac:dyDescent="0.2">
      <c r="A50" s="9">
        <v>43</v>
      </c>
      <c r="B50" s="19" t="s">
        <v>87</v>
      </c>
      <c r="C50" s="10" t="s">
        <v>7</v>
      </c>
      <c r="D50" s="11">
        <v>55</v>
      </c>
      <c r="E50" s="16">
        <f t="shared" si="0"/>
        <v>77079</v>
      </c>
      <c r="F50" s="15">
        <v>0.19</v>
      </c>
      <c r="G50" s="12">
        <f t="shared" si="1"/>
        <v>14645</v>
      </c>
      <c r="H50" s="12">
        <v>91724</v>
      </c>
      <c r="I50" s="13">
        <f t="shared" si="2"/>
        <v>5044820</v>
      </c>
      <c r="K50" s="11">
        <v>55</v>
      </c>
      <c r="L50" s="16">
        <v>77078</v>
      </c>
      <c r="M50" s="15">
        <v>0.19</v>
      </c>
      <c r="N50" s="12">
        <f t="shared" si="3"/>
        <v>14645</v>
      </c>
      <c r="O50" s="12">
        <f t="shared" si="4"/>
        <v>91723</v>
      </c>
      <c r="P50" s="12">
        <f t="shared" si="5"/>
        <v>5044765</v>
      </c>
      <c r="Q50" s="2" t="b">
        <f t="shared" si="6"/>
        <v>1</v>
      </c>
      <c r="R50" s="2" t="b">
        <f t="shared" si="7"/>
        <v>1</v>
      </c>
      <c r="S50" s="2" t="b">
        <f t="shared" si="8"/>
        <v>1</v>
      </c>
      <c r="T50" s="1" t="s">
        <v>87</v>
      </c>
      <c r="U50" s="2" t="b">
        <f t="shared" si="9"/>
        <v>1</v>
      </c>
    </row>
    <row r="51" spans="1:21" s="2" customFormat="1" ht="15" customHeight="1" x14ac:dyDescent="0.2">
      <c r="A51" s="9">
        <v>44</v>
      </c>
      <c r="B51" s="19" t="s">
        <v>88</v>
      </c>
      <c r="C51" s="10" t="s">
        <v>7</v>
      </c>
      <c r="D51" s="11">
        <v>55</v>
      </c>
      <c r="E51" s="16">
        <f t="shared" si="0"/>
        <v>71187</v>
      </c>
      <c r="F51" s="15">
        <v>0.19</v>
      </c>
      <c r="G51" s="12">
        <f t="shared" si="1"/>
        <v>13526</v>
      </c>
      <c r="H51" s="12">
        <v>84713</v>
      </c>
      <c r="I51" s="13">
        <f t="shared" si="2"/>
        <v>4659215</v>
      </c>
      <c r="K51" s="11">
        <v>55</v>
      </c>
      <c r="L51" s="16">
        <v>71186</v>
      </c>
      <c r="M51" s="15">
        <v>0.19</v>
      </c>
      <c r="N51" s="12">
        <f t="shared" si="3"/>
        <v>13525</v>
      </c>
      <c r="O51" s="12">
        <f t="shared" si="4"/>
        <v>84711</v>
      </c>
      <c r="P51" s="12">
        <f t="shared" si="5"/>
        <v>4659105</v>
      </c>
      <c r="Q51" s="2" t="b">
        <f t="shared" si="6"/>
        <v>1</v>
      </c>
      <c r="R51" s="2" t="b">
        <f t="shared" si="7"/>
        <v>1</v>
      </c>
      <c r="S51" s="2" t="b">
        <f t="shared" si="8"/>
        <v>1</v>
      </c>
      <c r="T51" s="1" t="s">
        <v>88</v>
      </c>
      <c r="U51" s="2" t="b">
        <f t="shared" si="9"/>
        <v>1</v>
      </c>
    </row>
    <row r="52" spans="1:21" s="2" customFormat="1" ht="15" customHeight="1" x14ac:dyDescent="0.2">
      <c r="A52" s="9">
        <v>45</v>
      </c>
      <c r="B52" s="19" t="s">
        <v>20</v>
      </c>
      <c r="C52" s="10" t="s">
        <v>9</v>
      </c>
      <c r="D52" s="11">
        <v>16</v>
      </c>
      <c r="E52" s="16">
        <f t="shared" si="0"/>
        <v>23438</v>
      </c>
      <c r="F52" s="15">
        <v>0.19</v>
      </c>
      <c r="G52" s="12">
        <f t="shared" si="1"/>
        <v>4453</v>
      </c>
      <c r="H52" s="12">
        <v>27891</v>
      </c>
      <c r="I52" s="13">
        <f t="shared" si="2"/>
        <v>446256</v>
      </c>
      <c r="K52" s="11">
        <v>16</v>
      </c>
      <c r="L52" s="16">
        <v>23437</v>
      </c>
      <c r="M52" s="15">
        <v>0.19</v>
      </c>
      <c r="N52" s="12">
        <f t="shared" si="3"/>
        <v>4453</v>
      </c>
      <c r="O52" s="12">
        <f t="shared" si="4"/>
        <v>27890</v>
      </c>
      <c r="P52" s="12">
        <f t="shared" si="5"/>
        <v>446240</v>
      </c>
      <c r="Q52" s="2" t="b">
        <f t="shared" si="6"/>
        <v>1</v>
      </c>
      <c r="R52" s="2" t="b">
        <f t="shared" si="7"/>
        <v>1</v>
      </c>
      <c r="S52" s="2" t="b">
        <f t="shared" si="8"/>
        <v>1</v>
      </c>
      <c r="T52" s="1" t="s">
        <v>20</v>
      </c>
      <c r="U52" s="2" t="b">
        <f t="shared" si="9"/>
        <v>1</v>
      </c>
    </row>
    <row r="53" spans="1:21" s="2" customFormat="1" ht="15" customHeight="1" x14ac:dyDescent="0.2">
      <c r="A53" s="9">
        <v>46</v>
      </c>
      <c r="B53" s="19" t="s">
        <v>21</v>
      </c>
      <c r="C53" s="10" t="s">
        <v>7</v>
      </c>
      <c r="D53" s="11">
        <v>25</v>
      </c>
      <c r="E53" s="16">
        <f t="shared" si="0"/>
        <v>109243</v>
      </c>
      <c r="F53" s="15">
        <v>0.19</v>
      </c>
      <c r="G53" s="12">
        <f t="shared" si="1"/>
        <v>20756</v>
      </c>
      <c r="H53" s="12">
        <v>129999</v>
      </c>
      <c r="I53" s="13">
        <f t="shared" si="2"/>
        <v>3249975</v>
      </c>
      <c r="K53" s="11">
        <v>25</v>
      </c>
      <c r="L53" s="16">
        <v>109242</v>
      </c>
      <c r="M53" s="15">
        <v>0.19</v>
      </c>
      <c r="N53" s="12">
        <f t="shared" si="3"/>
        <v>20756</v>
      </c>
      <c r="O53" s="12">
        <f t="shared" si="4"/>
        <v>129998</v>
      </c>
      <c r="P53" s="12">
        <f t="shared" si="5"/>
        <v>3249950</v>
      </c>
      <c r="Q53" s="2" t="b">
        <f t="shared" si="6"/>
        <v>1</v>
      </c>
      <c r="R53" s="2" t="b">
        <f t="shared" si="7"/>
        <v>1</v>
      </c>
      <c r="S53" s="2" t="b">
        <f t="shared" si="8"/>
        <v>1</v>
      </c>
      <c r="T53" s="1" t="s">
        <v>21</v>
      </c>
      <c r="U53" s="2" t="b">
        <f t="shared" si="9"/>
        <v>1</v>
      </c>
    </row>
    <row r="54" spans="1:21" s="2" customFormat="1" ht="15" customHeight="1" x14ac:dyDescent="0.2">
      <c r="A54" s="9">
        <v>47</v>
      </c>
      <c r="B54" s="19" t="s">
        <v>89</v>
      </c>
      <c r="C54" s="10" t="s">
        <v>7</v>
      </c>
      <c r="D54" s="11">
        <v>32</v>
      </c>
      <c r="E54" s="16">
        <f t="shared" si="0"/>
        <v>114471</v>
      </c>
      <c r="F54" s="15">
        <v>0.19</v>
      </c>
      <c r="G54" s="12">
        <f t="shared" si="1"/>
        <v>21749</v>
      </c>
      <c r="H54" s="12">
        <v>136220</v>
      </c>
      <c r="I54" s="13">
        <f t="shared" si="2"/>
        <v>4359040</v>
      </c>
      <c r="K54" s="11">
        <v>32</v>
      </c>
      <c r="L54" s="16">
        <v>114470</v>
      </c>
      <c r="M54" s="15">
        <v>0.19</v>
      </c>
      <c r="N54" s="12">
        <f t="shared" si="3"/>
        <v>21749</v>
      </c>
      <c r="O54" s="12">
        <f t="shared" si="4"/>
        <v>136219</v>
      </c>
      <c r="P54" s="12">
        <f t="shared" si="5"/>
        <v>4359008</v>
      </c>
      <c r="Q54" s="2" t="b">
        <f t="shared" si="6"/>
        <v>1</v>
      </c>
      <c r="R54" s="2" t="b">
        <f t="shared" si="7"/>
        <v>1</v>
      </c>
      <c r="S54" s="2" t="b">
        <f t="shared" si="8"/>
        <v>1</v>
      </c>
      <c r="T54" s="1" t="s">
        <v>89</v>
      </c>
      <c r="U54" s="2" t="b">
        <f t="shared" si="9"/>
        <v>1</v>
      </c>
    </row>
    <row r="55" spans="1:21" s="2" customFormat="1" ht="15" customHeight="1" x14ac:dyDescent="0.2">
      <c r="A55" s="9">
        <v>48</v>
      </c>
      <c r="B55" s="19" t="s">
        <v>90</v>
      </c>
      <c r="C55" s="10" t="s">
        <v>7</v>
      </c>
      <c r="D55" s="11">
        <v>59</v>
      </c>
      <c r="E55" s="16">
        <f t="shared" si="0"/>
        <v>205000</v>
      </c>
      <c r="F55" s="15">
        <v>0.19</v>
      </c>
      <c r="G55" s="12">
        <f t="shared" si="1"/>
        <v>38950</v>
      </c>
      <c r="H55" s="12">
        <v>243950</v>
      </c>
      <c r="I55" s="13">
        <f t="shared" si="2"/>
        <v>14393050</v>
      </c>
      <c r="K55" s="11">
        <v>59</v>
      </c>
      <c r="L55" s="16">
        <v>204999</v>
      </c>
      <c r="M55" s="15">
        <v>0.19</v>
      </c>
      <c r="N55" s="12">
        <f t="shared" si="3"/>
        <v>38950</v>
      </c>
      <c r="O55" s="12">
        <f t="shared" si="4"/>
        <v>243949</v>
      </c>
      <c r="P55" s="12">
        <f t="shared" si="5"/>
        <v>14392991</v>
      </c>
      <c r="Q55" s="2" t="b">
        <f t="shared" si="6"/>
        <v>1</v>
      </c>
      <c r="R55" s="2" t="b">
        <f t="shared" si="7"/>
        <v>1</v>
      </c>
      <c r="S55" s="2" t="b">
        <f t="shared" si="8"/>
        <v>1</v>
      </c>
      <c r="T55" s="1" t="s">
        <v>90</v>
      </c>
      <c r="U55" s="2" t="b">
        <f t="shared" si="9"/>
        <v>1</v>
      </c>
    </row>
    <row r="56" spans="1:21" s="2" customFormat="1" ht="15" customHeight="1" x14ac:dyDescent="0.2">
      <c r="A56" s="9">
        <v>49</v>
      </c>
      <c r="B56" s="19" t="s">
        <v>91</v>
      </c>
      <c r="C56" s="10" t="s">
        <v>7</v>
      </c>
      <c r="D56" s="11">
        <v>8</v>
      </c>
      <c r="E56" s="16">
        <f t="shared" si="0"/>
        <v>103050</v>
      </c>
      <c r="F56" s="15">
        <v>0.19</v>
      </c>
      <c r="G56" s="12">
        <f t="shared" si="1"/>
        <v>19580</v>
      </c>
      <c r="H56" s="12">
        <v>122629</v>
      </c>
      <c r="I56" s="13">
        <f t="shared" si="2"/>
        <v>981032</v>
      </c>
      <c r="K56" s="11">
        <v>8</v>
      </c>
      <c r="L56" s="16">
        <v>103049</v>
      </c>
      <c r="M56" s="15">
        <v>0.19</v>
      </c>
      <c r="N56" s="12">
        <f t="shared" si="3"/>
        <v>19579</v>
      </c>
      <c r="O56" s="12">
        <f t="shared" si="4"/>
        <v>122628</v>
      </c>
      <c r="P56" s="12">
        <f t="shared" si="5"/>
        <v>981024</v>
      </c>
      <c r="Q56" s="2" t="b">
        <f t="shared" si="6"/>
        <v>1</v>
      </c>
      <c r="R56" s="2" t="b">
        <f t="shared" si="7"/>
        <v>1</v>
      </c>
      <c r="S56" s="2" t="b">
        <f t="shared" si="8"/>
        <v>1</v>
      </c>
      <c r="T56" s="1" t="s">
        <v>91</v>
      </c>
      <c r="U56" s="2" t="b">
        <f t="shared" si="9"/>
        <v>1</v>
      </c>
    </row>
    <row r="57" spans="1:21" s="2" customFormat="1" ht="15" customHeight="1" x14ac:dyDescent="0.2">
      <c r="A57" s="9">
        <v>50</v>
      </c>
      <c r="B57" s="19" t="s">
        <v>23</v>
      </c>
      <c r="C57" s="10" t="s">
        <v>7</v>
      </c>
      <c r="D57" s="11">
        <v>36</v>
      </c>
      <c r="E57" s="16">
        <f t="shared" si="0"/>
        <v>99178</v>
      </c>
      <c r="F57" s="15">
        <v>0.19</v>
      </c>
      <c r="G57" s="12">
        <f t="shared" si="1"/>
        <v>18844</v>
      </c>
      <c r="H57" s="12">
        <v>118022</v>
      </c>
      <c r="I57" s="13">
        <f t="shared" si="2"/>
        <v>4248792</v>
      </c>
      <c r="K57" s="11">
        <v>36</v>
      </c>
      <c r="L57" s="16">
        <v>99177</v>
      </c>
      <c r="M57" s="15">
        <v>0.19</v>
      </c>
      <c r="N57" s="12">
        <f t="shared" si="3"/>
        <v>18844</v>
      </c>
      <c r="O57" s="12">
        <f t="shared" si="4"/>
        <v>118021</v>
      </c>
      <c r="P57" s="12">
        <f t="shared" si="5"/>
        <v>4248756</v>
      </c>
      <c r="Q57" s="2" t="b">
        <f t="shared" si="6"/>
        <v>1</v>
      </c>
      <c r="R57" s="2" t="b">
        <f t="shared" si="7"/>
        <v>1</v>
      </c>
      <c r="S57" s="2" t="b">
        <f t="shared" si="8"/>
        <v>1</v>
      </c>
      <c r="T57" s="1" t="s">
        <v>23</v>
      </c>
      <c r="U57" s="2" t="b">
        <f t="shared" si="9"/>
        <v>1</v>
      </c>
    </row>
    <row r="58" spans="1:21" s="2" customFormat="1" ht="15" customHeight="1" x14ac:dyDescent="0.2">
      <c r="A58" s="9">
        <v>51</v>
      </c>
      <c r="B58" s="19" t="s">
        <v>92</v>
      </c>
      <c r="C58" s="10" t="s">
        <v>7</v>
      </c>
      <c r="D58" s="11">
        <v>8</v>
      </c>
      <c r="E58" s="16">
        <f t="shared" si="0"/>
        <v>48642</v>
      </c>
      <c r="F58" s="15">
        <v>0.19</v>
      </c>
      <c r="G58" s="12">
        <f t="shared" si="1"/>
        <v>9242</v>
      </c>
      <c r="H58" s="12">
        <v>57884</v>
      </c>
      <c r="I58" s="13">
        <f t="shared" si="2"/>
        <v>463072</v>
      </c>
      <c r="K58" s="11">
        <v>8</v>
      </c>
      <c r="L58" s="16">
        <v>48641</v>
      </c>
      <c r="M58" s="15">
        <v>0.19</v>
      </c>
      <c r="N58" s="12">
        <f t="shared" si="3"/>
        <v>9242</v>
      </c>
      <c r="O58" s="12">
        <f t="shared" si="4"/>
        <v>57883</v>
      </c>
      <c r="P58" s="12">
        <f t="shared" si="5"/>
        <v>463064</v>
      </c>
      <c r="Q58" s="2" t="b">
        <f t="shared" si="6"/>
        <v>1</v>
      </c>
      <c r="R58" s="2" t="b">
        <f t="shared" si="7"/>
        <v>1</v>
      </c>
      <c r="S58" s="2" t="b">
        <f t="shared" si="8"/>
        <v>1</v>
      </c>
      <c r="T58" s="1" t="s">
        <v>92</v>
      </c>
      <c r="U58" s="2" t="b">
        <f t="shared" si="9"/>
        <v>1</v>
      </c>
    </row>
    <row r="59" spans="1:21" s="2" customFormat="1" ht="15" customHeight="1" x14ac:dyDescent="0.2">
      <c r="A59" s="9">
        <v>52</v>
      </c>
      <c r="B59" s="19" t="s">
        <v>93</v>
      </c>
      <c r="C59" s="10" t="s">
        <v>7</v>
      </c>
      <c r="D59" s="11">
        <v>40</v>
      </c>
      <c r="E59" s="16">
        <f t="shared" si="0"/>
        <v>47682</v>
      </c>
      <c r="F59" s="15">
        <v>0.19</v>
      </c>
      <c r="G59" s="12">
        <f t="shared" si="1"/>
        <v>9060</v>
      </c>
      <c r="H59" s="12">
        <v>56741</v>
      </c>
      <c r="I59" s="13">
        <f t="shared" si="2"/>
        <v>2269640</v>
      </c>
      <c r="K59" s="11">
        <v>40</v>
      </c>
      <c r="L59" s="16">
        <v>47681</v>
      </c>
      <c r="M59" s="15">
        <v>0.19</v>
      </c>
      <c r="N59" s="12">
        <f t="shared" si="3"/>
        <v>9059</v>
      </c>
      <c r="O59" s="12">
        <f t="shared" si="4"/>
        <v>56740</v>
      </c>
      <c r="P59" s="12">
        <f t="shared" si="5"/>
        <v>2269600</v>
      </c>
      <c r="Q59" s="2" t="b">
        <f t="shared" si="6"/>
        <v>1</v>
      </c>
      <c r="R59" s="2" t="b">
        <f t="shared" si="7"/>
        <v>1</v>
      </c>
      <c r="S59" s="2" t="b">
        <f t="shared" si="8"/>
        <v>1</v>
      </c>
      <c r="T59" s="1" t="s">
        <v>93</v>
      </c>
      <c r="U59" s="2" t="b">
        <f t="shared" si="9"/>
        <v>1</v>
      </c>
    </row>
    <row r="60" spans="1:21" s="2" customFormat="1" ht="15" customHeight="1" x14ac:dyDescent="0.2">
      <c r="A60" s="9">
        <v>53</v>
      </c>
      <c r="B60" s="19" t="s">
        <v>94</v>
      </c>
      <c r="C60" s="10" t="s">
        <v>7</v>
      </c>
      <c r="D60" s="11">
        <v>12</v>
      </c>
      <c r="E60" s="16">
        <f t="shared" si="0"/>
        <v>74375</v>
      </c>
      <c r="F60" s="15">
        <v>0.19</v>
      </c>
      <c r="G60" s="12">
        <f t="shared" si="1"/>
        <v>14131</v>
      </c>
      <c r="H60" s="12">
        <v>88506</v>
      </c>
      <c r="I60" s="13">
        <f t="shared" si="2"/>
        <v>1062072</v>
      </c>
      <c r="K60" s="11">
        <v>12</v>
      </c>
      <c r="L60" s="16">
        <v>74374</v>
      </c>
      <c r="M60" s="15">
        <v>0.19</v>
      </c>
      <c r="N60" s="12">
        <f t="shared" si="3"/>
        <v>14131</v>
      </c>
      <c r="O60" s="12">
        <f t="shared" si="4"/>
        <v>88505</v>
      </c>
      <c r="P60" s="12">
        <f t="shared" si="5"/>
        <v>1062060</v>
      </c>
      <c r="Q60" s="2" t="b">
        <f t="shared" si="6"/>
        <v>1</v>
      </c>
      <c r="R60" s="2" t="b">
        <f t="shared" si="7"/>
        <v>1</v>
      </c>
      <c r="S60" s="2" t="b">
        <f t="shared" si="8"/>
        <v>1</v>
      </c>
      <c r="T60" s="1" t="s">
        <v>94</v>
      </c>
      <c r="U60" s="2" t="b">
        <f t="shared" si="9"/>
        <v>1</v>
      </c>
    </row>
    <row r="61" spans="1:21" s="2" customFormat="1" ht="15" customHeight="1" x14ac:dyDescent="0.2">
      <c r="A61" s="9">
        <v>54</v>
      </c>
      <c r="B61" s="19" t="s">
        <v>95</v>
      </c>
      <c r="C61" s="10" t="s">
        <v>7</v>
      </c>
      <c r="D61" s="11">
        <v>12</v>
      </c>
      <c r="E61" s="16">
        <f t="shared" si="0"/>
        <v>74375</v>
      </c>
      <c r="F61" s="15">
        <v>0.19</v>
      </c>
      <c r="G61" s="12">
        <f t="shared" si="1"/>
        <v>14131</v>
      </c>
      <c r="H61" s="12">
        <v>88506</v>
      </c>
      <c r="I61" s="13">
        <f t="shared" si="2"/>
        <v>1062072</v>
      </c>
      <c r="K61" s="11">
        <v>12</v>
      </c>
      <c r="L61" s="16">
        <v>74374</v>
      </c>
      <c r="M61" s="15">
        <v>0.19</v>
      </c>
      <c r="N61" s="12">
        <f t="shared" si="3"/>
        <v>14131</v>
      </c>
      <c r="O61" s="12">
        <f t="shared" si="4"/>
        <v>88505</v>
      </c>
      <c r="P61" s="12">
        <f t="shared" si="5"/>
        <v>1062060</v>
      </c>
      <c r="Q61" s="2" t="b">
        <f t="shared" si="6"/>
        <v>1</v>
      </c>
      <c r="R61" s="2" t="b">
        <f t="shared" si="7"/>
        <v>1</v>
      </c>
      <c r="S61" s="2" t="b">
        <f t="shared" si="8"/>
        <v>1</v>
      </c>
      <c r="T61" s="1" t="s">
        <v>95</v>
      </c>
      <c r="U61" s="2" t="b">
        <f t="shared" si="9"/>
        <v>1</v>
      </c>
    </row>
    <row r="62" spans="1:21" s="2" customFormat="1" ht="15" customHeight="1" x14ac:dyDescent="0.2">
      <c r="A62" s="9">
        <v>55</v>
      </c>
      <c r="B62" s="19" t="s">
        <v>24</v>
      </c>
      <c r="C62" s="10" t="s">
        <v>7</v>
      </c>
      <c r="D62" s="11">
        <v>12</v>
      </c>
      <c r="E62" s="16">
        <f t="shared" si="0"/>
        <v>47951</v>
      </c>
      <c r="F62" s="15">
        <v>0.19</v>
      </c>
      <c r="G62" s="12">
        <f t="shared" si="1"/>
        <v>9111</v>
      </c>
      <c r="H62" s="12">
        <v>57062</v>
      </c>
      <c r="I62" s="13">
        <f t="shared" si="2"/>
        <v>684744</v>
      </c>
      <c r="K62" s="11">
        <v>12</v>
      </c>
      <c r="L62" s="16">
        <v>47950</v>
      </c>
      <c r="M62" s="15">
        <v>0.19</v>
      </c>
      <c r="N62" s="12">
        <f t="shared" si="3"/>
        <v>9111</v>
      </c>
      <c r="O62" s="12">
        <f t="shared" si="4"/>
        <v>57061</v>
      </c>
      <c r="P62" s="12">
        <f t="shared" si="5"/>
        <v>684732</v>
      </c>
      <c r="Q62" s="2" t="b">
        <f t="shared" si="6"/>
        <v>1</v>
      </c>
      <c r="R62" s="2" t="b">
        <f t="shared" si="7"/>
        <v>1</v>
      </c>
      <c r="S62" s="2" t="b">
        <f t="shared" si="8"/>
        <v>1</v>
      </c>
      <c r="T62" s="1" t="s">
        <v>24</v>
      </c>
      <c r="U62" s="2" t="b">
        <f t="shared" si="9"/>
        <v>1</v>
      </c>
    </row>
    <row r="63" spans="1:21" s="2" customFormat="1" ht="15" customHeight="1" x14ac:dyDescent="0.2">
      <c r="A63" s="9">
        <v>56</v>
      </c>
      <c r="B63" s="19" t="s">
        <v>96</v>
      </c>
      <c r="C63" s="10" t="s">
        <v>7</v>
      </c>
      <c r="D63" s="11">
        <v>8</v>
      </c>
      <c r="E63" s="16">
        <f t="shared" si="0"/>
        <v>44867</v>
      </c>
      <c r="F63" s="15">
        <v>0.19</v>
      </c>
      <c r="G63" s="12">
        <f t="shared" si="1"/>
        <v>8525</v>
      </c>
      <c r="H63" s="12">
        <v>53392</v>
      </c>
      <c r="I63" s="13">
        <f t="shared" si="2"/>
        <v>427136</v>
      </c>
      <c r="K63" s="11">
        <v>8</v>
      </c>
      <c r="L63" s="16">
        <v>44866</v>
      </c>
      <c r="M63" s="15">
        <v>0.19</v>
      </c>
      <c r="N63" s="12">
        <f t="shared" si="3"/>
        <v>8525</v>
      </c>
      <c r="O63" s="12">
        <f t="shared" si="4"/>
        <v>53391</v>
      </c>
      <c r="P63" s="12">
        <f t="shared" si="5"/>
        <v>427128</v>
      </c>
      <c r="Q63" s="2" t="b">
        <f t="shared" si="6"/>
        <v>1</v>
      </c>
      <c r="R63" s="2" t="b">
        <f t="shared" si="7"/>
        <v>1</v>
      </c>
      <c r="S63" s="2" t="b">
        <f t="shared" si="8"/>
        <v>1</v>
      </c>
      <c r="T63" s="1" t="s">
        <v>96</v>
      </c>
      <c r="U63" s="2" t="b">
        <f t="shared" si="9"/>
        <v>1</v>
      </c>
    </row>
    <row r="64" spans="1:21" s="2" customFormat="1" ht="15" customHeight="1" x14ac:dyDescent="0.2">
      <c r="A64" s="9">
        <v>57</v>
      </c>
      <c r="B64" s="19" t="s">
        <v>97</v>
      </c>
      <c r="C64" s="10" t="s">
        <v>7</v>
      </c>
      <c r="D64" s="11">
        <v>12</v>
      </c>
      <c r="E64" s="16">
        <f t="shared" si="0"/>
        <v>44956</v>
      </c>
      <c r="F64" s="15">
        <v>0.19</v>
      </c>
      <c r="G64" s="12">
        <f t="shared" si="1"/>
        <v>8542</v>
      </c>
      <c r="H64" s="12">
        <v>53498</v>
      </c>
      <c r="I64" s="13">
        <f t="shared" si="2"/>
        <v>641976</v>
      </c>
      <c r="K64" s="11">
        <v>12</v>
      </c>
      <c r="L64" s="16">
        <v>44955</v>
      </c>
      <c r="M64" s="15">
        <v>0.19</v>
      </c>
      <c r="N64" s="12">
        <f t="shared" si="3"/>
        <v>8541</v>
      </c>
      <c r="O64" s="12">
        <f t="shared" si="4"/>
        <v>53496</v>
      </c>
      <c r="P64" s="12">
        <f t="shared" si="5"/>
        <v>641952</v>
      </c>
      <c r="Q64" s="2" t="b">
        <f t="shared" si="6"/>
        <v>1</v>
      </c>
      <c r="R64" s="2" t="b">
        <f t="shared" si="7"/>
        <v>1</v>
      </c>
      <c r="S64" s="2" t="b">
        <f t="shared" si="8"/>
        <v>1</v>
      </c>
      <c r="T64" s="1" t="s">
        <v>97</v>
      </c>
      <c r="U64" s="2" t="b">
        <f t="shared" si="9"/>
        <v>1</v>
      </c>
    </row>
    <row r="65" spans="1:21" s="2" customFormat="1" ht="15" customHeight="1" x14ac:dyDescent="0.2">
      <c r="A65" s="9">
        <v>58</v>
      </c>
      <c r="B65" s="19" t="s">
        <v>98</v>
      </c>
      <c r="C65" s="10" t="s">
        <v>7</v>
      </c>
      <c r="D65" s="11">
        <v>22</v>
      </c>
      <c r="E65" s="16">
        <f t="shared" si="0"/>
        <v>44643</v>
      </c>
      <c r="F65" s="15">
        <v>0.19</v>
      </c>
      <c r="G65" s="12">
        <f t="shared" si="1"/>
        <v>8482</v>
      </c>
      <c r="H65" s="12">
        <v>53125</v>
      </c>
      <c r="I65" s="13">
        <f t="shared" si="2"/>
        <v>1168750</v>
      </c>
      <c r="K65" s="11">
        <v>22</v>
      </c>
      <c r="L65" s="16">
        <v>44642</v>
      </c>
      <c r="M65" s="15">
        <v>0.19</v>
      </c>
      <c r="N65" s="12">
        <f t="shared" si="3"/>
        <v>8482</v>
      </c>
      <c r="O65" s="12">
        <f t="shared" si="4"/>
        <v>53124</v>
      </c>
      <c r="P65" s="12">
        <f t="shared" si="5"/>
        <v>1168728</v>
      </c>
      <c r="Q65" s="2" t="b">
        <f t="shared" si="6"/>
        <v>1</v>
      </c>
      <c r="R65" s="2" t="b">
        <f t="shared" si="7"/>
        <v>1</v>
      </c>
      <c r="S65" s="2" t="b">
        <f t="shared" si="8"/>
        <v>1</v>
      </c>
      <c r="T65" s="1" t="s">
        <v>98</v>
      </c>
      <c r="U65" s="2" t="b">
        <f t="shared" si="9"/>
        <v>1</v>
      </c>
    </row>
    <row r="66" spans="1:21" s="2" customFormat="1" ht="15" customHeight="1" x14ac:dyDescent="0.2">
      <c r="A66" s="9">
        <v>59</v>
      </c>
      <c r="B66" s="19" t="s">
        <v>99</v>
      </c>
      <c r="C66" s="10" t="s">
        <v>7</v>
      </c>
      <c r="D66" s="11">
        <v>12</v>
      </c>
      <c r="E66" s="16">
        <f t="shared" si="0"/>
        <v>55950</v>
      </c>
      <c r="F66" s="15">
        <v>0.19</v>
      </c>
      <c r="G66" s="12">
        <f t="shared" si="1"/>
        <v>10631</v>
      </c>
      <c r="H66" s="12">
        <v>66581</v>
      </c>
      <c r="I66" s="13">
        <f t="shared" si="2"/>
        <v>798972</v>
      </c>
      <c r="K66" s="11">
        <v>12</v>
      </c>
      <c r="L66" s="16">
        <v>55949</v>
      </c>
      <c r="M66" s="15">
        <v>0.19</v>
      </c>
      <c r="N66" s="12">
        <f t="shared" si="3"/>
        <v>10630</v>
      </c>
      <c r="O66" s="12">
        <f t="shared" si="4"/>
        <v>66579</v>
      </c>
      <c r="P66" s="12">
        <f t="shared" si="5"/>
        <v>798948</v>
      </c>
      <c r="Q66" s="2" t="b">
        <f t="shared" si="6"/>
        <v>1</v>
      </c>
      <c r="R66" s="2" t="b">
        <f t="shared" si="7"/>
        <v>1</v>
      </c>
      <c r="S66" s="2" t="b">
        <f t="shared" si="8"/>
        <v>1</v>
      </c>
      <c r="T66" s="1" t="s">
        <v>99</v>
      </c>
      <c r="U66" s="2" t="b">
        <f t="shared" si="9"/>
        <v>1</v>
      </c>
    </row>
    <row r="67" spans="1:21" s="2" customFormat="1" ht="15" customHeight="1" x14ac:dyDescent="0.2">
      <c r="A67" s="9">
        <v>60</v>
      </c>
      <c r="B67" s="19" t="s">
        <v>100</v>
      </c>
      <c r="C67" s="10" t="s">
        <v>7</v>
      </c>
      <c r="D67" s="11">
        <v>55</v>
      </c>
      <c r="E67" s="16">
        <f t="shared" si="0"/>
        <v>95700</v>
      </c>
      <c r="F67" s="15">
        <v>0.19</v>
      </c>
      <c r="G67" s="12">
        <f t="shared" si="1"/>
        <v>18183</v>
      </c>
      <c r="H67" s="12">
        <v>113883</v>
      </c>
      <c r="I67" s="13">
        <f t="shared" si="2"/>
        <v>6263565</v>
      </c>
      <c r="K67" s="11">
        <v>55</v>
      </c>
      <c r="L67" s="16">
        <v>95699</v>
      </c>
      <c r="M67" s="15">
        <v>0.19</v>
      </c>
      <c r="N67" s="12">
        <f t="shared" si="3"/>
        <v>18183</v>
      </c>
      <c r="O67" s="12">
        <f t="shared" si="4"/>
        <v>113882</v>
      </c>
      <c r="P67" s="12">
        <f t="shared" si="5"/>
        <v>6263510</v>
      </c>
      <c r="Q67" s="2" t="b">
        <f t="shared" si="6"/>
        <v>1</v>
      </c>
      <c r="R67" s="2" t="b">
        <f t="shared" si="7"/>
        <v>1</v>
      </c>
      <c r="S67" s="2" t="b">
        <f t="shared" si="8"/>
        <v>1</v>
      </c>
      <c r="T67" s="1" t="s">
        <v>100</v>
      </c>
      <c r="U67" s="2" t="b">
        <f t="shared" si="9"/>
        <v>1</v>
      </c>
    </row>
    <row r="68" spans="1:21" s="2" customFormat="1" ht="15" customHeight="1" x14ac:dyDescent="0.2">
      <c r="A68" s="9">
        <v>61</v>
      </c>
      <c r="B68" s="19" t="s">
        <v>101</v>
      </c>
      <c r="C68" s="10" t="s">
        <v>7</v>
      </c>
      <c r="D68" s="11">
        <v>16</v>
      </c>
      <c r="E68" s="16">
        <f t="shared" si="0"/>
        <v>158000</v>
      </c>
      <c r="F68" s="15">
        <v>0.19</v>
      </c>
      <c r="G68" s="12">
        <f t="shared" si="1"/>
        <v>30020</v>
      </c>
      <c r="H68" s="12">
        <v>188020</v>
      </c>
      <c r="I68" s="13">
        <f t="shared" si="2"/>
        <v>3008320</v>
      </c>
      <c r="K68" s="11">
        <v>16</v>
      </c>
      <c r="L68" s="16">
        <v>157999</v>
      </c>
      <c r="M68" s="15">
        <v>0.19</v>
      </c>
      <c r="N68" s="12">
        <f t="shared" si="3"/>
        <v>30020</v>
      </c>
      <c r="O68" s="12">
        <f t="shared" si="4"/>
        <v>188019</v>
      </c>
      <c r="P68" s="12">
        <f t="shared" si="5"/>
        <v>3008304</v>
      </c>
      <c r="Q68" s="2" t="b">
        <f t="shared" si="6"/>
        <v>1</v>
      </c>
      <c r="R68" s="2" t="b">
        <f t="shared" si="7"/>
        <v>1</v>
      </c>
      <c r="S68" s="2" t="b">
        <f t="shared" si="8"/>
        <v>1</v>
      </c>
      <c r="T68" s="1" t="s">
        <v>101</v>
      </c>
      <c r="U68" s="2" t="b">
        <f t="shared" si="9"/>
        <v>1</v>
      </c>
    </row>
    <row r="69" spans="1:21" s="2" customFormat="1" ht="15" customHeight="1" x14ac:dyDescent="0.2">
      <c r="A69" s="9">
        <v>62</v>
      </c>
      <c r="B69" s="19" t="s">
        <v>102</v>
      </c>
      <c r="C69" s="10" t="s">
        <v>7</v>
      </c>
      <c r="D69" s="11">
        <v>12</v>
      </c>
      <c r="E69" s="16">
        <f t="shared" si="0"/>
        <v>163746</v>
      </c>
      <c r="F69" s="15">
        <v>0.19</v>
      </c>
      <c r="G69" s="12">
        <f t="shared" si="1"/>
        <v>31112</v>
      </c>
      <c r="H69" s="12">
        <v>194858</v>
      </c>
      <c r="I69" s="13">
        <f t="shared" si="2"/>
        <v>2338296</v>
      </c>
      <c r="K69" s="11">
        <v>12</v>
      </c>
      <c r="L69" s="16">
        <v>163745</v>
      </c>
      <c r="M69" s="15">
        <v>0.19</v>
      </c>
      <c r="N69" s="12">
        <f t="shared" si="3"/>
        <v>31112</v>
      </c>
      <c r="O69" s="12">
        <f t="shared" si="4"/>
        <v>194857</v>
      </c>
      <c r="P69" s="12">
        <f t="shared" si="5"/>
        <v>2338284</v>
      </c>
      <c r="Q69" s="2" t="b">
        <f t="shared" si="6"/>
        <v>1</v>
      </c>
      <c r="R69" s="2" t="b">
        <f t="shared" si="7"/>
        <v>1</v>
      </c>
      <c r="S69" s="2" t="b">
        <f t="shared" si="8"/>
        <v>1</v>
      </c>
      <c r="T69" s="1" t="s">
        <v>102</v>
      </c>
      <c r="U69" s="2" t="b">
        <f t="shared" si="9"/>
        <v>1</v>
      </c>
    </row>
    <row r="70" spans="1:21" s="2" customFormat="1" ht="15" customHeight="1" x14ac:dyDescent="0.2">
      <c r="A70" s="9">
        <v>63</v>
      </c>
      <c r="B70" s="19" t="s">
        <v>103</v>
      </c>
      <c r="C70" s="10" t="s">
        <v>7</v>
      </c>
      <c r="D70" s="11">
        <v>24</v>
      </c>
      <c r="E70" s="16">
        <f t="shared" si="0"/>
        <v>157186</v>
      </c>
      <c r="F70" s="15">
        <v>0.19</v>
      </c>
      <c r="G70" s="12">
        <f t="shared" si="1"/>
        <v>29865</v>
      </c>
      <c r="H70" s="12">
        <v>187051</v>
      </c>
      <c r="I70" s="13">
        <f t="shared" si="2"/>
        <v>4489224</v>
      </c>
      <c r="K70" s="11">
        <v>24</v>
      </c>
      <c r="L70" s="16">
        <v>157185</v>
      </c>
      <c r="M70" s="15">
        <v>0.19</v>
      </c>
      <c r="N70" s="12">
        <f t="shared" si="3"/>
        <v>29865</v>
      </c>
      <c r="O70" s="12">
        <f t="shared" si="4"/>
        <v>187050</v>
      </c>
      <c r="P70" s="12">
        <f t="shared" si="5"/>
        <v>4489200</v>
      </c>
      <c r="Q70" s="2" t="b">
        <f t="shared" si="6"/>
        <v>1</v>
      </c>
      <c r="R70" s="2" t="b">
        <f t="shared" si="7"/>
        <v>1</v>
      </c>
      <c r="S70" s="2" t="b">
        <f t="shared" si="8"/>
        <v>1</v>
      </c>
      <c r="T70" s="1" t="s">
        <v>103</v>
      </c>
      <c r="U70" s="2" t="b">
        <f t="shared" si="9"/>
        <v>1</v>
      </c>
    </row>
    <row r="71" spans="1:21" s="2" customFormat="1" ht="15" customHeight="1" x14ac:dyDescent="0.2">
      <c r="A71" s="9">
        <v>64</v>
      </c>
      <c r="B71" s="19" t="s">
        <v>104</v>
      </c>
      <c r="C71" s="10" t="s">
        <v>7</v>
      </c>
      <c r="D71" s="11">
        <v>54</v>
      </c>
      <c r="E71" s="16">
        <f t="shared" si="0"/>
        <v>171704</v>
      </c>
      <c r="F71" s="15">
        <v>0.19</v>
      </c>
      <c r="G71" s="12">
        <f t="shared" si="1"/>
        <v>32624</v>
      </c>
      <c r="H71" s="12">
        <v>204328</v>
      </c>
      <c r="I71" s="13">
        <f t="shared" si="2"/>
        <v>11033712</v>
      </c>
      <c r="K71" s="11">
        <v>54</v>
      </c>
      <c r="L71" s="16">
        <v>171703</v>
      </c>
      <c r="M71" s="15">
        <v>0.19</v>
      </c>
      <c r="N71" s="12">
        <f t="shared" si="3"/>
        <v>32624</v>
      </c>
      <c r="O71" s="12">
        <f t="shared" si="4"/>
        <v>204327</v>
      </c>
      <c r="P71" s="12">
        <f t="shared" si="5"/>
        <v>11033658</v>
      </c>
      <c r="Q71" s="2" t="b">
        <f t="shared" si="6"/>
        <v>1</v>
      </c>
      <c r="R71" s="2" t="b">
        <f t="shared" si="7"/>
        <v>1</v>
      </c>
      <c r="S71" s="2" t="b">
        <f t="shared" si="8"/>
        <v>1</v>
      </c>
      <c r="T71" s="1" t="s">
        <v>104</v>
      </c>
      <c r="U71" s="2" t="b">
        <f t="shared" si="9"/>
        <v>1</v>
      </c>
    </row>
    <row r="72" spans="1:21" s="2" customFormat="1" ht="15" customHeight="1" x14ac:dyDescent="0.2">
      <c r="A72" s="9">
        <v>65</v>
      </c>
      <c r="B72" s="19" t="s">
        <v>105</v>
      </c>
      <c r="C72" s="10" t="s">
        <v>7</v>
      </c>
      <c r="D72" s="11">
        <v>24</v>
      </c>
      <c r="E72" s="16">
        <f t="shared" si="0"/>
        <v>180000</v>
      </c>
      <c r="F72" s="15">
        <v>0.19</v>
      </c>
      <c r="G72" s="12">
        <f t="shared" si="1"/>
        <v>34200</v>
      </c>
      <c r="H72" s="12">
        <v>214200</v>
      </c>
      <c r="I72" s="13">
        <f t="shared" si="2"/>
        <v>5140800</v>
      </c>
      <c r="K72" s="11">
        <v>24</v>
      </c>
      <c r="L72" s="16">
        <v>179999</v>
      </c>
      <c r="M72" s="15">
        <v>0.19</v>
      </c>
      <c r="N72" s="12">
        <f t="shared" si="3"/>
        <v>34200</v>
      </c>
      <c r="O72" s="12">
        <f t="shared" si="4"/>
        <v>214199</v>
      </c>
      <c r="P72" s="12">
        <f t="shared" si="5"/>
        <v>5140776</v>
      </c>
      <c r="Q72" s="2" t="b">
        <f t="shared" si="6"/>
        <v>1</v>
      </c>
      <c r="R72" s="2" t="b">
        <f t="shared" si="7"/>
        <v>1</v>
      </c>
      <c r="S72" s="2" t="b">
        <f t="shared" si="8"/>
        <v>1</v>
      </c>
      <c r="T72" s="1" t="s">
        <v>105</v>
      </c>
      <c r="U72" s="2" t="b">
        <f t="shared" si="9"/>
        <v>1</v>
      </c>
    </row>
    <row r="73" spans="1:21" s="2" customFormat="1" ht="15" customHeight="1" x14ac:dyDescent="0.2">
      <c r="A73" s="9">
        <v>66</v>
      </c>
      <c r="B73" s="19" t="s">
        <v>106</v>
      </c>
      <c r="C73" s="10" t="s">
        <v>7</v>
      </c>
      <c r="D73" s="11">
        <v>41</v>
      </c>
      <c r="E73" s="16">
        <f t="shared" ref="E73:E79" si="10">+ROUND(H73/1.19,0)</f>
        <v>174667</v>
      </c>
      <c r="F73" s="15">
        <v>0.19</v>
      </c>
      <c r="G73" s="12">
        <f t="shared" ref="G73:G79" si="11">+ROUND(E73*F73,0)</f>
        <v>33187</v>
      </c>
      <c r="H73" s="12">
        <v>207854</v>
      </c>
      <c r="I73" s="13">
        <f t="shared" ref="I73:I79" si="12">+H73*D73</f>
        <v>8522014</v>
      </c>
      <c r="K73" s="11">
        <v>41</v>
      </c>
      <c r="L73" s="16">
        <v>174666</v>
      </c>
      <c r="M73" s="15">
        <v>0.19</v>
      </c>
      <c r="N73" s="12">
        <f t="shared" ref="N73:N79" si="13">+ROUND(L73*M73,0)</f>
        <v>33187</v>
      </c>
      <c r="O73" s="12">
        <f t="shared" ref="O73:O79" si="14">+L73+N73</f>
        <v>207853</v>
      </c>
      <c r="P73" s="12">
        <f t="shared" ref="P73:P79" si="15">+O73*K73</f>
        <v>8521973</v>
      </c>
      <c r="Q73" s="2" t="b">
        <f t="shared" ref="Q73:Q79" si="16">+L73&lt;=$E73</f>
        <v>1</v>
      </c>
      <c r="R73" s="2" t="b">
        <f t="shared" ref="R73:R79" si="17">+O73&lt;=$H73</f>
        <v>1</v>
      </c>
      <c r="S73" s="2" t="b">
        <f t="shared" ref="S73:S79" si="18">+K73=D73</f>
        <v>1</v>
      </c>
      <c r="T73" s="1" t="s">
        <v>106</v>
      </c>
      <c r="U73" s="2" t="b">
        <f t="shared" ref="U73:U79" si="19">+T73=B73</f>
        <v>1</v>
      </c>
    </row>
    <row r="74" spans="1:21" s="2" customFormat="1" ht="15" customHeight="1" x14ac:dyDescent="0.2">
      <c r="A74" s="9">
        <v>67</v>
      </c>
      <c r="B74" s="19" t="s">
        <v>107</v>
      </c>
      <c r="C74" s="10" t="s">
        <v>7</v>
      </c>
      <c r="D74" s="11">
        <v>41</v>
      </c>
      <c r="E74" s="16">
        <f t="shared" si="10"/>
        <v>174667</v>
      </c>
      <c r="F74" s="15">
        <v>0.19</v>
      </c>
      <c r="G74" s="12">
        <f t="shared" si="11"/>
        <v>33187</v>
      </c>
      <c r="H74" s="12">
        <v>207854</v>
      </c>
      <c r="I74" s="13">
        <f t="shared" si="12"/>
        <v>8522014</v>
      </c>
      <c r="K74" s="11">
        <v>41</v>
      </c>
      <c r="L74" s="16">
        <v>174666</v>
      </c>
      <c r="M74" s="15">
        <v>0.19</v>
      </c>
      <c r="N74" s="12">
        <f t="shared" si="13"/>
        <v>33187</v>
      </c>
      <c r="O74" s="12">
        <f t="shared" si="14"/>
        <v>207853</v>
      </c>
      <c r="P74" s="12">
        <f t="shared" si="15"/>
        <v>8521973</v>
      </c>
      <c r="Q74" s="2" t="b">
        <f t="shared" si="16"/>
        <v>1</v>
      </c>
      <c r="R74" s="2" t="b">
        <f t="shared" si="17"/>
        <v>1</v>
      </c>
      <c r="S74" s="2" t="b">
        <f t="shared" si="18"/>
        <v>1</v>
      </c>
      <c r="T74" s="1" t="s">
        <v>107</v>
      </c>
      <c r="U74" s="2" t="b">
        <f t="shared" si="19"/>
        <v>1</v>
      </c>
    </row>
    <row r="75" spans="1:21" s="2" customFormat="1" ht="15" customHeight="1" x14ac:dyDescent="0.2">
      <c r="A75" s="9">
        <v>68</v>
      </c>
      <c r="B75" s="19" t="s">
        <v>26</v>
      </c>
      <c r="C75" s="10" t="s">
        <v>7</v>
      </c>
      <c r="D75" s="11">
        <v>5</v>
      </c>
      <c r="E75" s="16">
        <f t="shared" si="10"/>
        <v>136242</v>
      </c>
      <c r="F75" s="15">
        <v>0.19</v>
      </c>
      <c r="G75" s="12">
        <f t="shared" si="11"/>
        <v>25886</v>
      </c>
      <c r="H75" s="12">
        <v>162128</v>
      </c>
      <c r="I75" s="13">
        <f t="shared" si="12"/>
        <v>810640</v>
      </c>
      <c r="K75" s="11">
        <v>5</v>
      </c>
      <c r="L75" s="16">
        <v>136241</v>
      </c>
      <c r="M75" s="15">
        <v>0.19</v>
      </c>
      <c r="N75" s="12">
        <f t="shared" si="13"/>
        <v>25886</v>
      </c>
      <c r="O75" s="12">
        <f t="shared" si="14"/>
        <v>162127</v>
      </c>
      <c r="P75" s="12">
        <f t="shared" si="15"/>
        <v>810635</v>
      </c>
      <c r="Q75" s="2" t="b">
        <f t="shared" si="16"/>
        <v>1</v>
      </c>
      <c r="R75" s="2" t="b">
        <f t="shared" si="17"/>
        <v>1</v>
      </c>
      <c r="S75" s="2" t="b">
        <f t="shared" si="18"/>
        <v>1</v>
      </c>
      <c r="T75" s="1" t="s">
        <v>26</v>
      </c>
      <c r="U75" s="2" t="b">
        <f t="shared" si="19"/>
        <v>1</v>
      </c>
    </row>
    <row r="76" spans="1:21" s="2" customFormat="1" ht="15" customHeight="1" x14ac:dyDescent="0.2">
      <c r="A76" s="9">
        <v>69</v>
      </c>
      <c r="B76" s="19" t="s">
        <v>27</v>
      </c>
      <c r="C76" s="10" t="s">
        <v>7</v>
      </c>
      <c r="D76" s="11">
        <v>22</v>
      </c>
      <c r="E76" s="16">
        <f t="shared" si="10"/>
        <v>67334</v>
      </c>
      <c r="F76" s="15">
        <v>0.19</v>
      </c>
      <c r="G76" s="12">
        <f t="shared" si="11"/>
        <v>12793</v>
      </c>
      <c r="H76" s="12">
        <v>80127</v>
      </c>
      <c r="I76" s="13">
        <f t="shared" si="12"/>
        <v>1762794</v>
      </c>
      <c r="K76" s="11">
        <v>22</v>
      </c>
      <c r="L76" s="16">
        <v>67333</v>
      </c>
      <c r="M76" s="15">
        <v>0.19</v>
      </c>
      <c r="N76" s="12">
        <f t="shared" si="13"/>
        <v>12793</v>
      </c>
      <c r="O76" s="12">
        <f t="shared" si="14"/>
        <v>80126</v>
      </c>
      <c r="P76" s="12">
        <f t="shared" si="15"/>
        <v>1762772</v>
      </c>
      <c r="Q76" s="2" t="b">
        <f t="shared" si="16"/>
        <v>1</v>
      </c>
      <c r="R76" s="2" t="b">
        <f t="shared" si="17"/>
        <v>1</v>
      </c>
      <c r="S76" s="2" t="b">
        <f t="shared" si="18"/>
        <v>1</v>
      </c>
      <c r="T76" s="1" t="s">
        <v>27</v>
      </c>
      <c r="U76" s="2" t="b">
        <f t="shared" si="19"/>
        <v>1</v>
      </c>
    </row>
    <row r="77" spans="1:21" s="2" customFormat="1" ht="15" customHeight="1" x14ac:dyDescent="0.2">
      <c r="A77" s="9">
        <v>70</v>
      </c>
      <c r="B77" s="19" t="s">
        <v>28</v>
      </c>
      <c r="C77" s="10" t="s">
        <v>7</v>
      </c>
      <c r="D77" s="11">
        <v>4</v>
      </c>
      <c r="E77" s="16">
        <f t="shared" si="10"/>
        <v>106000</v>
      </c>
      <c r="F77" s="15">
        <v>0.19</v>
      </c>
      <c r="G77" s="12">
        <f t="shared" si="11"/>
        <v>20140</v>
      </c>
      <c r="H77" s="12">
        <v>126140</v>
      </c>
      <c r="I77" s="13">
        <f t="shared" si="12"/>
        <v>504560</v>
      </c>
      <c r="K77" s="11">
        <v>4</v>
      </c>
      <c r="L77" s="16">
        <v>105999</v>
      </c>
      <c r="M77" s="15">
        <v>0.19</v>
      </c>
      <c r="N77" s="12">
        <f t="shared" si="13"/>
        <v>20140</v>
      </c>
      <c r="O77" s="12">
        <f t="shared" si="14"/>
        <v>126139</v>
      </c>
      <c r="P77" s="12">
        <f t="shared" si="15"/>
        <v>504556</v>
      </c>
      <c r="Q77" s="2" t="b">
        <f t="shared" si="16"/>
        <v>1</v>
      </c>
      <c r="R77" s="2" t="b">
        <f t="shared" si="17"/>
        <v>1</v>
      </c>
      <c r="S77" s="2" t="b">
        <f t="shared" si="18"/>
        <v>1</v>
      </c>
      <c r="T77" s="1" t="s">
        <v>28</v>
      </c>
      <c r="U77" s="2" t="b">
        <f t="shared" si="19"/>
        <v>1</v>
      </c>
    </row>
    <row r="78" spans="1:21" s="2" customFormat="1" ht="15" customHeight="1" x14ac:dyDescent="0.2">
      <c r="A78" s="9">
        <v>71</v>
      </c>
      <c r="B78" s="19" t="s">
        <v>29</v>
      </c>
      <c r="C78" s="10" t="s">
        <v>7</v>
      </c>
      <c r="D78" s="11">
        <v>4</v>
      </c>
      <c r="E78" s="16">
        <f t="shared" si="10"/>
        <v>115000</v>
      </c>
      <c r="F78" s="15">
        <v>0.19</v>
      </c>
      <c r="G78" s="12">
        <f t="shared" si="11"/>
        <v>21850</v>
      </c>
      <c r="H78" s="12">
        <v>136850</v>
      </c>
      <c r="I78" s="13">
        <f t="shared" si="12"/>
        <v>547400</v>
      </c>
      <c r="K78" s="11">
        <v>4</v>
      </c>
      <c r="L78" s="16">
        <v>114999</v>
      </c>
      <c r="M78" s="15">
        <v>0.19</v>
      </c>
      <c r="N78" s="12">
        <f t="shared" si="13"/>
        <v>21850</v>
      </c>
      <c r="O78" s="12">
        <f t="shared" si="14"/>
        <v>136849</v>
      </c>
      <c r="P78" s="12">
        <f t="shared" si="15"/>
        <v>547396</v>
      </c>
      <c r="Q78" s="2" t="b">
        <f t="shared" si="16"/>
        <v>1</v>
      </c>
      <c r="R78" s="2" t="b">
        <f t="shared" si="17"/>
        <v>1</v>
      </c>
      <c r="S78" s="2" t="b">
        <f t="shared" si="18"/>
        <v>1</v>
      </c>
      <c r="T78" s="1" t="s">
        <v>29</v>
      </c>
      <c r="U78" s="2" t="b">
        <f t="shared" si="19"/>
        <v>1</v>
      </c>
    </row>
    <row r="79" spans="1:21" s="2" customFormat="1" ht="15" customHeight="1" thickBot="1" x14ac:dyDescent="0.25">
      <c r="A79" s="9">
        <v>72</v>
      </c>
      <c r="B79" s="19" t="s">
        <v>30</v>
      </c>
      <c r="C79" s="10" t="s">
        <v>7</v>
      </c>
      <c r="D79" s="29">
        <v>22</v>
      </c>
      <c r="E79" s="16">
        <f t="shared" si="10"/>
        <v>115000</v>
      </c>
      <c r="F79" s="15">
        <v>0.19</v>
      </c>
      <c r="G79" s="12">
        <f t="shared" si="11"/>
        <v>21850</v>
      </c>
      <c r="H79" s="12">
        <v>136850</v>
      </c>
      <c r="I79" s="13">
        <f t="shared" si="12"/>
        <v>3010700</v>
      </c>
      <c r="K79" s="11">
        <v>22</v>
      </c>
      <c r="L79" s="16">
        <v>114999</v>
      </c>
      <c r="M79" s="15">
        <v>0.19</v>
      </c>
      <c r="N79" s="12">
        <f t="shared" si="13"/>
        <v>21850</v>
      </c>
      <c r="O79" s="12">
        <f t="shared" si="14"/>
        <v>136849</v>
      </c>
      <c r="P79" s="12">
        <f t="shared" si="15"/>
        <v>3010678</v>
      </c>
      <c r="Q79" s="2" t="b">
        <f t="shared" si="16"/>
        <v>1</v>
      </c>
      <c r="R79" s="2" t="b">
        <f t="shared" si="17"/>
        <v>1</v>
      </c>
      <c r="S79" s="2" t="b">
        <f t="shared" si="18"/>
        <v>1</v>
      </c>
      <c r="T79" s="1" t="s">
        <v>30</v>
      </c>
      <c r="U79" s="2" t="b">
        <f t="shared" si="19"/>
        <v>1</v>
      </c>
    </row>
    <row r="80" spans="1:21" ht="33.4" customHeight="1" thickBot="1" x14ac:dyDescent="0.25">
      <c r="A80" s="26"/>
      <c r="B80" s="26" t="s">
        <v>31</v>
      </c>
      <c r="C80" s="27"/>
      <c r="D80" s="30">
        <f>SUM(D8:D79)</f>
        <v>4939</v>
      </c>
      <c r="E80" s="27"/>
      <c r="F80" s="27"/>
      <c r="G80" s="27"/>
      <c r="H80" s="28"/>
      <c r="I80" s="14">
        <f>SUM(I7:I79)</f>
        <v>509309042</v>
      </c>
      <c r="K80" s="24">
        <f>SUM(K8:K79)</f>
        <v>4939</v>
      </c>
      <c r="L80" s="55" t="s">
        <v>168</v>
      </c>
      <c r="M80" s="56"/>
      <c r="N80" s="56"/>
      <c r="O80" s="57"/>
      <c r="P80" s="22">
        <f>SUM(P7:P79)</f>
        <v>509303468</v>
      </c>
      <c r="Q80" s="2" t="b">
        <f>+P80&lt;=$I80</f>
        <v>1</v>
      </c>
      <c r="R80" s="2" t="b">
        <f>+D80=K80</f>
        <v>1</v>
      </c>
    </row>
    <row r="83" spans="16:16" x14ac:dyDescent="0.2">
      <c r="P83" s="4">
        <f>+I80-P80</f>
        <v>5574</v>
      </c>
    </row>
  </sheetData>
  <sheetProtection autoFilter="0"/>
  <autoFilter ref="A7:U7" xr:uid="{2C7BCA45-51A9-493B-81D8-40709CDFC356}"/>
  <mergeCells count="7">
    <mergeCell ref="A5:I5"/>
    <mergeCell ref="L80:O80"/>
    <mergeCell ref="K1:P1"/>
    <mergeCell ref="A1:I1"/>
    <mergeCell ref="A2:I2"/>
    <mergeCell ref="A3:I3"/>
    <mergeCell ref="A4:I4"/>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D8E07-446F-4BF2-B3F7-D6D4FBB26F2F}">
  <dimension ref="A1:U92"/>
  <sheetViews>
    <sheetView showGridLines="0" topLeftCell="C1" zoomScale="80" zoomScaleNormal="80" workbookViewId="0">
      <pane ySplit="7" topLeftCell="A8" activePane="bottomLeft" state="frozen"/>
      <selection activeCell="A8" sqref="A8:XFD8"/>
      <selection pane="bottomLeft" activeCell="S16" sqref="S16"/>
    </sheetView>
  </sheetViews>
  <sheetFormatPr baseColWidth="10" defaultColWidth="11" defaultRowHeight="12.75" x14ac:dyDescent="0.2"/>
  <cols>
    <col min="1" max="1" width="10.85546875" style="3" bestFit="1" customWidth="1"/>
    <col min="2" max="2" width="83" style="17" customWidth="1"/>
    <col min="3" max="3" width="13.28515625" style="3" customWidth="1"/>
    <col min="4" max="4" width="13.42578125" style="1" customWidth="1"/>
    <col min="5" max="5" width="17" style="1" customWidth="1"/>
    <col min="6" max="6" width="13.42578125" style="1" customWidth="1"/>
    <col min="7" max="7" width="18.42578125" style="4" customWidth="1"/>
    <col min="8" max="8" width="20.140625" style="4" customWidth="1"/>
    <col min="9" max="9" width="23" style="4" customWidth="1"/>
    <col min="10" max="10" width="11" style="1"/>
    <col min="11" max="11" width="13.42578125" style="1" customWidth="1"/>
    <col min="12" max="12" width="17" style="1" customWidth="1"/>
    <col min="13" max="13" width="13.42578125" style="1" customWidth="1"/>
    <col min="14" max="14" width="18.42578125" style="4" customWidth="1"/>
    <col min="15" max="15" width="20.140625" style="4" customWidth="1"/>
    <col min="16" max="16" width="23" style="4" customWidth="1"/>
    <col min="17" max="19" width="12.7109375" style="1" bestFit="1" customWidth="1"/>
    <col min="20" max="20" width="11" style="1"/>
    <col min="21" max="21" width="12.7109375" style="1" bestFit="1" customWidth="1"/>
    <col min="22" max="16384" width="11" style="1"/>
  </cols>
  <sheetData>
    <row r="1" spans="1:21" ht="32.65" customHeight="1" x14ac:dyDescent="0.2">
      <c r="A1" s="43" t="s">
        <v>43</v>
      </c>
      <c r="B1" s="44"/>
      <c r="C1" s="44"/>
      <c r="D1" s="44"/>
      <c r="E1" s="44"/>
      <c r="F1" s="44"/>
      <c r="G1" s="44"/>
      <c r="H1" s="44"/>
      <c r="I1" s="45"/>
      <c r="K1" s="42" t="s">
        <v>166</v>
      </c>
      <c r="L1" s="42"/>
      <c r="M1" s="42"/>
      <c r="N1" s="42"/>
      <c r="O1" s="42"/>
      <c r="P1" s="42"/>
    </row>
    <row r="2" spans="1:21" ht="49.9" hidden="1" customHeight="1" x14ac:dyDescent="0.2">
      <c r="A2" s="46" t="s">
        <v>165</v>
      </c>
      <c r="B2" s="47"/>
      <c r="C2" s="47"/>
      <c r="D2" s="47"/>
      <c r="E2" s="47"/>
      <c r="F2" s="47"/>
      <c r="G2" s="47"/>
      <c r="H2" s="47"/>
      <c r="I2" s="48"/>
      <c r="N2" s="1"/>
      <c r="O2" s="1"/>
      <c r="P2" s="1"/>
    </row>
    <row r="3" spans="1:21" ht="49.9" hidden="1" customHeight="1" x14ac:dyDescent="0.2">
      <c r="A3" s="49" t="s">
        <v>32</v>
      </c>
      <c r="B3" s="50"/>
      <c r="C3" s="50"/>
      <c r="D3" s="50"/>
      <c r="E3" s="50"/>
      <c r="F3" s="50"/>
      <c r="G3" s="50"/>
      <c r="H3" s="50"/>
      <c r="I3" s="51"/>
      <c r="N3" s="1"/>
      <c r="O3" s="1"/>
      <c r="P3" s="1"/>
    </row>
    <row r="4" spans="1:21" ht="49.9" hidden="1" customHeight="1" x14ac:dyDescent="0.2">
      <c r="A4" s="49" t="s">
        <v>33</v>
      </c>
      <c r="B4" s="50"/>
      <c r="C4" s="50"/>
      <c r="D4" s="50"/>
      <c r="E4" s="50"/>
      <c r="F4" s="50"/>
      <c r="G4" s="50"/>
      <c r="H4" s="50"/>
      <c r="I4" s="51"/>
      <c r="N4" s="1"/>
      <c r="O4" s="1"/>
      <c r="P4" s="1"/>
    </row>
    <row r="5" spans="1:21" ht="49.9" hidden="1" customHeight="1" thickBot="1" x14ac:dyDescent="0.25">
      <c r="A5" s="52" t="s">
        <v>34</v>
      </c>
      <c r="B5" s="53"/>
      <c r="C5" s="53"/>
      <c r="D5" s="53"/>
      <c r="E5" s="53"/>
      <c r="F5" s="53"/>
      <c r="G5" s="53"/>
      <c r="H5" s="53"/>
      <c r="I5" s="54"/>
      <c r="N5" s="1"/>
      <c r="O5" s="1"/>
      <c r="P5" s="1"/>
    </row>
    <row r="6" spans="1:21" ht="25.9" customHeight="1" thickBot="1" x14ac:dyDescent="0.25"/>
    <row r="7" spans="1:21" ht="51" x14ac:dyDescent="0.2">
      <c r="A7" s="5" t="s">
        <v>0</v>
      </c>
      <c r="B7" s="18" t="s">
        <v>41</v>
      </c>
      <c r="C7" s="6" t="s">
        <v>1</v>
      </c>
      <c r="D7" s="6" t="s">
        <v>2</v>
      </c>
      <c r="E7" s="6" t="s">
        <v>36</v>
      </c>
      <c r="F7" s="6" t="s">
        <v>3</v>
      </c>
      <c r="G7" s="7" t="s">
        <v>4</v>
      </c>
      <c r="H7" s="7" t="s">
        <v>5</v>
      </c>
      <c r="I7" s="8" t="s">
        <v>6</v>
      </c>
      <c r="K7" s="23" t="s">
        <v>2</v>
      </c>
      <c r="L7" s="23" t="s">
        <v>36</v>
      </c>
      <c r="M7" s="23" t="s">
        <v>3</v>
      </c>
      <c r="N7" s="21" t="s">
        <v>4</v>
      </c>
      <c r="O7" s="21" t="s">
        <v>5</v>
      </c>
      <c r="P7" s="21" t="s">
        <v>6</v>
      </c>
    </row>
    <row r="8" spans="1:21" s="2" customFormat="1" ht="15" customHeight="1" x14ac:dyDescent="0.2">
      <c r="A8" s="9">
        <v>1</v>
      </c>
      <c r="B8" s="19" t="s">
        <v>108</v>
      </c>
      <c r="C8" s="10" t="s">
        <v>7</v>
      </c>
      <c r="D8" s="11">
        <v>60</v>
      </c>
      <c r="E8" s="16">
        <f>+ROUND(H8/1.19,0)</f>
        <v>77144</v>
      </c>
      <c r="F8" s="15">
        <v>0.19</v>
      </c>
      <c r="G8" s="12">
        <f>+ROUND(E8*F8,0)</f>
        <v>14657</v>
      </c>
      <c r="H8" s="12">
        <v>91801</v>
      </c>
      <c r="I8" s="13">
        <f>+H8*D8</f>
        <v>5508060</v>
      </c>
      <c r="K8" s="11">
        <v>60</v>
      </c>
      <c r="L8" s="16">
        <v>77143</v>
      </c>
      <c r="M8" s="15">
        <v>0.19</v>
      </c>
      <c r="N8" s="12">
        <f>+ROUND(L8*M8,0)</f>
        <v>14657</v>
      </c>
      <c r="O8" s="12">
        <f>+L8+N8</f>
        <v>91800</v>
      </c>
      <c r="P8" s="12">
        <f>+O8*K8</f>
        <v>5508000</v>
      </c>
      <c r="Q8" s="2" t="b">
        <f>+L8&lt;=$E8</f>
        <v>1</v>
      </c>
      <c r="R8" s="2" t="b">
        <f>+O8&lt;=$H8</f>
        <v>1</v>
      </c>
      <c r="S8" s="2" t="b">
        <f>+K8=D8</f>
        <v>1</v>
      </c>
      <c r="T8" s="1" t="s">
        <v>108</v>
      </c>
      <c r="U8" s="2" t="b">
        <f>+T8=B8</f>
        <v>1</v>
      </c>
    </row>
    <row r="9" spans="1:21" s="2" customFormat="1" ht="15" customHeight="1" x14ac:dyDescent="0.2">
      <c r="A9" s="9">
        <v>2</v>
      </c>
      <c r="B9" s="19" t="s">
        <v>109</v>
      </c>
      <c r="C9" s="10" t="s">
        <v>7</v>
      </c>
      <c r="D9" s="11">
        <v>120</v>
      </c>
      <c r="E9" s="16">
        <f t="shared" ref="E9:E72" si="0">+ROUND(H9/1.19,0)</f>
        <v>74172</v>
      </c>
      <c r="F9" s="15">
        <v>0.19</v>
      </c>
      <c r="G9" s="12">
        <f t="shared" ref="G9:G72" si="1">+ROUND(E9*F9,0)</f>
        <v>14093</v>
      </c>
      <c r="H9" s="12">
        <v>88265</v>
      </c>
      <c r="I9" s="13">
        <f t="shared" ref="I9:I72" si="2">+H9*D9</f>
        <v>10591800</v>
      </c>
      <c r="K9" s="11">
        <v>120</v>
      </c>
      <c r="L9" s="16">
        <v>74171</v>
      </c>
      <c r="M9" s="15">
        <v>0.19</v>
      </c>
      <c r="N9" s="12">
        <f t="shared" ref="N9:N72" si="3">+ROUND(L9*M9,0)</f>
        <v>14092</v>
      </c>
      <c r="O9" s="12">
        <f t="shared" ref="O9:O72" si="4">+L9+N9</f>
        <v>88263</v>
      </c>
      <c r="P9" s="12">
        <f t="shared" ref="P9:P72" si="5">+O9*K9</f>
        <v>10591560</v>
      </c>
      <c r="Q9" s="2" t="b">
        <f t="shared" ref="Q9:Q72" si="6">+L9&lt;=$E9</f>
        <v>1</v>
      </c>
      <c r="R9" s="2" t="b">
        <f t="shared" ref="R9:R72" si="7">+O9&lt;=$H9</f>
        <v>1</v>
      </c>
      <c r="S9" s="2" t="b">
        <f t="shared" ref="S9:S72" si="8">+K9=D9</f>
        <v>1</v>
      </c>
      <c r="T9" s="1" t="s">
        <v>109</v>
      </c>
      <c r="U9" s="2" t="b">
        <f t="shared" ref="U9:U72" si="9">+T9=B9</f>
        <v>1</v>
      </c>
    </row>
    <row r="10" spans="1:21" s="2" customFormat="1" ht="15" customHeight="1" x14ac:dyDescent="0.2">
      <c r="A10" s="9">
        <v>3</v>
      </c>
      <c r="B10" s="19" t="s">
        <v>110</v>
      </c>
      <c r="C10" s="10" t="s">
        <v>7</v>
      </c>
      <c r="D10" s="11">
        <v>90</v>
      </c>
      <c r="E10" s="16">
        <f t="shared" si="0"/>
        <v>60671</v>
      </c>
      <c r="F10" s="15">
        <v>0.19</v>
      </c>
      <c r="G10" s="12">
        <f t="shared" si="1"/>
        <v>11527</v>
      </c>
      <c r="H10" s="12">
        <v>72199</v>
      </c>
      <c r="I10" s="13">
        <f t="shared" si="2"/>
        <v>6497910</v>
      </c>
      <c r="K10" s="11">
        <v>90</v>
      </c>
      <c r="L10" s="16">
        <v>60670</v>
      </c>
      <c r="M10" s="15">
        <v>0.19</v>
      </c>
      <c r="N10" s="12">
        <f t="shared" si="3"/>
        <v>11527</v>
      </c>
      <c r="O10" s="12">
        <f t="shared" si="4"/>
        <v>72197</v>
      </c>
      <c r="P10" s="12">
        <f t="shared" si="5"/>
        <v>6497730</v>
      </c>
      <c r="Q10" s="2" t="b">
        <f t="shared" si="6"/>
        <v>1</v>
      </c>
      <c r="R10" s="2" t="b">
        <f t="shared" si="7"/>
        <v>1</v>
      </c>
      <c r="S10" s="2" t="b">
        <f t="shared" si="8"/>
        <v>1</v>
      </c>
      <c r="T10" s="1" t="s">
        <v>110</v>
      </c>
      <c r="U10" s="2" t="b">
        <f t="shared" si="9"/>
        <v>1</v>
      </c>
    </row>
    <row r="11" spans="1:21" s="2" customFormat="1" ht="15" customHeight="1" x14ac:dyDescent="0.2">
      <c r="A11" s="9">
        <v>4</v>
      </c>
      <c r="B11" s="19" t="s">
        <v>111</v>
      </c>
      <c r="C11" s="10" t="s">
        <v>7</v>
      </c>
      <c r="D11" s="11">
        <v>96</v>
      </c>
      <c r="E11" s="16">
        <f t="shared" si="0"/>
        <v>60671</v>
      </c>
      <c r="F11" s="15">
        <v>0.19</v>
      </c>
      <c r="G11" s="12">
        <f t="shared" si="1"/>
        <v>11527</v>
      </c>
      <c r="H11" s="12">
        <v>72199</v>
      </c>
      <c r="I11" s="13">
        <f t="shared" si="2"/>
        <v>6931104</v>
      </c>
      <c r="K11" s="11">
        <v>96</v>
      </c>
      <c r="L11" s="16">
        <v>60670</v>
      </c>
      <c r="M11" s="15">
        <v>0.19</v>
      </c>
      <c r="N11" s="12">
        <f t="shared" si="3"/>
        <v>11527</v>
      </c>
      <c r="O11" s="12">
        <f t="shared" si="4"/>
        <v>72197</v>
      </c>
      <c r="P11" s="12">
        <f t="shared" si="5"/>
        <v>6930912</v>
      </c>
      <c r="Q11" s="2" t="b">
        <f t="shared" si="6"/>
        <v>1</v>
      </c>
      <c r="R11" s="2" t="b">
        <f t="shared" si="7"/>
        <v>1</v>
      </c>
      <c r="S11" s="2" t="b">
        <f t="shared" si="8"/>
        <v>1</v>
      </c>
      <c r="T11" s="1" t="s">
        <v>111</v>
      </c>
      <c r="U11" s="2" t="b">
        <f t="shared" si="9"/>
        <v>1</v>
      </c>
    </row>
    <row r="12" spans="1:21" s="2" customFormat="1" ht="15" customHeight="1" x14ac:dyDescent="0.2">
      <c r="A12" s="9">
        <v>5</v>
      </c>
      <c r="B12" s="19" t="s">
        <v>112</v>
      </c>
      <c r="C12" s="10" t="s">
        <v>7</v>
      </c>
      <c r="D12" s="11">
        <v>180</v>
      </c>
      <c r="E12" s="16">
        <f t="shared" si="0"/>
        <v>60671</v>
      </c>
      <c r="F12" s="15">
        <v>0.19</v>
      </c>
      <c r="G12" s="12">
        <f t="shared" si="1"/>
        <v>11527</v>
      </c>
      <c r="H12" s="12">
        <v>72199</v>
      </c>
      <c r="I12" s="13">
        <f t="shared" si="2"/>
        <v>12995820</v>
      </c>
      <c r="K12" s="11">
        <v>180</v>
      </c>
      <c r="L12" s="16">
        <v>60670</v>
      </c>
      <c r="M12" s="15">
        <v>0.19</v>
      </c>
      <c r="N12" s="12">
        <f t="shared" si="3"/>
        <v>11527</v>
      </c>
      <c r="O12" s="12">
        <f t="shared" si="4"/>
        <v>72197</v>
      </c>
      <c r="P12" s="12">
        <f t="shared" si="5"/>
        <v>12995460</v>
      </c>
      <c r="Q12" s="2" t="b">
        <f t="shared" si="6"/>
        <v>1</v>
      </c>
      <c r="R12" s="2" t="b">
        <f t="shared" si="7"/>
        <v>1</v>
      </c>
      <c r="S12" s="2" t="b">
        <f t="shared" si="8"/>
        <v>1</v>
      </c>
      <c r="T12" s="1" t="s">
        <v>112</v>
      </c>
      <c r="U12" s="2" t="b">
        <f t="shared" si="9"/>
        <v>1</v>
      </c>
    </row>
    <row r="13" spans="1:21" s="2" customFormat="1" ht="15" customHeight="1" x14ac:dyDescent="0.2">
      <c r="A13" s="9">
        <v>6</v>
      </c>
      <c r="B13" s="19" t="s">
        <v>113</v>
      </c>
      <c r="C13" s="10" t="s">
        <v>7</v>
      </c>
      <c r="D13" s="11">
        <v>140</v>
      </c>
      <c r="E13" s="16">
        <f t="shared" si="0"/>
        <v>59896</v>
      </c>
      <c r="F13" s="15">
        <v>0.19</v>
      </c>
      <c r="G13" s="12">
        <f t="shared" si="1"/>
        <v>11380</v>
      </c>
      <c r="H13" s="12">
        <v>71276</v>
      </c>
      <c r="I13" s="13">
        <f t="shared" si="2"/>
        <v>9978640</v>
      </c>
      <c r="K13" s="11">
        <v>140</v>
      </c>
      <c r="L13" s="16">
        <v>59895</v>
      </c>
      <c r="M13" s="15">
        <v>0.19</v>
      </c>
      <c r="N13" s="12">
        <f t="shared" si="3"/>
        <v>11380</v>
      </c>
      <c r="O13" s="12">
        <f t="shared" si="4"/>
        <v>71275</v>
      </c>
      <c r="P13" s="12">
        <f t="shared" si="5"/>
        <v>9978500</v>
      </c>
      <c r="Q13" s="2" t="b">
        <f t="shared" si="6"/>
        <v>1</v>
      </c>
      <c r="R13" s="2" t="b">
        <f t="shared" si="7"/>
        <v>1</v>
      </c>
      <c r="S13" s="2" t="b">
        <f t="shared" si="8"/>
        <v>1</v>
      </c>
      <c r="T13" s="1" t="s">
        <v>113</v>
      </c>
      <c r="U13" s="2" t="b">
        <f t="shared" si="9"/>
        <v>1</v>
      </c>
    </row>
    <row r="14" spans="1:21" s="2" customFormat="1" ht="15" customHeight="1" x14ac:dyDescent="0.2">
      <c r="A14" s="9">
        <v>7</v>
      </c>
      <c r="B14" s="19" t="s">
        <v>114</v>
      </c>
      <c r="C14" s="10" t="s">
        <v>7</v>
      </c>
      <c r="D14" s="11">
        <v>120</v>
      </c>
      <c r="E14" s="16">
        <f t="shared" si="0"/>
        <v>55299</v>
      </c>
      <c r="F14" s="15">
        <v>0.19</v>
      </c>
      <c r="G14" s="12">
        <f t="shared" si="1"/>
        <v>10507</v>
      </c>
      <c r="H14" s="12">
        <v>65806</v>
      </c>
      <c r="I14" s="13">
        <f t="shared" si="2"/>
        <v>7896720</v>
      </c>
      <c r="K14" s="11">
        <v>120</v>
      </c>
      <c r="L14" s="16">
        <v>55298</v>
      </c>
      <c r="M14" s="15">
        <v>0.19</v>
      </c>
      <c r="N14" s="12">
        <f t="shared" si="3"/>
        <v>10507</v>
      </c>
      <c r="O14" s="12">
        <f t="shared" si="4"/>
        <v>65805</v>
      </c>
      <c r="P14" s="12">
        <f t="shared" si="5"/>
        <v>7896600</v>
      </c>
      <c r="Q14" s="2" t="b">
        <f t="shared" si="6"/>
        <v>1</v>
      </c>
      <c r="R14" s="2" t="b">
        <f t="shared" si="7"/>
        <v>1</v>
      </c>
      <c r="S14" s="2" t="b">
        <f t="shared" si="8"/>
        <v>1</v>
      </c>
      <c r="T14" s="1" t="s">
        <v>114</v>
      </c>
      <c r="U14" s="2" t="b">
        <f t="shared" si="9"/>
        <v>1</v>
      </c>
    </row>
    <row r="15" spans="1:21" s="2" customFormat="1" ht="15" customHeight="1" x14ac:dyDescent="0.2">
      <c r="A15" s="9">
        <v>8</v>
      </c>
      <c r="B15" s="19" t="s">
        <v>115</v>
      </c>
      <c r="C15" s="10" t="s">
        <v>7</v>
      </c>
      <c r="D15" s="11">
        <v>90</v>
      </c>
      <c r="E15" s="16">
        <f t="shared" si="0"/>
        <v>54322</v>
      </c>
      <c r="F15" s="15">
        <v>0.19</v>
      </c>
      <c r="G15" s="12">
        <f t="shared" si="1"/>
        <v>10321</v>
      </c>
      <c r="H15" s="12">
        <v>64643</v>
      </c>
      <c r="I15" s="13">
        <f t="shared" si="2"/>
        <v>5817870</v>
      </c>
      <c r="K15" s="11">
        <v>90</v>
      </c>
      <c r="L15" s="16">
        <v>54321</v>
      </c>
      <c r="M15" s="15">
        <v>0.19</v>
      </c>
      <c r="N15" s="12">
        <f t="shared" si="3"/>
        <v>10321</v>
      </c>
      <c r="O15" s="12">
        <f t="shared" si="4"/>
        <v>64642</v>
      </c>
      <c r="P15" s="12">
        <f t="shared" si="5"/>
        <v>5817780</v>
      </c>
      <c r="Q15" s="2" t="b">
        <f t="shared" si="6"/>
        <v>1</v>
      </c>
      <c r="R15" s="2" t="b">
        <f t="shared" si="7"/>
        <v>1</v>
      </c>
      <c r="S15" s="2" t="b">
        <f t="shared" si="8"/>
        <v>1</v>
      </c>
      <c r="T15" s="1" t="s">
        <v>115</v>
      </c>
      <c r="U15" s="2" t="b">
        <f t="shared" si="9"/>
        <v>1</v>
      </c>
    </row>
    <row r="16" spans="1:21" s="2" customFormat="1" ht="15" customHeight="1" x14ac:dyDescent="0.2">
      <c r="A16" s="9">
        <v>9</v>
      </c>
      <c r="B16" s="19" t="s">
        <v>116</v>
      </c>
      <c r="C16" s="10" t="s">
        <v>7</v>
      </c>
      <c r="D16" s="11">
        <v>76</v>
      </c>
      <c r="E16" s="16">
        <f t="shared" si="0"/>
        <v>47800</v>
      </c>
      <c r="F16" s="15">
        <v>0.19</v>
      </c>
      <c r="G16" s="12">
        <f t="shared" si="1"/>
        <v>9082</v>
      </c>
      <c r="H16" s="12">
        <v>56882</v>
      </c>
      <c r="I16" s="13">
        <f t="shared" si="2"/>
        <v>4323032</v>
      </c>
      <c r="K16" s="11">
        <v>76</v>
      </c>
      <c r="L16" s="16">
        <v>47799</v>
      </c>
      <c r="M16" s="15">
        <v>0.19</v>
      </c>
      <c r="N16" s="12">
        <f t="shared" si="3"/>
        <v>9082</v>
      </c>
      <c r="O16" s="12">
        <f t="shared" si="4"/>
        <v>56881</v>
      </c>
      <c r="P16" s="12">
        <f t="shared" si="5"/>
        <v>4322956</v>
      </c>
      <c r="Q16" s="2" t="b">
        <f t="shared" si="6"/>
        <v>1</v>
      </c>
      <c r="R16" s="2" t="b">
        <f t="shared" si="7"/>
        <v>1</v>
      </c>
      <c r="S16" s="2" t="b">
        <f t="shared" si="8"/>
        <v>1</v>
      </c>
      <c r="T16" s="1" t="s">
        <v>116</v>
      </c>
      <c r="U16" s="2" t="b">
        <f t="shared" si="9"/>
        <v>1</v>
      </c>
    </row>
    <row r="17" spans="1:21" s="2" customFormat="1" ht="15" customHeight="1" x14ac:dyDescent="0.2">
      <c r="A17" s="9">
        <v>10</v>
      </c>
      <c r="B17" s="19" t="s">
        <v>8</v>
      </c>
      <c r="C17" s="10" t="s">
        <v>9</v>
      </c>
      <c r="D17" s="11">
        <v>401</v>
      </c>
      <c r="E17" s="16">
        <f t="shared" si="0"/>
        <v>23329</v>
      </c>
      <c r="F17" s="15">
        <v>0.19</v>
      </c>
      <c r="G17" s="12">
        <f t="shared" si="1"/>
        <v>4433</v>
      </c>
      <c r="H17" s="12">
        <v>27762</v>
      </c>
      <c r="I17" s="13">
        <f t="shared" si="2"/>
        <v>11132562</v>
      </c>
      <c r="K17" s="11">
        <v>401</v>
      </c>
      <c r="L17" s="16">
        <v>23328</v>
      </c>
      <c r="M17" s="15">
        <v>0.19</v>
      </c>
      <c r="N17" s="12">
        <f t="shared" si="3"/>
        <v>4432</v>
      </c>
      <c r="O17" s="12">
        <f t="shared" si="4"/>
        <v>27760</v>
      </c>
      <c r="P17" s="12">
        <f t="shared" si="5"/>
        <v>11131760</v>
      </c>
      <c r="Q17" s="2" t="b">
        <f t="shared" si="6"/>
        <v>1</v>
      </c>
      <c r="R17" s="2" t="b">
        <f t="shared" si="7"/>
        <v>1</v>
      </c>
      <c r="S17" s="2" t="b">
        <f t="shared" si="8"/>
        <v>1</v>
      </c>
      <c r="T17" s="1" t="s">
        <v>8</v>
      </c>
      <c r="U17" s="2" t="b">
        <f t="shared" si="9"/>
        <v>1</v>
      </c>
    </row>
    <row r="18" spans="1:21" s="2" customFormat="1" ht="15" customHeight="1" x14ac:dyDescent="0.2">
      <c r="A18" s="9">
        <v>11</v>
      </c>
      <c r="B18" s="19" t="s">
        <v>10</v>
      </c>
      <c r="C18" s="10" t="s">
        <v>9</v>
      </c>
      <c r="D18" s="11">
        <v>50</v>
      </c>
      <c r="E18" s="16">
        <f t="shared" si="0"/>
        <v>22066</v>
      </c>
      <c r="F18" s="15">
        <v>0.19</v>
      </c>
      <c r="G18" s="12">
        <f t="shared" si="1"/>
        <v>4193</v>
      </c>
      <c r="H18" s="12">
        <v>26259</v>
      </c>
      <c r="I18" s="13">
        <f t="shared" si="2"/>
        <v>1312950</v>
      </c>
      <c r="K18" s="11">
        <v>50</v>
      </c>
      <c r="L18" s="16">
        <v>22065</v>
      </c>
      <c r="M18" s="15">
        <v>0.19</v>
      </c>
      <c r="N18" s="12">
        <f t="shared" si="3"/>
        <v>4192</v>
      </c>
      <c r="O18" s="12">
        <f t="shared" si="4"/>
        <v>26257</v>
      </c>
      <c r="P18" s="12">
        <f t="shared" si="5"/>
        <v>1312850</v>
      </c>
      <c r="Q18" s="2" t="b">
        <f t="shared" si="6"/>
        <v>1</v>
      </c>
      <c r="R18" s="2" t="b">
        <f t="shared" si="7"/>
        <v>1</v>
      </c>
      <c r="S18" s="2" t="b">
        <f t="shared" si="8"/>
        <v>1</v>
      </c>
      <c r="T18" s="1" t="s">
        <v>10</v>
      </c>
      <c r="U18" s="2" t="b">
        <f t="shared" si="9"/>
        <v>1</v>
      </c>
    </row>
    <row r="19" spans="1:21" s="2" customFormat="1" ht="15" customHeight="1" x14ac:dyDescent="0.2">
      <c r="A19" s="9">
        <v>12</v>
      </c>
      <c r="B19" s="19" t="s">
        <v>71</v>
      </c>
      <c r="C19" s="10" t="s">
        <v>7</v>
      </c>
      <c r="D19" s="11">
        <v>90</v>
      </c>
      <c r="E19" s="16">
        <f t="shared" si="0"/>
        <v>48420</v>
      </c>
      <c r="F19" s="15">
        <v>0.19</v>
      </c>
      <c r="G19" s="12">
        <f t="shared" si="1"/>
        <v>9200</v>
      </c>
      <c r="H19" s="12">
        <v>57620</v>
      </c>
      <c r="I19" s="13">
        <f t="shared" si="2"/>
        <v>5185800</v>
      </c>
      <c r="K19" s="11">
        <v>90</v>
      </c>
      <c r="L19" s="16">
        <v>48419</v>
      </c>
      <c r="M19" s="15">
        <v>0.19</v>
      </c>
      <c r="N19" s="12">
        <f t="shared" si="3"/>
        <v>9200</v>
      </c>
      <c r="O19" s="12">
        <f t="shared" si="4"/>
        <v>57619</v>
      </c>
      <c r="P19" s="12">
        <f t="shared" si="5"/>
        <v>5185710</v>
      </c>
      <c r="Q19" s="2" t="b">
        <f t="shared" si="6"/>
        <v>1</v>
      </c>
      <c r="R19" s="2" t="b">
        <f t="shared" si="7"/>
        <v>1</v>
      </c>
      <c r="S19" s="2" t="b">
        <f t="shared" si="8"/>
        <v>1</v>
      </c>
      <c r="T19" s="1" t="s">
        <v>71</v>
      </c>
      <c r="U19" s="2" t="b">
        <f t="shared" si="9"/>
        <v>1</v>
      </c>
    </row>
    <row r="20" spans="1:21" s="2" customFormat="1" ht="15" customHeight="1" x14ac:dyDescent="0.2">
      <c r="A20" s="9">
        <v>13</v>
      </c>
      <c r="B20" s="19" t="s">
        <v>117</v>
      </c>
      <c r="C20" s="10" t="s">
        <v>7</v>
      </c>
      <c r="D20" s="11">
        <v>90</v>
      </c>
      <c r="E20" s="16">
        <f t="shared" si="0"/>
        <v>47242</v>
      </c>
      <c r="F20" s="15">
        <v>0.19</v>
      </c>
      <c r="G20" s="12">
        <f t="shared" si="1"/>
        <v>8976</v>
      </c>
      <c r="H20" s="12">
        <v>56218</v>
      </c>
      <c r="I20" s="13">
        <f t="shared" si="2"/>
        <v>5059620</v>
      </c>
      <c r="K20" s="11">
        <v>90</v>
      </c>
      <c r="L20" s="16">
        <v>47241</v>
      </c>
      <c r="M20" s="15">
        <v>0.19</v>
      </c>
      <c r="N20" s="12">
        <f t="shared" si="3"/>
        <v>8976</v>
      </c>
      <c r="O20" s="12">
        <f t="shared" si="4"/>
        <v>56217</v>
      </c>
      <c r="P20" s="12">
        <f t="shared" si="5"/>
        <v>5059530</v>
      </c>
      <c r="Q20" s="2" t="b">
        <f t="shared" si="6"/>
        <v>1</v>
      </c>
      <c r="R20" s="2" t="b">
        <f t="shared" si="7"/>
        <v>1</v>
      </c>
      <c r="S20" s="2" t="b">
        <f t="shared" si="8"/>
        <v>1</v>
      </c>
      <c r="T20" s="1" t="s">
        <v>117</v>
      </c>
      <c r="U20" s="2" t="b">
        <f t="shared" si="9"/>
        <v>1</v>
      </c>
    </row>
    <row r="21" spans="1:21" s="2" customFormat="1" ht="15" customHeight="1" x14ac:dyDescent="0.2">
      <c r="A21" s="9">
        <v>14</v>
      </c>
      <c r="B21" s="19" t="s">
        <v>118</v>
      </c>
      <c r="C21" s="10" t="s">
        <v>7</v>
      </c>
      <c r="D21" s="11">
        <v>96</v>
      </c>
      <c r="E21" s="16">
        <f t="shared" si="0"/>
        <v>47242</v>
      </c>
      <c r="F21" s="15">
        <v>0.19</v>
      </c>
      <c r="G21" s="12">
        <f t="shared" si="1"/>
        <v>8976</v>
      </c>
      <c r="H21" s="12">
        <v>56218</v>
      </c>
      <c r="I21" s="13">
        <f t="shared" si="2"/>
        <v>5396928</v>
      </c>
      <c r="K21" s="11">
        <v>96</v>
      </c>
      <c r="L21" s="16">
        <v>47241</v>
      </c>
      <c r="M21" s="15">
        <v>0.19</v>
      </c>
      <c r="N21" s="12">
        <f t="shared" si="3"/>
        <v>8976</v>
      </c>
      <c r="O21" s="12">
        <f t="shared" si="4"/>
        <v>56217</v>
      </c>
      <c r="P21" s="12">
        <f t="shared" si="5"/>
        <v>5396832</v>
      </c>
      <c r="Q21" s="2" t="b">
        <f t="shared" si="6"/>
        <v>1</v>
      </c>
      <c r="R21" s="2" t="b">
        <f t="shared" si="7"/>
        <v>1</v>
      </c>
      <c r="S21" s="2" t="b">
        <f t="shared" si="8"/>
        <v>1</v>
      </c>
      <c r="T21" s="1" t="s">
        <v>118</v>
      </c>
      <c r="U21" s="2" t="b">
        <f t="shared" si="9"/>
        <v>1</v>
      </c>
    </row>
    <row r="22" spans="1:21" s="2" customFormat="1" ht="15" customHeight="1" x14ac:dyDescent="0.2">
      <c r="A22" s="9">
        <v>15</v>
      </c>
      <c r="B22" s="19" t="s">
        <v>119</v>
      </c>
      <c r="C22" s="10" t="s">
        <v>7</v>
      </c>
      <c r="D22" s="11">
        <v>180</v>
      </c>
      <c r="E22" s="16">
        <f t="shared" si="0"/>
        <v>47242</v>
      </c>
      <c r="F22" s="15">
        <v>0.19</v>
      </c>
      <c r="G22" s="12">
        <f t="shared" si="1"/>
        <v>8976</v>
      </c>
      <c r="H22" s="12">
        <v>56218</v>
      </c>
      <c r="I22" s="13">
        <f t="shared" si="2"/>
        <v>10119240</v>
      </c>
      <c r="K22" s="11">
        <v>180</v>
      </c>
      <c r="L22" s="16">
        <v>47241</v>
      </c>
      <c r="M22" s="15">
        <v>0.19</v>
      </c>
      <c r="N22" s="12">
        <f t="shared" si="3"/>
        <v>8976</v>
      </c>
      <c r="O22" s="12">
        <f t="shared" si="4"/>
        <v>56217</v>
      </c>
      <c r="P22" s="12">
        <f t="shared" si="5"/>
        <v>10119060</v>
      </c>
      <c r="Q22" s="2" t="b">
        <f t="shared" si="6"/>
        <v>1</v>
      </c>
      <c r="R22" s="2" t="b">
        <f t="shared" si="7"/>
        <v>1</v>
      </c>
      <c r="S22" s="2" t="b">
        <f t="shared" si="8"/>
        <v>1</v>
      </c>
      <c r="T22" s="1" t="s">
        <v>119</v>
      </c>
      <c r="U22" s="2" t="b">
        <f t="shared" si="9"/>
        <v>1</v>
      </c>
    </row>
    <row r="23" spans="1:21" s="2" customFormat="1" ht="15" customHeight="1" x14ac:dyDescent="0.2">
      <c r="A23" s="9">
        <v>16</v>
      </c>
      <c r="B23" s="19" t="s">
        <v>120</v>
      </c>
      <c r="C23" s="10" t="s">
        <v>7</v>
      </c>
      <c r="D23" s="11">
        <v>84</v>
      </c>
      <c r="E23" s="16">
        <f t="shared" si="0"/>
        <v>26936</v>
      </c>
      <c r="F23" s="15">
        <v>0.19</v>
      </c>
      <c r="G23" s="12">
        <f t="shared" si="1"/>
        <v>5118</v>
      </c>
      <c r="H23" s="12">
        <v>32054</v>
      </c>
      <c r="I23" s="13">
        <f t="shared" si="2"/>
        <v>2692536</v>
      </c>
      <c r="K23" s="11">
        <v>84</v>
      </c>
      <c r="L23" s="16">
        <v>26935</v>
      </c>
      <c r="M23" s="15">
        <v>0.19</v>
      </c>
      <c r="N23" s="12">
        <f t="shared" si="3"/>
        <v>5118</v>
      </c>
      <c r="O23" s="12">
        <f t="shared" si="4"/>
        <v>32053</v>
      </c>
      <c r="P23" s="12">
        <f t="shared" si="5"/>
        <v>2692452</v>
      </c>
      <c r="Q23" s="2" t="b">
        <f t="shared" si="6"/>
        <v>1</v>
      </c>
      <c r="R23" s="2" t="b">
        <f t="shared" si="7"/>
        <v>1</v>
      </c>
      <c r="S23" s="2" t="b">
        <f t="shared" si="8"/>
        <v>1</v>
      </c>
      <c r="T23" s="1" t="s">
        <v>120</v>
      </c>
      <c r="U23" s="2" t="b">
        <f t="shared" si="9"/>
        <v>1</v>
      </c>
    </row>
    <row r="24" spans="1:21" s="2" customFormat="1" ht="15" customHeight="1" x14ac:dyDescent="0.2">
      <c r="A24" s="9">
        <v>17</v>
      </c>
      <c r="B24" s="19" t="s">
        <v>121</v>
      </c>
      <c r="C24" s="10" t="s">
        <v>7</v>
      </c>
      <c r="D24" s="11">
        <v>26</v>
      </c>
      <c r="E24" s="16">
        <f t="shared" si="0"/>
        <v>159600</v>
      </c>
      <c r="F24" s="15">
        <v>0.19</v>
      </c>
      <c r="G24" s="12">
        <f t="shared" si="1"/>
        <v>30324</v>
      </c>
      <c r="H24" s="12">
        <v>189924</v>
      </c>
      <c r="I24" s="13">
        <f t="shared" si="2"/>
        <v>4938024</v>
      </c>
      <c r="K24" s="11">
        <v>26</v>
      </c>
      <c r="L24" s="16">
        <v>159599</v>
      </c>
      <c r="M24" s="15">
        <v>0.19</v>
      </c>
      <c r="N24" s="12">
        <f t="shared" si="3"/>
        <v>30324</v>
      </c>
      <c r="O24" s="12">
        <f t="shared" si="4"/>
        <v>189923</v>
      </c>
      <c r="P24" s="12">
        <f t="shared" si="5"/>
        <v>4937998</v>
      </c>
      <c r="Q24" s="2" t="b">
        <f t="shared" si="6"/>
        <v>1</v>
      </c>
      <c r="R24" s="2" t="b">
        <f t="shared" si="7"/>
        <v>1</v>
      </c>
      <c r="S24" s="2" t="b">
        <f t="shared" si="8"/>
        <v>1</v>
      </c>
      <c r="T24" s="1" t="s">
        <v>121</v>
      </c>
      <c r="U24" s="2" t="b">
        <f t="shared" si="9"/>
        <v>1</v>
      </c>
    </row>
    <row r="25" spans="1:21" s="2" customFormat="1" ht="15" customHeight="1" x14ac:dyDescent="0.2">
      <c r="A25" s="9">
        <v>18</v>
      </c>
      <c r="B25" s="19" t="s">
        <v>122</v>
      </c>
      <c r="C25" s="10" t="s">
        <v>7</v>
      </c>
      <c r="D25" s="11">
        <v>55</v>
      </c>
      <c r="E25" s="16">
        <f t="shared" si="0"/>
        <v>159600</v>
      </c>
      <c r="F25" s="15">
        <v>0.19</v>
      </c>
      <c r="G25" s="12">
        <f t="shared" si="1"/>
        <v>30324</v>
      </c>
      <c r="H25" s="12">
        <v>189924</v>
      </c>
      <c r="I25" s="13">
        <f t="shared" si="2"/>
        <v>10445820</v>
      </c>
      <c r="K25" s="11">
        <v>55</v>
      </c>
      <c r="L25" s="16">
        <v>159599</v>
      </c>
      <c r="M25" s="15">
        <v>0.19</v>
      </c>
      <c r="N25" s="12">
        <f t="shared" si="3"/>
        <v>30324</v>
      </c>
      <c r="O25" s="12">
        <f t="shared" si="4"/>
        <v>189923</v>
      </c>
      <c r="P25" s="12">
        <f t="shared" si="5"/>
        <v>10445765</v>
      </c>
      <c r="Q25" s="2" t="b">
        <f t="shared" si="6"/>
        <v>1</v>
      </c>
      <c r="R25" s="2" t="b">
        <f t="shared" si="7"/>
        <v>1</v>
      </c>
      <c r="S25" s="2" t="b">
        <f t="shared" si="8"/>
        <v>1</v>
      </c>
      <c r="T25" s="1" t="s">
        <v>122</v>
      </c>
      <c r="U25" s="2" t="b">
        <f t="shared" si="9"/>
        <v>1</v>
      </c>
    </row>
    <row r="26" spans="1:21" s="2" customFormat="1" ht="15" customHeight="1" x14ac:dyDescent="0.2">
      <c r="A26" s="9">
        <v>19</v>
      </c>
      <c r="B26" s="19" t="s">
        <v>123</v>
      </c>
      <c r="C26" s="10" t="s">
        <v>7</v>
      </c>
      <c r="D26" s="11">
        <v>36</v>
      </c>
      <c r="E26" s="16">
        <f t="shared" si="0"/>
        <v>94000</v>
      </c>
      <c r="F26" s="15">
        <v>0.19</v>
      </c>
      <c r="G26" s="12">
        <f t="shared" si="1"/>
        <v>17860</v>
      </c>
      <c r="H26" s="12">
        <v>111860</v>
      </c>
      <c r="I26" s="13">
        <f t="shared" si="2"/>
        <v>4026960</v>
      </c>
      <c r="K26" s="11">
        <v>36</v>
      </c>
      <c r="L26" s="16">
        <v>93999</v>
      </c>
      <c r="M26" s="15">
        <v>0.19</v>
      </c>
      <c r="N26" s="12">
        <f t="shared" si="3"/>
        <v>17860</v>
      </c>
      <c r="O26" s="12">
        <f t="shared" si="4"/>
        <v>111859</v>
      </c>
      <c r="P26" s="12">
        <f t="shared" si="5"/>
        <v>4026924</v>
      </c>
      <c r="Q26" s="2" t="b">
        <f t="shared" si="6"/>
        <v>1</v>
      </c>
      <c r="R26" s="2" t="b">
        <f t="shared" si="7"/>
        <v>1</v>
      </c>
      <c r="S26" s="2" t="b">
        <f t="shared" si="8"/>
        <v>1</v>
      </c>
      <c r="T26" s="1" t="s">
        <v>123</v>
      </c>
      <c r="U26" s="2" t="b">
        <f t="shared" si="9"/>
        <v>1</v>
      </c>
    </row>
    <row r="27" spans="1:21" s="2" customFormat="1" ht="15" customHeight="1" x14ac:dyDescent="0.2">
      <c r="A27" s="9">
        <v>20</v>
      </c>
      <c r="B27" s="19" t="s">
        <v>124</v>
      </c>
      <c r="C27" s="10" t="s">
        <v>7</v>
      </c>
      <c r="D27" s="11">
        <v>36</v>
      </c>
      <c r="E27" s="16">
        <f t="shared" si="0"/>
        <v>98000</v>
      </c>
      <c r="F27" s="15">
        <v>0.19</v>
      </c>
      <c r="G27" s="12">
        <f t="shared" si="1"/>
        <v>18620</v>
      </c>
      <c r="H27" s="12">
        <v>116620</v>
      </c>
      <c r="I27" s="13">
        <f t="shared" si="2"/>
        <v>4198320</v>
      </c>
      <c r="K27" s="11">
        <v>36</v>
      </c>
      <c r="L27" s="16">
        <v>97999</v>
      </c>
      <c r="M27" s="15">
        <v>0.19</v>
      </c>
      <c r="N27" s="12">
        <f t="shared" si="3"/>
        <v>18620</v>
      </c>
      <c r="O27" s="12">
        <f t="shared" si="4"/>
        <v>116619</v>
      </c>
      <c r="P27" s="12">
        <f t="shared" si="5"/>
        <v>4198284</v>
      </c>
      <c r="Q27" s="2" t="b">
        <f t="shared" si="6"/>
        <v>1</v>
      </c>
      <c r="R27" s="2" t="b">
        <f t="shared" si="7"/>
        <v>1</v>
      </c>
      <c r="S27" s="2" t="b">
        <f t="shared" si="8"/>
        <v>1</v>
      </c>
      <c r="T27" s="1" t="s">
        <v>124</v>
      </c>
      <c r="U27" s="2" t="b">
        <f t="shared" si="9"/>
        <v>1</v>
      </c>
    </row>
    <row r="28" spans="1:21" s="2" customFormat="1" ht="15" customHeight="1" x14ac:dyDescent="0.2">
      <c r="A28" s="9">
        <v>21</v>
      </c>
      <c r="B28" s="19" t="s">
        <v>125</v>
      </c>
      <c r="C28" s="10" t="s">
        <v>7</v>
      </c>
      <c r="D28" s="11">
        <v>30</v>
      </c>
      <c r="E28" s="16">
        <f t="shared" si="0"/>
        <v>62542</v>
      </c>
      <c r="F28" s="15">
        <v>0.19</v>
      </c>
      <c r="G28" s="12">
        <f t="shared" si="1"/>
        <v>11883</v>
      </c>
      <c r="H28" s="12">
        <v>74425</v>
      </c>
      <c r="I28" s="13">
        <f t="shared" si="2"/>
        <v>2232750</v>
      </c>
      <c r="K28" s="11">
        <v>30</v>
      </c>
      <c r="L28" s="16">
        <v>62541</v>
      </c>
      <c r="M28" s="15">
        <v>0.19</v>
      </c>
      <c r="N28" s="12">
        <f t="shared" si="3"/>
        <v>11883</v>
      </c>
      <c r="O28" s="12">
        <f t="shared" si="4"/>
        <v>74424</v>
      </c>
      <c r="P28" s="12">
        <f t="shared" si="5"/>
        <v>2232720</v>
      </c>
      <c r="Q28" s="2" t="b">
        <f t="shared" si="6"/>
        <v>1</v>
      </c>
      <c r="R28" s="2" t="b">
        <f t="shared" si="7"/>
        <v>1</v>
      </c>
      <c r="S28" s="2" t="b">
        <f t="shared" si="8"/>
        <v>1</v>
      </c>
      <c r="T28" s="1" t="s">
        <v>125</v>
      </c>
      <c r="U28" s="2" t="b">
        <f t="shared" si="9"/>
        <v>1</v>
      </c>
    </row>
    <row r="29" spans="1:21" s="2" customFormat="1" ht="15" customHeight="1" x14ac:dyDescent="0.2">
      <c r="A29" s="9">
        <v>22</v>
      </c>
      <c r="B29" s="19" t="s">
        <v>126</v>
      </c>
      <c r="C29" s="10" t="s">
        <v>7</v>
      </c>
      <c r="D29" s="11">
        <v>40</v>
      </c>
      <c r="E29" s="16">
        <f t="shared" si="0"/>
        <v>61320</v>
      </c>
      <c r="F29" s="15">
        <v>0.19</v>
      </c>
      <c r="G29" s="12">
        <f t="shared" si="1"/>
        <v>11651</v>
      </c>
      <c r="H29" s="12">
        <v>72971</v>
      </c>
      <c r="I29" s="13">
        <f t="shared" si="2"/>
        <v>2918840</v>
      </c>
      <c r="K29" s="11">
        <v>40</v>
      </c>
      <c r="L29" s="16">
        <v>61319</v>
      </c>
      <c r="M29" s="15">
        <v>0.19</v>
      </c>
      <c r="N29" s="12">
        <f t="shared" si="3"/>
        <v>11651</v>
      </c>
      <c r="O29" s="12">
        <f t="shared" si="4"/>
        <v>72970</v>
      </c>
      <c r="P29" s="12">
        <f t="shared" si="5"/>
        <v>2918800</v>
      </c>
      <c r="Q29" s="2" t="b">
        <f t="shared" si="6"/>
        <v>1</v>
      </c>
      <c r="R29" s="2" t="b">
        <f t="shared" si="7"/>
        <v>1</v>
      </c>
      <c r="S29" s="2" t="b">
        <f t="shared" si="8"/>
        <v>1</v>
      </c>
      <c r="T29" s="1" t="s">
        <v>126</v>
      </c>
      <c r="U29" s="2" t="b">
        <f t="shared" si="9"/>
        <v>1</v>
      </c>
    </row>
    <row r="30" spans="1:21" s="2" customFormat="1" ht="15" customHeight="1" x14ac:dyDescent="0.2">
      <c r="A30" s="9">
        <v>23</v>
      </c>
      <c r="B30" s="19" t="s">
        <v>127</v>
      </c>
      <c r="C30" s="10" t="s">
        <v>7</v>
      </c>
      <c r="D30" s="11">
        <v>15</v>
      </c>
      <c r="E30" s="16">
        <f t="shared" si="0"/>
        <v>61320</v>
      </c>
      <c r="F30" s="15">
        <v>0.19</v>
      </c>
      <c r="G30" s="12">
        <f t="shared" si="1"/>
        <v>11651</v>
      </c>
      <c r="H30" s="12">
        <v>72971</v>
      </c>
      <c r="I30" s="13">
        <f t="shared" si="2"/>
        <v>1094565</v>
      </c>
      <c r="K30" s="11">
        <v>15</v>
      </c>
      <c r="L30" s="16">
        <v>61319</v>
      </c>
      <c r="M30" s="15">
        <v>0.19</v>
      </c>
      <c r="N30" s="12">
        <f t="shared" si="3"/>
        <v>11651</v>
      </c>
      <c r="O30" s="12">
        <f t="shared" si="4"/>
        <v>72970</v>
      </c>
      <c r="P30" s="12">
        <f t="shared" si="5"/>
        <v>1094550</v>
      </c>
      <c r="Q30" s="2" t="b">
        <f t="shared" si="6"/>
        <v>1</v>
      </c>
      <c r="R30" s="2" t="b">
        <f t="shared" si="7"/>
        <v>1</v>
      </c>
      <c r="S30" s="2" t="b">
        <f t="shared" si="8"/>
        <v>1</v>
      </c>
      <c r="T30" s="1" t="s">
        <v>127</v>
      </c>
      <c r="U30" s="2" t="b">
        <f t="shared" si="9"/>
        <v>1</v>
      </c>
    </row>
    <row r="31" spans="1:21" s="2" customFormat="1" ht="15" customHeight="1" x14ac:dyDescent="0.2">
      <c r="A31" s="9">
        <v>24</v>
      </c>
      <c r="B31" s="19" t="s">
        <v>77</v>
      </c>
      <c r="C31" s="10" t="s">
        <v>7</v>
      </c>
      <c r="D31" s="11">
        <v>20</v>
      </c>
      <c r="E31" s="16">
        <f t="shared" si="0"/>
        <v>61320</v>
      </c>
      <c r="F31" s="15">
        <v>0.19</v>
      </c>
      <c r="G31" s="12">
        <f t="shared" si="1"/>
        <v>11651</v>
      </c>
      <c r="H31" s="12">
        <v>72971</v>
      </c>
      <c r="I31" s="13">
        <f t="shared" si="2"/>
        <v>1459420</v>
      </c>
      <c r="K31" s="11">
        <v>20</v>
      </c>
      <c r="L31" s="16">
        <v>61319</v>
      </c>
      <c r="M31" s="15">
        <v>0.19</v>
      </c>
      <c r="N31" s="12">
        <f t="shared" si="3"/>
        <v>11651</v>
      </c>
      <c r="O31" s="12">
        <f t="shared" si="4"/>
        <v>72970</v>
      </c>
      <c r="P31" s="12">
        <f t="shared" si="5"/>
        <v>1459400</v>
      </c>
      <c r="Q31" s="2" t="b">
        <f t="shared" si="6"/>
        <v>1</v>
      </c>
      <c r="R31" s="2" t="b">
        <f t="shared" si="7"/>
        <v>1</v>
      </c>
      <c r="S31" s="2" t="b">
        <f t="shared" si="8"/>
        <v>1</v>
      </c>
      <c r="T31" s="1" t="s">
        <v>77</v>
      </c>
      <c r="U31" s="2" t="b">
        <f t="shared" si="9"/>
        <v>1</v>
      </c>
    </row>
    <row r="32" spans="1:21" s="2" customFormat="1" ht="15" customHeight="1" x14ac:dyDescent="0.2">
      <c r="A32" s="9">
        <v>25</v>
      </c>
      <c r="B32" s="19" t="s">
        <v>128</v>
      </c>
      <c r="C32" s="10" t="s">
        <v>7</v>
      </c>
      <c r="D32" s="11">
        <v>54</v>
      </c>
      <c r="E32" s="16">
        <f t="shared" si="0"/>
        <v>66194</v>
      </c>
      <c r="F32" s="15">
        <v>0.19</v>
      </c>
      <c r="G32" s="12">
        <f t="shared" si="1"/>
        <v>12577</v>
      </c>
      <c r="H32" s="12">
        <v>78771</v>
      </c>
      <c r="I32" s="13">
        <f t="shared" si="2"/>
        <v>4253634</v>
      </c>
      <c r="K32" s="11">
        <v>54</v>
      </c>
      <c r="L32" s="16">
        <v>66193</v>
      </c>
      <c r="M32" s="15">
        <v>0.19</v>
      </c>
      <c r="N32" s="12">
        <f t="shared" si="3"/>
        <v>12577</v>
      </c>
      <c r="O32" s="12">
        <f t="shared" si="4"/>
        <v>78770</v>
      </c>
      <c r="P32" s="12">
        <f t="shared" si="5"/>
        <v>4253580</v>
      </c>
      <c r="Q32" s="2" t="b">
        <f t="shared" si="6"/>
        <v>1</v>
      </c>
      <c r="R32" s="2" t="b">
        <f t="shared" si="7"/>
        <v>1</v>
      </c>
      <c r="S32" s="2" t="b">
        <f t="shared" si="8"/>
        <v>1</v>
      </c>
      <c r="T32" s="1" t="s">
        <v>128</v>
      </c>
      <c r="U32" s="2" t="b">
        <f t="shared" si="9"/>
        <v>1</v>
      </c>
    </row>
    <row r="33" spans="1:21" s="2" customFormat="1" ht="15" customHeight="1" x14ac:dyDescent="0.2">
      <c r="A33" s="9">
        <v>26</v>
      </c>
      <c r="B33" s="19" t="s">
        <v>129</v>
      </c>
      <c r="C33" s="10" t="s">
        <v>7</v>
      </c>
      <c r="D33" s="11">
        <v>54</v>
      </c>
      <c r="E33" s="16">
        <f t="shared" si="0"/>
        <v>64809</v>
      </c>
      <c r="F33" s="15">
        <v>0.19</v>
      </c>
      <c r="G33" s="12">
        <f t="shared" si="1"/>
        <v>12314</v>
      </c>
      <c r="H33" s="12">
        <v>77123</v>
      </c>
      <c r="I33" s="13">
        <f t="shared" si="2"/>
        <v>4164642</v>
      </c>
      <c r="K33" s="11">
        <v>54</v>
      </c>
      <c r="L33" s="16">
        <v>64808</v>
      </c>
      <c r="M33" s="15">
        <v>0.19</v>
      </c>
      <c r="N33" s="12">
        <f t="shared" si="3"/>
        <v>12314</v>
      </c>
      <c r="O33" s="12">
        <f t="shared" si="4"/>
        <v>77122</v>
      </c>
      <c r="P33" s="12">
        <f t="shared" si="5"/>
        <v>4164588</v>
      </c>
      <c r="Q33" s="2" t="b">
        <f t="shared" si="6"/>
        <v>1</v>
      </c>
      <c r="R33" s="2" t="b">
        <f t="shared" si="7"/>
        <v>1</v>
      </c>
      <c r="S33" s="2" t="b">
        <f t="shared" si="8"/>
        <v>1</v>
      </c>
      <c r="T33" s="1" t="s">
        <v>129</v>
      </c>
      <c r="U33" s="2" t="b">
        <f t="shared" si="9"/>
        <v>1</v>
      </c>
    </row>
    <row r="34" spans="1:21" s="2" customFormat="1" ht="15" customHeight="1" x14ac:dyDescent="0.2">
      <c r="A34" s="9">
        <v>27</v>
      </c>
      <c r="B34" s="19" t="s">
        <v>80</v>
      </c>
      <c r="C34" s="10" t="s">
        <v>7</v>
      </c>
      <c r="D34" s="11">
        <v>8</v>
      </c>
      <c r="E34" s="16">
        <f t="shared" si="0"/>
        <v>56194</v>
      </c>
      <c r="F34" s="15">
        <v>0.19</v>
      </c>
      <c r="G34" s="12">
        <f t="shared" si="1"/>
        <v>10677</v>
      </c>
      <c r="H34" s="12">
        <v>66871</v>
      </c>
      <c r="I34" s="13">
        <f t="shared" si="2"/>
        <v>534968</v>
      </c>
      <c r="K34" s="11">
        <v>8</v>
      </c>
      <c r="L34" s="16">
        <v>56193</v>
      </c>
      <c r="M34" s="15">
        <v>0.19</v>
      </c>
      <c r="N34" s="12">
        <f t="shared" si="3"/>
        <v>10677</v>
      </c>
      <c r="O34" s="12">
        <f t="shared" si="4"/>
        <v>66870</v>
      </c>
      <c r="P34" s="12">
        <f t="shared" si="5"/>
        <v>534960</v>
      </c>
      <c r="Q34" s="2" t="b">
        <f t="shared" si="6"/>
        <v>1</v>
      </c>
      <c r="R34" s="2" t="b">
        <f t="shared" si="7"/>
        <v>1</v>
      </c>
      <c r="S34" s="2" t="b">
        <f t="shared" si="8"/>
        <v>1</v>
      </c>
      <c r="T34" s="1" t="s">
        <v>80</v>
      </c>
      <c r="U34" s="2" t="b">
        <f t="shared" si="9"/>
        <v>1</v>
      </c>
    </row>
    <row r="35" spans="1:21" s="2" customFormat="1" ht="15" customHeight="1" x14ac:dyDescent="0.2">
      <c r="A35" s="9">
        <v>28</v>
      </c>
      <c r="B35" s="19" t="s">
        <v>130</v>
      </c>
      <c r="C35" s="10" t="s">
        <v>7</v>
      </c>
      <c r="D35" s="11">
        <v>60</v>
      </c>
      <c r="E35" s="16">
        <f t="shared" si="0"/>
        <v>57634</v>
      </c>
      <c r="F35" s="15">
        <v>0.19</v>
      </c>
      <c r="G35" s="12">
        <f t="shared" si="1"/>
        <v>10950</v>
      </c>
      <c r="H35" s="12">
        <v>68584</v>
      </c>
      <c r="I35" s="13">
        <f t="shared" si="2"/>
        <v>4115040</v>
      </c>
      <c r="K35" s="11">
        <v>60</v>
      </c>
      <c r="L35" s="16">
        <v>57633</v>
      </c>
      <c r="M35" s="15">
        <v>0.19</v>
      </c>
      <c r="N35" s="12">
        <f t="shared" si="3"/>
        <v>10950</v>
      </c>
      <c r="O35" s="12">
        <f t="shared" si="4"/>
        <v>68583</v>
      </c>
      <c r="P35" s="12">
        <f t="shared" si="5"/>
        <v>4114980</v>
      </c>
      <c r="Q35" s="2" t="b">
        <f t="shared" si="6"/>
        <v>1</v>
      </c>
      <c r="R35" s="2" t="b">
        <f t="shared" si="7"/>
        <v>1</v>
      </c>
      <c r="S35" s="2" t="b">
        <f t="shared" si="8"/>
        <v>1</v>
      </c>
      <c r="T35" s="1" t="s">
        <v>130</v>
      </c>
      <c r="U35" s="2" t="b">
        <f t="shared" si="9"/>
        <v>1</v>
      </c>
    </row>
    <row r="36" spans="1:21" s="2" customFormat="1" ht="15" customHeight="1" x14ac:dyDescent="0.2">
      <c r="A36" s="9">
        <v>29</v>
      </c>
      <c r="B36" s="19" t="s">
        <v>131</v>
      </c>
      <c r="C36" s="10" t="s">
        <v>7</v>
      </c>
      <c r="D36" s="11">
        <v>60</v>
      </c>
      <c r="E36" s="16">
        <f t="shared" si="0"/>
        <v>57634</v>
      </c>
      <c r="F36" s="15">
        <v>0.19</v>
      </c>
      <c r="G36" s="12">
        <f t="shared" si="1"/>
        <v>10950</v>
      </c>
      <c r="H36" s="12">
        <v>68584</v>
      </c>
      <c r="I36" s="13">
        <f t="shared" si="2"/>
        <v>4115040</v>
      </c>
      <c r="K36" s="11">
        <v>60</v>
      </c>
      <c r="L36" s="16">
        <v>57633</v>
      </c>
      <c r="M36" s="15">
        <v>0.19</v>
      </c>
      <c r="N36" s="12">
        <f t="shared" si="3"/>
        <v>10950</v>
      </c>
      <c r="O36" s="12">
        <f t="shared" si="4"/>
        <v>68583</v>
      </c>
      <c r="P36" s="12">
        <f t="shared" si="5"/>
        <v>4114980</v>
      </c>
      <c r="Q36" s="2" t="b">
        <f t="shared" si="6"/>
        <v>1</v>
      </c>
      <c r="R36" s="2" t="b">
        <f t="shared" si="7"/>
        <v>1</v>
      </c>
      <c r="S36" s="2" t="b">
        <f t="shared" si="8"/>
        <v>1</v>
      </c>
      <c r="T36" s="1" t="s">
        <v>131</v>
      </c>
      <c r="U36" s="2" t="b">
        <f t="shared" si="9"/>
        <v>1</v>
      </c>
    </row>
    <row r="37" spans="1:21" s="2" customFormat="1" ht="15" customHeight="1" x14ac:dyDescent="0.2">
      <c r="A37" s="9">
        <v>30</v>
      </c>
      <c r="B37" s="19" t="s">
        <v>132</v>
      </c>
      <c r="C37" s="10" t="s">
        <v>7</v>
      </c>
      <c r="D37" s="11">
        <v>22</v>
      </c>
      <c r="E37" s="16">
        <f t="shared" si="0"/>
        <v>74386</v>
      </c>
      <c r="F37" s="15">
        <v>0.19</v>
      </c>
      <c r="G37" s="12">
        <f t="shared" si="1"/>
        <v>14133</v>
      </c>
      <c r="H37" s="12">
        <v>88519</v>
      </c>
      <c r="I37" s="13">
        <f t="shared" si="2"/>
        <v>1947418</v>
      </c>
      <c r="K37" s="11">
        <v>22</v>
      </c>
      <c r="L37" s="16">
        <v>74385</v>
      </c>
      <c r="M37" s="15">
        <v>0.19</v>
      </c>
      <c r="N37" s="12">
        <f t="shared" si="3"/>
        <v>14133</v>
      </c>
      <c r="O37" s="12">
        <f t="shared" si="4"/>
        <v>88518</v>
      </c>
      <c r="P37" s="12">
        <f t="shared" si="5"/>
        <v>1947396</v>
      </c>
      <c r="Q37" s="2" t="b">
        <f t="shared" si="6"/>
        <v>1</v>
      </c>
      <c r="R37" s="2" t="b">
        <f t="shared" si="7"/>
        <v>1</v>
      </c>
      <c r="S37" s="2" t="b">
        <f t="shared" si="8"/>
        <v>1</v>
      </c>
      <c r="T37" s="1" t="s">
        <v>132</v>
      </c>
      <c r="U37" s="2" t="b">
        <f t="shared" si="9"/>
        <v>1</v>
      </c>
    </row>
    <row r="38" spans="1:21" s="2" customFormat="1" ht="15" customHeight="1" x14ac:dyDescent="0.2">
      <c r="A38" s="9">
        <v>31</v>
      </c>
      <c r="B38" s="19" t="s">
        <v>133</v>
      </c>
      <c r="C38" s="10" t="s">
        <v>7</v>
      </c>
      <c r="D38" s="11">
        <v>14</v>
      </c>
      <c r="E38" s="16">
        <f t="shared" si="0"/>
        <v>59849</v>
      </c>
      <c r="F38" s="15">
        <v>0.19</v>
      </c>
      <c r="G38" s="12">
        <f t="shared" si="1"/>
        <v>11371</v>
      </c>
      <c r="H38" s="12">
        <v>71220</v>
      </c>
      <c r="I38" s="13">
        <f t="shared" si="2"/>
        <v>997080</v>
      </c>
      <c r="K38" s="11">
        <v>14</v>
      </c>
      <c r="L38" s="16">
        <v>59848</v>
      </c>
      <c r="M38" s="15">
        <v>0.19</v>
      </c>
      <c r="N38" s="12">
        <f t="shared" si="3"/>
        <v>11371</v>
      </c>
      <c r="O38" s="12">
        <f t="shared" si="4"/>
        <v>71219</v>
      </c>
      <c r="P38" s="12">
        <f t="shared" si="5"/>
        <v>997066</v>
      </c>
      <c r="Q38" s="2" t="b">
        <f t="shared" si="6"/>
        <v>1</v>
      </c>
      <c r="R38" s="2" t="b">
        <f t="shared" si="7"/>
        <v>1</v>
      </c>
      <c r="S38" s="2" t="b">
        <f t="shared" si="8"/>
        <v>1</v>
      </c>
      <c r="T38" s="1" t="s">
        <v>133</v>
      </c>
      <c r="U38" s="2" t="b">
        <f t="shared" si="9"/>
        <v>1</v>
      </c>
    </row>
    <row r="39" spans="1:21" s="2" customFormat="1" ht="15" customHeight="1" x14ac:dyDescent="0.2">
      <c r="A39" s="9">
        <v>32</v>
      </c>
      <c r="B39" s="19" t="s">
        <v>134</v>
      </c>
      <c r="C39" s="10" t="s">
        <v>7</v>
      </c>
      <c r="D39" s="11">
        <v>24</v>
      </c>
      <c r="E39" s="16">
        <f t="shared" si="0"/>
        <v>60544</v>
      </c>
      <c r="F39" s="15">
        <v>0.19</v>
      </c>
      <c r="G39" s="12">
        <f t="shared" si="1"/>
        <v>11503</v>
      </c>
      <c r="H39" s="12">
        <v>72047</v>
      </c>
      <c r="I39" s="13">
        <f t="shared" si="2"/>
        <v>1729128</v>
      </c>
      <c r="K39" s="11">
        <v>24</v>
      </c>
      <c r="L39" s="16">
        <v>60543</v>
      </c>
      <c r="M39" s="15">
        <v>0.19</v>
      </c>
      <c r="N39" s="12">
        <f t="shared" si="3"/>
        <v>11503</v>
      </c>
      <c r="O39" s="12">
        <f t="shared" si="4"/>
        <v>72046</v>
      </c>
      <c r="P39" s="12">
        <f t="shared" si="5"/>
        <v>1729104</v>
      </c>
      <c r="Q39" s="2" t="b">
        <f t="shared" si="6"/>
        <v>1</v>
      </c>
      <c r="R39" s="2" t="b">
        <f t="shared" si="7"/>
        <v>1</v>
      </c>
      <c r="S39" s="2" t="b">
        <f t="shared" si="8"/>
        <v>1</v>
      </c>
      <c r="T39" s="1" t="s">
        <v>134</v>
      </c>
      <c r="U39" s="2" t="b">
        <f t="shared" si="9"/>
        <v>1</v>
      </c>
    </row>
    <row r="40" spans="1:21" s="2" customFormat="1" ht="15" customHeight="1" x14ac:dyDescent="0.2">
      <c r="A40" s="9">
        <v>33</v>
      </c>
      <c r="B40" s="19" t="s">
        <v>135</v>
      </c>
      <c r="C40" s="10" t="s">
        <v>7</v>
      </c>
      <c r="D40" s="11">
        <v>22</v>
      </c>
      <c r="E40" s="16">
        <f t="shared" si="0"/>
        <v>65075</v>
      </c>
      <c r="F40" s="15">
        <v>0.19</v>
      </c>
      <c r="G40" s="12">
        <f t="shared" si="1"/>
        <v>12364</v>
      </c>
      <c r="H40" s="12">
        <v>77439</v>
      </c>
      <c r="I40" s="13">
        <f t="shared" si="2"/>
        <v>1703658</v>
      </c>
      <c r="K40" s="11">
        <v>22</v>
      </c>
      <c r="L40" s="16">
        <v>65074</v>
      </c>
      <c r="M40" s="15">
        <v>0.19</v>
      </c>
      <c r="N40" s="12">
        <f t="shared" si="3"/>
        <v>12364</v>
      </c>
      <c r="O40" s="12">
        <f t="shared" si="4"/>
        <v>77438</v>
      </c>
      <c r="P40" s="12">
        <f t="shared" si="5"/>
        <v>1703636</v>
      </c>
      <c r="Q40" s="2" t="b">
        <f t="shared" si="6"/>
        <v>1</v>
      </c>
      <c r="R40" s="2" t="b">
        <f t="shared" si="7"/>
        <v>1</v>
      </c>
      <c r="S40" s="2" t="b">
        <f t="shared" si="8"/>
        <v>1</v>
      </c>
      <c r="T40" s="1" t="s">
        <v>135</v>
      </c>
      <c r="U40" s="2" t="b">
        <f t="shared" si="9"/>
        <v>1</v>
      </c>
    </row>
    <row r="41" spans="1:21" s="2" customFormat="1" ht="15" customHeight="1" x14ac:dyDescent="0.2">
      <c r="A41" s="9">
        <v>34</v>
      </c>
      <c r="B41" s="19" t="s">
        <v>136</v>
      </c>
      <c r="C41" s="10" t="s">
        <v>7</v>
      </c>
      <c r="D41" s="11">
        <v>35</v>
      </c>
      <c r="E41" s="16">
        <f t="shared" si="0"/>
        <v>65482</v>
      </c>
      <c r="F41" s="15">
        <v>0.19</v>
      </c>
      <c r="G41" s="12">
        <f t="shared" si="1"/>
        <v>12442</v>
      </c>
      <c r="H41" s="12">
        <v>77923</v>
      </c>
      <c r="I41" s="13">
        <f t="shared" si="2"/>
        <v>2727305</v>
      </c>
      <c r="K41" s="11">
        <v>35</v>
      </c>
      <c r="L41" s="16">
        <v>65481</v>
      </c>
      <c r="M41" s="15">
        <v>0.19</v>
      </c>
      <c r="N41" s="12">
        <f t="shared" si="3"/>
        <v>12441</v>
      </c>
      <c r="O41" s="12">
        <f t="shared" si="4"/>
        <v>77922</v>
      </c>
      <c r="P41" s="12">
        <f t="shared" si="5"/>
        <v>2727270</v>
      </c>
      <c r="Q41" s="2" t="b">
        <f t="shared" si="6"/>
        <v>1</v>
      </c>
      <c r="R41" s="2" t="b">
        <f t="shared" si="7"/>
        <v>1</v>
      </c>
      <c r="S41" s="2" t="b">
        <f t="shared" si="8"/>
        <v>1</v>
      </c>
      <c r="T41" s="1" t="s">
        <v>136</v>
      </c>
      <c r="U41" s="2" t="b">
        <f t="shared" si="9"/>
        <v>1</v>
      </c>
    </row>
    <row r="42" spans="1:21" s="2" customFormat="1" ht="15" customHeight="1" x14ac:dyDescent="0.2">
      <c r="A42" s="9">
        <v>35</v>
      </c>
      <c r="B42" s="19" t="s">
        <v>137</v>
      </c>
      <c r="C42" s="10" t="s">
        <v>7</v>
      </c>
      <c r="D42" s="11">
        <v>25</v>
      </c>
      <c r="E42" s="16">
        <f t="shared" si="0"/>
        <v>58771</v>
      </c>
      <c r="F42" s="15">
        <v>0.19</v>
      </c>
      <c r="G42" s="12">
        <f t="shared" si="1"/>
        <v>11166</v>
      </c>
      <c r="H42" s="12">
        <v>69938</v>
      </c>
      <c r="I42" s="13">
        <f t="shared" si="2"/>
        <v>1748450</v>
      </c>
      <c r="K42" s="11">
        <v>25</v>
      </c>
      <c r="L42" s="16">
        <v>58770</v>
      </c>
      <c r="M42" s="15">
        <v>0.19</v>
      </c>
      <c r="N42" s="12">
        <f t="shared" si="3"/>
        <v>11166</v>
      </c>
      <c r="O42" s="12">
        <f t="shared" si="4"/>
        <v>69936</v>
      </c>
      <c r="P42" s="12">
        <f t="shared" si="5"/>
        <v>1748400</v>
      </c>
      <c r="Q42" s="2" t="b">
        <f t="shared" si="6"/>
        <v>1</v>
      </c>
      <c r="R42" s="2" t="b">
        <f t="shared" si="7"/>
        <v>1</v>
      </c>
      <c r="S42" s="2" t="b">
        <f t="shared" si="8"/>
        <v>1</v>
      </c>
      <c r="T42" s="1" t="s">
        <v>137</v>
      </c>
      <c r="U42" s="2" t="b">
        <f t="shared" si="9"/>
        <v>1</v>
      </c>
    </row>
    <row r="43" spans="1:21" s="2" customFormat="1" ht="15" customHeight="1" x14ac:dyDescent="0.2">
      <c r="A43" s="9">
        <v>36</v>
      </c>
      <c r="B43" s="19" t="s">
        <v>138</v>
      </c>
      <c r="C43" s="10" t="s">
        <v>7</v>
      </c>
      <c r="D43" s="11">
        <v>50</v>
      </c>
      <c r="E43" s="16">
        <f t="shared" si="0"/>
        <v>124907</v>
      </c>
      <c r="F43" s="15">
        <v>0.19</v>
      </c>
      <c r="G43" s="12">
        <f t="shared" si="1"/>
        <v>23732</v>
      </c>
      <c r="H43" s="12">
        <v>148639</v>
      </c>
      <c r="I43" s="13">
        <f t="shared" si="2"/>
        <v>7431950</v>
      </c>
      <c r="K43" s="11">
        <v>50</v>
      </c>
      <c r="L43" s="16">
        <v>124906</v>
      </c>
      <c r="M43" s="15">
        <v>0.19</v>
      </c>
      <c r="N43" s="12">
        <f t="shared" si="3"/>
        <v>23732</v>
      </c>
      <c r="O43" s="12">
        <f t="shared" si="4"/>
        <v>148638</v>
      </c>
      <c r="P43" s="12">
        <f t="shared" si="5"/>
        <v>7431900</v>
      </c>
      <c r="Q43" s="2" t="b">
        <f t="shared" si="6"/>
        <v>1</v>
      </c>
      <c r="R43" s="2" t="b">
        <f t="shared" si="7"/>
        <v>1</v>
      </c>
      <c r="S43" s="2" t="b">
        <f t="shared" si="8"/>
        <v>1</v>
      </c>
      <c r="T43" s="1" t="s">
        <v>138</v>
      </c>
      <c r="U43" s="2" t="b">
        <f t="shared" si="9"/>
        <v>1</v>
      </c>
    </row>
    <row r="44" spans="1:21" s="2" customFormat="1" ht="15" customHeight="1" x14ac:dyDescent="0.2">
      <c r="A44" s="9">
        <v>37</v>
      </c>
      <c r="B44" s="19" t="s">
        <v>12</v>
      </c>
      <c r="C44" s="10" t="s">
        <v>7</v>
      </c>
      <c r="D44" s="11">
        <v>20</v>
      </c>
      <c r="E44" s="16">
        <f t="shared" si="0"/>
        <v>400698</v>
      </c>
      <c r="F44" s="15">
        <v>0.19</v>
      </c>
      <c r="G44" s="12">
        <f t="shared" si="1"/>
        <v>76133</v>
      </c>
      <c r="H44" s="12">
        <v>476831</v>
      </c>
      <c r="I44" s="13">
        <f t="shared" si="2"/>
        <v>9536620</v>
      </c>
      <c r="K44" s="11">
        <v>20</v>
      </c>
      <c r="L44" s="16">
        <v>400697</v>
      </c>
      <c r="M44" s="15">
        <v>0.19</v>
      </c>
      <c r="N44" s="12">
        <f t="shared" si="3"/>
        <v>76132</v>
      </c>
      <c r="O44" s="12">
        <f t="shared" si="4"/>
        <v>476829</v>
      </c>
      <c r="P44" s="12">
        <f t="shared" si="5"/>
        <v>9536580</v>
      </c>
      <c r="Q44" s="2" t="b">
        <f t="shared" si="6"/>
        <v>1</v>
      </c>
      <c r="R44" s="2" t="b">
        <f t="shared" si="7"/>
        <v>1</v>
      </c>
      <c r="S44" s="2" t="b">
        <f t="shared" si="8"/>
        <v>1</v>
      </c>
      <c r="T44" s="1" t="s">
        <v>12</v>
      </c>
      <c r="U44" s="2" t="b">
        <f t="shared" si="9"/>
        <v>1</v>
      </c>
    </row>
    <row r="45" spans="1:21" s="2" customFormat="1" ht="15" customHeight="1" x14ac:dyDescent="0.2">
      <c r="A45" s="9">
        <v>38</v>
      </c>
      <c r="B45" s="19" t="s">
        <v>13</v>
      </c>
      <c r="C45" s="10" t="s">
        <v>7</v>
      </c>
      <c r="D45" s="11">
        <v>8</v>
      </c>
      <c r="E45" s="16">
        <f t="shared" si="0"/>
        <v>417292</v>
      </c>
      <c r="F45" s="15">
        <v>0.19</v>
      </c>
      <c r="G45" s="12">
        <f t="shared" si="1"/>
        <v>79285</v>
      </c>
      <c r="H45" s="12">
        <v>496578</v>
      </c>
      <c r="I45" s="13">
        <f t="shared" si="2"/>
        <v>3972624</v>
      </c>
      <c r="K45" s="11">
        <v>8</v>
      </c>
      <c r="L45" s="16">
        <v>417291</v>
      </c>
      <c r="M45" s="15">
        <v>0.19</v>
      </c>
      <c r="N45" s="12">
        <f t="shared" si="3"/>
        <v>79285</v>
      </c>
      <c r="O45" s="12">
        <f t="shared" si="4"/>
        <v>496576</v>
      </c>
      <c r="P45" s="12">
        <f t="shared" si="5"/>
        <v>3972608</v>
      </c>
      <c r="Q45" s="2" t="b">
        <f t="shared" si="6"/>
        <v>1</v>
      </c>
      <c r="R45" s="2" t="b">
        <f t="shared" si="7"/>
        <v>1</v>
      </c>
      <c r="S45" s="2" t="b">
        <f t="shared" si="8"/>
        <v>1</v>
      </c>
      <c r="T45" s="1" t="s">
        <v>13</v>
      </c>
      <c r="U45" s="2" t="b">
        <f t="shared" si="9"/>
        <v>1</v>
      </c>
    </row>
    <row r="46" spans="1:21" s="2" customFormat="1" ht="15" customHeight="1" x14ac:dyDescent="0.2">
      <c r="A46" s="9">
        <v>39</v>
      </c>
      <c r="B46" s="19" t="s">
        <v>14</v>
      </c>
      <c r="C46" s="10" t="s">
        <v>7</v>
      </c>
      <c r="D46" s="11">
        <v>8</v>
      </c>
      <c r="E46" s="16">
        <f t="shared" si="0"/>
        <v>416182</v>
      </c>
      <c r="F46" s="15">
        <v>0.19</v>
      </c>
      <c r="G46" s="12">
        <f t="shared" si="1"/>
        <v>79075</v>
      </c>
      <c r="H46" s="12">
        <v>495256</v>
      </c>
      <c r="I46" s="13">
        <f t="shared" si="2"/>
        <v>3962048</v>
      </c>
      <c r="K46" s="11">
        <v>8</v>
      </c>
      <c r="L46" s="16">
        <v>416181</v>
      </c>
      <c r="M46" s="15">
        <v>0.19</v>
      </c>
      <c r="N46" s="12">
        <f t="shared" si="3"/>
        <v>79074</v>
      </c>
      <c r="O46" s="12">
        <f t="shared" si="4"/>
        <v>495255</v>
      </c>
      <c r="P46" s="12">
        <f t="shared" si="5"/>
        <v>3962040</v>
      </c>
      <c r="Q46" s="2" t="b">
        <f t="shared" si="6"/>
        <v>1</v>
      </c>
      <c r="R46" s="2" t="b">
        <f t="shared" si="7"/>
        <v>1</v>
      </c>
      <c r="S46" s="2" t="b">
        <f t="shared" si="8"/>
        <v>1</v>
      </c>
      <c r="T46" s="1" t="s">
        <v>14</v>
      </c>
      <c r="U46" s="2" t="b">
        <f t="shared" si="9"/>
        <v>1</v>
      </c>
    </row>
    <row r="47" spans="1:21" s="2" customFormat="1" ht="15" customHeight="1" x14ac:dyDescent="0.2">
      <c r="A47" s="9">
        <v>40</v>
      </c>
      <c r="B47" s="19" t="s">
        <v>40</v>
      </c>
      <c r="C47" s="10" t="s">
        <v>7</v>
      </c>
      <c r="D47" s="11">
        <v>20</v>
      </c>
      <c r="E47" s="16">
        <f t="shared" si="0"/>
        <v>105655</v>
      </c>
      <c r="F47" s="15">
        <v>0.19</v>
      </c>
      <c r="G47" s="12">
        <f t="shared" si="1"/>
        <v>20074</v>
      </c>
      <c r="H47" s="12">
        <v>125730</v>
      </c>
      <c r="I47" s="13">
        <f t="shared" si="2"/>
        <v>2514600</v>
      </c>
      <c r="K47" s="11">
        <v>20</v>
      </c>
      <c r="L47" s="16">
        <v>105654</v>
      </c>
      <c r="M47" s="15">
        <v>0.19</v>
      </c>
      <c r="N47" s="12">
        <f t="shared" si="3"/>
        <v>20074</v>
      </c>
      <c r="O47" s="12">
        <f t="shared" si="4"/>
        <v>125728</v>
      </c>
      <c r="P47" s="12">
        <f t="shared" si="5"/>
        <v>2514560</v>
      </c>
      <c r="Q47" s="2" t="b">
        <f t="shared" si="6"/>
        <v>1</v>
      </c>
      <c r="R47" s="2" t="b">
        <f t="shared" si="7"/>
        <v>1</v>
      </c>
      <c r="S47" s="2" t="b">
        <f t="shared" si="8"/>
        <v>1</v>
      </c>
      <c r="T47" s="1" t="s">
        <v>40</v>
      </c>
      <c r="U47" s="2" t="b">
        <f t="shared" si="9"/>
        <v>1</v>
      </c>
    </row>
    <row r="48" spans="1:21" s="2" customFormat="1" ht="15" customHeight="1" x14ac:dyDescent="0.2">
      <c r="A48" s="9">
        <v>41</v>
      </c>
      <c r="B48" s="19" t="s">
        <v>38</v>
      </c>
      <c r="C48" s="10" t="s">
        <v>7</v>
      </c>
      <c r="D48" s="11">
        <v>20</v>
      </c>
      <c r="E48" s="16">
        <f t="shared" si="0"/>
        <v>96906</v>
      </c>
      <c r="F48" s="15">
        <v>0.19</v>
      </c>
      <c r="G48" s="12">
        <f t="shared" si="1"/>
        <v>18412</v>
      </c>
      <c r="H48" s="12">
        <v>115318</v>
      </c>
      <c r="I48" s="13">
        <f t="shared" si="2"/>
        <v>2306360</v>
      </c>
      <c r="K48" s="11">
        <v>20</v>
      </c>
      <c r="L48" s="16">
        <v>96905</v>
      </c>
      <c r="M48" s="15">
        <v>0.19</v>
      </c>
      <c r="N48" s="12">
        <f t="shared" si="3"/>
        <v>18412</v>
      </c>
      <c r="O48" s="12">
        <f t="shared" si="4"/>
        <v>115317</v>
      </c>
      <c r="P48" s="12">
        <f t="shared" si="5"/>
        <v>2306340</v>
      </c>
      <c r="Q48" s="2" t="b">
        <f t="shared" si="6"/>
        <v>1</v>
      </c>
      <c r="R48" s="2" t="b">
        <f t="shared" si="7"/>
        <v>1</v>
      </c>
      <c r="S48" s="2" t="b">
        <f t="shared" si="8"/>
        <v>1</v>
      </c>
      <c r="T48" s="1" t="s">
        <v>38</v>
      </c>
      <c r="U48" s="2" t="b">
        <f t="shared" si="9"/>
        <v>1</v>
      </c>
    </row>
    <row r="49" spans="1:21" s="2" customFormat="1" ht="15" customHeight="1" x14ac:dyDescent="0.2">
      <c r="A49" s="9">
        <v>42</v>
      </c>
      <c r="B49" s="19" t="s">
        <v>39</v>
      </c>
      <c r="C49" s="10" t="s">
        <v>7</v>
      </c>
      <c r="D49" s="11">
        <v>20</v>
      </c>
      <c r="E49" s="16">
        <f t="shared" si="0"/>
        <v>105655</v>
      </c>
      <c r="F49" s="15">
        <v>0.19</v>
      </c>
      <c r="G49" s="12">
        <f t="shared" si="1"/>
        <v>20074</v>
      </c>
      <c r="H49" s="12">
        <v>125730</v>
      </c>
      <c r="I49" s="13">
        <f t="shared" si="2"/>
        <v>2514600</v>
      </c>
      <c r="K49" s="11">
        <v>20</v>
      </c>
      <c r="L49" s="16">
        <v>105654</v>
      </c>
      <c r="M49" s="15">
        <v>0.19</v>
      </c>
      <c r="N49" s="12">
        <f t="shared" si="3"/>
        <v>20074</v>
      </c>
      <c r="O49" s="12">
        <f t="shared" si="4"/>
        <v>125728</v>
      </c>
      <c r="P49" s="12">
        <f t="shared" si="5"/>
        <v>2514560</v>
      </c>
      <c r="Q49" s="2" t="b">
        <f t="shared" si="6"/>
        <v>1</v>
      </c>
      <c r="R49" s="2" t="b">
        <f t="shared" si="7"/>
        <v>1</v>
      </c>
      <c r="S49" s="2" t="b">
        <f t="shared" si="8"/>
        <v>1</v>
      </c>
      <c r="T49" s="1" t="s">
        <v>39</v>
      </c>
      <c r="U49" s="2" t="b">
        <f t="shared" si="9"/>
        <v>1</v>
      </c>
    </row>
    <row r="50" spans="1:21" s="2" customFormat="1" ht="15" customHeight="1" x14ac:dyDescent="0.2">
      <c r="A50" s="9">
        <v>43</v>
      </c>
      <c r="B50" s="19" t="s">
        <v>15</v>
      </c>
      <c r="C50" s="10" t="s">
        <v>7</v>
      </c>
      <c r="D50" s="11">
        <v>30</v>
      </c>
      <c r="E50" s="16">
        <f t="shared" si="0"/>
        <v>497737</v>
      </c>
      <c r="F50" s="15">
        <v>0.19</v>
      </c>
      <c r="G50" s="12">
        <f t="shared" si="1"/>
        <v>94570</v>
      </c>
      <c r="H50" s="12">
        <v>592307</v>
      </c>
      <c r="I50" s="13">
        <f t="shared" si="2"/>
        <v>17769210</v>
      </c>
      <c r="K50" s="11">
        <v>30</v>
      </c>
      <c r="L50" s="16">
        <v>497736</v>
      </c>
      <c r="M50" s="15">
        <v>0.19</v>
      </c>
      <c r="N50" s="12">
        <f t="shared" si="3"/>
        <v>94570</v>
      </c>
      <c r="O50" s="12">
        <f t="shared" si="4"/>
        <v>592306</v>
      </c>
      <c r="P50" s="12">
        <f t="shared" si="5"/>
        <v>17769180</v>
      </c>
      <c r="Q50" s="2" t="b">
        <f t="shared" si="6"/>
        <v>1</v>
      </c>
      <c r="R50" s="2" t="b">
        <f t="shared" si="7"/>
        <v>1</v>
      </c>
      <c r="S50" s="2" t="b">
        <f t="shared" si="8"/>
        <v>1</v>
      </c>
      <c r="T50" s="1" t="s">
        <v>15</v>
      </c>
      <c r="U50" s="2" t="b">
        <f t="shared" si="9"/>
        <v>1</v>
      </c>
    </row>
    <row r="51" spans="1:21" s="2" customFormat="1" ht="15" customHeight="1" x14ac:dyDescent="0.2">
      <c r="A51" s="9">
        <v>44</v>
      </c>
      <c r="B51" s="19" t="s">
        <v>16</v>
      </c>
      <c r="C51" s="10" t="s">
        <v>7</v>
      </c>
      <c r="D51" s="11">
        <v>30</v>
      </c>
      <c r="E51" s="16">
        <f t="shared" si="0"/>
        <v>526030</v>
      </c>
      <c r="F51" s="15">
        <v>0.19</v>
      </c>
      <c r="G51" s="12">
        <f t="shared" si="1"/>
        <v>99946</v>
      </c>
      <c r="H51" s="12">
        <v>625976</v>
      </c>
      <c r="I51" s="13">
        <f t="shared" si="2"/>
        <v>18779280</v>
      </c>
      <c r="K51" s="11">
        <v>30</v>
      </c>
      <c r="L51" s="16">
        <v>526029</v>
      </c>
      <c r="M51" s="15">
        <v>0.19</v>
      </c>
      <c r="N51" s="12">
        <f t="shared" si="3"/>
        <v>99946</v>
      </c>
      <c r="O51" s="12">
        <f t="shared" si="4"/>
        <v>625975</v>
      </c>
      <c r="P51" s="12">
        <f t="shared" si="5"/>
        <v>18779250</v>
      </c>
      <c r="Q51" s="2" t="b">
        <f t="shared" si="6"/>
        <v>1</v>
      </c>
      <c r="R51" s="2" t="b">
        <f t="shared" si="7"/>
        <v>1</v>
      </c>
      <c r="S51" s="2" t="b">
        <f t="shared" si="8"/>
        <v>1</v>
      </c>
      <c r="T51" s="1" t="s">
        <v>16</v>
      </c>
      <c r="U51" s="2" t="b">
        <f t="shared" si="9"/>
        <v>1</v>
      </c>
    </row>
    <row r="52" spans="1:21" s="2" customFormat="1" ht="15" customHeight="1" x14ac:dyDescent="0.2">
      <c r="A52" s="9">
        <v>45</v>
      </c>
      <c r="B52" s="19" t="s">
        <v>17</v>
      </c>
      <c r="C52" s="10" t="s">
        <v>18</v>
      </c>
      <c r="D52" s="11">
        <v>10</v>
      </c>
      <c r="E52" s="16">
        <f t="shared" si="0"/>
        <v>1000000</v>
      </c>
      <c r="F52" s="15">
        <v>0.19</v>
      </c>
      <c r="G52" s="12">
        <f t="shared" si="1"/>
        <v>190000</v>
      </c>
      <c r="H52" s="12">
        <v>1190000</v>
      </c>
      <c r="I52" s="13">
        <f t="shared" si="2"/>
        <v>11900000</v>
      </c>
      <c r="K52" s="11">
        <v>10</v>
      </c>
      <c r="L52" s="16">
        <v>999999</v>
      </c>
      <c r="M52" s="15">
        <v>0.19</v>
      </c>
      <c r="N52" s="12">
        <f t="shared" si="3"/>
        <v>190000</v>
      </c>
      <c r="O52" s="12">
        <f t="shared" si="4"/>
        <v>1189999</v>
      </c>
      <c r="P52" s="12">
        <f t="shared" si="5"/>
        <v>11899990</v>
      </c>
      <c r="Q52" s="2" t="b">
        <f t="shared" si="6"/>
        <v>1</v>
      </c>
      <c r="R52" s="2" t="b">
        <f t="shared" si="7"/>
        <v>1</v>
      </c>
      <c r="S52" s="2" t="b">
        <f t="shared" si="8"/>
        <v>1</v>
      </c>
      <c r="T52" s="1" t="s">
        <v>17</v>
      </c>
      <c r="U52" s="2" t="b">
        <f t="shared" si="9"/>
        <v>1</v>
      </c>
    </row>
    <row r="53" spans="1:21" s="2" customFormat="1" ht="15" customHeight="1" x14ac:dyDescent="0.2">
      <c r="A53" s="9">
        <v>46</v>
      </c>
      <c r="B53" s="19" t="s">
        <v>19</v>
      </c>
      <c r="C53" s="10" t="s">
        <v>18</v>
      </c>
      <c r="D53" s="11">
        <v>20</v>
      </c>
      <c r="E53" s="16">
        <f t="shared" si="0"/>
        <v>756303</v>
      </c>
      <c r="F53" s="15">
        <v>0.19</v>
      </c>
      <c r="G53" s="12">
        <f t="shared" si="1"/>
        <v>143698</v>
      </c>
      <c r="H53" s="12">
        <v>900001</v>
      </c>
      <c r="I53" s="13">
        <f t="shared" si="2"/>
        <v>18000020</v>
      </c>
      <c r="K53" s="11">
        <v>20</v>
      </c>
      <c r="L53" s="16">
        <v>756302</v>
      </c>
      <c r="M53" s="15">
        <v>0.19</v>
      </c>
      <c r="N53" s="12">
        <f t="shared" si="3"/>
        <v>143697</v>
      </c>
      <c r="O53" s="12">
        <f t="shared" si="4"/>
        <v>899999</v>
      </c>
      <c r="P53" s="12">
        <f t="shared" si="5"/>
        <v>17999980</v>
      </c>
      <c r="Q53" s="2" t="b">
        <f t="shared" si="6"/>
        <v>1</v>
      </c>
      <c r="R53" s="2" t="b">
        <f t="shared" si="7"/>
        <v>1</v>
      </c>
      <c r="S53" s="2" t="b">
        <f t="shared" si="8"/>
        <v>1</v>
      </c>
      <c r="T53" s="1" t="s">
        <v>19</v>
      </c>
      <c r="U53" s="2" t="b">
        <f t="shared" si="9"/>
        <v>1</v>
      </c>
    </row>
    <row r="54" spans="1:21" s="2" customFormat="1" ht="15" customHeight="1" x14ac:dyDescent="0.2">
      <c r="A54" s="9">
        <v>47</v>
      </c>
      <c r="B54" s="19" t="s">
        <v>139</v>
      </c>
      <c r="C54" s="10" t="s">
        <v>7</v>
      </c>
      <c r="D54" s="11">
        <v>70</v>
      </c>
      <c r="E54" s="16">
        <f t="shared" si="0"/>
        <v>77079</v>
      </c>
      <c r="F54" s="15">
        <v>0.19</v>
      </c>
      <c r="G54" s="12">
        <f t="shared" si="1"/>
        <v>14645</v>
      </c>
      <c r="H54" s="12">
        <v>91724</v>
      </c>
      <c r="I54" s="13">
        <f t="shared" si="2"/>
        <v>6420680</v>
      </c>
      <c r="K54" s="11">
        <v>70</v>
      </c>
      <c r="L54" s="16">
        <v>77078</v>
      </c>
      <c r="M54" s="15">
        <v>0.19</v>
      </c>
      <c r="N54" s="12">
        <f t="shared" si="3"/>
        <v>14645</v>
      </c>
      <c r="O54" s="12">
        <f t="shared" si="4"/>
        <v>91723</v>
      </c>
      <c r="P54" s="12">
        <f t="shared" si="5"/>
        <v>6420610</v>
      </c>
      <c r="Q54" s="2" t="b">
        <f t="shared" si="6"/>
        <v>1</v>
      </c>
      <c r="R54" s="2" t="b">
        <f t="shared" si="7"/>
        <v>1</v>
      </c>
      <c r="S54" s="2" t="b">
        <f t="shared" si="8"/>
        <v>1</v>
      </c>
      <c r="T54" s="1" t="s">
        <v>139</v>
      </c>
      <c r="U54" s="2" t="b">
        <f t="shared" si="9"/>
        <v>1</v>
      </c>
    </row>
    <row r="55" spans="1:21" s="2" customFormat="1" ht="15" customHeight="1" x14ac:dyDescent="0.2">
      <c r="A55" s="9">
        <v>48</v>
      </c>
      <c r="B55" s="19" t="s">
        <v>140</v>
      </c>
      <c r="C55" s="10" t="s">
        <v>7</v>
      </c>
      <c r="D55" s="11">
        <v>80</v>
      </c>
      <c r="E55" s="16">
        <f t="shared" si="0"/>
        <v>71187</v>
      </c>
      <c r="F55" s="15">
        <v>0.19</v>
      </c>
      <c r="G55" s="12">
        <f t="shared" si="1"/>
        <v>13526</v>
      </c>
      <c r="H55" s="12">
        <v>84713</v>
      </c>
      <c r="I55" s="13">
        <f t="shared" si="2"/>
        <v>6777040</v>
      </c>
      <c r="K55" s="11">
        <v>80</v>
      </c>
      <c r="L55" s="16">
        <v>71186</v>
      </c>
      <c r="M55" s="15">
        <v>0.19</v>
      </c>
      <c r="N55" s="12">
        <f t="shared" si="3"/>
        <v>13525</v>
      </c>
      <c r="O55" s="12">
        <f t="shared" si="4"/>
        <v>84711</v>
      </c>
      <c r="P55" s="12">
        <f t="shared" si="5"/>
        <v>6776880</v>
      </c>
      <c r="Q55" s="2" t="b">
        <f t="shared" si="6"/>
        <v>1</v>
      </c>
      <c r="R55" s="2" t="b">
        <f t="shared" si="7"/>
        <v>1</v>
      </c>
      <c r="S55" s="2" t="b">
        <f t="shared" si="8"/>
        <v>1</v>
      </c>
      <c r="T55" s="1" t="s">
        <v>140</v>
      </c>
      <c r="U55" s="2" t="b">
        <f t="shared" si="9"/>
        <v>1</v>
      </c>
    </row>
    <row r="56" spans="1:21" s="2" customFormat="1" ht="15" customHeight="1" x14ac:dyDescent="0.2">
      <c r="A56" s="9">
        <v>49</v>
      </c>
      <c r="B56" s="19" t="s">
        <v>20</v>
      </c>
      <c r="C56" s="10" t="s">
        <v>9</v>
      </c>
      <c r="D56" s="11">
        <v>50</v>
      </c>
      <c r="E56" s="16">
        <f t="shared" si="0"/>
        <v>23438</v>
      </c>
      <c r="F56" s="15">
        <v>0.19</v>
      </c>
      <c r="G56" s="12">
        <f t="shared" si="1"/>
        <v>4453</v>
      </c>
      <c r="H56" s="12">
        <v>27891</v>
      </c>
      <c r="I56" s="13">
        <f t="shared" si="2"/>
        <v>1394550</v>
      </c>
      <c r="K56" s="11">
        <v>50</v>
      </c>
      <c r="L56" s="16">
        <v>23437</v>
      </c>
      <c r="M56" s="15">
        <v>0.19</v>
      </c>
      <c r="N56" s="12">
        <f t="shared" si="3"/>
        <v>4453</v>
      </c>
      <c r="O56" s="12">
        <f t="shared" si="4"/>
        <v>27890</v>
      </c>
      <c r="P56" s="12">
        <f t="shared" si="5"/>
        <v>1394500</v>
      </c>
      <c r="Q56" s="2" t="b">
        <f t="shared" si="6"/>
        <v>1</v>
      </c>
      <c r="R56" s="2" t="b">
        <f t="shared" si="7"/>
        <v>1</v>
      </c>
      <c r="S56" s="2" t="b">
        <f t="shared" si="8"/>
        <v>1</v>
      </c>
      <c r="T56" s="1" t="s">
        <v>20</v>
      </c>
      <c r="U56" s="2" t="b">
        <f t="shared" si="9"/>
        <v>1</v>
      </c>
    </row>
    <row r="57" spans="1:21" s="2" customFormat="1" ht="15" customHeight="1" x14ac:dyDescent="0.2">
      <c r="A57" s="9">
        <v>50</v>
      </c>
      <c r="B57" s="19" t="s">
        <v>21</v>
      </c>
      <c r="C57" s="10" t="s">
        <v>7</v>
      </c>
      <c r="D57" s="11">
        <v>25</v>
      </c>
      <c r="E57" s="16">
        <f t="shared" si="0"/>
        <v>109243</v>
      </c>
      <c r="F57" s="15">
        <v>0.19</v>
      </c>
      <c r="G57" s="12">
        <f t="shared" si="1"/>
        <v>20756</v>
      </c>
      <c r="H57" s="12">
        <v>129999</v>
      </c>
      <c r="I57" s="13">
        <f t="shared" si="2"/>
        <v>3249975</v>
      </c>
      <c r="K57" s="11">
        <v>25</v>
      </c>
      <c r="L57" s="16">
        <v>109242</v>
      </c>
      <c r="M57" s="15">
        <v>0.19</v>
      </c>
      <c r="N57" s="12">
        <f t="shared" si="3"/>
        <v>20756</v>
      </c>
      <c r="O57" s="12">
        <f t="shared" si="4"/>
        <v>129998</v>
      </c>
      <c r="P57" s="12">
        <f t="shared" si="5"/>
        <v>3249950</v>
      </c>
      <c r="Q57" s="2" t="b">
        <f t="shared" si="6"/>
        <v>1</v>
      </c>
      <c r="R57" s="2" t="b">
        <f t="shared" si="7"/>
        <v>1</v>
      </c>
      <c r="S57" s="2" t="b">
        <f t="shared" si="8"/>
        <v>1</v>
      </c>
      <c r="T57" s="1" t="s">
        <v>21</v>
      </c>
      <c r="U57" s="2" t="b">
        <f t="shared" si="9"/>
        <v>1</v>
      </c>
    </row>
    <row r="58" spans="1:21" s="2" customFormat="1" ht="15" customHeight="1" x14ac:dyDescent="0.2">
      <c r="A58" s="9">
        <v>51</v>
      </c>
      <c r="B58" s="19" t="s">
        <v>141</v>
      </c>
      <c r="C58" s="10" t="s">
        <v>7</v>
      </c>
      <c r="D58" s="11">
        <v>60</v>
      </c>
      <c r="E58" s="16">
        <f t="shared" si="0"/>
        <v>114471</v>
      </c>
      <c r="F58" s="15">
        <v>0.19</v>
      </c>
      <c r="G58" s="12">
        <f t="shared" si="1"/>
        <v>21749</v>
      </c>
      <c r="H58" s="12">
        <v>136220</v>
      </c>
      <c r="I58" s="13">
        <f t="shared" si="2"/>
        <v>8173200</v>
      </c>
      <c r="K58" s="11">
        <v>60</v>
      </c>
      <c r="L58" s="16">
        <v>114470</v>
      </c>
      <c r="M58" s="15">
        <v>0.19</v>
      </c>
      <c r="N58" s="12">
        <f t="shared" si="3"/>
        <v>21749</v>
      </c>
      <c r="O58" s="12">
        <f t="shared" si="4"/>
        <v>136219</v>
      </c>
      <c r="P58" s="12">
        <f t="shared" si="5"/>
        <v>8173140</v>
      </c>
      <c r="Q58" s="2" t="b">
        <f t="shared" si="6"/>
        <v>1</v>
      </c>
      <c r="R58" s="2" t="b">
        <f t="shared" si="7"/>
        <v>1</v>
      </c>
      <c r="S58" s="2" t="b">
        <f t="shared" si="8"/>
        <v>1</v>
      </c>
      <c r="T58" s="1" t="s">
        <v>141</v>
      </c>
      <c r="U58" s="2" t="b">
        <f t="shared" si="9"/>
        <v>1</v>
      </c>
    </row>
    <row r="59" spans="1:21" s="2" customFormat="1" ht="15" customHeight="1" x14ac:dyDescent="0.2">
      <c r="A59" s="9">
        <v>52</v>
      </c>
      <c r="B59" s="19" t="s">
        <v>22</v>
      </c>
      <c r="C59" s="10" t="s">
        <v>7</v>
      </c>
      <c r="D59" s="11">
        <v>36</v>
      </c>
      <c r="E59" s="16">
        <f t="shared" si="0"/>
        <v>127132</v>
      </c>
      <c r="F59" s="15">
        <v>0.19</v>
      </c>
      <c r="G59" s="12">
        <f t="shared" si="1"/>
        <v>24155</v>
      </c>
      <c r="H59" s="12">
        <v>151287</v>
      </c>
      <c r="I59" s="13">
        <f t="shared" si="2"/>
        <v>5446332</v>
      </c>
      <c r="K59" s="11">
        <v>36</v>
      </c>
      <c r="L59" s="16">
        <v>127131</v>
      </c>
      <c r="M59" s="15">
        <v>0.19</v>
      </c>
      <c r="N59" s="12">
        <f t="shared" si="3"/>
        <v>24155</v>
      </c>
      <c r="O59" s="12">
        <f t="shared" si="4"/>
        <v>151286</v>
      </c>
      <c r="P59" s="12">
        <f t="shared" si="5"/>
        <v>5446296</v>
      </c>
      <c r="Q59" s="2" t="b">
        <f t="shared" si="6"/>
        <v>1</v>
      </c>
      <c r="R59" s="2" t="b">
        <f t="shared" si="7"/>
        <v>1</v>
      </c>
      <c r="S59" s="2" t="b">
        <f t="shared" si="8"/>
        <v>1</v>
      </c>
      <c r="T59" s="1" t="s">
        <v>22</v>
      </c>
      <c r="U59" s="2" t="b">
        <f t="shared" si="9"/>
        <v>1</v>
      </c>
    </row>
    <row r="60" spans="1:21" s="2" customFormat="1" ht="15" customHeight="1" x14ac:dyDescent="0.2">
      <c r="A60" s="9">
        <v>53</v>
      </c>
      <c r="B60" s="19" t="s">
        <v>142</v>
      </c>
      <c r="C60" s="10" t="s">
        <v>7</v>
      </c>
      <c r="D60" s="11">
        <v>55</v>
      </c>
      <c r="E60" s="16">
        <f t="shared" si="0"/>
        <v>205000</v>
      </c>
      <c r="F60" s="15">
        <v>0.19</v>
      </c>
      <c r="G60" s="12">
        <f t="shared" si="1"/>
        <v>38950</v>
      </c>
      <c r="H60" s="12">
        <v>243950</v>
      </c>
      <c r="I60" s="13">
        <f t="shared" si="2"/>
        <v>13417250</v>
      </c>
      <c r="K60" s="11">
        <v>55</v>
      </c>
      <c r="L60" s="16">
        <v>204999</v>
      </c>
      <c r="M60" s="15">
        <v>0.19</v>
      </c>
      <c r="N60" s="12">
        <f t="shared" si="3"/>
        <v>38950</v>
      </c>
      <c r="O60" s="12">
        <f t="shared" si="4"/>
        <v>243949</v>
      </c>
      <c r="P60" s="12">
        <f t="shared" si="5"/>
        <v>13417195</v>
      </c>
      <c r="Q60" s="2" t="b">
        <f t="shared" si="6"/>
        <v>1</v>
      </c>
      <c r="R60" s="2" t="b">
        <f t="shared" si="7"/>
        <v>1</v>
      </c>
      <c r="S60" s="2" t="b">
        <f t="shared" si="8"/>
        <v>1</v>
      </c>
      <c r="T60" s="1" t="s">
        <v>142</v>
      </c>
      <c r="U60" s="2" t="b">
        <f t="shared" si="9"/>
        <v>1</v>
      </c>
    </row>
    <row r="61" spans="1:21" s="2" customFormat="1" ht="15" customHeight="1" x14ac:dyDescent="0.2">
      <c r="A61" s="9">
        <v>54</v>
      </c>
      <c r="B61" s="19" t="s">
        <v>143</v>
      </c>
      <c r="C61" s="10" t="s">
        <v>7</v>
      </c>
      <c r="D61" s="11">
        <v>14</v>
      </c>
      <c r="E61" s="16">
        <f t="shared" si="0"/>
        <v>103050</v>
      </c>
      <c r="F61" s="15">
        <v>0.19</v>
      </c>
      <c r="G61" s="12">
        <f t="shared" si="1"/>
        <v>19580</v>
      </c>
      <c r="H61" s="12">
        <v>122629</v>
      </c>
      <c r="I61" s="13">
        <f t="shared" si="2"/>
        <v>1716806</v>
      </c>
      <c r="K61" s="11">
        <v>14</v>
      </c>
      <c r="L61" s="16">
        <v>103049</v>
      </c>
      <c r="M61" s="15">
        <v>0.19</v>
      </c>
      <c r="N61" s="12">
        <f t="shared" si="3"/>
        <v>19579</v>
      </c>
      <c r="O61" s="12">
        <f t="shared" si="4"/>
        <v>122628</v>
      </c>
      <c r="P61" s="12">
        <f t="shared" si="5"/>
        <v>1716792</v>
      </c>
      <c r="Q61" s="2" t="b">
        <f t="shared" si="6"/>
        <v>1</v>
      </c>
      <c r="R61" s="2" t="b">
        <f t="shared" si="7"/>
        <v>1</v>
      </c>
      <c r="S61" s="2" t="b">
        <f t="shared" si="8"/>
        <v>1</v>
      </c>
      <c r="T61" s="1" t="s">
        <v>143</v>
      </c>
      <c r="U61" s="2" t="b">
        <f t="shared" si="9"/>
        <v>1</v>
      </c>
    </row>
    <row r="62" spans="1:21" s="2" customFormat="1" ht="15" customHeight="1" x14ac:dyDescent="0.2">
      <c r="A62" s="9">
        <v>55</v>
      </c>
      <c r="B62" s="19" t="s">
        <v>144</v>
      </c>
      <c r="C62" s="10" t="s">
        <v>7</v>
      </c>
      <c r="D62" s="11">
        <v>50</v>
      </c>
      <c r="E62" s="16">
        <f t="shared" si="0"/>
        <v>44119</v>
      </c>
      <c r="F62" s="15">
        <v>0.19</v>
      </c>
      <c r="G62" s="12">
        <f t="shared" si="1"/>
        <v>8383</v>
      </c>
      <c r="H62" s="12">
        <v>52502</v>
      </c>
      <c r="I62" s="13">
        <f t="shared" si="2"/>
        <v>2625100</v>
      </c>
      <c r="K62" s="11">
        <v>50</v>
      </c>
      <c r="L62" s="16">
        <v>44118</v>
      </c>
      <c r="M62" s="15">
        <v>0.19</v>
      </c>
      <c r="N62" s="12">
        <f t="shared" si="3"/>
        <v>8382</v>
      </c>
      <c r="O62" s="12">
        <f t="shared" si="4"/>
        <v>52500</v>
      </c>
      <c r="P62" s="12">
        <f t="shared" si="5"/>
        <v>2625000</v>
      </c>
      <c r="Q62" s="2" t="b">
        <f t="shared" si="6"/>
        <v>1</v>
      </c>
      <c r="R62" s="2" t="b">
        <f t="shared" si="7"/>
        <v>1</v>
      </c>
      <c r="S62" s="2" t="b">
        <f t="shared" si="8"/>
        <v>1</v>
      </c>
      <c r="T62" s="1" t="s">
        <v>144</v>
      </c>
      <c r="U62" s="2" t="b">
        <f t="shared" si="9"/>
        <v>1</v>
      </c>
    </row>
    <row r="63" spans="1:21" s="2" customFormat="1" ht="15" customHeight="1" x14ac:dyDescent="0.2">
      <c r="A63" s="9">
        <v>56</v>
      </c>
      <c r="B63" s="19" t="s">
        <v>145</v>
      </c>
      <c r="C63" s="10" t="s">
        <v>7</v>
      </c>
      <c r="D63" s="11">
        <v>20</v>
      </c>
      <c r="E63" s="16">
        <f t="shared" si="0"/>
        <v>44648</v>
      </c>
      <c r="F63" s="15">
        <v>0.19</v>
      </c>
      <c r="G63" s="12">
        <f t="shared" si="1"/>
        <v>8483</v>
      </c>
      <c r="H63" s="12">
        <v>53131</v>
      </c>
      <c r="I63" s="13">
        <f t="shared" si="2"/>
        <v>1062620</v>
      </c>
      <c r="K63" s="11">
        <v>20</v>
      </c>
      <c r="L63" s="16">
        <v>44647</v>
      </c>
      <c r="M63" s="15">
        <v>0.19</v>
      </c>
      <c r="N63" s="12">
        <f t="shared" si="3"/>
        <v>8483</v>
      </c>
      <c r="O63" s="12">
        <f t="shared" si="4"/>
        <v>53130</v>
      </c>
      <c r="P63" s="12">
        <f t="shared" si="5"/>
        <v>1062600</v>
      </c>
      <c r="Q63" s="2" t="b">
        <f t="shared" si="6"/>
        <v>1</v>
      </c>
      <c r="R63" s="2" t="b">
        <f t="shared" si="7"/>
        <v>1</v>
      </c>
      <c r="S63" s="2" t="b">
        <f t="shared" si="8"/>
        <v>1</v>
      </c>
      <c r="T63" s="1" t="s">
        <v>145</v>
      </c>
      <c r="U63" s="2" t="b">
        <f t="shared" si="9"/>
        <v>1</v>
      </c>
    </row>
    <row r="64" spans="1:21" s="2" customFormat="1" ht="15" customHeight="1" x14ac:dyDescent="0.2">
      <c r="A64" s="9">
        <v>57</v>
      </c>
      <c r="B64" s="19" t="s">
        <v>23</v>
      </c>
      <c r="C64" s="10" t="s">
        <v>7</v>
      </c>
      <c r="D64" s="11">
        <v>115</v>
      </c>
      <c r="E64" s="16">
        <f t="shared" si="0"/>
        <v>99178</v>
      </c>
      <c r="F64" s="15">
        <v>0.19</v>
      </c>
      <c r="G64" s="12">
        <f t="shared" si="1"/>
        <v>18844</v>
      </c>
      <c r="H64" s="12">
        <v>118022</v>
      </c>
      <c r="I64" s="13">
        <f t="shared" si="2"/>
        <v>13572530</v>
      </c>
      <c r="K64" s="11">
        <v>115</v>
      </c>
      <c r="L64" s="16">
        <v>99177</v>
      </c>
      <c r="M64" s="15">
        <v>0.19</v>
      </c>
      <c r="N64" s="12">
        <f t="shared" si="3"/>
        <v>18844</v>
      </c>
      <c r="O64" s="12">
        <f t="shared" si="4"/>
        <v>118021</v>
      </c>
      <c r="P64" s="12">
        <f t="shared" si="5"/>
        <v>13572415</v>
      </c>
      <c r="Q64" s="2" t="b">
        <f t="shared" si="6"/>
        <v>1</v>
      </c>
      <c r="R64" s="2" t="b">
        <f t="shared" si="7"/>
        <v>1</v>
      </c>
      <c r="S64" s="2" t="b">
        <f t="shared" si="8"/>
        <v>1</v>
      </c>
      <c r="T64" s="1" t="s">
        <v>23</v>
      </c>
      <c r="U64" s="2" t="b">
        <f t="shared" si="9"/>
        <v>1</v>
      </c>
    </row>
    <row r="65" spans="1:21" s="2" customFormat="1" ht="15" customHeight="1" x14ac:dyDescent="0.2">
      <c r="A65" s="9">
        <v>58</v>
      </c>
      <c r="B65" s="19" t="s">
        <v>146</v>
      </c>
      <c r="C65" s="10" t="s">
        <v>7</v>
      </c>
      <c r="D65" s="11">
        <v>25</v>
      </c>
      <c r="E65" s="16">
        <f t="shared" si="0"/>
        <v>48642</v>
      </c>
      <c r="F65" s="15">
        <v>0.19</v>
      </c>
      <c r="G65" s="12">
        <f t="shared" si="1"/>
        <v>9242</v>
      </c>
      <c r="H65" s="12">
        <v>57884</v>
      </c>
      <c r="I65" s="13">
        <f t="shared" si="2"/>
        <v>1447100</v>
      </c>
      <c r="K65" s="11">
        <v>25</v>
      </c>
      <c r="L65" s="16">
        <v>48641</v>
      </c>
      <c r="M65" s="15">
        <v>0.19</v>
      </c>
      <c r="N65" s="12">
        <f t="shared" si="3"/>
        <v>9242</v>
      </c>
      <c r="O65" s="12">
        <f t="shared" si="4"/>
        <v>57883</v>
      </c>
      <c r="P65" s="12">
        <f t="shared" si="5"/>
        <v>1447075</v>
      </c>
      <c r="Q65" s="2" t="b">
        <f t="shared" si="6"/>
        <v>1</v>
      </c>
      <c r="R65" s="2" t="b">
        <f t="shared" si="7"/>
        <v>1</v>
      </c>
      <c r="S65" s="2" t="b">
        <f t="shared" si="8"/>
        <v>1</v>
      </c>
      <c r="T65" s="1" t="s">
        <v>146</v>
      </c>
      <c r="U65" s="2" t="b">
        <f t="shared" si="9"/>
        <v>1</v>
      </c>
    </row>
    <row r="66" spans="1:21" s="2" customFormat="1" ht="15" customHeight="1" x14ac:dyDescent="0.2">
      <c r="A66" s="9">
        <v>59</v>
      </c>
      <c r="B66" s="19" t="s">
        <v>147</v>
      </c>
      <c r="C66" s="10" t="s">
        <v>7</v>
      </c>
      <c r="D66" s="11">
        <v>54</v>
      </c>
      <c r="E66" s="16">
        <f t="shared" si="0"/>
        <v>47682</v>
      </c>
      <c r="F66" s="15">
        <v>0.19</v>
      </c>
      <c r="G66" s="12">
        <f t="shared" si="1"/>
        <v>9060</v>
      </c>
      <c r="H66" s="12">
        <v>56741</v>
      </c>
      <c r="I66" s="13">
        <f t="shared" si="2"/>
        <v>3064014</v>
      </c>
      <c r="K66" s="11">
        <v>54</v>
      </c>
      <c r="L66" s="16">
        <v>47681</v>
      </c>
      <c r="M66" s="15">
        <v>0.19</v>
      </c>
      <c r="N66" s="12">
        <f t="shared" si="3"/>
        <v>9059</v>
      </c>
      <c r="O66" s="12">
        <f t="shared" si="4"/>
        <v>56740</v>
      </c>
      <c r="P66" s="12">
        <f t="shared" si="5"/>
        <v>3063960</v>
      </c>
      <c r="Q66" s="2" t="b">
        <f t="shared" si="6"/>
        <v>1</v>
      </c>
      <c r="R66" s="2" t="b">
        <f t="shared" si="7"/>
        <v>1</v>
      </c>
      <c r="S66" s="2" t="b">
        <f t="shared" si="8"/>
        <v>1</v>
      </c>
      <c r="T66" s="1" t="s">
        <v>147</v>
      </c>
      <c r="U66" s="2" t="b">
        <f t="shared" si="9"/>
        <v>1</v>
      </c>
    </row>
    <row r="67" spans="1:21" s="2" customFormat="1" ht="15" customHeight="1" x14ac:dyDescent="0.2">
      <c r="A67" s="9">
        <v>60</v>
      </c>
      <c r="B67" s="19" t="s">
        <v>94</v>
      </c>
      <c r="C67" s="10" t="s">
        <v>7</v>
      </c>
      <c r="D67" s="11">
        <v>60</v>
      </c>
      <c r="E67" s="16">
        <f t="shared" si="0"/>
        <v>74375</v>
      </c>
      <c r="F67" s="15">
        <v>0.19</v>
      </c>
      <c r="G67" s="12">
        <f t="shared" si="1"/>
        <v>14131</v>
      </c>
      <c r="H67" s="12">
        <v>88506</v>
      </c>
      <c r="I67" s="13">
        <f t="shared" si="2"/>
        <v>5310360</v>
      </c>
      <c r="K67" s="11">
        <v>60</v>
      </c>
      <c r="L67" s="16">
        <v>74374</v>
      </c>
      <c r="M67" s="15">
        <v>0.19</v>
      </c>
      <c r="N67" s="12">
        <f t="shared" si="3"/>
        <v>14131</v>
      </c>
      <c r="O67" s="12">
        <f t="shared" si="4"/>
        <v>88505</v>
      </c>
      <c r="P67" s="12">
        <f t="shared" si="5"/>
        <v>5310300</v>
      </c>
      <c r="Q67" s="2" t="b">
        <f t="shared" si="6"/>
        <v>1</v>
      </c>
      <c r="R67" s="2" t="b">
        <f t="shared" si="7"/>
        <v>1</v>
      </c>
      <c r="S67" s="2" t="b">
        <f t="shared" si="8"/>
        <v>1</v>
      </c>
      <c r="T67" s="1" t="s">
        <v>94</v>
      </c>
      <c r="U67" s="2" t="b">
        <f t="shared" si="9"/>
        <v>1</v>
      </c>
    </row>
    <row r="68" spans="1:21" s="2" customFormat="1" ht="15" customHeight="1" x14ac:dyDescent="0.2">
      <c r="A68" s="9">
        <v>61</v>
      </c>
      <c r="B68" s="19" t="s">
        <v>148</v>
      </c>
      <c r="C68" s="10" t="s">
        <v>7</v>
      </c>
      <c r="D68" s="11">
        <v>60</v>
      </c>
      <c r="E68" s="16">
        <f t="shared" si="0"/>
        <v>74375</v>
      </c>
      <c r="F68" s="15">
        <v>0.19</v>
      </c>
      <c r="G68" s="12">
        <f t="shared" si="1"/>
        <v>14131</v>
      </c>
      <c r="H68" s="12">
        <v>88506</v>
      </c>
      <c r="I68" s="13">
        <f t="shared" si="2"/>
        <v>5310360</v>
      </c>
      <c r="K68" s="11">
        <v>60</v>
      </c>
      <c r="L68" s="16">
        <v>74374</v>
      </c>
      <c r="M68" s="15">
        <v>0.19</v>
      </c>
      <c r="N68" s="12">
        <f t="shared" si="3"/>
        <v>14131</v>
      </c>
      <c r="O68" s="12">
        <f t="shared" si="4"/>
        <v>88505</v>
      </c>
      <c r="P68" s="12">
        <f t="shared" si="5"/>
        <v>5310300</v>
      </c>
      <c r="Q68" s="2" t="b">
        <f t="shared" si="6"/>
        <v>1</v>
      </c>
      <c r="R68" s="2" t="b">
        <f t="shared" si="7"/>
        <v>1</v>
      </c>
      <c r="S68" s="2" t="b">
        <f t="shared" si="8"/>
        <v>1</v>
      </c>
      <c r="T68" s="1" t="s">
        <v>148</v>
      </c>
      <c r="U68" s="2" t="b">
        <f t="shared" si="9"/>
        <v>1</v>
      </c>
    </row>
    <row r="69" spans="1:21" s="2" customFormat="1" ht="15" customHeight="1" x14ac:dyDescent="0.2">
      <c r="A69" s="9">
        <v>62</v>
      </c>
      <c r="B69" s="19" t="s">
        <v>24</v>
      </c>
      <c r="C69" s="10" t="s">
        <v>7</v>
      </c>
      <c r="D69" s="11">
        <v>54</v>
      </c>
      <c r="E69" s="16">
        <f t="shared" si="0"/>
        <v>47951</v>
      </c>
      <c r="F69" s="15">
        <v>0.19</v>
      </c>
      <c r="G69" s="12">
        <f t="shared" si="1"/>
        <v>9111</v>
      </c>
      <c r="H69" s="12">
        <v>57062</v>
      </c>
      <c r="I69" s="13">
        <f t="shared" si="2"/>
        <v>3081348</v>
      </c>
      <c r="K69" s="11">
        <v>54</v>
      </c>
      <c r="L69" s="16">
        <v>47950</v>
      </c>
      <c r="M69" s="15">
        <v>0.19</v>
      </c>
      <c r="N69" s="12">
        <f t="shared" si="3"/>
        <v>9111</v>
      </c>
      <c r="O69" s="12">
        <f t="shared" si="4"/>
        <v>57061</v>
      </c>
      <c r="P69" s="12">
        <f t="shared" si="5"/>
        <v>3081294</v>
      </c>
      <c r="Q69" s="2" t="b">
        <f t="shared" si="6"/>
        <v>1</v>
      </c>
      <c r="R69" s="2" t="b">
        <f t="shared" si="7"/>
        <v>1</v>
      </c>
      <c r="S69" s="2" t="b">
        <f t="shared" si="8"/>
        <v>1</v>
      </c>
      <c r="T69" s="1" t="s">
        <v>24</v>
      </c>
      <c r="U69" s="2" t="b">
        <f t="shared" si="9"/>
        <v>1</v>
      </c>
    </row>
    <row r="70" spans="1:21" s="2" customFormat="1" ht="15" customHeight="1" x14ac:dyDescent="0.2">
      <c r="A70" s="9">
        <v>63</v>
      </c>
      <c r="B70" s="19" t="s">
        <v>149</v>
      </c>
      <c r="C70" s="10" t="s">
        <v>7</v>
      </c>
      <c r="D70" s="11">
        <v>45</v>
      </c>
      <c r="E70" s="16">
        <f t="shared" si="0"/>
        <v>44867</v>
      </c>
      <c r="F70" s="15">
        <v>0.19</v>
      </c>
      <c r="G70" s="12">
        <f t="shared" si="1"/>
        <v>8525</v>
      </c>
      <c r="H70" s="12">
        <v>53392</v>
      </c>
      <c r="I70" s="13">
        <f t="shared" si="2"/>
        <v>2402640</v>
      </c>
      <c r="K70" s="11">
        <v>45</v>
      </c>
      <c r="L70" s="16">
        <v>44866</v>
      </c>
      <c r="M70" s="15">
        <v>0.19</v>
      </c>
      <c r="N70" s="12">
        <f t="shared" si="3"/>
        <v>8525</v>
      </c>
      <c r="O70" s="12">
        <f t="shared" si="4"/>
        <v>53391</v>
      </c>
      <c r="P70" s="12">
        <f t="shared" si="5"/>
        <v>2402595</v>
      </c>
      <c r="Q70" s="2" t="b">
        <f t="shared" si="6"/>
        <v>1</v>
      </c>
      <c r="R70" s="2" t="b">
        <f t="shared" si="7"/>
        <v>1</v>
      </c>
      <c r="S70" s="2" t="b">
        <f t="shared" si="8"/>
        <v>1</v>
      </c>
      <c r="T70" s="1" t="s">
        <v>149</v>
      </c>
      <c r="U70" s="2" t="b">
        <f t="shared" si="9"/>
        <v>1</v>
      </c>
    </row>
    <row r="71" spans="1:21" s="2" customFormat="1" ht="15" customHeight="1" x14ac:dyDescent="0.2">
      <c r="A71" s="9">
        <v>64</v>
      </c>
      <c r="B71" s="19" t="s">
        <v>150</v>
      </c>
      <c r="C71" s="10" t="s">
        <v>7</v>
      </c>
      <c r="D71" s="11">
        <v>25</v>
      </c>
      <c r="E71" s="16">
        <f t="shared" si="0"/>
        <v>44956</v>
      </c>
      <c r="F71" s="15">
        <v>0.19</v>
      </c>
      <c r="G71" s="12">
        <f t="shared" si="1"/>
        <v>8542</v>
      </c>
      <c r="H71" s="12">
        <v>53498</v>
      </c>
      <c r="I71" s="13">
        <f t="shared" si="2"/>
        <v>1337450</v>
      </c>
      <c r="K71" s="11">
        <v>25</v>
      </c>
      <c r="L71" s="16">
        <v>44955</v>
      </c>
      <c r="M71" s="15">
        <v>0.19</v>
      </c>
      <c r="N71" s="12">
        <f t="shared" si="3"/>
        <v>8541</v>
      </c>
      <c r="O71" s="12">
        <f t="shared" si="4"/>
        <v>53496</v>
      </c>
      <c r="P71" s="12">
        <f t="shared" si="5"/>
        <v>1337400</v>
      </c>
      <c r="Q71" s="2" t="b">
        <f t="shared" si="6"/>
        <v>1</v>
      </c>
      <c r="R71" s="2" t="b">
        <f t="shared" si="7"/>
        <v>1</v>
      </c>
      <c r="S71" s="2" t="b">
        <f t="shared" si="8"/>
        <v>1</v>
      </c>
      <c r="T71" s="1" t="s">
        <v>150</v>
      </c>
      <c r="U71" s="2" t="b">
        <f t="shared" si="9"/>
        <v>1</v>
      </c>
    </row>
    <row r="72" spans="1:21" s="2" customFormat="1" ht="15" customHeight="1" x14ac:dyDescent="0.2">
      <c r="A72" s="9">
        <v>65</v>
      </c>
      <c r="B72" s="19" t="s">
        <v>151</v>
      </c>
      <c r="C72" s="10" t="s">
        <v>7</v>
      </c>
      <c r="D72" s="11">
        <v>60</v>
      </c>
      <c r="E72" s="16">
        <f t="shared" si="0"/>
        <v>44643</v>
      </c>
      <c r="F72" s="15">
        <v>0.19</v>
      </c>
      <c r="G72" s="12">
        <f t="shared" si="1"/>
        <v>8482</v>
      </c>
      <c r="H72" s="12">
        <v>53125</v>
      </c>
      <c r="I72" s="13">
        <f t="shared" si="2"/>
        <v>3187500</v>
      </c>
      <c r="K72" s="11">
        <v>60</v>
      </c>
      <c r="L72" s="16">
        <v>44642</v>
      </c>
      <c r="M72" s="15">
        <v>0.19</v>
      </c>
      <c r="N72" s="12">
        <f t="shared" si="3"/>
        <v>8482</v>
      </c>
      <c r="O72" s="12">
        <f t="shared" si="4"/>
        <v>53124</v>
      </c>
      <c r="P72" s="12">
        <f t="shared" si="5"/>
        <v>3187440</v>
      </c>
      <c r="Q72" s="2" t="b">
        <f t="shared" si="6"/>
        <v>1</v>
      </c>
      <c r="R72" s="2" t="b">
        <f t="shared" si="7"/>
        <v>1</v>
      </c>
      <c r="S72" s="2" t="b">
        <f t="shared" si="8"/>
        <v>1</v>
      </c>
      <c r="T72" s="1" t="s">
        <v>151</v>
      </c>
      <c r="U72" s="2" t="b">
        <f t="shared" si="9"/>
        <v>1</v>
      </c>
    </row>
    <row r="73" spans="1:21" s="2" customFormat="1" ht="15" customHeight="1" x14ac:dyDescent="0.2">
      <c r="A73" s="9">
        <v>66</v>
      </c>
      <c r="B73" s="19" t="s">
        <v>152</v>
      </c>
      <c r="C73" s="10" t="s">
        <v>7</v>
      </c>
      <c r="D73" s="11">
        <v>15</v>
      </c>
      <c r="E73" s="16">
        <f t="shared" ref="E73:E88" si="10">+ROUND(H73/1.19,0)</f>
        <v>44710</v>
      </c>
      <c r="F73" s="15">
        <v>0.19</v>
      </c>
      <c r="G73" s="12">
        <f t="shared" ref="G73:G88" si="11">+ROUND(E73*F73,0)</f>
        <v>8495</v>
      </c>
      <c r="H73" s="12">
        <v>53205</v>
      </c>
      <c r="I73" s="13">
        <f t="shared" ref="I73:I88" si="12">+H73*D73</f>
        <v>798075</v>
      </c>
      <c r="K73" s="11">
        <v>15</v>
      </c>
      <c r="L73" s="16">
        <v>44709</v>
      </c>
      <c r="M73" s="15">
        <v>0.19</v>
      </c>
      <c r="N73" s="12">
        <f t="shared" ref="N73:N88" si="13">+ROUND(L73*M73,0)</f>
        <v>8495</v>
      </c>
      <c r="O73" s="12">
        <f t="shared" ref="O73:O88" si="14">+L73+N73</f>
        <v>53204</v>
      </c>
      <c r="P73" s="12">
        <f t="shared" ref="P73:P88" si="15">+O73*K73</f>
        <v>798060</v>
      </c>
      <c r="Q73" s="2" t="b">
        <f t="shared" ref="Q73:Q88" si="16">+L73&lt;=$E73</f>
        <v>1</v>
      </c>
      <c r="R73" s="2" t="b">
        <f t="shared" ref="R73:R88" si="17">+O73&lt;=$H73</f>
        <v>1</v>
      </c>
      <c r="S73" s="2" t="b">
        <f t="shared" ref="S73:S88" si="18">+K73=D73</f>
        <v>1</v>
      </c>
      <c r="T73" s="1" t="s">
        <v>152</v>
      </c>
      <c r="U73" s="2" t="b">
        <f t="shared" ref="U73:U88" si="19">+T73=B73</f>
        <v>1</v>
      </c>
    </row>
    <row r="74" spans="1:21" s="2" customFormat="1" ht="15" customHeight="1" x14ac:dyDescent="0.2">
      <c r="A74" s="9">
        <v>67</v>
      </c>
      <c r="B74" s="19" t="s">
        <v>153</v>
      </c>
      <c r="C74" s="10" t="s">
        <v>7</v>
      </c>
      <c r="D74" s="11">
        <v>15</v>
      </c>
      <c r="E74" s="16">
        <f t="shared" si="10"/>
        <v>44710</v>
      </c>
      <c r="F74" s="15">
        <v>0.19</v>
      </c>
      <c r="G74" s="12">
        <f t="shared" si="11"/>
        <v>8495</v>
      </c>
      <c r="H74" s="12">
        <v>53205</v>
      </c>
      <c r="I74" s="13">
        <f t="shared" si="12"/>
        <v>798075</v>
      </c>
      <c r="K74" s="11">
        <v>15</v>
      </c>
      <c r="L74" s="16">
        <v>44709</v>
      </c>
      <c r="M74" s="15">
        <v>0.19</v>
      </c>
      <c r="N74" s="12">
        <f t="shared" si="13"/>
        <v>8495</v>
      </c>
      <c r="O74" s="12">
        <f t="shared" si="14"/>
        <v>53204</v>
      </c>
      <c r="P74" s="12">
        <f t="shared" si="15"/>
        <v>798060</v>
      </c>
      <c r="Q74" s="2" t="b">
        <f t="shared" si="16"/>
        <v>1</v>
      </c>
      <c r="R74" s="2" t="b">
        <f t="shared" si="17"/>
        <v>1</v>
      </c>
      <c r="S74" s="2" t="b">
        <f t="shared" si="18"/>
        <v>1</v>
      </c>
      <c r="T74" s="1" t="s">
        <v>153</v>
      </c>
      <c r="U74" s="2" t="b">
        <f t="shared" si="19"/>
        <v>1</v>
      </c>
    </row>
    <row r="75" spans="1:21" s="2" customFormat="1" ht="15" customHeight="1" x14ac:dyDescent="0.2">
      <c r="A75" s="9">
        <v>68</v>
      </c>
      <c r="B75" s="19" t="s">
        <v>154</v>
      </c>
      <c r="C75" s="10" t="s">
        <v>7</v>
      </c>
      <c r="D75" s="11">
        <v>30</v>
      </c>
      <c r="E75" s="16">
        <f t="shared" si="10"/>
        <v>55950</v>
      </c>
      <c r="F75" s="15">
        <v>0.19</v>
      </c>
      <c r="G75" s="12">
        <f t="shared" si="11"/>
        <v>10631</v>
      </c>
      <c r="H75" s="12">
        <v>66581</v>
      </c>
      <c r="I75" s="13">
        <f t="shared" si="12"/>
        <v>1997430</v>
      </c>
      <c r="K75" s="11">
        <v>30</v>
      </c>
      <c r="L75" s="16">
        <v>55949</v>
      </c>
      <c r="M75" s="15">
        <v>0.19</v>
      </c>
      <c r="N75" s="12">
        <f t="shared" si="13"/>
        <v>10630</v>
      </c>
      <c r="O75" s="12">
        <f t="shared" si="14"/>
        <v>66579</v>
      </c>
      <c r="P75" s="12">
        <f t="shared" si="15"/>
        <v>1997370</v>
      </c>
      <c r="Q75" s="2" t="b">
        <f t="shared" si="16"/>
        <v>1</v>
      </c>
      <c r="R75" s="2" t="b">
        <f t="shared" si="17"/>
        <v>1</v>
      </c>
      <c r="S75" s="2" t="b">
        <f t="shared" si="18"/>
        <v>1</v>
      </c>
      <c r="T75" s="1" t="s">
        <v>154</v>
      </c>
      <c r="U75" s="2" t="b">
        <f t="shared" si="19"/>
        <v>1</v>
      </c>
    </row>
    <row r="76" spans="1:21" s="2" customFormat="1" ht="15" customHeight="1" x14ac:dyDescent="0.2">
      <c r="A76" s="9">
        <v>69</v>
      </c>
      <c r="B76" s="19" t="s">
        <v>155</v>
      </c>
      <c r="C76" s="10" t="s">
        <v>7</v>
      </c>
      <c r="D76" s="11">
        <v>55</v>
      </c>
      <c r="E76" s="16">
        <f t="shared" si="10"/>
        <v>74386</v>
      </c>
      <c r="F76" s="15">
        <v>0.19</v>
      </c>
      <c r="G76" s="12">
        <f t="shared" si="11"/>
        <v>14133</v>
      </c>
      <c r="H76" s="12">
        <v>88519</v>
      </c>
      <c r="I76" s="13">
        <f t="shared" si="12"/>
        <v>4868545</v>
      </c>
      <c r="K76" s="11">
        <v>55</v>
      </c>
      <c r="L76" s="16">
        <v>74385</v>
      </c>
      <c r="M76" s="15">
        <v>0.19</v>
      </c>
      <c r="N76" s="12">
        <f t="shared" si="13"/>
        <v>14133</v>
      </c>
      <c r="O76" s="12">
        <f t="shared" si="14"/>
        <v>88518</v>
      </c>
      <c r="P76" s="12">
        <f t="shared" si="15"/>
        <v>4868490</v>
      </c>
      <c r="Q76" s="2" t="b">
        <f t="shared" si="16"/>
        <v>1</v>
      </c>
      <c r="R76" s="2" t="b">
        <f t="shared" si="17"/>
        <v>1</v>
      </c>
      <c r="S76" s="2" t="b">
        <f t="shared" si="18"/>
        <v>1</v>
      </c>
      <c r="T76" s="1" t="s">
        <v>155</v>
      </c>
      <c r="U76" s="2" t="b">
        <f t="shared" si="19"/>
        <v>1</v>
      </c>
    </row>
    <row r="77" spans="1:21" s="2" customFormat="1" ht="15" customHeight="1" x14ac:dyDescent="0.2">
      <c r="A77" s="9">
        <v>70</v>
      </c>
      <c r="B77" s="19" t="s">
        <v>25</v>
      </c>
      <c r="C77" s="10" t="s">
        <v>7</v>
      </c>
      <c r="D77" s="11">
        <v>10</v>
      </c>
      <c r="E77" s="16">
        <f t="shared" si="10"/>
        <v>85946</v>
      </c>
      <c r="F77" s="15">
        <v>0.19</v>
      </c>
      <c r="G77" s="12">
        <f t="shared" si="11"/>
        <v>16330</v>
      </c>
      <c r="H77" s="12">
        <v>102276</v>
      </c>
      <c r="I77" s="13">
        <f t="shared" si="12"/>
        <v>1022760</v>
      </c>
      <c r="K77" s="11">
        <v>10</v>
      </c>
      <c r="L77" s="16">
        <v>85945</v>
      </c>
      <c r="M77" s="15">
        <v>0.19</v>
      </c>
      <c r="N77" s="12">
        <f t="shared" si="13"/>
        <v>16330</v>
      </c>
      <c r="O77" s="12">
        <f t="shared" si="14"/>
        <v>102275</v>
      </c>
      <c r="P77" s="12">
        <f t="shared" si="15"/>
        <v>1022750</v>
      </c>
      <c r="Q77" s="2" t="b">
        <f t="shared" si="16"/>
        <v>1</v>
      </c>
      <c r="R77" s="2" t="b">
        <f t="shared" si="17"/>
        <v>1</v>
      </c>
      <c r="S77" s="2" t="b">
        <f t="shared" si="18"/>
        <v>1</v>
      </c>
      <c r="T77" s="1" t="s">
        <v>25</v>
      </c>
      <c r="U77" s="2" t="b">
        <f t="shared" si="19"/>
        <v>1</v>
      </c>
    </row>
    <row r="78" spans="1:21" s="2" customFormat="1" ht="15" customHeight="1" x14ac:dyDescent="0.2">
      <c r="A78" s="9">
        <v>71</v>
      </c>
      <c r="B78" s="19" t="s">
        <v>156</v>
      </c>
      <c r="C78" s="10" t="s">
        <v>7</v>
      </c>
      <c r="D78" s="11">
        <v>80</v>
      </c>
      <c r="E78" s="16">
        <f t="shared" si="10"/>
        <v>95700</v>
      </c>
      <c r="F78" s="15">
        <v>0.19</v>
      </c>
      <c r="G78" s="12">
        <f t="shared" si="11"/>
        <v>18183</v>
      </c>
      <c r="H78" s="12">
        <v>113883</v>
      </c>
      <c r="I78" s="13">
        <f t="shared" si="12"/>
        <v>9110640</v>
      </c>
      <c r="K78" s="11">
        <v>80</v>
      </c>
      <c r="L78" s="16">
        <v>95699</v>
      </c>
      <c r="M78" s="15">
        <v>0.19</v>
      </c>
      <c r="N78" s="12">
        <f t="shared" si="13"/>
        <v>18183</v>
      </c>
      <c r="O78" s="12">
        <f t="shared" si="14"/>
        <v>113882</v>
      </c>
      <c r="P78" s="12">
        <f t="shared" si="15"/>
        <v>9110560</v>
      </c>
      <c r="Q78" s="2" t="b">
        <f t="shared" si="16"/>
        <v>1</v>
      </c>
      <c r="R78" s="2" t="b">
        <f t="shared" si="17"/>
        <v>1</v>
      </c>
      <c r="S78" s="2" t="b">
        <f t="shared" si="18"/>
        <v>1</v>
      </c>
      <c r="T78" s="1" t="s">
        <v>156</v>
      </c>
      <c r="U78" s="2" t="b">
        <f t="shared" si="19"/>
        <v>1</v>
      </c>
    </row>
    <row r="79" spans="1:21" s="2" customFormat="1" ht="15" customHeight="1" x14ac:dyDescent="0.2">
      <c r="A79" s="9">
        <v>72</v>
      </c>
      <c r="B79" s="19" t="s">
        <v>157</v>
      </c>
      <c r="C79" s="10" t="s">
        <v>7</v>
      </c>
      <c r="D79" s="11">
        <v>12</v>
      </c>
      <c r="E79" s="16">
        <f t="shared" si="10"/>
        <v>95700</v>
      </c>
      <c r="F79" s="15">
        <v>0.19</v>
      </c>
      <c r="G79" s="12">
        <f t="shared" si="11"/>
        <v>18183</v>
      </c>
      <c r="H79" s="12">
        <v>113883</v>
      </c>
      <c r="I79" s="13">
        <f t="shared" si="12"/>
        <v>1366596</v>
      </c>
      <c r="K79" s="11">
        <v>12</v>
      </c>
      <c r="L79" s="16">
        <v>95699</v>
      </c>
      <c r="M79" s="15">
        <v>0.19</v>
      </c>
      <c r="N79" s="12">
        <f t="shared" si="13"/>
        <v>18183</v>
      </c>
      <c r="O79" s="12">
        <f t="shared" si="14"/>
        <v>113882</v>
      </c>
      <c r="P79" s="12">
        <f t="shared" si="15"/>
        <v>1366584</v>
      </c>
      <c r="Q79" s="2" t="b">
        <f t="shared" si="16"/>
        <v>1</v>
      </c>
      <c r="R79" s="2" t="b">
        <f t="shared" si="17"/>
        <v>1</v>
      </c>
      <c r="S79" s="2" t="b">
        <f t="shared" si="18"/>
        <v>1</v>
      </c>
      <c r="T79" s="1" t="s">
        <v>157</v>
      </c>
      <c r="U79" s="2" t="b">
        <f t="shared" si="19"/>
        <v>1</v>
      </c>
    </row>
    <row r="80" spans="1:21" s="2" customFormat="1" ht="15" customHeight="1" x14ac:dyDescent="0.2">
      <c r="A80" s="9">
        <v>73</v>
      </c>
      <c r="B80" s="19" t="s">
        <v>158</v>
      </c>
      <c r="C80" s="10" t="s">
        <v>7</v>
      </c>
      <c r="D80" s="11">
        <v>50</v>
      </c>
      <c r="E80" s="16">
        <f t="shared" si="10"/>
        <v>158000</v>
      </c>
      <c r="F80" s="15">
        <v>0.19</v>
      </c>
      <c r="G80" s="12">
        <f t="shared" si="11"/>
        <v>30020</v>
      </c>
      <c r="H80" s="12">
        <v>188020</v>
      </c>
      <c r="I80" s="13">
        <f t="shared" si="12"/>
        <v>9401000</v>
      </c>
      <c r="K80" s="11">
        <v>50</v>
      </c>
      <c r="L80" s="16">
        <v>157999</v>
      </c>
      <c r="M80" s="15">
        <v>0.19</v>
      </c>
      <c r="N80" s="12">
        <f t="shared" si="13"/>
        <v>30020</v>
      </c>
      <c r="O80" s="12">
        <f t="shared" si="14"/>
        <v>188019</v>
      </c>
      <c r="P80" s="12">
        <f t="shared" si="15"/>
        <v>9400950</v>
      </c>
      <c r="Q80" s="2" t="b">
        <f t="shared" si="16"/>
        <v>1</v>
      </c>
      <c r="R80" s="2" t="b">
        <f t="shared" si="17"/>
        <v>1</v>
      </c>
      <c r="S80" s="2" t="b">
        <f t="shared" si="18"/>
        <v>1</v>
      </c>
      <c r="T80" s="1" t="s">
        <v>158</v>
      </c>
      <c r="U80" s="2" t="b">
        <f t="shared" si="19"/>
        <v>1</v>
      </c>
    </row>
    <row r="81" spans="1:21" s="2" customFormat="1" ht="15" customHeight="1" x14ac:dyDescent="0.2">
      <c r="A81" s="9">
        <v>74</v>
      </c>
      <c r="B81" s="19" t="s">
        <v>159</v>
      </c>
      <c r="C81" s="10" t="s">
        <v>7</v>
      </c>
      <c r="D81" s="11">
        <v>16</v>
      </c>
      <c r="E81" s="16">
        <f t="shared" si="10"/>
        <v>163746</v>
      </c>
      <c r="F81" s="15">
        <v>0.19</v>
      </c>
      <c r="G81" s="12">
        <f t="shared" si="11"/>
        <v>31112</v>
      </c>
      <c r="H81" s="12">
        <v>194858</v>
      </c>
      <c r="I81" s="13">
        <f t="shared" si="12"/>
        <v>3117728</v>
      </c>
      <c r="K81" s="11">
        <v>16</v>
      </c>
      <c r="L81" s="16">
        <v>163745</v>
      </c>
      <c r="M81" s="15">
        <v>0.19</v>
      </c>
      <c r="N81" s="12">
        <f t="shared" si="13"/>
        <v>31112</v>
      </c>
      <c r="O81" s="12">
        <f t="shared" si="14"/>
        <v>194857</v>
      </c>
      <c r="P81" s="12">
        <f t="shared" si="15"/>
        <v>3117712</v>
      </c>
      <c r="Q81" s="2" t="b">
        <f t="shared" si="16"/>
        <v>1</v>
      </c>
      <c r="R81" s="2" t="b">
        <f t="shared" si="17"/>
        <v>1</v>
      </c>
      <c r="S81" s="2" t="b">
        <f t="shared" si="18"/>
        <v>1</v>
      </c>
      <c r="T81" s="1" t="s">
        <v>159</v>
      </c>
      <c r="U81" s="2" t="b">
        <f t="shared" si="19"/>
        <v>1</v>
      </c>
    </row>
    <row r="82" spans="1:21" s="2" customFormat="1" ht="15" customHeight="1" x14ac:dyDescent="0.2">
      <c r="A82" s="9">
        <v>75</v>
      </c>
      <c r="B82" s="19" t="s">
        <v>160</v>
      </c>
      <c r="C82" s="10" t="s">
        <v>7</v>
      </c>
      <c r="D82" s="11">
        <v>60</v>
      </c>
      <c r="E82" s="16">
        <f t="shared" si="10"/>
        <v>157186</v>
      </c>
      <c r="F82" s="15">
        <v>0.19</v>
      </c>
      <c r="G82" s="12">
        <f t="shared" si="11"/>
        <v>29865</v>
      </c>
      <c r="H82" s="12">
        <v>187051</v>
      </c>
      <c r="I82" s="13">
        <f t="shared" si="12"/>
        <v>11223060</v>
      </c>
      <c r="K82" s="11">
        <v>60</v>
      </c>
      <c r="L82" s="16">
        <v>157185</v>
      </c>
      <c r="M82" s="15">
        <v>0.19</v>
      </c>
      <c r="N82" s="12">
        <f t="shared" si="13"/>
        <v>29865</v>
      </c>
      <c r="O82" s="12">
        <f t="shared" si="14"/>
        <v>187050</v>
      </c>
      <c r="P82" s="12">
        <f t="shared" si="15"/>
        <v>11223000</v>
      </c>
      <c r="Q82" s="2" t="b">
        <f t="shared" si="16"/>
        <v>1</v>
      </c>
      <c r="R82" s="2" t="b">
        <f t="shared" si="17"/>
        <v>1</v>
      </c>
      <c r="S82" s="2" t="b">
        <f t="shared" si="18"/>
        <v>1</v>
      </c>
      <c r="T82" s="1" t="s">
        <v>160</v>
      </c>
      <c r="U82" s="2" t="b">
        <f t="shared" si="19"/>
        <v>1</v>
      </c>
    </row>
    <row r="83" spans="1:21" s="2" customFormat="1" ht="15" customHeight="1" x14ac:dyDescent="0.2">
      <c r="A83" s="9">
        <v>76</v>
      </c>
      <c r="B83" s="19" t="s">
        <v>161</v>
      </c>
      <c r="C83" s="10" t="s">
        <v>7</v>
      </c>
      <c r="D83" s="11">
        <v>30</v>
      </c>
      <c r="E83" s="16">
        <f t="shared" si="10"/>
        <v>168000</v>
      </c>
      <c r="F83" s="15">
        <v>0.19</v>
      </c>
      <c r="G83" s="12">
        <f t="shared" si="11"/>
        <v>31920</v>
      </c>
      <c r="H83" s="12">
        <v>199920</v>
      </c>
      <c r="I83" s="13">
        <f t="shared" si="12"/>
        <v>5997600</v>
      </c>
      <c r="K83" s="11">
        <v>30</v>
      </c>
      <c r="L83" s="16">
        <v>167999</v>
      </c>
      <c r="M83" s="15">
        <v>0.19</v>
      </c>
      <c r="N83" s="12">
        <f t="shared" si="13"/>
        <v>31920</v>
      </c>
      <c r="O83" s="12">
        <f t="shared" si="14"/>
        <v>199919</v>
      </c>
      <c r="P83" s="12">
        <f t="shared" si="15"/>
        <v>5997570</v>
      </c>
      <c r="Q83" s="2" t="b">
        <f t="shared" si="16"/>
        <v>1</v>
      </c>
      <c r="R83" s="2" t="b">
        <f t="shared" si="17"/>
        <v>1</v>
      </c>
      <c r="S83" s="2" t="b">
        <f t="shared" si="18"/>
        <v>1</v>
      </c>
      <c r="T83" s="1" t="s">
        <v>161</v>
      </c>
      <c r="U83" s="2" t="b">
        <f t="shared" si="19"/>
        <v>1</v>
      </c>
    </row>
    <row r="84" spans="1:21" s="2" customFormat="1" ht="15" customHeight="1" x14ac:dyDescent="0.2">
      <c r="A84" s="9">
        <v>77</v>
      </c>
      <c r="B84" s="19" t="s">
        <v>162</v>
      </c>
      <c r="C84" s="10" t="s">
        <v>7</v>
      </c>
      <c r="D84" s="11">
        <v>70</v>
      </c>
      <c r="E84" s="16">
        <f t="shared" si="10"/>
        <v>171704</v>
      </c>
      <c r="F84" s="15">
        <v>0.19</v>
      </c>
      <c r="G84" s="12">
        <f t="shared" si="11"/>
        <v>32624</v>
      </c>
      <c r="H84" s="12">
        <v>204328</v>
      </c>
      <c r="I84" s="13">
        <f t="shared" si="12"/>
        <v>14302960</v>
      </c>
      <c r="K84" s="11">
        <v>70</v>
      </c>
      <c r="L84" s="16">
        <v>171703</v>
      </c>
      <c r="M84" s="15">
        <v>0.19</v>
      </c>
      <c r="N84" s="12">
        <f t="shared" si="13"/>
        <v>32624</v>
      </c>
      <c r="O84" s="12">
        <f t="shared" si="14"/>
        <v>204327</v>
      </c>
      <c r="P84" s="12">
        <f t="shared" si="15"/>
        <v>14302890</v>
      </c>
      <c r="Q84" s="2" t="b">
        <f t="shared" si="16"/>
        <v>1</v>
      </c>
      <c r="R84" s="2" t="b">
        <f t="shared" si="17"/>
        <v>1</v>
      </c>
      <c r="S84" s="2" t="b">
        <f t="shared" si="18"/>
        <v>1</v>
      </c>
      <c r="T84" s="1" t="s">
        <v>162</v>
      </c>
      <c r="U84" s="2" t="b">
        <f t="shared" si="19"/>
        <v>1</v>
      </c>
    </row>
    <row r="85" spans="1:21" s="2" customFormat="1" ht="15" customHeight="1" x14ac:dyDescent="0.2">
      <c r="A85" s="9">
        <v>78</v>
      </c>
      <c r="B85" s="19" t="s">
        <v>163</v>
      </c>
      <c r="C85" s="10" t="s">
        <v>7</v>
      </c>
      <c r="D85" s="11">
        <v>30</v>
      </c>
      <c r="E85" s="16">
        <f t="shared" si="10"/>
        <v>180000</v>
      </c>
      <c r="F85" s="15">
        <v>0.19</v>
      </c>
      <c r="G85" s="12">
        <f t="shared" si="11"/>
        <v>34200</v>
      </c>
      <c r="H85" s="12">
        <v>214200</v>
      </c>
      <c r="I85" s="13">
        <f t="shared" si="12"/>
        <v>6426000</v>
      </c>
      <c r="K85" s="11">
        <v>30</v>
      </c>
      <c r="L85" s="16">
        <v>179999</v>
      </c>
      <c r="M85" s="15">
        <v>0.19</v>
      </c>
      <c r="N85" s="12">
        <f t="shared" si="13"/>
        <v>34200</v>
      </c>
      <c r="O85" s="12">
        <f t="shared" si="14"/>
        <v>214199</v>
      </c>
      <c r="P85" s="12">
        <f t="shared" si="15"/>
        <v>6425970</v>
      </c>
      <c r="Q85" s="2" t="b">
        <f t="shared" si="16"/>
        <v>1</v>
      </c>
      <c r="R85" s="2" t="b">
        <f t="shared" si="17"/>
        <v>1</v>
      </c>
      <c r="S85" s="2" t="b">
        <f t="shared" si="18"/>
        <v>1</v>
      </c>
      <c r="T85" s="1" t="s">
        <v>163</v>
      </c>
      <c r="U85" s="2" t="b">
        <f t="shared" si="19"/>
        <v>1</v>
      </c>
    </row>
    <row r="86" spans="1:21" s="2" customFormat="1" ht="15" customHeight="1" x14ac:dyDescent="0.2">
      <c r="A86" s="9">
        <v>79</v>
      </c>
      <c r="B86" s="19" t="s">
        <v>106</v>
      </c>
      <c r="C86" s="10" t="s">
        <v>7</v>
      </c>
      <c r="D86" s="11">
        <v>45</v>
      </c>
      <c r="E86" s="16">
        <f t="shared" si="10"/>
        <v>174667</v>
      </c>
      <c r="F86" s="15">
        <v>0.19</v>
      </c>
      <c r="G86" s="12">
        <f t="shared" si="11"/>
        <v>33187</v>
      </c>
      <c r="H86" s="12">
        <v>207854</v>
      </c>
      <c r="I86" s="13">
        <f t="shared" si="12"/>
        <v>9353430</v>
      </c>
      <c r="K86" s="11">
        <v>45</v>
      </c>
      <c r="L86" s="16">
        <v>174666</v>
      </c>
      <c r="M86" s="15">
        <v>0.19</v>
      </c>
      <c r="N86" s="12">
        <f t="shared" si="13"/>
        <v>33187</v>
      </c>
      <c r="O86" s="12">
        <f t="shared" si="14"/>
        <v>207853</v>
      </c>
      <c r="P86" s="12">
        <f t="shared" si="15"/>
        <v>9353385</v>
      </c>
      <c r="Q86" s="2" t="b">
        <f t="shared" si="16"/>
        <v>1</v>
      </c>
      <c r="R86" s="2" t="b">
        <f t="shared" si="17"/>
        <v>1</v>
      </c>
      <c r="S86" s="2" t="b">
        <f t="shared" si="18"/>
        <v>1</v>
      </c>
      <c r="T86" s="1" t="s">
        <v>106</v>
      </c>
      <c r="U86" s="2" t="b">
        <f t="shared" si="19"/>
        <v>1</v>
      </c>
    </row>
    <row r="87" spans="1:21" s="2" customFormat="1" ht="15" customHeight="1" x14ac:dyDescent="0.2">
      <c r="A87" s="9">
        <v>80</v>
      </c>
      <c r="B87" s="19" t="s">
        <v>164</v>
      </c>
      <c r="C87" s="10" t="s">
        <v>7</v>
      </c>
      <c r="D87" s="11">
        <v>45</v>
      </c>
      <c r="E87" s="16">
        <f t="shared" si="10"/>
        <v>174667</v>
      </c>
      <c r="F87" s="15">
        <v>0.19</v>
      </c>
      <c r="G87" s="12">
        <f t="shared" si="11"/>
        <v>33187</v>
      </c>
      <c r="H87" s="12">
        <v>207854</v>
      </c>
      <c r="I87" s="13">
        <f t="shared" si="12"/>
        <v>9353430</v>
      </c>
      <c r="K87" s="11">
        <v>45</v>
      </c>
      <c r="L87" s="16">
        <v>174666</v>
      </c>
      <c r="M87" s="15">
        <v>0.19</v>
      </c>
      <c r="N87" s="12">
        <f t="shared" si="13"/>
        <v>33187</v>
      </c>
      <c r="O87" s="12">
        <f t="shared" si="14"/>
        <v>207853</v>
      </c>
      <c r="P87" s="12">
        <f t="shared" si="15"/>
        <v>9353385</v>
      </c>
      <c r="Q87" s="2" t="b">
        <f t="shared" si="16"/>
        <v>1</v>
      </c>
      <c r="R87" s="2" t="b">
        <f t="shared" si="17"/>
        <v>1</v>
      </c>
      <c r="S87" s="2" t="b">
        <f t="shared" si="18"/>
        <v>1</v>
      </c>
      <c r="T87" s="1" t="s">
        <v>164</v>
      </c>
      <c r="U87" s="2" t="b">
        <f t="shared" si="19"/>
        <v>1</v>
      </c>
    </row>
    <row r="88" spans="1:21" s="2" customFormat="1" ht="15" customHeight="1" thickBot="1" x14ac:dyDescent="0.25">
      <c r="A88" s="9">
        <v>81</v>
      </c>
      <c r="B88" s="19" t="s">
        <v>26</v>
      </c>
      <c r="C88" s="10" t="s">
        <v>7</v>
      </c>
      <c r="D88" s="29">
        <v>5</v>
      </c>
      <c r="E88" s="16">
        <f t="shared" si="10"/>
        <v>136242</v>
      </c>
      <c r="F88" s="15">
        <v>0.19</v>
      </c>
      <c r="G88" s="12">
        <f t="shared" si="11"/>
        <v>25886</v>
      </c>
      <c r="H88" s="12">
        <v>162128</v>
      </c>
      <c r="I88" s="13">
        <f t="shared" si="12"/>
        <v>810640</v>
      </c>
      <c r="K88" s="11">
        <v>5</v>
      </c>
      <c r="L88" s="16">
        <v>136241</v>
      </c>
      <c r="M88" s="15">
        <v>0.19</v>
      </c>
      <c r="N88" s="12">
        <f t="shared" si="13"/>
        <v>25886</v>
      </c>
      <c r="O88" s="12">
        <f t="shared" si="14"/>
        <v>162127</v>
      </c>
      <c r="P88" s="12">
        <f t="shared" si="15"/>
        <v>810635</v>
      </c>
      <c r="Q88" s="2" t="b">
        <f t="shared" si="16"/>
        <v>1</v>
      </c>
      <c r="R88" s="2" t="b">
        <f t="shared" si="17"/>
        <v>1</v>
      </c>
      <c r="S88" s="2" t="b">
        <f t="shared" si="18"/>
        <v>1</v>
      </c>
      <c r="T88" s="1" t="s">
        <v>26</v>
      </c>
      <c r="U88" s="2" t="b">
        <f t="shared" si="19"/>
        <v>1</v>
      </c>
    </row>
    <row r="89" spans="1:21" ht="33.4" customHeight="1" thickBot="1" x14ac:dyDescent="0.25">
      <c r="A89" s="26"/>
      <c r="B89" s="26" t="s">
        <v>167</v>
      </c>
      <c r="C89" s="27"/>
      <c r="D89" s="30">
        <f>SUM(D8:D88)</f>
        <v>4361</v>
      </c>
      <c r="E89" s="27"/>
      <c r="F89" s="27"/>
      <c r="G89" s="27"/>
      <c r="H89" s="28"/>
      <c r="I89" s="14">
        <f>SUM(I7:I88)</f>
        <v>448423790</v>
      </c>
      <c r="K89" s="24">
        <f>SUM(K8:K88)</f>
        <v>4361</v>
      </c>
      <c r="L89" s="20"/>
      <c r="M89" s="20"/>
      <c r="N89" s="20"/>
      <c r="O89" s="20"/>
      <c r="P89" s="22">
        <f>SUM(P7:P88)</f>
        <v>448418194</v>
      </c>
      <c r="Q89" s="1" t="b">
        <f>+P89&lt;=$I$89</f>
        <v>1</v>
      </c>
      <c r="R89" s="1" t="b">
        <f>+D89=K89</f>
        <v>1</v>
      </c>
    </row>
    <row r="92" spans="1:21" x14ac:dyDescent="0.2">
      <c r="P92" s="4">
        <f>+I89-P89</f>
        <v>5596</v>
      </c>
    </row>
  </sheetData>
  <sheetProtection autoFilter="0"/>
  <autoFilter ref="A7:U7" xr:uid="{6DFD8E07-446F-4BF2-B3F7-D6D4FBB26F2F}"/>
  <mergeCells count="6">
    <mergeCell ref="A5:I5"/>
    <mergeCell ref="K1:P1"/>
    <mergeCell ref="A1:I1"/>
    <mergeCell ref="A2:I2"/>
    <mergeCell ref="A3:I3"/>
    <mergeCell ref="A4:I4"/>
  </mergeCells>
  <phoneticPr fontId="5" type="noConversion"/>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6C774-2498-48F9-A5DB-64A0A1FF3369}">
  <dimension ref="A1:U29"/>
  <sheetViews>
    <sheetView showGridLines="0" zoomScale="80" zoomScaleNormal="80" workbookViewId="0">
      <pane ySplit="7" topLeftCell="A8" activePane="bottomLeft" state="frozen"/>
      <selection activeCell="A8" sqref="A8:XFD8"/>
      <selection pane="bottomLeft" activeCell="L42" sqref="L42"/>
    </sheetView>
  </sheetViews>
  <sheetFormatPr baseColWidth="10" defaultColWidth="11" defaultRowHeight="12.75" x14ac:dyDescent="0.2"/>
  <cols>
    <col min="1" max="1" width="10.85546875" style="3" bestFit="1" customWidth="1"/>
    <col min="2" max="2" width="71.7109375" style="17" customWidth="1"/>
    <col min="3" max="3" width="13.28515625" style="3" customWidth="1"/>
    <col min="4" max="4" width="13.42578125" style="1" customWidth="1"/>
    <col min="5" max="5" width="17" style="1" customWidth="1"/>
    <col min="6" max="6" width="13.42578125" style="1" customWidth="1"/>
    <col min="7" max="7" width="18.42578125" style="4" customWidth="1"/>
    <col min="8" max="8" width="20.140625" style="4" customWidth="1"/>
    <col min="9" max="9" width="23" style="4" customWidth="1"/>
    <col min="10" max="10" width="11" style="1" customWidth="1"/>
    <col min="11" max="11" width="13.42578125" style="1" customWidth="1"/>
    <col min="12" max="12" width="17" style="1" customWidth="1"/>
    <col min="13" max="13" width="13.42578125" style="1" customWidth="1"/>
    <col min="14" max="14" width="18.42578125" style="4" customWidth="1"/>
    <col min="15" max="15" width="20.140625" style="4" customWidth="1"/>
    <col min="16" max="16" width="23" style="4" customWidth="1"/>
    <col min="17" max="19" width="12.7109375" style="1" bestFit="1" customWidth="1"/>
    <col min="20" max="20" width="11" style="1"/>
    <col min="21" max="21" width="12.7109375" style="1" bestFit="1" customWidth="1"/>
    <col min="22" max="16384" width="11" style="1"/>
  </cols>
  <sheetData>
    <row r="1" spans="1:21" ht="32.65" customHeight="1" x14ac:dyDescent="0.2">
      <c r="A1" s="43" t="s">
        <v>42</v>
      </c>
      <c r="B1" s="44"/>
      <c r="C1" s="44"/>
      <c r="D1" s="44"/>
      <c r="E1" s="44"/>
      <c r="F1" s="44"/>
      <c r="G1" s="44"/>
      <c r="H1" s="44"/>
      <c r="I1" s="45"/>
      <c r="K1" s="42" t="s">
        <v>166</v>
      </c>
      <c r="L1" s="42"/>
      <c r="M1" s="42"/>
      <c r="N1" s="42"/>
      <c r="O1" s="42"/>
      <c r="P1" s="42"/>
    </row>
    <row r="2" spans="1:21" ht="49.9" hidden="1" customHeight="1" x14ac:dyDescent="0.2">
      <c r="A2" s="46" t="s">
        <v>35</v>
      </c>
      <c r="B2" s="47"/>
      <c r="C2" s="47"/>
      <c r="D2" s="47"/>
      <c r="E2" s="47"/>
      <c r="F2" s="47"/>
      <c r="G2" s="47"/>
      <c r="H2" s="47"/>
      <c r="I2" s="48"/>
      <c r="N2" s="1"/>
      <c r="O2" s="1"/>
      <c r="P2" s="1"/>
    </row>
    <row r="3" spans="1:21" ht="49.9" hidden="1" customHeight="1" x14ac:dyDescent="0.2">
      <c r="A3" s="49" t="s">
        <v>32</v>
      </c>
      <c r="B3" s="50"/>
      <c r="C3" s="50"/>
      <c r="D3" s="50"/>
      <c r="E3" s="50"/>
      <c r="F3" s="50"/>
      <c r="G3" s="50"/>
      <c r="H3" s="50"/>
      <c r="I3" s="51"/>
      <c r="N3" s="1"/>
      <c r="O3" s="1"/>
      <c r="P3" s="1"/>
    </row>
    <row r="4" spans="1:21" ht="49.9" hidden="1" customHeight="1" x14ac:dyDescent="0.2">
      <c r="A4" s="49" t="s">
        <v>33</v>
      </c>
      <c r="B4" s="50"/>
      <c r="C4" s="50"/>
      <c r="D4" s="50"/>
      <c r="E4" s="50"/>
      <c r="F4" s="50"/>
      <c r="G4" s="50"/>
      <c r="H4" s="50"/>
      <c r="I4" s="51"/>
      <c r="N4" s="1"/>
      <c r="O4" s="1"/>
      <c r="P4" s="1"/>
    </row>
    <row r="5" spans="1:21" ht="49.9" hidden="1" customHeight="1" thickBot="1" x14ac:dyDescent="0.25">
      <c r="A5" s="52" t="s">
        <v>34</v>
      </c>
      <c r="B5" s="53"/>
      <c r="C5" s="53"/>
      <c r="D5" s="53"/>
      <c r="E5" s="53"/>
      <c r="F5" s="53"/>
      <c r="G5" s="53"/>
      <c r="H5" s="53"/>
      <c r="I5" s="54"/>
      <c r="N5" s="1"/>
      <c r="O5" s="1"/>
      <c r="P5" s="1"/>
    </row>
    <row r="6" spans="1:21" ht="25.9" customHeight="1" thickBot="1" x14ac:dyDescent="0.25"/>
    <row r="7" spans="1:21" ht="51" x14ac:dyDescent="0.2">
      <c r="A7" s="5" t="s">
        <v>0</v>
      </c>
      <c r="B7" s="18" t="s">
        <v>41</v>
      </c>
      <c r="C7" s="6" t="s">
        <v>1</v>
      </c>
      <c r="D7" s="6" t="s">
        <v>2</v>
      </c>
      <c r="E7" s="6" t="s">
        <v>36</v>
      </c>
      <c r="F7" s="6" t="s">
        <v>3</v>
      </c>
      <c r="G7" s="7" t="s">
        <v>4</v>
      </c>
      <c r="H7" s="7" t="s">
        <v>5</v>
      </c>
      <c r="I7" s="8" t="s">
        <v>6</v>
      </c>
      <c r="K7" s="23" t="s">
        <v>2</v>
      </c>
      <c r="L7" s="23" t="s">
        <v>36</v>
      </c>
      <c r="M7" s="23" t="s">
        <v>3</v>
      </c>
      <c r="N7" s="21" t="s">
        <v>4</v>
      </c>
      <c r="O7" s="21" t="s">
        <v>5</v>
      </c>
      <c r="P7" s="21" t="s">
        <v>6</v>
      </c>
    </row>
    <row r="8" spans="1:21" x14ac:dyDescent="0.2">
      <c r="A8" s="32">
        <v>1</v>
      </c>
      <c r="B8" s="33" t="s">
        <v>45</v>
      </c>
      <c r="C8" s="34" t="s">
        <v>7</v>
      </c>
      <c r="D8" s="35">
        <v>40</v>
      </c>
      <c r="E8" s="36">
        <f t="shared" ref="E8:E25" si="0">+ROUND(H8/1.19,0)</f>
        <v>77144</v>
      </c>
      <c r="F8" s="37">
        <v>0.19</v>
      </c>
      <c r="G8" s="38">
        <f>+ROUND(E8*F8,0)</f>
        <v>14657</v>
      </c>
      <c r="H8" s="38">
        <v>91801</v>
      </c>
      <c r="I8" s="39">
        <f>+H8*D8</f>
        <v>3672040</v>
      </c>
      <c r="K8" s="35">
        <v>40</v>
      </c>
      <c r="L8" s="36">
        <v>77143</v>
      </c>
      <c r="M8" s="37">
        <v>0.19</v>
      </c>
      <c r="N8" s="38">
        <f>+ROUND(L8*M8,0)</f>
        <v>14657</v>
      </c>
      <c r="O8" s="38">
        <f>+L8+N8</f>
        <v>91800</v>
      </c>
      <c r="P8" s="38">
        <f>+O8*K8</f>
        <v>3672000</v>
      </c>
      <c r="Q8" s="1" t="b">
        <f>+L8&lt;=$E8</f>
        <v>1</v>
      </c>
      <c r="R8" s="1" t="b">
        <f>+O8&lt;=$H8</f>
        <v>1</v>
      </c>
      <c r="S8" s="1" t="b">
        <f>+K8=D8</f>
        <v>1</v>
      </c>
      <c r="T8" s="1" t="s">
        <v>45</v>
      </c>
      <c r="U8" s="1" t="b">
        <f>+T8=B8</f>
        <v>1</v>
      </c>
    </row>
    <row r="9" spans="1:21" x14ac:dyDescent="0.2">
      <c r="A9" s="32">
        <v>2</v>
      </c>
      <c r="B9" s="33" t="s">
        <v>46</v>
      </c>
      <c r="C9" s="34" t="s">
        <v>7</v>
      </c>
      <c r="D9" s="35">
        <v>6290</v>
      </c>
      <c r="E9" s="36">
        <f t="shared" si="0"/>
        <v>60671</v>
      </c>
      <c r="F9" s="37">
        <v>0.19</v>
      </c>
      <c r="G9" s="38">
        <f t="shared" ref="G9:G25" si="1">+ROUND(E9*F9,0)</f>
        <v>11527</v>
      </c>
      <c r="H9" s="38">
        <v>72199</v>
      </c>
      <c r="I9" s="39">
        <f t="shared" ref="I9:I25" si="2">+H9*D9</f>
        <v>454131710</v>
      </c>
      <c r="K9" s="35">
        <v>6290</v>
      </c>
      <c r="L9" s="36">
        <v>60670</v>
      </c>
      <c r="M9" s="37">
        <v>0.19</v>
      </c>
      <c r="N9" s="38">
        <f t="shared" ref="N9:N25" si="3">+ROUND(L9*M9,0)</f>
        <v>11527</v>
      </c>
      <c r="O9" s="38">
        <f t="shared" ref="O9:O25" si="4">+L9+N9</f>
        <v>72197</v>
      </c>
      <c r="P9" s="38">
        <f t="shared" ref="P9:P25" si="5">+O9*K9</f>
        <v>454119130</v>
      </c>
      <c r="Q9" s="1" t="b">
        <f t="shared" ref="Q9:Q25" si="6">+L9&lt;=$E9</f>
        <v>1</v>
      </c>
      <c r="R9" s="1" t="b">
        <f t="shared" ref="R9:R25" si="7">+O9&lt;=$H9</f>
        <v>1</v>
      </c>
      <c r="S9" s="1" t="b">
        <f t="shared" ref="S9:S25" si="8">+K9=D9</f>
        <v>1</v>
      </c>
      <c r="T9" s="1" t="s">
        <v>46</v>
      </c>
      <c r="U9" s="1" t="b">
        <f t="shared" ref="U9:U25" si="9">+T9=B9</f>
        <v>1</v>
      </c>
    </row>
    <row r="10" spans="1:21" x14ac:dyDescent="0.2">
      <c r="A10" s="32">
        <v>3</v>
      </c>
      <c r="B10" s="33" t="s">
        <v>47</v>
      </c>
      <c r="C10" s="34" t="s">
        <v>7</v>
      </c>
      <c r="D10" s="35">
        <v>810</v>
      </c>
      <c r="E10" s="36">
        <f t="shared" si="0"/>
        <v>60671</v>
      </c>
      <c r="F10" s="37">
        <v>0.19</v>
      </c>
      <c r="G10" s="38">
        <f t="shared" si="1"/>
        <v>11527</v>
      </c>
      <c r="H10" s="38">
        <v>72199</v>
      </c>
      <c r="I10" s="39">
        <f t="shared" si="2"/>
        <v>58481190</v>
      </c>
      <c r="K10" s="35">
        <v>810</v>
      </c>
      <c r="L10" s="36">
        <v>60670</v>
      </c>
      <c r="M10" s="37">
        <v>0.19</v>
      </c>
      <c r="N10" s="38">
        <f t="shared" si="3"/>
        <v>11527</v>
      </c>
      <c r="O10" s="38">
        <f t="shared" si="4"/>
        <v>72197</v>
      </c>
      <c r="P10" s="38">
        <f t="shared" si="5"/>
        <v>58479570</v>
      </c>
      <c r="Q10" s="1" t="b">
        <f t="shared" si="6"/>
        <v>1</v>
      </c>
      <c r="R10" s="1" t="b">
        <f t="shared" si="7"/>
        <v>1</v>
      </c>
      <c r="S10" s="1" t="b">
        <f t="shared" si="8"/>
        <v>1</v>
      </c>
      <c r="T10" s="1" t="s">
        <v>47</v>
      </c>
      <c r="U10" s="1" t="b">
        <f t="shared" si="9"/>
        <v>1</v>
      </c>
    </row>
    <row r="11" spans="1:21" x14ac:dyDescent="0.2">
      <c r="A11" s="32">
        <v>4</v>
      </c>
      <c r="B11" s="33" t="s">
        <v>48</v>
      </c>
      <c r="C11" s="34" t="s">
        <v>7</v>
      </c>
      <c r="D11" s="35">
        <v>10498</v>
      </c>
      <c r="E11" s="36">
        <f t="shared" si="0"/>
        <v>60671</v>
      </c>
      <c r="F11" s="37">
        <v>0.19</v>
      </c>
      <c r="G11" s="38">
        <f t="shared" si="1"/>
        <v>11527</v>
      </c>
      <c r="H11" s="38">
        <v>72199</v>
      </c>
      <c r="I11" s="39">
        <f t="shared" si="2"/>
        <v>757945102</v>
      </c>
      <c r="K11" s="35">
        <v>10498</v>
      </c>
      <c r="L11" s="36">
        <v>60670</v>
      </c>
      <c r="M11" s="37">
        <v>0.19</v>
      </c>
      <c r="N11" s="38">
        <f t="shared" si="3"/>
        <v>11527</v>
      </c>
      <c r="O11" s="38">
        <f t="shared" si="4"/>
        <v>72197</v>
      </c>
      <c r="P11" s="38">
        <f t="shared" si="5"/>
        <v>757924106</v>
      </c>
      <c r="Q11" s="1" t="b">
        <f t="shared" si="6"/>
        <v>1</v>
      </c>
      <c r="R11" s="1" t="b">
        <f t="shared" si="7"/>
        <v>1</v>
      </c>
      <c r="S11" s="1" t="b">
        <f t="shared" si="8"/>
        <v>1</v>
      </c>
      <c r="T11" s="1" t="s">
        <v>48</v>
      </c>
      <c r="U11" s="1" t="b">
        <f t="shared" si="9"/>
        <v>1</v>
      </c>
    </row>
    <row r="12" spans="1:21" x14ac:dyDescent="0.2">
      <c r="A12" s="32">
        <v>5</v>
      </c>
      <c r="B12" s="33" t="s">
        <v>8</v>
      </c>
      <c r="C12" s="34" t="s">
        <v>9</v>
      </c>
      <c r="D12" s="35">
        <v>20236</v>
      </c>
      <c r="E12" s="36">
        <f t="shared" si="0"/>
        <v>23329</v>
      </c>
      <c r="F12" s="37">
        <v>0.19</v>
      </c>
      <c r="G12" s="38">
        <f t="shared" si="1"/>
        <v>4433</v>
      </c>
      <c r="H12" s="38">
        <v>27762</v>
      </c>
      <c r="I12" s="39">
        <f t="shared" si="2"/>
        <v>561791832</v>
      </c>
      <c r="K12" s="35">
        <v>20236</v>
      </c>
      <c r="L12" s="36">
        <v>23328</v>
      </c>
      <c r="M12" s="37">
        <v>0.19</v>
      </c>
      <c r="N12" s="38">
        <f t="shared" si="3"/>
        <v>4432</v>
      </c>
      <c r="O12" s="38">
        <f t="shared" si="4"/>
        <v>27760</v>
      </c>
      <c r="P12" s="38">
        <f t="shared" si="5"/>
        <v>561751360</v>
      </c>
      <c r="Q12" s="1" t="b">
        <f t="shared" si="6"/>
        <v>1</v>
      </c>
      <c r="R12" s="1" t="b">
        <f t="shared" si="7"/>
        <v>1</v>
      </c>
      <c r="S12" s="1" t="b">
        <f t="shared" si="8"/>
        <v>1</v>
      </c>
      <c r="T12" s="1" t="s">
        <v>8</v>
      </c>
      <c r="U12" s="1" t="b">
        <f t="shared" si="9"/>
        <v>1</v>
      </c>
    </row>
    <row r="13" spans="1:21" x14ac:dyDescent="0.2">
      <c r="A13" s="32">
        <v>6</v>
      </c>
      <c r="B13" s="33" t="s">
        <v>49</v>
      </c>
      <c r="C13" s="34" t="s">
        <v>7</v>
      </c>
      <c r="D13" s="35">
        <v>40</v>
      </c>
      <c r="E13" s="36">
        <f t="shared" si="0"/>
        <v>114471</v>
      </c>
      <c r="F13" s="37">
        <v>0.19</v>
      </c>
      <c r="G13" s="38">
        <f t="shared" si="1"/>
        <v>21749</v>
      </c>
      <c r="H13" s="38">
        <v>136220</v>
      </c>
      <c r="I13" s="39">
        <f t="shared" si="2"/>
        <v>5448800</v>
      </c>
      <c r="K13" s="35">
        <v>40</v>
      </c>
      <c r="L13" s="36">
        <v>114470</v>
      </c>
      <c r="M13" s="37">
        <v>0.19</v>
      </c>
      <c r="N13" s="38">
        <f t="shared" si="3"/>
        <v>21749</v>
      </c>
      <c r="O13" s="38">
        <f t="shared" si="4"/>
        <v>136219</v>
      </c>
      <c r="P13" s="38">
        <f t="shared" si="5"/>
        <v>5448760</v>
      </c>
      <c r="Q13" s="1" t="b">
        <f t="shared" si="6"/>
        <v>1</v>
      </c>
      <c r="R13" s="1" t="b">
        <f t="shared" si="7"/>
        <v>1</v>
      </c>
      <c r="S13" s="1" t="b">
        <f t="shared" si="8"/>
        <v>1</v>
      </c>
      <c r="T13" s="1" t="s">
        <v>49</v>
      </c>
      <c r="U13" s="1" t="b">
        <f t="shared" si="9"/>
        <v>1</v>
      </c>
    </row>
    <row r="14" spans="1:21" x14ac:dyDescent="0.2">
      <c r="A14" s="32">
        <v>7</v>
      </c>
      <c r="B14" s="33" t="s">
        <v>50</v>
      </c>
      <c r="C14" s="34" t="s">
        <v>7</v>
      </c>
      <c r="D14" s="35">
        <v>6290</v>
      </c>
      <c r="E14" s="36">
        <f t="shared" si="0"/>
        <v>47242</v>
      </c>
      <c r="F14" s="37">
        <v>0.19</v>
      </c>
      <c r="G14" s="38">
        <f t="shared" si="1"/>
        <v>8976</v>
      </c>
      <c r="H14" s="38">
        <v>56218</v>
      </c>
      <c r="I14" s="39">
        <f t="shared" si="2"/>
        <v>353611220</v>
      </c>
      <c r="K14" s="35">
        <v>6290</v>
      </c>
      <c r="L14" s="36">
        <v>47241</v>
      </c>
      <c r="M14" s="37">
        <v>0.19</v>
      </c>
      <c r="N14" s="38">
        <f t="shared" si="3"/>
        <v>8976</v>
      </c>
      <c r="O14" s="38">
        <f t="shared" si="4"/>
        <v>56217</v>
      </c>
      <c r="P14" s="38">
        <f t="shared" si="5"/>
        <v>353604930</v>
      </c>
      <c r="Q14" s="1" t="b">
        <f t="shared" si="6"/>
        <v>1</v>
      </c>
      <c r="R14" s="1" t="b">
        <f t="shared" si="7"/>
        <v>1</v>
      </c>
      <c r="S14" s="1" t="b">
        <f t="shared" si="8"/>
        <v>1</v>
      </c>
      <c r="T14" s="1" t="s">
        <v>50</v>
      </c>
      <c r="U14" s="1" t="b">
        <f t="shared" si="9"/>
        <v>1</v>
      </c>
    </row>
    <row r="15" spans="1:21" x14ac:dyDescent="0.2">
      <c r="A15" s="32">
        <v>8</v>
      </c>
      <c r="B15" s="33" t="s">
        <v>51</v>
      </c>
      <c r="C15" s="34" t="s">
        <v>7</v>
      </c>
      <c r="D15" s="35">
        <v>810</v>
      </c>
      <c r="E15" s="36">
        <f t="shared" si="0"/>
        <v>47242</v>
      </c>
      <c r="F15" s="37">
        <v>0.19</v>
      </c>
      <c r="G15" s="38">
        <f t="shared" si="1"/>
        <v>8976</v>
      </c>
      <c r="H15" s="38">
        <v>56218</v>
      </c>
      <c r="I15" s="39">
        <f t="shared" si="2"/>
        <v>45536580</v>
      </c>
      <c r="K15" s="35">
        <v>810</v>
      </c>
      <c r="L15" s="36">
        <v>47241</v>
      </c>
      <c r="M15" s="37">
        <v>0.19</v>
      </c>
      <c r="N15" s="38">
        <f t="shared" si="3"/>
        <v>8976</v>
      </c>
      <c r="O15" s="38">
        <f t="shared" si="4"/>
        <v>56217</v>
      </c>
      <c r="P15" s="38">
        <f t="shared" si="5"/>
        <v>45535770</v>
      </c>
      <c r="Q15" s="1" t="b">
        <f t="shared" si="6"/>
        <v>1</v>
      </c>
      <c r="R15" s="1" t="b">
        <f t="shared" si="7"/>
        <v>1</v>
      </c>
      <c r="S15" s="1" t="b">
        <f t="shared" si="8"/>
        <v>1</v>
      </c>
      <c r="T15" s="1" t="s">
        <v>51</v>
      </c>
      <c r="U15" s="1" t="b">
        <f t="shared" si="9"/>
        <v>1</v>
      </c>
    </row>
    <row r="16" spans="1:21" x14ac:dyDescent="0.2">
      <c r="A16" s="32">
        <v>9</v>
      </c>
      <c r="B16" s="33" t="s">
        <v>52</v>
      </c>
      <c r="C16" s="34" t="s">
        <v>7</v>
      </c>
      <c r="D16" s="35">
        <v>10498</v>
      </c>
      <c r="E16" s="36">
        <f t="shared" si="0"/>
        <v>47242</v>
      </c>
      <c r="F16" s="37">
        <v>0.19</v>
      </c>
      <c r="G16" s="38">
        <f t="shared" si="1"/>
        <v>8976</v>
      </c>
      <c r="H16" s="38">
        <v>56218</v>
      </c>
      <c r="I16" s="39">
        <f t="shared" si="2"/>
        <v>590176564</v>
      </c>
      <c r="K16" s="35">
        <v>10498</v>
      </c>
      <c r="L16" s="36">
        <v>47241</v>
      </c>
      <c r="M16" s="37">
        <v>0.19</v>
      </c>
      <c r="N16" s="38">
        <f t="shared" si="3"/>
        <v>8976</v>
      </c>
      <c r="O16" s="38">
        <f t="shared" si="4"/>
        <v>56217</v>
      </c>
      <c r="P16" s="38">
        <f t="shared" si="5"/>
        <v>590166066</v>
      </c>
      <c r="Q16" s="1" t="b">
        <f t="shared" si="6"/>
        <v>1</v>
      </c>
      <c r="R16" s="1" t="b">
        <f t="shared" si="7"/>
        <v>1</v>
      </c>
      <c r="S16" s="1" t="b">
        <f t="shared" si="8"/>
        <v>1</v>
      </c>
      <c r="T16" s="1" t="s">
        <v>52</v>
      </c>
      <c r="U16" s="1" t="b">
        <f t="shared" si="9"/>
        <v>1</v>
      </c>
    </row>
    <row r="17" spans="1:21" x14ac:dyDescent="0.2">
      <c r="A17" s="32">
        <v>10</v>
      </c>
      <c r="B17" s="33" t="s">
        <v>53</v>
      </c>
      <c r="C17" s="34" t="s">
        <v>7</v>
      </c>
      <c r="D17" s="35">
        <v>40</v>
      </c>
      <c r="E17" s="36">
        <f t="shared" si="0"/>
        <v>64061</v>
      </c>
      <c r="F17" s="37">
        <v>0.19</v>
      </c>
      <c r="G17" s="38">
        <f t="shared" si="1"/>
        <v>12172</v>
      </c>
      <c r="H17" s="38">
        <v>76232</v>
      </c>
      <c r="I17" s="39">
        <f t="shared" si="2"/>
        <v>3049280</v>
      </c>
      <c r="K17" s="35">
        <v>40</v>
      </c>
      <c r="L17" s="36">
        <v>64060</v>
      </c>
      <c r="M17" s="37">
        <v>0.19</v>
      </c>
      <c r="N17" s="38">
        <f t="shared" si="3"/>
        <v>12171</v>
      </c>
      <c r="O17" s="38">
        <f t="shared" si="4"/>
        <v>76231</v>
      </c>
      <c r="P17" s="38">
        <f t="shared" si="5"/>
        <v>3049240</v>
      </c>
      <c r="Q17" s="1" t="b">
        <f t="shared" si="6"/>
        <v>1</v>
      </c>
      <c r="R17" s="1" t="b">
        <f t="shared" si="7"/>
        <v>1</v>
      </c>
      <c r="S17" s="1" t="b">
        <f t="shared" si="8"/>
        <v>1</v>
      </c>
      <c r="T17" s="1" t="s">
        <v>53</v>
      </c>
      <c r="U17" s="1" t="b">
        <f t="shared" si="9"/>
        <v>1</v>
      </c>
    </row>
    <row r="18" spans="1:21" x14ac:dyDescent="0.2">
      <c r="A18" s="32">
        <v>11</v>
      </c>
      <c r="B18" s="33" t="s">
        <v>54</v>
      </c>
      <c r="C18" s="34" t="s">
        <v>7</v>
      </c>
      <c r="D18" s="35">
        <v>1100</v>
      </c>
      <c r="E18" s="36">
        <f t="shared" si="0"/>
        <v>57860</v>
      </c>
      <c r="F18" s="37">
        <v>0.19</v>
      </c>
      <c r="G18" s="38">
        <f t="shared" si="1"/>
        <v>10993</v>
      </c>
      <c r="H18" s="38">
        <v>68853</v>
      </c>
      <c r="I18" s="39">
        <f t="shared" si="2"/>
        <v>75738300</v>
      </c>
      <c r="K18" s="35">
        <v>1100</v>
      </c>
      <c r="L18" s="40">
        <v>57859</v>
      </c>
      <c r="M18" s="37">
        <v>0.19</v>
      </c>
      <c r="N18" s="38">
        <f t="shared" si="3"/>
        <v>10993</v>
      </c>
      <c r="O18" s="38">
        <f t="shared" si="4"/>
        <v>68852</v>
      </c>
      <c r="P18" s="38">
        <f t="shared" si="5"/>
        <v>75737200</v>
      </c>
      <c r="Q18" s="1" t="b">
        <f t="shared" si="6"/>
        <v>1</v>
      </c>
      <c r="R18" s="1" t="b">
        <f t="shared" si="7"/>
        <v>1</v>
      </c>
      <c r="S18" s="1" t="b">
        <f t="shared" si="8"/>
        <v>1</v>
      </c>
      <c r="T18" s="1" t="s">
        <v>54</v>
      </c>
      <c r="U18" s="1" t="b">
        <f t="shared" si="9"/>
        <v>1</v>
      </c>
    </row>
    <row r="19" spans="1:21" x14ac:dyDescent="0.2">
      <c r="A19" s="32">
        <v>12</v>
      </c>
      <c r="B19" s="33" t="s">
        <v>55</v>
      </c>
      <c r="C19" s="34" t="s">
        <v>7</v>
      </c>
      <c r="D19" s="35">
        <v>1000</v>
      </c>
      <c r="E19" s="36">
        <f t="shared" si="0"/>
        <v>111737</v>
      </c>
      <c r="F19" s="37">
        <v>0.19</v>
      </c>
      <c r="G19" s="38">
        <f t="shared" si="1"/>
        <v>21230</v>
      </c>
      <c r="H19" s="38">
        <v>132967</v>
      </c>
      <c r="I19" s="39">
        <f t="shared" si="2"/>
        <v>132967000</v>
      </c>
      <c r="K19" s="35">
        <v>1000</v>
      </c>
      <c r="L19" s="36">
        <v>111736</v>
      </c>
      <c r="M19" s="37">
        <v>0.19</v>
      </c>
      <c r="N19" s="38">
        <f t="shared" si="3"/>
        <v>21230</v>
      </c>
      <c r="O19" s="38">
        <f t="shared" si="4"/>
        <v>132966</v>
      </c>
      <c r="P19" s="38">
        <f t="shared" si="5"/>
        <v>132966000</v>
      </c>
      <c r="Q19" s="1" t="b">
        <f t="shared" si="6"/>
        <v>1</v>
      </c>
      <c r="R19" s="1" t="b">
        <f t="shared" si="7"/>
        <v>1</v>
      </c>
      <c r="S19" s="1" t="b">
        <f t="shared" si="8"/>
        <v>1</v>
      </c>
      <c r="T19" s="1" t="s">
        <v>55</v>
      </c>
      <c r="U19" s="1" t="b">
        <f t="shared" si="9"/>
        <v>1</v>
      </c>
    </row>
    <row r="20" spans="1:21" x14ac:dyDescent="0.2">
      <c r="A20" s="32">
        <v>13</v>
      </c>
      <c r="B20" s="33" t="s">
        <v>11</v>
      </c>
      <c r="C20" s="34" t="s">
        <v>7</v>
      </c>
      <c r="D20" s="35">
        <v>1000</v>
      </c>
      <c r="E20" s="36">
        <f t="shared" si="0"/>
        <v>74386</v>
      </c>
      <c r="F20" s="37">
        <v>0.19</v>
      </c>
      <c r="G20" s="38">
        <f t="shared" si="1"/>
        <v>14133</v>
      </c>
      <c r="H20" s="38">
        <v>88519</v>
      </c>
      <c r="I20" s="39">
        <f t="shared" si="2"/>
        <v>88519000</v>
      </c>
      <c r="K20" s="35">
        <v>1000</v>
      </c>
      <c r="L20" s="36">
        <v>74385</v>
      </c>
      <c r="M20" s="37">
        <v>0.19</v>
      </c>
      <c r="N20" s="38">
        <f t="shared" si="3"/>
        <v>14133</v>
      </c>
      <c r="O20" s="38">
        <f t="shared" si="4"/>
        <v>88518</v>
      </c>
      <c r="P20" s="38">
        <f t="shared" si="5"/>
        <v>88518000</v>
      </c>
      <c r="Q20" s="1" t="b">
        <f t="shared" si="6"/>
        <v>1</v>
      </c>
      <c r="R20" s="1" t="b">
        <f t="shared" si="7"/>
        <v>1</v>
      </c>
      <c r="S20" s="1" t="b">
        <f t="shared" si="8"/>
        <v>1</v>
      </c>
      <c r="T20" s="1" t="s">
        <v>11</v>
      </c>
      <c r="U20" s="1" t="b">
        <f t="shared" si="9"/>
        <v>1</v>
      </c>
    </row>
    <row r="21" spans="1:21" x14ac:dyDescent="0.2">
      <c r="A21" s="32">
        <v>14</v>
      </c>
      <c r="B21" s="33" t="s">
        <v>56</v>
      </c>
      <c r="C21" s="34" t="s">
        <v>7</v>
      </c>
      <c r="D21" s="35">
        <v>950</v>
      </c>
      <c r="E21" s="36">
        <f t="shared" si="0"/>
        <v>26731</v>
      </c>
      <c r="F21" s="37">
        <v>0.19</v>
      </c>
      <c r="G21" s="38">
        <f t="shared" si="1"/>
        <v>5079</v>
      </c>
      <c r="H21" s="38">
        <v>31810</v>
      </c>
      <c r="I21" s="39">
        <f t="shared" si="2"/>
        <v>30219500</v>
      </c>
      <c r="K21" s="35">
        <v>950</v>
      </c>
      <c r="L21" s="36">
        <v>26730</v>
      </c>
      <c r="M21" s="37">
        <v>0.19</v>
      </c>
      <c r="N21" s="38">
        <f t="shared" si="3"/>
        <v>5079</v>
      </c>
      <c r="O21" s="38">
        <f t="shared" si="4"/>
        <v>31809</v>
      </c>
      <c r="P21" s="38">
        <f t="shared" si="5"/>
        <v>30218550</v>
      </c>
      <c r="Q21" s="1" t="b">
        <f t="shared" si="6"/>
        <v>1</v>
      </c>
      <c r="R21" s="1" t="b">
        <f t="shared" si="7"/>
        <v>1</v>
      </c>
      <c r="S21" s="1" t="b">
        <f t="shared" si="8"/>
        <v>1</v>
      </c>
      <c r="T21" s="1" t="s">
        <v>56</v>
      </c>
      <c r="U21" s="1" t="b">
        <f t="shared" si="9"/>
        <v>1</v>
      </c>
    </row>
    <row r="22" spans="1:21" x14ac:dyDescent="0.2">
      <c r="A22" s="32">
        <v>15</v>
      </c>
      <c r="B22" s="33" t="s">
        <v>57</v>
      </c>
      <c r="C22" s="34" t="s">
        <v>7</v>
      </c>
      <c r="D22" s="35">
        <v>600</v>
      </c>
      <c r="E22" s="36">
        <f t="shared" si="0"/>
        <v>26936</v>
      </c>
      <c r="F22" s="37">
        <v>0.19</v>
      </c>
      <c r="G22" s="38">
        <f t="shared" si="1"/>
        <v>5118</v>
      </c>
      <c r="H22" s="38">
        <v>32054</v>
      </c>
      <c r="I22" s="39">
        <f t="shared" si="2"/>
        <v>19232400</v>
      </c>
      <c r="K22" s="35">
        <v>600</v>
      </c>
      <c r="L22" s="36">
        <v>26935</v>
      </c>
      <c r="M22" s="37">
        <v>0.19</v>
      </c>
      <c r="N22" s="38">
        <f t="shared" si="3"/>
        <v>5118</v>
      </c>
      <c r="O22" s="38">
        <f t="shared" si="4"/>
        <v>32053</v>
      </c>
      <c r="P22" s="38">
        <f t="shared" si="5"/>
        <v>19231800</v>
      </c>
      <c r="Q22" s="1" t="b">
        <f t="shared" si="6"/>
        <v>1</v>
      </c>
      <c r="R22" s="1" t="b">
        <f t="shared" si="7"/>
        <v>1</v>
      </c>
      <c r="S22" s="1" t="b">
        <f t="shared" si="8"/>
        <v>1</v>
      </c>
      <c r="T22" s="1" t="s">
        <v>57</v>
      </c>
      <c r="U22" s="1" t="b">
        <f t="shared" si="9"/>
        <v>1</v>
      </c>
    </row>
    <row r="23" spans="1:21" x14ac:dyDescent="0.2">
      <c r="A23" s="32">
        <v>16</v>
      </c>
      <c r="B23" s="33" t="s">
        <v>58</v>
      </c>
      <c r="C23" s="34" t="s">
        <v>7</v>
      </c>
      <c r="D23" s="35">
        <v>310</v>
      </c>
      <c r="E23" s="36">
        <f t="shared" si="0"/>
        <v>57860</v>
      </c>
      <c r="F23" s="37">
        <v>0.19</v>
      </c>
      <c r="G23" s="38">
        <f t="shared" si="1"/>
        <v>10993</v>
      </c>
      <c r="H23" s="38">
        <v>68853</v>
      </c>
      <c r="I23" s="39">
        <f t="shared" si="2"/>
        <v>21344430</v>
      </c>
      <c r="K23" s="35">
        <v>310</v>
      </c>
      <c r="L23" s="40">
        <v>57859</v>
      </c>
      <c r="M23" s="37">
        <v>0.19</v>
      </c>
      <c r="N23" s="38">
        <f t="shared" si="3"/>
        <v>10993</v>
      </c>
      <c r="O23" s="38">
        <f t="shared" si="4"/>
        <v>68852</v>
      </c>
      <c r="P23" s="38">
        <f t="shared" si="5"/>
        <v>21344120</v>
      </c>
      <c r="Q23" s="1" t="b">
        <f t="shared" si="6"/>
        <v>1</v>
      </c>
      <c r="R23" s="1" t="b">
        <f t="shared" si="7"/>
        <v>1</v>
      </c>
      <c r="S23" s="1" t="b">
        <f t="shared" si="8"/>
        <v>1</v>
      </c>
      <c r="T23" s="1" t="s">
        <v>58</v>
      </c>
      <c r="U23" s="1" t="b">
        <f t="shared" si="9"/>
        <v>1</v>
      </c>
    </row>
    <row r="24" spans="1:21" x14ac:dyDescent="0.2">
      <c r="A24" s="32">
        <v>17</v>
      </c>
      <c r="B24" s="33" t="s">
        <v>59</v>
      </c>
      <c r="C24" s="34" t="s">
        <v>7</v>
      </c>
      <c r="D24" s="35">
        <v>310</v>
      </c>
      <c r="E24" s="36">
        <f t="shared" si="0"/>
        <v>29412</v>
      </c>
      <c r="F24" s="37">
        <v>0.19</v>
      </c>
      <c r="G24" s="38">
        <f t="shared" si="1"/>
        <v>5588</v>
      </c>
      <c r="H24" s="38">
        <v>35000</v>
      </c>
      <c r="I24" s="39">
        <f t="shared" si="2"/>
        <v>10850000</v>
      </c>
      <c r="K24" s="35">
        <v>310</v>
      </c>
      <c r="L24" s="36">
        <v>29411</v>
      </c>
      <c r="M24" s="37">
        <v>0.19</v>
      </c>
      <c r="N24" s="38">
        <f t="shared" si="3"/>
        <v>5588</v>
      </c>
      <c r="O24" s="38">
        <f t="shared" si="4"/>
        <v>34999</v>
      </c>
      <c r="P24" s="38">
        <f t="shared" si="5"/>
        <v>10849690</v>
      </c>
      <c r="Q24" s="1" t="b">
        <f t="shared" si="6"/>
        <v>1</v>
      </c>
      <c r="R24" s="1" t="b">
        <f t="shared" si="7"/>
        <v>1</v>
      </c>
      <c r="S24" s="1" t="b">
        <f t="shared" si="8"/>
        <v>1</v>
      </c>
      <c r="T24" s="1" t="s">
        <v>59</v>
      </c>
      <c r="U24" s="1" t="b">
        <f t="shared" si="9"/>
        <v>1</v>
      </c>
    </row>
    <row r="25" spans="1:21" ht="13.5" thickBot="1" x14ac:dyDescent="0.25">
      <c r="A25" s="32">
        <v>18</v>
      </c>
      <c r="B25" s="33" t="s">
        <v>11</v>
      </c>
      <c r="C25" s="34" t="s">
        <v>7</v>
      </c>
      <c r="D25" s="41">
        <v>310</v>
      </c>
      <c r="E25" s="36">
        <f t="shared" si="0"/>
        <v>74386</v>
      </c>
      <c r="F25" s="37">
        <v>0.19</v>
      </c>
      <c r="G25" s="38">
        <f t="shared" si="1"/>
        <v>14133</v>
      </c>
      <c r="H25" s="38">
        <v>88519</v>
      </c>
      <c r="I25" s="39">
        <f t="shared" si="2"/>
        <v>27440890</v>
      </c>
      <c r="K25" s="35">
        <v>310</v>
      </c>
      <c r="L25" s="36">
        <v>74385</v>
      </c>
      <c r="M25" s="37">
        <v>0.19</v>
      </c>
      <c r="N25" s="38">
        <f t="shared" si="3"/>
        <v>14133</v>
      </c>
      <c r="O25" s="38">
        <f t="shared" si="4"/>
        <v>88518</v>
      </c>
      <c r="P25" s="38">
        <f t="shared" si="5"/>
        <v>27440580</v>
      </c>
      <c r="Q25" s="1" t="b">
        <f t="shared" si="6"/>
        <v>1</v>
      </c>
      <c r="R25" s="1" t="b">
        <f t="shared" si="7"/>
        <v>1</v>
      </c>
      <c r="S25" s="1" t="b">
        <f t="shared" si="8"/>
        <v>1</v>
      </c>
      <c r="T25" s="1" t="s">
        <v>11</v>
      </c>
      <c r="U25" s="1" t="b">
        <f t="shared" si="9"/>
        <v>1</v>
      </c>
    </row>
    <row r="26" spans="1:21" ht="33.4" customHeight="1" thickBot="1" x14ac:dyDescent="0.25">
      <c r="A26" s="26"/>
      <c r="B26" s="26" t="s">
        <v>31</v>
      </c>
      <c r="C26" s="27"/>
      <c r="D26" s="30">
        <f>SUM(D8:D25)</f>
        <v>61132</v>
      </c>
      <c r="E26" s="27"/>
      <c r="F26" s="27"/>
      <c r="G26" s="27"/>
      <c r="H26" s="28"/>
      <c r="I26" s="14">
        <f>SUM(I7:I25)</f>
        <v>3240155838</v>
      </c>
      <c r="K26" s="24">
        <f>SUM(K8:K25)</f>
        <v>61132</v>
      </c>
      <c r="L26" s="25"/>
      <c r="M26" s="25"/>
      <c r="N26" s="25"/>
      <c r="O26" s="25"/>
      <c r="P26" s="22">
        <f>SUM(P7:P25)</f>
        <v>3240056872</v>
      </c>
      <c r="Q26" s="1" t="b">
        <f>+P26&lt;=$I$26</f>
        <v>1</v>
      </c>
      <c r="R26" s="1" t="b">
        <f>+$D$26=K26</f>
        <v>1</v>
      </c>
    </row>
    <row r="28" spans="1:21" ht="13.5" thickBot="1" x14ac:dyDescent="0.25"/>
    <row r="29" spans="1:21" ht="13.5" thickBot="1" x14ac:dyDescent="0.25">
      <c r="P29" s="31">
        <f>+I26-P26</f>
        <v>98966</v>
      </c>
    </row>
  </sheetData>
  <sheetProtection autoFilter="0"/>
  <autoFilter ref="A7:U7" xr:uid="{54C6C774-2498-48F9-A5DB-64A0A1FF3369}"/>
  <mergeCells count="6">
    <mergeCell ref="A5:I5"/>
    <mergeCell ref="K1:P1"/>
    <mergeCell ref="A1:I1"/>
    <mergeCell ref="A2:I2"/>
    <mergeCell ref="A3:I3"/>
    <mergeCell ref="A4:I4"/>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Osorio Gaviria</dc:creator>
  <cp:lastModifiedBy>Diego Alejandro Osorio Gaviria</cp:lastModifiedBy>
  <dcterms:created xsi:type="dcterms:W3CDTF">2025-06-04T20:34:33Z</dcterms:created>
  <dcterms:modified xsi:type="dcterms:W3CDTF">2025-07-23T14:45:35Z</dcterms:modified>
</cp:coreProperties>
</file>