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ma\OneDrive\Desktop\ART\convenios\TARRA\PROCESO PGN\DOCUMENTOS PARA RADICAR EL TARRA\documentos ultimos vigencias futuras\"/>
    </mc:Choice>
  </mc:AlternateContent>
  <xr:revisionPtr revIDLastSave="0" documentId="13_ncr:1_{92A25FE7-540D-48F4-BDFC-66F846C08DD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de Riesgos" sheetId="2" r:id="rId1"/>
  </sheets>
  <definedNames>
    <definedName name="_xlnm._FilterDatabase" localSheetId="0" hidden="1">'Matriz de Riesgos'!$A$5:$AB$28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2" i="2" l="1"/>
  <c r="V32" i="2" s="1"/>
  <c r="S32" i="2"/>
  <c r="Q32" i="2"/>
  <c r="U33" i="2"/>
  <c r="V33" i="2" s="1"/>
  <c r="S33" i="2"/>
  <c r="Q33" i="2"/>
  <c r="L33" i="2"/>
  <c r="M33" i="2" s="1"/>
  <c r="J33" i="2"/>
  <c r="H33" i="2"/>
  <c r="U31" i="2"/>
  <c r="V31" i="2" s="1"/>
  <c r="S31" i="2"/>
  <c r="Q31" i="2"/>
  <c r="L31" i="2"/>
  <c r="M31" i="2" s="1"/>
  <c r="J31" i="2"/>
  <c r="H31" i="2"/>
  <c r="U30" i="2"/>
  <c r="V30" i="2" s="1"/>
  <c r="S30" i="2"/>
  <c r="Q30" i="2"/>
  <c r="L30" i="2"/>
  <c r="M30" i="2" s="1"/>
  <c r="J30" i="2"/>
  <c r="H30" i="2"/>
  <c r="U29" i="2"/>
  <c r="V29" i="2" s="1"/>
  <c r="S29" i="2"/>
  <c r="Q29" i="2"/>
  <c r="L29" i="2"/>
  <c r="M29" i="2" s="1"/>
  <c r="J29" i="2"/>
  <c r="H29" i="2"/>
  <c r="M15" i="2"/>
  <c r="U14" i="2"/>
  <c r="V14" i="2" s="1"/>
  <c r="S14" i="2"/>
  <c r="Q14" i="2"/>
  <c r="L14" i="2"/>
  <c r="M14" i="2" s="1"/>
  <c r="J14" i="2"/>
  <c r="H14" i="2"/>
  <c r="U13" i="2"/>
  <c r="V13" i="2" s="1"/>
  <c r="S13" i="2"/>
  <c r="Q13" i="2"/>
  <c r="L13" i="2"/>
  <c r="M13" i="2" s="1"/>
  <c r="J13" i="2"/>
  <c r="H13" i="2"/>
  <c r="S12" i="2"/>
  <c r="U12" i="2"/>
  <c r="V12" i="2" s="1"/>
  <c r="Q12" i="2"/>
  <c r="Q16" i="2"/>
  <c r="V8" i="2"/>
  <c r="V9" i="2"/>
  <c r="V10" i="2"/>
  <c r="M8" i="2"/>
  <c r="M9" i="2"/>
  <c r="M11" i="2"/>
  <c r="M12" i="2"/>
  <c r="L16" i="2"/>
  <c r="M16" i="2" s="1"/>
  <c r="U11" i="2"/>
  <c r="V11" i="2" s="1"/>
  <c r="S11" i="2"/>
  <c r="Q11" i="2"/>
  <c r="H10" i="2" l="1"/>
  <c r="J10" i="2"/>
  <c r="L10" i="2"/>
  <c r="M10" i="2" s="1"/>
  <c r="Q10" i="2"/>
  <c r="S10" i="2"/>
  <c r="H9" i="2"/>
  <c r="H16" i="2"/>
  <c r="H18" i="2"/>
  <c r="H19" i="2"/>
  <c r="H20" i="2"/>
  <c r="H21" i="2"/>
  <c r="H22" i="2"/>
  <c r="H23" i="2"/>
  <c r="H24" i="2"/>
  <c r="H25" i="2"/>
  <c r="H26" i="2"/>
  <c r="H27" i="2"/>
  <c r="H28" i="2"/>
  <c r="S26" i="2"/>
  <c r="U26" i="2"/>
  <c r="V26" i="2" s="1"/>
  <c r="Q26" i="2"/>
  <c r="J26" i="2"/>
  <c r="L26" i="2"/>
  <c r="M26" i="2" s="1"/>
  <c r="U28" i="2"/>
  <c r="V28" i="2" s="1"/>
  <c r="S28" i="2"/>
  <c r="Q28" i="2"/>
  <c r="L28" i="2"/>
  <c r="M28" i="2" s="1"/>
  <c r="J28" i="2"/>
  <c r="U27" i="2"/>
  <c r="V27" i="2" s="1"/>
  <c r="S27" i="2"/>
  <c r="Q27" i="2"/>
  <c r="L27" i="2"/>
  <c r="M27" i="2" s="1"/>
  <c r="J27" i="2"/>
  <c r="S16" i="2"/>
  <c r="S18" i="2"/>
  <c r="S19" i="2"/>
  <c r="S20" i="2"/>
  <c r="S21" i="2"/>
  <c r="S22" i="2"/>
  <c r="S23" i="2"/>
  <c r="S24" i="2"/>
  <c r="S25" i="2"/>
  <c r="Q18" i="2"/>
  <c r="Q19" i="2"/>
  <c r="Q20" i="2"/>
  <c r="Q21" i="2"/>
  <c r="Q22" i="2"/>
  <c r="Q23" i="2"/>
  <c r="Q24" i="2"/>
  <c r="Q25" i="2"/>
  <c r="S9" i="2"/>
  <c r="Q9" i="2"/>
  <c r="J16" i="2"/>
  <c r="J18" i="2"/>
  <c r="J19" i="2"/>
  <c r="J20" i="2"/>
  <c r="J21" i="2"/>
  <c r="J22" i="2"/>
  <c r="J23" i="2"/>
  <c r="J24" i="2"/>
  <c r="J25" i="2"/>
  <c r="J9" i="2"/>
  <c r="U18" i="2"/>
  <c r="V18" i="2" s="1"/>
  <c r="U16" i="2"/>
  <c r="V16" i="2" s="1"/>
  <c r="L18" i="2"/>
  <c r="M18" i="2" s="1"/>
  <c r="L19" i="2"/>
  <c r="M19" i="2" s="1"/>
  <c r="L20" i="2"/>
  <c r="M20" i="2" s="1"/>
  <c r="L21" i="2"/>
  <c r="M21" i="2" s="1"/>
  <c r="L22" i="2"/>
  <c r="M22" i="2" s="1"/>
  <c r="L23" i="2"/>
  <c r="M23" i="2" s="1"/>
  <c r="L24" i="2"/>
  <c r="M24" i="2" s="1"/>
  <c r="L25" i="2"/>
  <c r="M25" i="2" s="1"/>
  <c r="U25" i="2"/>
  <c r="V25" i="2" s="1"/>
  <c r="U24" i="2"/>
  <c r="V24" i="2" s="1"/>
  <c r="U23" i="2"/>
  <c r="V23" i="2" s="1"/>
  <c r="U22" i="2"/>
  <c r="V22" i="2" s="1"/>
  <c r="U21" i="2"/>
  <c r="V21" i="2" s="1"/>
  <c r="U20" i="2"/>
  <c r="V20" i="2" s="1"/>
  <c r="U19" i="2"/>
  <c r="V19" i="2" s="1"/>
</calcChain>
</file>

<file path=xl/sharedStrings.xml><?xml version="1.0" encoding="utf-8"?>
<sst xmlns="http://schemas.openxmlformats.org/spreadsheetml/2006/main" count="436" uniqueCount="234">
  <si>
    <t>No</t>
  </si>
  <si>
    <t>Clase</t>
  </si>
  <si>
    <t>Fuente</t>
  </si>
  <si>
    <t>Etapa</t>
  </si>
  <si>
    <t xml:space="preserve">Tipo </t>
  </si>
  <si>
    <t>Descripción (Que puede pasar y como puede ocurrir)</t>
  </si>
  <si>
    <t>Consecuencia de ocurrencia del evento</t>
  </si>
  <si>
    <t>Probabilidad</t>
  </si>
  <si>
    <t>Impacto</t>
  </si>
  <si>
    <t>Valoración</t>
  </si>
  <si>
    <t>Categoría</t>
  </si>
  <si>
    <t>¿A Quien Se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</si>
  <si>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</si>
  <si>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</si>
  <si>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</si>
  <si>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</si>
  <si>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En Que Se Inicia El Tratamiento</t>
  </si>
  <si>
    <t>Fecha En Que Se Completa El Tratamiento</t>
  </si>
  <si>
    <t>¿Cómo Se Realiza El Monitoreo?</t>
  </si>
  <si>
    <t>Periodicidad</t>
  </si>
  <si>
    <t>Categoria</t>
  </si>
  <si>
    <t>valoracion</t>
  </si>
  <si>
    <t>General</t>
  </si>
  <si>
    <t>Externo</t>
  </si>
  <si>
    <t>X</t>
  </si>
  <si>
    <t>NO</t>
  </si>
  <si>
    <t>Interno</t>
  </si>
  <si>
    <t>Ejecución</t>
  </si>
  <si>
    <t>SI</t>
  </si>
  <si>
    <t xml:space="preserve">MATRIZ DE RIESGOS </t>
  </si>
  <si>
    <t>PARTE I RIESGO POSIBLE Y CONSECUENCIAS DERIVADAS DEL RIEGOS</t>
  </si>
  <si>
    <t>PARTE II SOLUCION DERIVADA PARA EL RIESGO</t>
  </si>
  <si>
    <t>Monitoreo Y Revisión  - Seguimiento</t>
  </si>
  <si>
    <t>Desde la suscripción del acta de inicio del contrato</t>
  </si>
  <si>
    <t>Semanal</t>
  </si>
  <si>
    <t>Especifico</t>
  </si>
  <si>
    <t>Planeación</t>
  </si>
  <si>
    <t>Jurídico</t>
  </si>
  <si>
    <t>ART</t>
  </si>
  <si>
    <t>Administrativo</t>
  </si>
  <si>
    <t>si</t>
  </si>
  <si>
    <t>cuando se detecte la inconsistencia</t>
  </si>
  <si>
    <t>etapa precontractual, antes del cierre</t>
  </si>
  <si>
    <t>Seguimiento por parte del interventor</t>
  </si>
  <si>
    <t>Diario</t>
  </si>
  <si>
    <t>Social</t>
  </si>
  <si>
    <t>Contratista de Interventoría</t>
  </si>
  <si>
    <t>Cada vez que sea requerido</t>
  </si>
  <si>
    <t>interno</t>
  </si>
  <si>
    <t>En el momento en que sea detectado</t>
  </si>
  <si>
    <t>Financiero</t>
  </si>
  <si>
    <t>Técnico / Social / Ambiental</t>
  </si>
  <si>
    <t>Revisión de programación semanal; Debe darle solucion a la problemática.</t>
  </si>
  <si>
    <t>Puede        generar        modificaciones significativas en el alcance del contrato por     haber     cambios     significativos, modificacion  de  presupuesto  y  posible modificacion de la programacion de obra establecida. Cambios en especifiaciones tecnicas.</t>
  </si>
  <si>
    <t>máximo una semana despúes de ser detectado</t>
  </si>
  <si>
    <t>Eventos de la Naturaleza</t>
  </si>
  <si>
    <t>Se realizara un seguimiento diario hasta que sea subsanada la problemática.</t>
  </si>
  <si>
    <t xml:space="preserve">Busqueda de alernativas de transporte adicionales, implementar estrategias como abasteciimiento prematuro de materiales, aseguramiento de transporte con empresas particulares del sector </t>
  </si>
  <si>
    <t>OBJETO: Realizar los estudios, diseños, y construcción de la infraestructura de Educación Superior de la Subregión del Catatumbo, en el marco de los programas de desarrollo con enfoque territorial – PDET.</t>
  </si>
  <si>
    <t>desde que se detecta el evento</t>
  </si>
  <si>
    <t>hasta que se supere el evento</t>
  </si>
  <si>
    <t>Biologico</t>
  </si>
  <si>
    <t>Endemia o Pandemia</t>
  </si>
  <si>
    <t>Elaboración e implementación de protocolos de bioseguridad para la adecuada ejecución de obra.
Implementación de trabajo virtual para el personal de carácter administrativo.</t>
  </si>
  <si>
    <t>Desde el inicio de la Fase I</t>
  </si>
  <si>
    <t>Sobrecostos en la ejecución del contrato debido a la estimación errada de los costos y/o gastos inherentes a la ejecución del mismo y/o estimación errada de los Análisis de Precios Unitarios por parte del contratista</t>
  </si>
  <si>
    <t>Contratista de Obra
Contratista de Interventoría
Superevisión de la Interventoría</t>
  </si>
  <si>
    <t>Jurídico/Técnico</t>
  </si>
  <si>
    <t>MUNICIPIO</t>
  </si>
  <si>
    <t>Improbable</t>
  </si>
  <si>
    <t>Menor</t>
  </si>
  <si>
    <t>Riesgo Bajo</t>
  </si>
  <si>
    <t>Raro</t>
  </si>
  <si>
    <t>contratación</t>
  </si>
  <si>
    <t>fecha de remision de la minuta del convenio para su perfeccionamiento</t>
  </si>
  <si>
    <t>Una vez se firme el convenio</t>
  </si>
  <si>
    <t xml:space="preserve">Retrasos o demoras en el perfeccionamiento del convenio </t>
  </si>
  <si>
    <t>Posible</t>
  </si>
  <si>
    <t>Moderado</t>
  </si>
  <si>
    <t>Riesgo Medio</t>
  </si>
  <si>
    <t>Técnico / Social</t>
  </si>
  <si>
    <t>Jurídico / tecnico</t>
  </si>
  <si>
    <t>Insignificante</t>
  </si>
  <si>
    <t>No implementación  o ejecución inadecuada de los espacios de participacion comunitaria</t>
  </si>
  <si>
    <t>Retrasos en la entrega de informes relacionados con la ejecución del convenio</t>
  </si>
  <si>
    <t>Presentación de situaciones de fuerza mayor o caso fortuito que afecten los plazos del convenio (Terremotos,    huracanes,    inundaciones, deslizamientos  exorbitantes,  vientos  exorbitantes, incendios  no  provocados y/o  demás fuerzas  de la naturaleza.)</t>
  </si>
  <si>
    <t>Posibles alteraciones en los alcances de los    trabajos,    desbalance    financiero, alteración   de   calidad   de los   productos, incumplimiento   del plazo y cronograma general.</t>
  </si>
  <si>
    <t>Retrasos en el incio de la contratación derivada del convenio, afectación del plazo del convenio y logro del objetivo</t>
  </si>
  <si>
    <t>Afecta el plazo del convenio e impide el inicio de ejecucion de obra derivada del convenio.</t>
  </si>
  <si>
    <t>Incorformidades y conflictos en el territorio por parte de los beneficiarios directos e indirectos del proyecto.</t>
  </si>
  <si>
    <t>Incumplimiento del convenio y posibles sanciones</t>
  </si>
  <si>
    <t>Afectación del plazo del convenio e imposibilidad de ejecución de contratos derivados</t>
  </si>
  <si>
    <t>Afecta el plazo del convenio y su financiación</t>
  </si>
  <si>
    <t xml:space="preserve">Afectación del plazo del convenio, en la ejecución proyectada del Plan Operativo,  Posible incumplimiento del convenio </t>
  </si>
  <si>
    <t>Posible incumplimiento del convenio; desatención a normas de obligatorio cumolimiento, afectación a principios de contratación púbica</t>
  </si>
  <si>
    <t>Se establecen plazos perentorios para el perfeccionamiento del convenio</t>
  </si>
  <si>
    <t>Seguimiento por parte de la supervisión del convenio para que se de cumplimiento al POA aprobado para la ejecución del convenio</t>
  </si>
  <si>
    <t>Seguimiento por parte de la supervisión del convenio para que se de cumplimiento a las obligaciones pactadas en el convenio</t>
  </si>
  <si>
    <t xml:space="preserve">Retrasos en el inicio del convenio y afectación en el logro de los objetivos y satisfaccion de la necesidad </t>
  </si>
  <si>
    <t>etapa precontractual y contractual</t>
  </si>
  <si>
    <t>Mensual</t>
  </si>
  <si>
    <t>Desde la aprobación del POA del convenio</t>
  </si>
  <si>
    <t>Crear una plan de contigencia que tenga como objetivo volver a publicar rapidamente los procesos de selección contractual o definir la alternativa que corresponda para superar el atraso.</t>
  </si>
  <si>
    <t>SUPERVISOR DEL CONVENIO MUNICIPIO</t>
  </si>
  <si>
    <t>Desde el cierre de cada proceso contractual</t>
  </si>
  <si>
    <t xml:space="preserve">Seguimiento por parte del supervisor del convenio por parte del Municipio </t>
  </si>
  <si>
    <t>Desde el inicio de los procesos precontractuales</t>
  </si>
  <si>
    <t xml:space="preserve">Hasta aprobación del plan de contingencia </t>
  </si>
  <si>
    <t>Hasta la finalización de los contratos</t>
  </si>
  <si>
    <t>SUPERVISOR DEL CONVENIO MUNICIPIO y ART</t>
  </si>
  <si>
    <t>Hasta la adjudicación de los contratos</t>
  </si>
  <si>
    <t>Desde el inicio de la ejecución de los contratos derivados</t>
  </si>
  <si>
    <t>hasta el comité de seguimiento de cierre definido en el anexo técnico</t>
  </si>
  <si>
    <t>De acuerdo a la programacion del POA</t>
  </si>
  <si>
    <t>Una vez terminada la etapa I</t>
  </si>
  <si>
    <t>Orden público: Posible ocurrencia de actos terroristas, paros, huelgas, manifestaciones, disturbios y demás que afecten el orden público y se ubiquen en las zonas de influencia de las obras</t>
  </si>
  <si>
    <t xml:space="preserve">Afectación del plazo del convenio (reprogramación del cronograma) e imposibilidad de ejecución de contratos derivados; daños en obras </t>
  </si>
  <si>
    <t>Es responsabilidad del contratista de obra e interventor informar a la entidad contratante la novedad de afectación del orden público; por su lado, el Municipio, solicitará a las autoridades competentes para que se garantice la seguridad de los trabajadores. Suspensión de obra</t>
  </si>
  <si>
    <t>Contratista Obra, interventor y Municipio, supervisor Municipio</t>
  </si>
  <si>
    <t>Al inicio de la situación de afectación del orden público</t>
  </si>
  <si>
    <t>A la terminación de la ocurrencia del evento</t>
  </si>
  <si>
    <t>A partir del informe del contratista de obra e interventoria se determinan las aciones a seguir para procurar la menor afectación al proyecto</t>
  </si>
  <si>
    <t>Cuando se presente el evento</t>
  </si>
  <si>
    <t>Genera dificultades en el proceso de seguimiento, vigilancia y control e impide la generación de reportes a la ART y la entidad territorial hacia agentes internos o externos (entes de control). Posible incumplimiento de obligaciones del convenio</t>
  </si>
  <si>
    <t>Supervisor convenio Municipio</t>
  </si>
  <si>
    <t>Una vez se cumplan los plazos definidos para la entrega de informes o al envío del requerimiento</t>
  </si>
  <si>
    <t>En los periodos definidos en el anexo técnico del convenio</t>
  </si>
  <si>
    <t>Cuando se cumplan los plazos definidos en el anexo técnico o el conferido por el ente de control</t>
  </si>
  <si>
    <t xml:space="preserve">Afectación del plazo y cronograma del convenio e imposibilidad de ejecución de contratos derivados. </t>
  </si>
  <si>
    <t>Contratista Obra derivado</t>
  </si>
  <si>
    <t xml:space="preserve">Realizar seguimiento adecuado a la generación de los informes y entregables pactados  en el convenio </t>
  </si>
  <si>
    <t>Expedición y/o modificación de normas. Ocurre por cambios normativos o por la expedición de normas técnicas o tributarias con posterioridad al inicio del convenio o de los contratos derivados</t>
  </si>
  <si>
    <t>Regulatorio</t>
  </si>
  <si>
    <t>Revisión de los cambios sustanciales de normas que se produzcan y que puedan afectar el normal desarrollo del convenio o de los contratos derivados</t>
  </si>
  <si>
    <t>En el momento que se expidan las normatividad</t>
  </si>
  <si>
    <t>A la terminación del convenio y de los contratos</t>
  </si>
  <si>
    <t>Seguimiento   por   parte   del   Interventor   de Contrato de obra y del supervisor del convenio por parte del Municipio</t>
  </si>
  <si>
    <t>Para  la  aprobacion  de  una  suspensión  del  contrato y/o convenio  se deberá presentar    los    respectivos    soportes    que    la    justifiquen. Adicionalmente deberá presentar una re programacion del POA acompañada de las medidas complementarias  a adoptarse para recuperar  el plazo</t>
  </si>
  <si>
    <t>Contratista de Interventoría; supervisor del convenio por parte del Municipio y de ART</t>
  </si>
  <si>
    <t>En   el   momento   en   que   sea presentada     la     solicitud     de suspensión del Contratista de obra y /o del supervisor del convenio por parte del municipio</t>
  </si>
  <si>
    <t>Cuando  se superen las circunstancias que generan la suspensión y se reinicia la ejecución(de los contratos derivados o del convenio)</t>
  </si>
  <si>
    <t>En   el   momento   en   que   sea presentada     la     solicitud     de prórroga del Contratista de obra y /o del supervisor del convenio por parte del municipio</t>
  </si>
  <si>
    <t>Cuando se perfeccione la minuta de próorga de los contratos derivados y/o convenio</t>
  </si>
  <si>
    <t>Para  la  aprobación  de  una  Prórroga  de los  contratos y/o convenios  se deberá presentar    los    respectivos    soportes    que    la    justifiquen. Adicionalmente deberá presentar una re programacion del POA</t>
  </si>
  <si>
    <t>Demoras en el trámite y expedición de las licencias  y/o permisos ambientales u otras licencias necesarias para la ejecución del contrato de obra (derivado del convenio)</t>
  </si>
  <si>
    <t>Efectuar seguimiento a la radicación del trámite administrativo ante la Corporación autonoma; hacer seguimiento a las subsanaciones requeridas por la Corporación autonoma. Suspensión de la obra hasta tanto se solucione el inconveniente</t>
  </si>
  <si>
    <t>Contratista de Interventoría- Supervisión del convenio por parte del municipio y ART</t>
  </si>
  <si>
    <t>Con la expedición del acto administrativo de permiso o licencia</t>
  </si>
  <si>
    <t>Contratista de obra -Interventoría - Supervisión del convenio por parte del Municipio</t>
  </si>
  <si>
    <t>Quincenal</t>
  </si>
  <si>
    <t>Afectación del plazo del convenio e imposibilidad de ejecución de contratos derivados. Posible incumplimiento del convenio y el contrato de obra derivado</t>
  </si>
  <si>
    <t>Seguimiento por parte de la supervisión del convenio para que se de cumplimiento al POA aprobado para la ejecución del convenio y de la obra</t>
  </si>
  <si>
    <t>Contratista de obra y Interventoría - Supervisión del convenio del Municipio y de la ART</t>
  </si>
  <si>
    <t>Una vez cumplido el plazo definido en el cronograma de trabajo</t>
  </si>
  <si>
    <t>Una vez aprobadas los ajustes a los estudios y diseños y suscrita el acta de apropiación</t>
  </si>
  <si>
    <t>De acuerdo a lo definido en el crongorama de actividades del contrato de obra y del convenio</t>
  </si>
  <si>
    <t>Contratista de Interventoría - Supervisor de interventoria y del convenio por parte del municipio</t>
  </si>
  <si>
    <t xml:space="preserve">someter a aprobación de la interventoria y la entidad Contratante. Puede generar incumplimientos y la necesidad de hacer efectivas las polizas de calidad tanto a contratistas como interventores. Si se afecta el presupuesto del contrato será asumido por el ente terrirtorial </t>
  </si>
  <si>
    <t>Retraso en las  actividades de  la obra. Incumplimientos en tiempos de ejecución y posiblemente de entrega de  la obra. Posibles      rehabilitaciones      y      re- construcciones    por    daños    sufridos. Generacion  de  costos  adicionales  por atencion    de    emergencias.    Posible incumplimiento total del proyecto.</t>
  </si>
  <si>
    <t>solicitud   de   suspensión   de   obra y del convenio ; revisión de las afectaciones de carácter técnico y financiero del proyecto</t>
  </si>
  <si>
    <t>Contratista de obra e Interventoría. Supervisor de interevntoria y del convenio por parte del municipio y de la ART</t>
  </si>
  <si>
    <t>Cuando se hayan definido y ejecutado  las acciones para superar la afectación detectada</t>
  </si>
  <si>
    <t>Incumplimiento del contrato, y obstrucción de la consecución del alcance y objeto del mismo. Incumplimiento del convenio</t>
  </si>
  <si>
    <t>El contratista interventor hara revisión rigurosa de los ajustes a los estudios y diseños, asi como, al prespuesto resultado de la etapa I  y de los APU presentados por el contratista de obra garantizando que correspondan a los precios del mercado</t>
  </si>
  <si>
    <t>Contratista Obra y de interventoría</t>
  </si>
  <si>
    <t>hasta la aprobación de estudios y diseños y prespuesto del proyecto resultado de la etapa I del convenio</t>
  </si>
  <si>
    <t>Al finalizar la etapa I</t>
  </si>
  <si>
    <t>Contratista de Obra
Contratista de Interventoría - supervisor del contrato de interventoria y del covnenio por parte de ART y municipio</t>
  </si>
  <si>
    <t>Seguimiento riguroso parte del supervisor del contrato de interventoria que garantice el cumplimiento del cronograma de obra y del convenio</t>
  </si>
  <si>
    <t>Hasta la fecha en que se expidan los conceptos requeridos a la interventoria</t>
  </si>
  <si>
    <t>Seguimiento  directo  por  parte  del supervsior del Interventor del Contrato de obra</t>
  </si>
  <si>
    <t>Declaración de los procesos de selección contractual desiertos o los proponentes no cumplen requisitos de habilitación</t>
  </si>
  <si>
    <t>Falla o malas prácticas de publicación de los procesos de selección contractual en el portal SECOP o inaplicación  de los pliegos tipo que apliquen al proyecto</t>
  </si>
  <si>
    <t>Seguimiento  directo  por  parte  del  Interventor del Contrato y del supervisor del contratista interventor</t>
  </si>
  <si>
    <t>Afectación a la economía general, problemas de salud para los trabajadores, confinamientos, imposición de medidas restrictivas del gobierno que interfieran con las condiciones de trabajo presencial.</t>
  </si>
  <si>
    <t>Genera riesgos al patrimonio público.</t>
  </si>
  <si>
    <t>Seguimiento riguroso parte del supervisor del municipio que garantice el cumplimiento la obligación del convenio y documentos anexos relacionados con las garantías de los contratos derivados</t>
  </si>
  <si>
    <t>Supervisor del convenio por parte del municipio</t>
  </si>
  <si>
    <t>Desde la elaboración de la minuta de los contratos diligenciados</t>
  </si>
  <si>
    <t>Hasta la fecha de terminación de los contratos</t>
  </si>
  <si>
    <t>Seguimiento  directo  por  parte  del supervsior del municipio</t>
  </si>
  <si>
    <t>mensual</t>
  </si>
  <si>
    <t>Específico</t>
  </si>
  <si>
    <t>Precontractual</t>
  </si>
  <si>
    <t>Afectación al prinicpio de selección contractual objetiva</t>
  </si>
  <si>
    <t>La entidad prevee el riesgo de colusión, mediante los criterios de selección objetivos y formulas de adjudicación concordantes con los compromisos de e transparencia y
selección objetiva</t>
  </si>
  <si>
    <t>Desde la elaboración del estudio previo y  pliego de condicioness d</t>
  </si>
  <si>
    <t>Hasta la fecha de adjudicación de contratos derivados</t>
  </si>
  <si>
    <t>Seguimiento  directo  por  parte  del supervisor del municipio</t>
  </si>
  <si>
    <t>semanal</t>
  </si>
  <si>
    <t>Posible afectación patrimonial a la en tidades asociadas en el convenio</t>
  </si>
  <si>
    <t>Incluir la constitución de garantias que ampare la responsabilidad civil extractontractual a contratos derivados del convenio y la inclusión de clausula de indemnidad</t>
  </si>
  <si>
    <t>Supervisor del convenio por parte del municipio y de la ART</t>
  </si>
  <si>
    <t>Errores  involuntarios  que  hayan  quedado  en  la justificación, anexo técnico, especificaciones       técnicas,       descripción       del proyecto o demás documentos que hagan parte integral del convenio</t>
  </si>
  <si>
    <t>Se revisa el caso y se imparten las orientaciones técnicas, jurídicas o financieras para la subsanación o aclaraciones necesarias (etapa precontractual). De ser el caso, se realizarán las modificaciones contractuales que correspondan</t>
  </si>
  <si>
    <t>Seguimiento por parte de la SRDS y FCP</t>
  </si>
  <si>
    <t>Seguimiento por parte del  supervisor del convenio ART - SRDS y Municipio</t>
  </si>
  <si>
    <t>SRDS - SUPERVISOR DE ART Y DE MUNICIPIO</t>
  </si>
  <si>
    <t>Retrasos en la adjudicación del contrato de obra.</t>
  </si>
  <si>
    <t>Afecta el plazo del convenio e impide el inicio de ejecución de obra derivada del convenio y cumplimiento de las actividades del convenio</t>
  </si>
  <si>
    <t>Acompañamiento de los profesionales sociales de la DEEP- SRDS , para vigilar la correcta implementacion de las actividades comunitarias entorno al proyecto</t>
  </si>
  <si>
    <t>Inicar la ejecución del contrato de obra derivados (etapa II) sin aval del comité operativo del convenio previsto en el anexo técnico.</t>
  </si>
  <si>
    <t>Radicar la documentación necesaria ante el comité operativo del convenio para la expedición de los avales necesarios para la ejecución del proyecto</t>
  </si>
  <si>
    <t>Hasta la expedición de los avales por parte del comité operativo del convenio.</t>
  </si>
  <si>
    <t>Seguimiento por parte del supervisor del convenio por parte del Municipio y de la ART - SRDS</t>
  </si>
  <si>
    <t>Seguimiento por parte del supervisor del convenio por parte del Municipio y de la ART- SRDS</t>
  </si>
  <si>
    <t>Mediante seguimiento por parte del supervisor del covenio del Municipio y ART- SRDS</t>
  </si>
  <si>
    <t xml:space="preserve">Dificultad de acceso para materiales y  equipos, por  el mal estado de las vías </t>
  </si>
  <si>
    <t>Suspensiones del Contrato de Obra (derivado del convenio)y por lo tanto suspension del convenio.</t>
  </si>
  <si>
    <t>Seguimiento  directo  por  parte  del  Interventor del Contrato y del supervsior del convenio por parte del Municipio y de la ART- SRDS</t>
  </si>
  <si>
    <t>Prórrogas del Contrato de Obra  (derivados del convenio);  modificaciones contractuales para prórroga del convenio</t>
  </si>
  <si>
    <t>Desde la radicación de la solicitud del trámite ante la Corporación autónoma correspondiente</t>
  </si>
  <si>
    <t>Demora en la entrega de los diseños y/o estudios, por parte del contratista de obra en el marco de la etapa I.</t>
  </si>
  <si>
    <t>Modificaciones de algunas de las obras a ejecutar en el  desarrollo  del  Contrato  y/o  modificaciones  de algunas  de  las  cantidades  de  obra  del  Contrato, autorizadas   por   la   INTERVENTORIA    y   que contradicen los diseños inicialmente aprobados y apropiados en la etapa I.</t>
  </si>
  <si>
    <t>Seguimiento  directo  por  parte  del  Interventor del Contrato con el apoyo del equipo de supervisión de la interventoría de la ART- SRDS y del municipio</t>
  </si>
  <si>
    <t>Demora  en la expedición de conceptos técnicos por parte de la interventoría, contratada por el FCP en convocatoria abierta.</t>
  </si>
  <si>
    <t>En los contratos derivados del convenio,no estalecer la obligación de inlcuir al municipio y al FCP como asegurado o beneficiario.</t>
  </si>
  <si>
    <t>Riesgo de colusión o de ofertas artificialmente bajas, referente a la contratación derivada del Convenio.</t>
  </si>
  <si>
    <t>Posible afectación patrimonial a la entidades asociadas en el convenio</t>
  </si>
  <si>
    <t>Daños a terceros derivados de la ejecución del contrato derivado del convenio</t>
  </si>
  <si>
    <t>Seguimiento  directo  por  parte  del supervisor del municipio y de la ART - SRDS</t>
  </si>
  <si>
    <t>Reclamaciones laborales relacionado con el contrato derivado suscritos en el marco del convenio.</t>
  </si>
  <si>
    <t>Seguimiento  directo  por  parte  del supervisor del municipio y de la ART- SRDS</t>
  </si>
  <si>
    <t xml:space="preserve">Declaración desierta del proceso de interventoría por parte del FCP y la ART- SRDS </t>
  </si>
  <si>
    <t>Retraso de la firma del acta de inicio de la contratación derivada (Obra), ejecutado por el municipio.</t>
  </si>
  <si>
    <t>Mayor</t>
  </si>
  <si>
    <t>Riesgo Alto</t>
  </si>
  <si>
    <t>Seguimiento riguroso por parte del FCP y el supervisor de la ART - SRDS que garantice la contratación de la interventoría.</t>
  </si>
  <si>
    <t>ART- SBRDS y el FCP</t>
  </si>
  <si>
    <t>Al inicio del proceso precontractual y durante el proceso de evaluación de la interventoría</t>
  </si>
  <si>
    <t>Hasta la fecha de adjudicación de la interventoría por parte del FCP.</t>
  </si>
  <si>
    <t>Seguimiento  directo  por  parte  FCP Y ART-SRDS</t>
  </si>
  <si>
    <t>MATRIZ DE RIESGOS - CONVENIO EL TARRA</t>
  </si>
  <si>
    <t>Demoras en el inicio del proceso de selección contractual (obra e intereventoría)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</si>
</sst>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\ &quot;COP&quot;"/>
    <numFmt numFmtId="165" formatCode="#,##0.00\ \€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rgb="FF00000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5" borderId="1" applyNumberFormat="0" applyProtection="0">
      <alignment horizontal="left" vertical="center"/>
    </xf>
    <xf numFmtId="0" fontId="8" fillId="6" borderId="0" applyNumberFormat="0" applyBorder="0" applyProtection="0">
      <alignment horizontal="center" vertical="center"/>
    </xf>
    <xf numFmtId="0" fontId="8" fillId="7" borderId="0" applyNumberFormat="0" applyBorder="0" applyProtection="0">
      <alignment horizontal="center" vertical="center"/>
    </xf>
    <xf numFmtId="0" fontId="8" fillId="5" borderId="0" applyNumberFormat="0" applyBorder="0" applyProtection="0">
      <alignment horizontal="center" vertical="center" wrapText="1"/>
    </xf>
    <xf numFmtId="0" fontId="8" fillId="5" borderId="0" applyNumberFormat="0" applyBorder="0" applyProtection="0">
      <alignment horizontal="right" vertical="center" wrapText="1"/>
    </xf>
    <xf numFmtId="0" fontId="8" fillId="8" borderId="0" applyNumberFormat="0" applyBorder="0" applyProtection="0">
      <alignment horizontal="center" vertical="center" wrapText="1"/>
    </xf>
    <xf numFmtId="0" fontId="7" fillId="8" borderId="0" applyNumberFormat="0" applyBorder="0" applyProtection="0">
      <alignment horizontal="right" vertical="center" wrapText="1"/>
    </xf>
    <xf numFmtId="49" fontId="7" fillId="0" borderId="0" applyFill="0" applyBorder="0" applyProtection="0">
      <alignment horizontal="left" vertical="center"/>
    </xf>
    <xf numFmtId="0" fontId="8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right" vertical="center"/>
    </xf>
    <xf numFmtId="165" fontId="7" fillId="0" borderId="0" applyFill="0" applyBorder="0" applyProtection="0">
      <alignment horizontal="right" vertical="center"/>
    </xf>
    <xf numFmtId="14" fontId="7" fillId="0" borderId="0" applyFill="0" applyBorder="0" applyProtection="0">
      <alignment horizontal="right" vertical="center"/>
    </xf>
    <xf numFmtId="22" fontId="7" fillId="0" borderId="0" applyFill="0" applyBorder="0" applyProtection="0">
      <alignment horizontal="right" vertical="center"/>
    </xf>
    <xf numFmtId="3" fontId="7" fillId="0" borderId="0" applyFill="0" applyBorder="0" applyProtection="0">
      <alignment horizontal="right" vertical="center"/>
    </xf>
    <xf numFmtId="4" fontId="7" fillId="0" borderId="0" applyFill="0" applyBorder="0" applyProtection="0">
      <alignment horizontal="right" vertical="center"/>
    </xf>
    <xf numFmtId="0" fontId="7" fillId="0" borderId="1" applyNumberFormat="0" applyFill="0" applyProtection="0">
      <alignment horizontal="left" vertical="center"/>
    </xf>
    <xf numFmtId="165" fontId="7" fillId="0" borderId="1" applyFill="0" applyProtection="0">
      <alignment horizontal="right" vertical="center"/>
    </xf>
    <xf numFmtId="3" fontId="7" fillId="0" borderId="1" applyFill="0" applyProtection="0">
      <alignment horizontal="right" vertical="center"/>
    </xf>
    <xf numFmtId="4" fontId="7" fillId="0" borderId="1" applyFill="0" applyProtection="0">
      <alignment horizontal="right" vertical="center"/>
    </xf>
    <xf numFmtId="0" fontId="2" fillId="0" borderId="1" applyNumberFormat="0" applyFont="0" applyFill="0" applyAlignment="0" applyProtection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 inden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 indent="1"/>
    </xf>
    <xf numFmtId="0" fontId="1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3" fillId="3" borderId="17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7" xfId="0" applyFont="1" applyFill="1" applyBorder="1" applyAlignment="1">
      <alignment horizontal="center" vertical="center" textRotation="90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</cellXfs>
  <cellStyles count="27">
    <cellStyle name="BodyStyle" xfId="14" xr:uid="{446BC2F2-662C-46AA-B25E-31DCAEA28E62}"/>
    <cellStyle name="BodyStyleBold" xfId="15" xr:uid="{BEDA91A2-CDCC-486E-A404-3E83ABEFBD3B}"/>
    <cellStyle name="BodyStyleBoldRight" xfId="16" xr:uid="{8E239D5C-4D96-4904-AFBF-06D54C108068}"/>
    <cellStyle name="BodyStyleWithBorder" xfId="22" xr:uid="{42100AA1-45BD-48AA-9972-84D350F629E4}"/>
    <cellStyle name="BorderThinBlack" xfId="26" xr:uid="{E1D1B936-A201-4C4B-801E-A2E2040D7FAC}"/>
    <cellStyle name="Comma" xfId="5" xr:uid="{9B7FC0DD-8FC4-4C18-95FF-62D0810DA309}"/>
    <cellStyle name="Comma [0]" xfId="6" xr:uid="{10A62894-91B9-4EF2-8B2A-9CAC567C0ACF}"/>
    <cellStyle name="Currency" xfId="3" xr:uid="{34961B8D-0A5B-449B-9B39-A9F8B75711DC}"/>
    <cellStyle name="Currency [0]" xfId="4" xr:uid="{4C3BC82A-0D16-4E20-9754-44C89B88BC0A}"/>
    <cellStyle name="DateStyle" xfId="18" xr:uid="{98451984-A2A4-4C41-9E51-AF94441DC8C8}"/>
    <cellStyle name="DateTimeStyle" xfId="19" xr:uid="{C8730446-749C-49FE-A58D-54D0D80AEFFF}"/>
    <cellStyle name="Decimal" xfId="21" xr:uid="{7EF05D48-EBA8-48F4-B95E-E2300214C9B8}"/>
    <cellStyle name="DecimalWithBorder" xfId="25" xr:uid="{D793C65B-3BBE-4C99-A3DC-EA74A49FB6F3}"/>
    <cellStyle name="EuroCurrency" xfId="17" xr:uid="{E90920F6-556C-4176-89F1-411E2A9061D5}"/>
    <cellStyle name="EuroCurrencyWithBorder" xfId="23" xr:uid="{55113DEF-FFA4-4C50-8390-6C8ADD6D5758}"/>
    <cellStyle name="HeaderStyle" xfId="8" xr:uid="{54B593A8-F049-4370-8415-B94A568EA426}"/>
    <cellStyle name="HeaderSubTop" xfId="12" xr:uid="{F6A4ABE8-E3E2-4CE7-95DE-257BD4F5DBD9}"/>
    <cellStyle name="HeaderSubTopNoBold" xfId="13" xr:uid="{FD08EEAF-6BB1-454E-9F11-9119E0BFFAAC}"/>
    <cellStyle name="HeaderTopBuyer" xfId="9" xr:uid="{50A2130C-9F15-45D9-8348-B4ED935B1121}"/>
    <cellStyle name="HeaderTopStyle" xfId="10" xr:uid="{B7CF53B5-7316-4D99-83CD-EEB9EFA48B69}"/>
    <cellStyle name="HeaderTopStyleAlignRight" xfId="11" xr:uid="{A9AED510-B782-46E4-8661-760B85812203}"/>
    <cellStyle name="MainTitle" xfId="7" xr:uid="{9EBD27EF-1756-4DDA-80CB-8687D11DAA90}"/>
    <cellStyle name="Normal" xfId="0" builtinId="0"/>
    <cellStyle name="Normal 2" xfId="1" xr:uid="{3CC13939-31D8-47E1-A594-B02C060F6C0E}"/>
    <cellStyle name="Numeric" xfId="20" xr:uid="{9DA3207C-5BC8-4C52-AA78-C255C5B36480}"/>
    <cellStyle name="NumericWithBorder" xfId="24" xr:uid="{B0F5447F-524C-40DE-BCE1-985B109EA796}"/>
    <cellStyle name="Percent" xfId="2" xr:uid="{AF58A12C-8E72-4856-8210-16D901C3A4D1}"/>
  </cellStyles>
  <dxfs count="12">
    <dxf>
      <font>
        <b/>
        <i val="0"/>
        <color auto="1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  <color auto="1"/>
      </font>
      <fill>
        <patternFill>
          <bgColor rgb="FFEEEE78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  <color auto="1"/>
      </font>
      <fill>
        <patternFill>
          <bgColor rgb="FFEEEE78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theme="7"/>
        </patternFill>
      </fill>
    </dxf>
    <dxf>
      <font>
        <b/>
        <i val="0"/>
        <color auto="1"/>
      </font>
      <fill>
        <patternFill>
          <bgColor rgb="FFEEEE78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3"/>
  <sheetViews>
    <sheetView tabSelected="1" topLeftCell="A4" zoomScale="85" zoomScaleNormal="85" zoomScaleSheetLayoutView="40" workbookViewId="0">
      <pane xSplit="5" ySplit="4" topLeftCell="F14" activePane="bottomRight" state="frozen"/>
      <selection activeCell="A4" sqref="A4"/>
      <selection pane="topRight" activeCell="F4" sqref="F4"/>
      <selection pane="bottomLeft" activeCell="A7" sqref="A7"/>
      <selection pane="bottomRight" activeCell="F14" sqref="F14"/>
    </sheetView>
  </sheetViews>
  <sheetFormatPr baseColWidth="10" defaultColWidth="11.453125" defaultRowHeight="14.5" x14ac:dyDescent="0.35"/>
  <cols>
    <col min="1" max="1" width="4.54296875" style="4" customWidth="1"/>
    <col min="2" max="2" width="5" style="4" customWidth="1"/>
    <col min="3" max="3" width="4.453125" style="4" customWidth="1"/>
    <col min="4" max="5" width="5.453125" style="4" customWidth="1"/>
    <col min="6" max="6" width="44.453125" style="4" customWidth="1"/>
    <col min="7" max="7" width="44.81640625" style="4" customWidth="1"/>
    <col min="8" max="13" width="7" style="3" customWidth="1"/>
    <col min="14" max="14" width="5.7265625" style="3" customWidth="1"/>
    <col min="15" max="15" width="5.453125" style="3" customWidth="1"/>
    <col min="16" max="16" width="39.26953125" style="7" customWidth="1"/>
    <col min="17" max="22" width="7" style="4" customWidth="1"/>
    <col min="23" max="23" width="8.1796875" style="3" customWidth="1"/>
    <col min="24" max="24" width="16.54296875" style="5" customWidth="1"/>
    <col min="25" max="25" width="23.7265625" style="3" customWidth="1"/>
    <col min="26" max="27" width="23.54296875" style="3" customWidth="1"/>
    <col min="28" max="28" width="14.54296875" style="3" customWidth="1"/>
    <col min="29" max="16384" width="11.453125" style="3"/>
  </cols>
  <sheetData>
    <row r="1" spans="1:28" ht="23.25" customHeight="1" x14ac:dyDescent="0.35">
      <c r="A1" s="29" t="s">
        <v>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ht="50.25" customHeight="1" x14ac:dyDescent="0.35">
      <c r="A2" s="30" t="s">
        <v>58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</row>
    <row r="3" spans="1:28" ht="35.25" customHeight="1" thickBot="1" x14ac:dyDescent="0.4">
      <c r="A3" s="42" t="s">
        <v>30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4"/>
      <c r="N3" s="42" t="s">
        <v>31</v>
      </c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4"/>
    </row>
    <row r="4" spans="1:28" ht="35.25" customHeight="1" thickBot="1" x14ac:dyDescent="0.4">
      <c r="A4" s="47" t="s">
        <v>232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9"/>
    </row>
    <row r="5" spans="1:28" ht="37.9" customHeight="1" x14ac:dyDescent="0.35">
      <c r="A5" s="31" t="s">
        <v>0</v>
      </c>
      <c r="B5" s="34" t="s">
        <v>1</v>
      </c>
      <c r="C5" s="34" t="s">
        <v>2</v>
      </c>
      <c r="D5" s="34" t="s">
        <v>3</v>
      </c>
      <c r="E5" s="34" t="s">
        <v>4</v>
      </c>
      <c r="F5" s="37" t="s">
        <v>5</v>
      </c>
      <c r="G5" s="37" t="s">
        <v>6</v>
      </c>
      <c r="H5" s="34" t="s">
        <v>7</v>
      </c>
      <c r="I5" s="40"/>
      <c r="J5" s="34" t="s">
        <v>8</v>
      </c>
      <c r="K5" s="34"/>
      <c r="L5" s="34" t="s">
        <v>9</v>
      </c>
      <c r="M5" s="34" t="s">
        <v>10</v>
      </c>
      <c r="N5" s="50" t="s">
        <v>11</v>
      </c>
      <c r="O5" s="50"/>
      <c r="P5" s="50" t="s">
        <v>12</v>
      </c>
      <c r="Q5" s="50" t="s">
        <v>13</v>
      </c>
      <c r="R5" s="50"/>
      <c r="S5" s="50"/>
      <c r="T5" s="50"/>
      <c r="U5" s="50"/>
      <c r="V5" s="50"/>
      <c r="W5" s="57" t="s">
        <v>14</v>
      </c>
      <c r="X5" s="57" t="s">
        <v>15</v>
      </c>
      <c r="Y5" s="57" t="s">
        <v>16</v>
      </c>
      <c r="Z5" s="57" t="s">
        <v>17</v>
      </c>
      <c r="AA5" s="58" t="s">
        <v>32</v>
      </c>
      <c r="AB5" s="59"/>
    </row>
    <row r="6" spans="1:28" ht="79.900000000000006" customHeight="1" x14ac:dyDescent="0.35">
      <c r="A6" s="32"/>
      <c r="B6" s="35"/>
      <c r="C6" s="35"/>
      <c r="D6" s="35"/>
      <c r="E6" s="35"/>
      <c r="F6" s="38"/>
      <c r="G6" s="38"/>
      <c r="H6" s="35"/>
      <c r="I6" s="41"/>
      <c r="J6" s="35"/>
      <c r="K6" s="35"/>
      <c r="L6" s="35"/>
      <c r="M6" s="35"/>
      <c r="N6" s="51"/>
      <c r="O6" s="51"/>
      <c r="P6" s="51"/>
      <c r="Q6" s="45" t="s">
        <v>7</v>
      </c>
      <c r="R6" s="45"/>
      <c r="S6" s="45" t="s">
        <v>8</v>
      </c>
      <c r="T6" s="45"/>
      <c r="U6" s="45" t="s">
        <v>9</v>
      </c>
      <c r="V6" s="45" t="s">
        <v>10</v>
      </c>
      <c r="W6" s="45"/>
      <c r="X6" s="45"/>
      <c r="Y6" s="45"/>
      <c r="Z6" s="45"/>
      <c r="AA6" s="53" t="s">
        <v>18</v>
      </c>
      <c r="AB6" s="55" t="s">
        <v>19</v>
      </c>
    </row>
    <row r="7" spans="1:28" ht="82.15" customHeight="1" thickBot="1" x14ac:dyDescent="0.4">
      <c r="A7" s="33"/>
      <c r="B7" s="36"/>
      <c r="C7" s="36"/>
      <c r="D7" s="36"/>
      <c r="E7" s="36"/>
      <c r="F7" s="39"/>
      <c r="G7" s="39"/>
      <c r="H7" s="26" t="s">
        <v>20</v>
      </c>
      <c r="I7" s="26" t="s">
        <v>21</v>
      </c>
      <c r="J7" s="26" t="s">
        <v>20</v>
      </c>
      <c r="K7" s="26" t="s">
        <v>21</v>
      </c>
      <c r="L7" s="36"/>
      <c r="M7" s="36"/>
      <c r="N7" s="27" t="s">
        <v>38</v>
      </c>
      <c r="O7" s="27" t="s">
        <v>68</v>
      </c>
      <c r="P7" s="52"/>
      <c r="Q7" s="27" t="s">
        <v>20</v>
      </c>
      <c r="R7" s="27" t="s">
        <v>21</v>
      </c>
      <c r="S7" s="27" t="s">
        <v>20</v>
      </c>
      <c r="T7" s="27" t="s">
        <v>21</v>
      </c>
      <c r="U7" s="46"/>
      <c r="V7" s="46"/>
      <c r="W7" s="46"/>
      <c r="X7" s="46"/>
      <c r="Y7" s="46"/>
      <c r="Z7" s="46"/>
      <c r="AA7" s="54"/>
      <c r="AB7" s="56"/>
    </row>
    <row r="8" spans="1:28" ht="82.15" customHeight="1" x14ac:dyDescent="0.35">
      <c r="A8" s="24">
        <v>1</v>
      </c>
      <c r="B8" s="16" t="s">
        <v>22</v>
      </c>
      <c r="C8" s="16" t="s">
        <v>23</v>
      </c>
      <c r="D8" s="16" t="s">
        <v>73</v>
      </c>
      <c r="E8" s="16" t="s">
        <v>37</v>
      </c>
      <c r="F8" s="23" t="s">
        <v>76</v>
      </c>
      <c r="G8" s="23" t="s">
        <v>98</v>
      </c>
      <c r="H8" s="25" t="s">
        <v>69</v>
      </c>
      <c r="I8" s="19">
        <v>2</v>
      </c>
      <c r="J8" s="17" t="s">
        <v>70</v>
      </c>
      <c r="K8" s="19">
        <v>2</v>
      </c>
      <c r="L8" s="19">
        <v>4</v>
      </c>
      <c r="M8" s="25" t="str">
        <f t="shared" ref="M8:M33" si="0">IF(OR(L8=2,L8=3,L8=4),"Riesgo Bajo",IF(L8=5,"Riesgo Medio",IF(OR(L8=6,L8=7),"Riesgo Alto",IF(OR(L8=8,L8=9,L8=10),"Riesgo Externo",IF(OR(L8&lt;1,L8&gt;10),"")))))</f>
        <v>Riesgo Bajo</v>
      </c>
      <c r="N8" s="19"/>
      <c r="O8" s="19" t="s">
        <v>24</v>
      </c>
      <c r="P8" s="23" t="s">
        <v>95</v>
      </c>
      <c r="Q8" s="25" t="s">
        <v>72</v>
      </c>
      <c r="R8" s="19">
        <v>1</v>
      </c>
      <c r="S8" s="19" t="s">
        <v>70</v>
      </c>
      <c r="T8" s="19">
        <v>1</v>
      </c>
      <c r="U8" s="19">
        <v>2</v>
      </c>
      <c r="V8" s="25" t="str">
        <f t="shared" ref="V8:V25" si="1">IF(OR(U8=2,U8=3,U8=4),"Riesgo Bajo",IF(U8=5,"Riesgo Medio",IF(OR(U8=6,U8=7),"Riesgo Alto",IF(OR(U8=8,U8=9,U8=10),"Riesgo Externo",IF(OR(U8&lt;1,U8&gt;10),"")))))</f>
        <v>Riesgo Bajo</v>
      </c>
      <c r="W8" s="19" t="s">
        <v>40</v>
      </c>
      <c r="X8" s="19" t="s">
        <v>38</v>
      </c>
      <c r="Y8" s="19" t="s">
        <v>74</v>
      </c>
      <c r="Z8" s="19" t="s">
        <v>75</v>
      </c>
      <c r="AA8" s="19" t="s">
        <v>195</v>
      </c>
      <c r="AB8" s="19" t="s">
        <v>44</v>
      </c>
    </row>
    <row r="9" spans="1:28" ht="95.65" customHeight="1" x14ac:dyDescent="0.35">
      <c r="A9" s="12">
        <v>2</v>
      </c>
      <c r="B9" s="14" t="s">
        <v>35</v>
      </c>
      <c r="C9" s="14" t="s">
        <v>26</v>
      </c>
      <c r="D9" s="14" t="s">
        <v>36</v>
      </c>
      <c r="E9" s="14" t="s">
        <v>37</v>
      </c>
      <c r="F9" s="22" t="s">
        <v>193</v>
      </c>
      <c r="G9" s="22" t="s">
        <v>86</v>
      </c>
      <c r="H9" s="21" t="str">
        <f>IF(I9=1,"Raro",IF(I9=2,"Improbable",IF(I9=3,"Posible",IF(I9=4,"Probable",IF(I9=5,"Casi cierto",IF(OR(I9&lt;1,I9&gt;5),""))))))</f>
        <v>Improbable</v>
      </c>
      <c r="I9" s="1">
        <v>2</v>
      </c>
      <c r="J9" s="13" t="str">
        <f>IF(K9=1,"Insignificante",IF(K9=2,"Menor",IF(K9=3,"Moderado",IF(K9=4,"Mayor",IF(K9=5,"Catastrófico",IF(OR(K9&lt;1,K9&gt;5),""))))))</f>
        <v>Menor</v>
      </c>
      <c r="K9" s="1">
        <v>2</v>
      </c>
      <c r="L9" s="1">
        <v>4</v>
      </c>
      <c r="M9" s="21" t="str">
        <f t="shared" si="0"/>
        <v>Riesgo Bajo</v>
      </c>
      <c r="N9" s="15" t="s">
        <v>24</v>
      </c>
      <c r="O9" s="15" t="s">
        <v>24</v>
      </c>
      <c r="P9" s="22" t="s">
        <v>194</v>
      </c>
      <c r="Q9" s="21" t="str">
        <f>IF(R9=1,"Raro",IF(R9=2,"Improbable",IF(R9=3,"Posible",IF(R9=4,"Probable",IF(R9=5,"Casi cierto",IF(OR(R9&lt;1,R9&gt;5),""))))))</f>
        <v>Raro</v>
      </c>
      <c r="R9" s="1">
        <v>1</v>
      </c>
      <c r="S9" s="13" t="str">
        <f>IF(T9=1,"Insignificante",IF(T9=2,"Menor",IF(T9=3,"Moderado",IF(T9=4,"Mayor",IF(T9=5,"Catastrófico",IF(OR(T9&lt;1,T9&gt;5),""))))))</f>
        <v>Menor</v>
      </c>
      <c r="T9" s="1">
        <v>2</v>
      </c>
      <c r="U9" s="1">
        <v>3</v>
      </c>
      <c r="V9" s="21" t="str">
        <f t="shared" si="1"/>
        <v>Riesgo Bajo</v>
      </c>
      <c r="W9" s="1" t="s">
        <v>40</v>
      </c>
      <c r="X9" s="18" t="s">
        <v>197</v>
      </c>
      <c r="Y9" s="18" t="s">
        <v>41</v>
      </c>
      <c r="Z9" s="18" t="s">
        <v>99</v>
      </c>
      <c r="AA9" s="15" t="s">
        <v>196</v>
      </c>
      <c r="AB9" s="15" t="s">
        <v>100</v>
      </c>
    </row>
    <row r="10" spans="1:28" ht="96.4" customHeight="1" x14ac:dyDescent="0.35">
      <c r="A10" s="11">
        <v>3</v>
      </c>
      <c r="B10" s="16" t="s">
        <v>22</v>
      </c>
      <c r="C10" s="16" t="s">
        <v>26</v>
      </c>
      <c r="D10" s="16" t="s">
        <v>36</v>
      </c>
      <c r="E10" s="16" t="s">
        <v>39</v>
      </c>
      <c r="F10" s="23" t="s">
        <v>233</v>
      </c>
      <c r="G10" s="23" t="s">
        <v>87</v>
      </c>
      <c r="H10" s="21" t="str">
        <f t="shared" ref="H10:H25" si="2">IF(I10=1,"Raro",IF(I10=2,"Improbable",IF(I10=3,"Posible",IF(I10=4,"Probable",IF(I10=5,"Casi cierto",IF(OR(I10&lt;1,I10&gt;5),""))))))</f>
        <v>Improbable</v>
      </c>
      <c r="I10" s="8">
        <v>2</v>
      </c>
      <c r="J10" s="13" t="str">
        <f t="shared" ref="J10:J25" si="3">IF(K10=1,"Insignificante",IF(K10=2,"Menor",IF(K10=3,"Moderado",IF(K10=4,"Mayor",IF(K10=5,"Catastrófico",IF(OR(K10&lt;1,K10&gt;5),""))))))</f>
        <v>Moderado</v>
      </c>
      <c r="K10" s="8">
        <v>3</v>
      </c>
      <c r="L10" s="1">
        <f t="shared" ref="L10:L25" si="4">+I10+K10</f>
        <v>5</v>
      </c>
      <c r="M10" s="21" t="str">
        <f t="shared" si="0"/>
        <v>Riesgo Medio</v>
      </c>
      <c r="N10" s="17"/>
      <c r="O10" s="15" t="s">
        <v>24</v>
      </c>
      <c r="P10" s="23" t="s">
        <v>96</v>
      </c>
      <c r="Q10" s="21" t="str">
        <f t="shared" ref="Q10:Q25" si="5">IF(R10=1,"Raro",IF(R10=2,"Improbable",IF(R10=3,"Posible",IF(R10=4,"Probable",IF(R10=5,"Casi cierto",IF(OR(R10&lt;1,R10&gt;5),""))))))</f>
        <v>Raro</v>
      </c>
      <c r="R10" s="1">
        <v>1</v>
      </c>
      <c r="S10" s="13" t="str">
        <f t="shared" ref="S10:S25" si="6">IF(T10=1,"Insignificante",IF(T10=2,"Menor",IF(T10=3,"Moderado",IF(T10=4,"Mayor",IF(T10=5,"Catastrófico",IF(OR(T10&lt;1,T10&gt;5),""))))))</f>
        <v>Menor</v>
      </c>
      <c r="T10" s="1">
        <v>2</v>
      </c>
      <c r="U10" s="1">
        <v>3</v>
      </c>
      <c r="V10" s="21" t="str">
        <f t="shared" si="1"/>
        <v>Riesgo Bajo</v>
      </c>
      <c r="W10" s="1" t="s">
        <v>40</v>
      </c>
      <c r="X10" s="18" t="s">
        <v>197</v>
      </c>
      <c r="Y10" s="18" t="s">
        <v>101</v>
      </c>
      <c r="Z10" s="18" t="s">
        <v>42</v>
      </c>
      <c r="AA10" s="15" t="s">
        <v>43</v>
      </c>
      <c r="AB10" s="15" t="s">
        <v>34</v>
      </c>
    </row>
    <row r="11" spans="1:28" ht="96.4" customHeight="1" x14ac:dyDescent="0.35">
      <c r="A11" s="12">
        <v>4</v>
      </c>
      <c r="B11" s="16" t="s">
        <v>35</v>
      </c>
      <c r="C11" s="16" t="s">
        <v>26</v>
      </c>
      <c r="D11" s="16" t="s">
        <v>36</v>
      </c>
      <c r="E11" s="16" t="s">
        <v>37</v>
      </c>
      <c r="F11" s="23" t="s">
        <v>171</v>
      </c>
      <c r="G11" s="23" t="s">
        <v>88</v>
      </c>
      <c r="H11" s="21" t="s">
        <v>77</v>
      </c>
      <c r="I11" s="8">
        <v>3</v>
      </c>
      <c r="J11" s="13" t="s">
        <v>78</v>
      </c>
      <c r="K11" s="8">
        <v>3</v>
      </c>
      <c r="L11" s="1">
        <v>6</v>
      </c>
      <c r="M11" s="21" t="str">
        <f t="shared" si="0"/>
        <v>Riesgo Alto</v>
      </c>
      <c r="N11" s="17"/>
      <c r="O11" s="15" t="s">
        <v>24</v>
      </c>
      <c r="P11" s="23" t="s">
        <v>102</v>
      </c>
      <c r="Q11" s="21" t="str">
        <f t="shared" ref="Q11:Q16" si="7">IF(R11=1,"Raro",IF(R11=2,"Improbable",IF(R11=3,"Posible",IF(R11=4,"Probable",IF(R11=5,"Casi cierto",IF(OR(R11&lt;1,R11&gt;5),""))))))</f>
        <v>Improbable</v>
      </c>
      <c r="R11" s="1">
        <v>2</v>
      </c>
      <c r="S11" s="13" t="str">
        <f t="shared" ref="S11:S13" si="8">IF(T11=1,"Insignificante",IF(T11=2,"Menor",IF(T11=3,"Moderado",IF(T11=4,"Mayor",IF(T11=5,"Catastrófico",IF(OR(T11&lt;1,T11&gt;5),""))))))</f>
        <v>Moderado</v>
      </c>
      <c r="T11" s="1">
        <v>3</v>
      </c>
      <c r="U11" s="1">
        <f t="shared" ref="U11:U13" si="9">+R11+T11</f>
        <v>5</v>
      </c>
      <c r="V11" s="21" t="str">
        <f t="shared" si="1"/>
        <v>Riesgo Medio</v>
      </c>
      <c r="W11" s="1" t="s">
        <v>40</v>
      </c>
      <c r="X11" s="20" t="s">
        <v>103</v>
      </c>
      <c r="Y11" s="18" t="s">
        <v>104</v>
      </c>
      <c r="Z11" s="18" t="s">
        <v>107</v>
      </c>
      <c r="AA11" s="15" t="s">
        <v>105</v>
      </c>
      <c r="AB11" s="15" t="s">
        <v>34</v>
      </c>
    </row>
    <row r="12" spans="1:28" ht="96.4" customHeight="1" x14ac:dyDescent="0.35">
      <c r="A12" s="12">
        <v>5</v>
      </c>
      <c r="B12" s="16" t="s">
        <v>35</v>
      </c>
      <c r="C12" s="16" t="s">
        <v>26</v>
      </c>
      <c r="D12" s="16" t="s">
        <v>36</v>
      </c>
      <c r="E12" s="16" t="s">
        <v>37</v>
      </c>
      <c r="F12" s="23" t="s">
        <v>172</v>
      </c>
      <c r="G12" s="23" t="s">
        <v>94</v>
      </c>
      <c r="H12" s="21" t="s">
        <v>69</v>
      </c>
      <c r="I12" s="8">
        <v>2</v>
      </c>
      <c r="J12" s="13" t="s">
        <v>78</v>
      </c>
      <c r="K12" s="8">
        <v>3</v>
      </c>
      <c r="L12" s="1">
        <v>5</v>
      </c>
      <c r="M12" s="21" t="str">
        <f t="shared" si="0"/>
        <v>Riesgo Medio</v>
      </c>
      <c r="N12" s="17"/>
      <c r="O12" s="15" t="s">
        <v>24</v>
      </c>
      <c r="P12" s="23" t="s">
        <v>97</v>
      </c>
      <c r="Q12" s="21" t="str">
        <f t="shared" si="7"/>
        <v>Improbable</v>
      </c>
      <c r="R12" s="1">
        <v>2</v>
      </c>
      <c r="S12" s="13" t="str">
        <f t="shared" si="8"/>
        <v>Menor</v>
      </c>
      <c r="T12" s="1">
        <v>2</v>
      </c>
      <c r="U12" s="1">
        <f t="shared" si="9"/>
        <v>4</v>
      </c>
      <c r="V12" s="21" t="str">
        <f t="shared" si="1"/>
        <v>Riesgo Bajo</v>
      </c>
      <c r="W12" s="1" t="s">
        <v>25</v>
      </c>
      <c r="X12" s="20" t="s">
        <v>103</v>
      </c>
      <c r="Y12" s="18" t="s">
        <v>106</v>
      </c>
      <c r="Z12" s="18" t="s">
        <v>108</v>
      </c>
      <c r="AA12" s="15" t="s">
        <v>105</v>
      </c>
      <c r="AB12" s="15" t="s">
        <v>100</v>
      </c>
    </row>
    <row r="13" spans="1:28" ht="96.4" customHeight="1" x14ac:dyDescent="0.35">
      <c r="A13" s="12">
        <v>6</v>
      </c>
      <c r="B13" s="16" t="s">
        <v>35</v>
      </c>
      <c r="C13" s="16" t="s">
        <v>26</v>
      </c>
      <c r="D13" s="16" t="s">
        <v>36</v>
      </c>
      <c r="E13" s="16" t="s">
        <v>37</v>
      </c>
      <c r="F13" s="23" t="s">
        <v>198</v>
      </c>
      <c r="G13" s="23" t="s">
        <v>199</v>
      </c>
      <c r="H13" s="21" t="str">
        <f t="shared" ref="H13:H14" si="10">IF(I13=1,"Raro",IF(I13=2,"Improbable",IF(I13=3,"Posible",IF(I13=4,"Probable",IF(I13=5,"Casi cierto",IF(OR(I13&lt;1,I13&gt;5),""))))))</f>
        <v>Improbable</v>
      </c>
      <c r="I13" s="8">
        <v>2</v>
      </c>
      <c r="J13" s="13" t="str">
        <f t="shared" ref="J13:J14" si="11">IF(K13=1,"Insignificante",IF(K13=2,"Menor",IF(K13=3,"Moderado",IF(K13=4,"Mayor",IF(K13=5,"Catastrófico",IF(OR(K13&lt;1,K13&gt;5),""))))))</f>
        <v>Moderado</v>
      </c>
      <c r="K13" s="8">
        <v>3</v>
      </c>
      <c r="L13" s="1">
        <f t="shared" ref="L13:L14" si="12">+I13+K13</f>
        <v>5</v>
      </c>
      <c r="M13" s="21" t="str">
        <f t="shared" ref="M13:M15" si="13">IF(OR(L13=2,L13=3,L13=4),"Riesgo Bajo",IF(L13=5,"Riesgo Medio",IF(OR(L13=6,L13=7),"Riesgo Alto",IF(OR(L13=8,L13=9,L13=10),"Riesgo Externo",IF(OR(L13&lt;1,L13&gt;10),"")))))</f>
        <v>Riesgo Medio</v>
      </c>
      <c r="N13" s="17"/>
      <c r="O13" s="15" t="s">
        <v>24</v>
      </c>
      <c r="P13" s="23" t="s">
        <v>96</v>
      </c>
      <c r="Q13" s="21" t="str">
        <f t="shared" si="7"/>
        <v>Improbable</v>
      </c>
      <c r="R13" s="1">
        <v>2</v>
      </c>
      <c r="S13" s="13" t="str">
        <f t="shared" si="8"/>
        <v>Insignificante</v>
      </c>
      <c r="T13" s="1">
        <v>1</v>
      </c>
      <c r="U13" s="1">
        <f t="shared" si="9"/>
        <v>3</v>
      </c>
      <c r="V13" s="21" t="str">
        <f t="shared" si="1"/>
        <v>Riesgo Bajo</v>
      </c>
      <c r="W13" s="1" t="s">
        <v>28</v>
      </c>
      <c r="X13" s="20" t="s">
        <v>109</v>
      </c>
      <c r="Y13" s="18" t="s">
        <v>106</v>
      </c>
      <c r="Z13" s="18" t="s">
        <v>110</v>
      </c>
      <c r="AA13" s="15" t="s">
        <v>105</v>
      </c>
      <c r="AB13" s="15" t="s">
        <v>34</v>
      </c>
    </row>
    <row r="14" spans="1:28" ht="96.4" customHeight="1" x14ac:dyDescent="0.35">
      <c r="A14" s="11">
        <v>7</v>
      </c>
      <c r="B14" s="16" t="s">
        <v>22</v>
      </c>
      <c r="C14" s="16" t="s">
        <v>23</v>
      </c>
      <c r="D14" s="16" t="s">
        <v>27</v>
      </c>
      <c r="E14" s="16" t="s">
        <v>80</v>
      </c>
      <c r="F14" s="23" t="s">
        <v>83</v>
      </c>
      <c r="G14" s="23" t="s">
        <v>89</v>
      </c>
      <c r="H14" s="21" t="str">
        <f t="shared" si="10"/>
        <v>Improbable</v>
      </c>
      <c r="I14" s="8">
        <v>2</v>
      </c>
      <c r="J14" s="13" t="str">
        <f t="shared" si="11"/>
        <v>Menor</v>
      </c>
      <c r="K14" s="8">
        <v>2</v>
      </c>
      <c r="L14" s="1">
        <f t="shared" si="12"/>
        <v>4</v>
      </c>
      <c r="M14" s="21" t="str">
        <f t="shared" si="13"/>
        <v>Riesgo Bajo</v>
      </c>
      <c r="N14" s="15" t="s">
        <v>24</v>
      </c>
      <c r="O14" s="15" t="s">
        <v>24</v>
      </c>
      <c r="P14" s="23" t="s">
        <v>200</v>
      </c>
      <c r="Q14" s="21" t="str">
        <f t="shared" ref="Q14" si="14">IF(R14=1,"Raro",IF(R14=2,"Improbable",IF(R14=3,"Posible",IF(R14=4,"Probable",IF(R14=5,"Casi cierto",IF(OR(R14&lt;1,R14&gt;5),""))))))</f>
        <v>Raro</v>
      </c>
      <c r="R14" s="1">
        <v>1</v>
      </c>
      <c r="S14" s="13" t="str">
        <f t="shared" ref="S14" si="15">IF(T14=1,"Insignificante",IF(T14=2,"Menor",IF(T14=3,"Moderado",IF(T14=4,"Mayor",IF(T14=5,"Catastrófico",IF(OR(T14&lt;1,T14&gt;5),""))))))</f>
        <v>Insignificante</v>
      </c>
      <c r="T14" s="1">
        <v>1</v>
      </c>
      <c r="U14" s="1">
        <f t="shared" ref="U14" si="16">+R14+T14</f>
        <v>2</v>
      </c>
      <c r="V14" s="21" t="str">
        <f t="shared" ref="V14" si="17">IF(OR(U14=2,U14=3,U14=4),"Riesgo Bajo",IF(U14=5,"Riesgo Medio",IF(OR(U14=6,U14=7),"Riesgo Alto",IF(OR(U14=8,U14=9,U14=10),"Riesgo Externo",IF(OR(U14&lt;1,U14&gt;10),"")))))</f>
        <v>Riesgo Bajo</v>
      </c>
      <c r="W14" s="1" t="s">
        <v>28</v>
      </c>
      <c r="X14" s="20" t="s">
        <v>109</v>
      </c>
      <c r="Y14" s="18" t="s">
        <v>111</v>
      </c>
      <c r="Z14" s="18" t="s">
        <v>112</v>
      </c>
      <c r="AA14" s="15" t="s">
        <v>205</v>
      </c>
      <c r="AB14" s="15" t="s">
        <v>113</v>
      </c>
    </row>
    <row r="15" spans="1:28" ht="96.4" customHeight="1" x14ac:dyDescent="0.35">
      <c r="A15" s="12">
        <v>8</v>
      </c>
      <c r="B15" s="16" t="s">
        <v>35</v>
      </c>
      <c r="C15" s="16" t="s">
        <v>26</v>
      </c>
      <c r="D15" s="16" t="s">
        <v>36</v>
      </c>
      <c r="E15" s="16" t="s">
        <v>81</v>
      </c>
      <c r="F15" s="23" t="s">
        <v>201</v>
      </c>
      <c r="G15" s="23" t="s">
        <v>90</v>
      </c>
      <c r="H15" s="21" t="s">
        <v>69</v>
      </c>
      <c r="I15" s="8">
        <v>2</v>
      </c>
      <c r="J15" s="13" t="s">
        <v>78</v>
      </c>
      <c r="K15" s="8">
        <v>3</v>
      </c>
      <c r="L15" s="1">
        <v>5</v>
      </c>
      <c r="M15" s="21" t="str">
        <f t="shared" si="13"/>
        <v>Riesgo Medio</v>
      </c>
      <c r="N15" s="15" t="s">
        <v>24</v>
      </c>
      <c r="O15" s="15" t="s">
        <v>24</v>
      </c>
      <c r="P15" s="23" t="s">
        <v>202</v>
      </c>
      <c r="Q15" s="21" t="s">
        <v>72</v>
      </c>
      <c r="R15" s="1">
        <v>1</v>
      </c>
      <c r="S15" s="13" t="s">
        <v>82</v>
      </c>
      <c r="T15" s="1">
        <v>1</v>
      </c>
      <c r="U15" s="1">
        <v>2</v>
      </c>
      <c r="V15" s="21" t="s">
        <v>71</v>
      </c>
      <c r="W15" s="1" t="s">
        <v>28</v>
      </c>
      <c r="X15" s="20" t="s">
        <v>109</v>
      </c>
      <c r="Y15" s="18" t="s">
        <v>111</v>
      </c>
      <c r="Z15" s="18" t="s">
        <v>203</v>
      </c>
      <c r="AA15" s="15" t="s">
        <v>204</v>
      </c>
      <c r="AB15" s="15" t="s">
        <v>114</v>
      </c>
    </row>
    <row r="16" spans="1:28" ht="105.75" customHeight="1" x14ac:dyDescent="0.35">
      <c r="A16" s="12">
        <v>9</v>
      </c>
      <c r="B16" s="14" t="s">
        <v>22</v>
      </c>
      <c r="C16" s="14" t="s">
        <v>23</v>
      </c>
      <c r="D16" s="14" t="s">
        <v>27</v>
      </c>
      <c r="E16" s="14" t="s">
        <v>45</v>
      </c>
      <c r="F16" s="22" t="s">
        <v>115</v>
      </c>
      <c r="G16" s="22" t="s">
        <v>116</v>
      </c>
      <c r="H16" s="21" t="str">
        <f t="shared" si="2"/>
        <v>Casi cierto</v>
      </c>
      <c r="I16" s="1">
        <v>5</v>
      </c>
      <c r="J16" s="13" t="str">
        <f t="shared" si="3"/>
        <v>Catastrófico</v>
      </c>
      <c r="K16" s="1">
        <v>5</v>
      </c>
      <c r="L16" s="1">
        <f>+I16+K16</f>
        <v>10</v>
      </c>
      <c r="M16" s="21" t="str">
        <f t="shared" si="0"/>
        <v>Riesgo Externo</v>
      </c>
      <c r="N16" s="15" t="s">
        <v>24</v>
      </c>
      <c r="O16" s="15" t="s">
        <v>24</v>
      </c>
      <c r="P16" s="22" t="s">
        <v>117</v>
      </c>
      <c r="Q16" s="21" t="str">
        <f t="shared" si="7"/>
        <v>Probable</v>
      </c>
      <c r="R16" s="1">
        <v>4</v>
      </c>
      <c r="S16" s="13" t="str">
        <f t="shared" si="6"/>
        <v>Mayor</v>
      </c>
      <c r="T16" s="1">
        <v>4</v>
      </c>
      <c r="U16" s="1">
        <f>+R16+T16</f>
        <v>8</v>
      </c>
      <c r="V16" s="21" t="str">
        <f t="shared" si="1"/>
        <v>Riesgo Externo</v>
      </c>
      <c r="W16" s="2" t="s">
        <v>28</v>
      </c>
      <c r="X16" s="6" t="s">
        <v>118</v>
      </c>
      <c r="Y16" s="18" t="s">
        <v>119</v>
      </c>
      <c r="Z16" s="18" t="s">
        <v>120</v>
      </c>
      <c r="AA16" s="15" t="s">
        <v>121</v>
      </c>
      <c r="AB16" s="1" t="s">
        <v>122</v>
      </c>
    </row>
    <row r="17" spans="1:28" ht="119.25" customHeight="1" x14ac:dyDescent="0.35">
      <c r="A17" s="12">
        <v>10</v>
      </c>
      <c r="B17" s="14" t="s">
        <v>22</v>
      </c>
      <c r="C17" s="14" t="s">
        <v>23</v>
      </c>
      <c r="D17" s="14" t="s">
        <v>27</v>
      </c>
      <c r="E17" s="14" t="s">
        <v>39</v>
      </c>
      <c r="F17" s="23" t="s">
        <v>84</v>
      </c>
      <c r="G17" s="23" t="s">
        <v>123</v>
      </c>
      <c r="H17" s="21" t="s">
        <v>69</v>
      </c>
      <c r="I17" s="8">
        <v>2</v>
      </c>
      <c r="J17" s="13" t="s">
        <v>78</v>
      </c>
      <c r="K17" s="8">
        <v>3</v>
      </c>
      <c r="L17" s="1">
        <v>5</v>
      </c>
      <c r="M17" s="21" t="s">
        <v>79</v>
      </c>
      <c r="N17" s="15"/>
      <c r="O17" s="19" t="s">
        <v>24</v>
      </c>
      <c r="P17" s="23" t="s">
        <v>130</v>
      </c>
      <c r="Q17" s="19" t="s">
        <v>72</v>
      </c>
      <c r="R17" s="8">
        <v>1</v>
      </c>
      <c r="S17" s="13" t="s">
        <v>82</v>
      </c>
      <c r="T17" s="8">
        <v>1</v>
      </c>
      <c r="U17" s="8">
        <v>2</v>
      </c>
      <c r="V17" s="21" t="s">
        <v>71</v>
      </c>
      <c r="W17" s="2" t="s">
        <v>25</v>
      </c>
      <c r="X17" s="6" t="s">
        <v>124</v>
      </c>
      <c r="Y17" s="18" t="s">
        <v>125</v>
      </c>
      <c r="Z17" s="18" t="s">
        <v>126</v>
      </c>
      <c r="AA17" s="15" t="s">
        <v>206</v>
      </c>
      <c r="AB17" s="1" t="s">
        <v>127</v>
      </c>
    </row>
    <row r="18" spans="1:28" ht="100.5" customHeight="1" x14ac:dyDescent="0.35">
      <c r="A18" s="11">
        <v>11</v>
      </c>
      <c r="B18" s="16" t="s">
        <v>22</v>
      </c>
      <c r="C18" s="16" t="s">
        <v>23</v>
      </c>
      <c r="D18" s="16" t="s">
        <v>27</v>
      </c>
      <c r="E18" s="14" t="s">
        <v>51</v>
      </c>
      <c r="F18" s="23" t="s">
        <v>207</v>
      </c>
      <c r="G18" s="22" t="s">
        <v>128</v>
      </c>
      <c r="H18" s="21" t="str">
        <f t="shared" si="2"/>
        <v>Casi cierto</v>
      </c>
      <c r="I18" s="8">
        <v>5</v>
      </c>
      <c r="J18" s="13" t="str">
        <f t="shared" si="3"/>
        <v>Catastrófico</v>
      </c>
      <c r="K18" s="8">
        <v>5</v>
      </c>
      <c r="L18" s="1">
        <f t="shared" si="4"/>
        <v>10</v>
      </c>
      <c r="M18" s="21" t="str">
        <f t="shared" si="0"/>
        <v>Riesgo Externo</v>
      </c>
      <c r="N18" s="17"/>
      <c r="O18" s="19" t="s">
        <v>24</v>
      </c>
      <c r="P18" s="23" t="s">
        <v>57</v>
      </c>
      <c r="Q18" s="21" t="str">
        <f t="shared" si="5"/>
        <v>Posible</v>
      </c>
      <c r="R18" s="8">
        <v>3</v>
      </c>
      <c r="S18" s="13" t="str">
        <f t="shared" si="6"/>
        <v>Moderado</v>
      </c>
      <c r="T18" s="8">
        <v>3</v>
      </c>
      <c r="U18" s="8">
        <f>+R18+T18</f>
        <v>6</v>
      </c>
      <c r="V18" s="21" t="str">
        <f t="shared" si="1"/>
        <v>Riesgo Alto</v>
      </c>
      <c r="W18" s="2" t="s">
        <v>28</v>
      </c>
      <c r="X18" s="6" t="s">
        <v>129</v>
      </c>
      <c r="Y18" s="18" t="s">
        <v>59</v>
      </c>
      <c r="Z18" s="18" t="s">
        <v>60</v>
      </c>
      <c r="AA18" s="15" t="s">
        <v>43</v>
      </c>
      <c r="AB18" s="1" t="s">
        <v>34</v>
      </c>
    </row>
    <row r="19" spans="1:28" ht="104.65" customHeight="1" x14ac:dyDescent="0.35">
      <c r="A19" s="12">
        <v>12</v>
      </c>
      <c r="B19" s="9" t="s">
        <v>22</v>
      </c>
      <c r="C19" s="14" t="s">
        <v>23</v>
      </c>
      <c r="D19" s="16" t="s">
        <v>27</v>
      </c>
      <c r="E19" s="14" t="s">
        <v>132</v>
      </c>
      <c r="F19" s="22" t="s">
        <v>131</v>
      </c>
      <c r="G19" s="22" t="s">
        <v>92</v>
      </c>
      <c r="H19" s="21" t="str">
        <f t="shared" si="2"/>
        <v>Improbable</v>
      </c>
      <c r="I19" s="1">
        <v>2</v>
      </c>
      <c r="J19" s="13" t="str">
        <f t="shared" si="3"/>
        <v>Moderado</v>
      </c>
      <c r="K19" s="1">
        <v>3</v>
      </c>
      <c r="L19" s="1">
        <f t="shared" si="4"/>
        <v>5</v>
      </c>
      <c r="M19" s="21" t="str">
        <f t="shared" si="0"/>
        <v>Riesgo Medio</v>
      </c>
      <c r="N19" s="19" t="s">
        <v>24</v>
      </c>
      <c r="O19" s="19" t="s">
        <v>24</v>
      </c>
      <c r="P19" s="22" t="s">
        <v>133</v>
      </c>
      <c r="Q19" s="21" t="str">
        <f t="shared" si="5"/>
        <v>Raro</v>
      </c>
      <c r="R19" s="1">
        <v>1</v>
      </c>
      <c r="S19" s="13" t="str">
        <f t="shared" si="6"/>
        <v>Insignificante</v>
      </c>
      <c r="T19" s="1">
        <v>1</v>
      </c>
      <c r="U19" s="1">
        <f t="shared" ref="U19:U25" si="18">+R19+T19</f>
        <v>2</v>
      </c>
      <c r="V19" s="21" t="str">
        <f t="shared" si="1"/>
        <v>Riesgo Bajo</v>
      </c>
      <c r="W19" s="1" t="s">
        <v>28</v>
      </c>
      <c r="X19" s="10" t="s">
        <v>46</v>
      </c>
      <c r="Y19" s="18" t="s">
        <v>134</v>
      </c>
      <c r="Z19" s="18" t="s">
        <v>135</v>
      </c>
      <c r="AA19" s="15" t="s">
        <v>136</v>
      </c>
      <c r="AB19" s="15" t="s">
        <v>122</v>
      </c>
    </row>
    <row r="20" spans="1:28" ht="181.15" customHeight="1" x14ac:dyDescent="0.35">
      <c r="A20" s="11">
        <v>13</v>
      </c>
      <c r="B20" s="9" t="s">
        <v>22</v>
      </c>
      <c r="C20" s="14" t="s">
        <v>48</v>
      </c>
      <c r="D20" s="16" t="s">
        <v>27</v>
      </c>
      <c r="E20" s="14" t="s">
        <v>37</v>
      </c>
      <c r="F20" s="22" t="s">
        <v>208</v>
      </c>
      <c r="G20" s="22" t="s">
        <v>91</v>
      </c>
      <c r="H20" s="21" t="str">
        <f t="shared" si="2"/>
        <v>Posible</v>
      </c>
      <c r="I20" s="1">
        <v>3</v>
      </c>
      <c r="J20" s="13" t="str">
        <f t="shared" si="3"/>
        <v>Moderado</v>
      </c>
      <c r="K20" s="1">
        <v>3</v>
      </c>
      <c r="L20" s="1">
        <f t="shared" si="4"/>
        <v>6</v>
      </c>
      <c r="M20" s="21" t="str">
        <f t="shared" si="0"/>
        <v>Riesgo Alto</v>
      </c>
      <c r="N20" s="19" t="s">
        <v>24</v>
      </c>
      <c r="O20" s="19" t="s">
        <v>24</v>
      </c>
      <c r="P20" s="22" t="s">
        <v>137</v>
      </c>
      <c r="Q20" s="21" t="str">
        <f t="shared" si="5"/>
        <v>Improbable</v>
      </c>
      <c r="R20" s="1">
        <v>2</v>
      </c>
      <c r="S20" s="13" t="str">
        <f t="shared" si="6"/>
        <v>Moderado</v>
      </c>
      <c r="T20" s="1">
        <v>3</v>
      </c>
      <c r="U20" s="1">
        <f t="shared" si="18"/>
        <v>5</v>
      </c>
      <c r="V20" s="21" t="str">
        <f t="shared" si="1"/>
        <v>Riesgo Medio</v>
      </c>
      <c r="W20" s="1" t="s">
        <v>28</v>
      </c>
      <c r="X20" s="10" t="s">
        <v>138</v>
      </c>
      <c r="Y20" s="18" t="s">
        <v>139</v>
      </c>
      <c r="Z20" s="18" t="s">
        <v>140</v>
      </c>
      <c r="AA20" s="15" t="s">
        <v>209</v>
      </c>
      <c r="AB20" s="15" t="s">
        <v>47</v>
      </c>
    </row>
    <row r="21" spans="1:28" ht="208.5" customHeight="1" x14ac:dyDescent="0.35">
      <c r="A21" s="12">
        <v>14</v>
      </c>
      <c r="B21" s="14" t="s">
        <v>35</v>
      </c>
      <c r="C21" s="14" t="s">
        <v>48</v>
      </c>
      <c r="D21" s="16" t="s">
        <v>27</v>
      </c>
      <c r="E21" s="14" t="s">
        <v>37</v>
      </c>
      <c r="F21" s="22" t="s">
        <v>210</v>
      </c>
      <c r="G21" s="22" t="s">
        <v>91</v>
      </c>
      <c r="H21" s="21" t="str">
        <f>IF(I21=1,"Raro",IF(I21=2,"Improbable",IF(I21=3,"Posible",IF(I21=4,"Probable",IF(I21=5,"Casi cierto",IF(OR(I21&lt;1,I21&gt;5),""))))))</f>
        <v>Probable</v>
      </c>
      <c r="I21" s="1">
        <v>4</v>
      </c>
      <c r="J21" s="13" t="str">
        <f t="shared" si="3"/>
        <v>Moderado</v>
      </c>
      <c r="K21" s="1">
        <v>3</v>
      </c>
      <c r="L21" s="1">
        <f t="shared" si="4"/>
        <v>7</v>
      </c>
      <c r="M21" s="21" t="str">
        <f t="shared" si="0"/>
        <v>Riesgo Alto</v>
      </c>
      <c r="N21" s="19" t="s">
        <v>24</v>
      </c>
      <c r="O21" s="19" t="s">
        <v>24</v>
      </c>
      <c r="P21" s="22" t="s">
        <v>143</v>
      </c>
      <c r="Q21" s="21" t="str">
        <f t="shared" si="5"/>
        <v>Posible</v>
      </c>
      <c r="R21" s="1">
        <v>3</v>
      </c>
      <c r="S21" s="13" t="str">
        <f t="shared" si="6"/>
        <v>Menor</v>
      </c>
      <c r="T21" s="1">
        <v>2</v>
      </c>
      <c r="U21" s="1">
        <f t="shared" si="18"/>
        <v>5</v>
      </c>
      <c r="V21" s="21" t="str">
        <f t="shared" si="1"/>
        <v>Riesgo Medio</v>
      </c>
      <c r="W21" s="1" t="s">
        <v>28</v>
      </c>
      <c r="X21" s="10" t="s">
        <v>138</v>
      </c>
      <c r="Y21" s="18" t="s">
        <v>141</v>
      </c>
      <c r="Z21" s="18" t="s">
        <v>142</v>
      </c>
      <c r="AA21" s="15" t="s">
        <v>209</v>
      </c>
      <c r="AB21" s="15" t="s">
        <v>47</v>
      </c>
    </row>
    <row r="22" spans="1:28" ht="147.4" customHeight="1" x14ac:dyDescent="0.35">
      <c r="A22" s="12">
        <v>15</v>
      </c>
      <c r="B22" s="14" t="s">
        <v>35</v>
      </c>
      <c r="C22" s="14" t="s">
        <v>48</v>
      </c>
      <c r="D22" s="16" t="s">
        <v>27</v>
      </c>
      <c r="E22" s="14" t="s">
        <v>51</v>
      </c>
      <c r="F22" s="22" t="s">
        <v>144</v>
      </c>
      <c r="G22" s="22" t="s">
        <v>91</v>
      </c>
      <c r="H22" s="21" t="str">
        <f t="shared" si="2"/>
        <v>Improbable</v>
      </c>
      <c r="I22" s="1">
        <v>2</v>
      </c>
      <c r="J22" s="13" t="str">
        <f t="shared" si="3"/>
        <v>Mayor</v>
      </c>
      <c r="K22" s="1">
        <v>4</v>
      </c>
      <c r="L22" s="1">
        <f t="shared" si="4"/>
        <v>6</v>
      </c>
      <c r="M22" s="21" t="str">
        <f t="shared" si="0"/>
        <v>Riesgo Alto</v>
      </c>
      <c r="N22" s="13"/>
      <c r="O22" s="19" t="s">
        <v>24</v>
      </c>
      <c r="P22" s="22" t="s">
        <v>145</v>
      </c>
      <c r="Q22" s="21" t="str">
        <f t="shared" si="5"/>
        <v>Raro</v>
      </c>
      <c r="R22" s="1">
        <v>1</v>
      </c>
      <c r="S22" s="13" t="str">
        <f t="shared" si="6"/>
        <v>Moderado</v>
      </c>
      <c r="T22" s="1">
        <v>3</v>
      </c>
      <c r="U22" s="1">
        <f t="shared" si="18"/>
        <v>4</v>
      </c>
      <c r="V22" s="21" t="str">
        <f t="shared" si="1"/>
        <v>Riesgo Bajo</v>
      </c>
      <c r="W22" s="1" t="s">
        <v>28</v>
      </c>
      <c r="X22" s="10" t="s">
        <v>146</v>
      </c>
      <c r="Y22" s="18" t="s">
        <v>211</v>
      </c>
      <c r="Z22" s="18" t="s">
        <v>147</v>
      </c>
      <c r="AA22" s="15" t="s">
        <v>148</v>
      </c>
      <c r="AB22" s="15" t="s">
        <v>149</v>
      </c>
    </row>
    <row r="23" spans="1:28" ht="127.9" customHeight="1" x14ac:dyDescent="0.35">
      <c r="A23" s="12">
        <v>16</v>
      </c>
      <c r="B23" s="14" t="s">
        <v>35</v>
      </c>
      <c r="C23" s="14" t="s">
        <v>48</v>
      </c>
      <c r="D23" s="16" t="s">
        <v>27</v>
      </c>
      <c r="E23" s="14" t="s">
        <v>51</v>
      </c>
      <c r="F23" s="22" t="s">
        <v>212</v>
      </c>
      <c r="G23" s="22" t="s">
        <v>150</v>
      </c>
      <c r="H23" s="21" t="str">
        <f t="shared" si="2"/>
        <v>Probable</v>
      </c>
      <c r="I23" s="1">
        <v>4</v>
      </c>
      <c r="J23" s="13" t="str">
        <f t="shared" si="3"/>
        <v>Moderado</v>
      </c>
      <c r="K23" s="1">
        <v>3</v>
      </c>
      <c r="L23" s="1">
        <f t="shared" si="4"/>
        <v>7</v>
      </c>
      <c r="M23" s="21" t="str">
        <f t="shared" si="0"/>
        <v>Riesgo Alto</v>
      </c>
      <c r="N23" s="13"/>
      <c r="O23" s="15" t="s">
        <v>24</v>
      </c>
      <c r="P23" s="23" t="s">
        <v>151</v>
      </c>
      <c r="Q23" s="21" t="str">
        <f t="shared" si="5"/>
        <v>Posible</v>
      </c>
      <c r="R23" s="1">
        <v>3</v>
      </c>
      <c r="S23" s="13" t="str">
        <f t="shared" si="6"/>
        <v>Menor</v>
      </c>
      <c r="T23" s="1">
        <v>2</v>
      </c>
      <c r="U23" s="1">
        <f t="shared" si="18"/>
        <v>5</v>
      </c>
      <c r="V23" s="21" t="str">
        <f t="shared" si="1"/>
        <v>Riesgo Medio</v>
      </c>
      <c r="W23" s="1" t="s">
        <v>25</v>
      </c>
      <c r="X23" s="10" t="s">
        <v>152</v>
      </c>
      <c r="Y23" s="18" t="s">
        <v>153</v>
      </c>
      <c r="Z23" s="18" t="s">
        <v>154</v>
      </c>
      <c r="AA23" s="15" t="s">
        <v>155</v>
      </c>
      <c r="AB23" s="15" t="s">
        <v>122</v>
      </c>
    </row>
    <row r="24" spans="1:28" ht="109.15" customHeight="1" x14ac:dyDescent="0.35">
      <c r="A24" s="11">
        <v>17</v>
      </c>
      <c r="B24" s="14" t="s">
        <v>35</v>
      </c>
      <c r="C24" s="14" t="s">
        <v>23</v>
      </c>
      <c r="D24" s="14" t="s">
        <v>27</v>
      </c>
      <c r="E24" s="14" t="s">
        <v>51</v>
      </c>
      <c r="F24" s="22" t="s">
        <v>213</v>
      </c>
      <c r="G24" s="22" t="s">
        <v>53</v>
      </c>
      <c r="H24" s="21" t="str">
        <f t="shared" si="2"/>
        <v>Casi cierto</v>
      </c>
      <c r="I24" s="1">
        <v>5</v>
      </c>
      <c r="J24" s="13" t="str">
        <f t="shared" si="3"/>
        <v>Moderado</v>
      </c>
      <c r="K24" s="1">
        <v>3</v>
      </c>
      <c r="L24" s="1">
        <f t="shared" si="4"/>
        <v>8</v>
      </c>
      <c r="M24" s="21" t="str">
        <f t="shared" si="0"/>
        <v>Riesgo Externo</v>
      </c>
      <c r="N24" s="15" t="s">
        <v>24</v>
      </c>
      <c r="O24" s="15" t="s">
        <v>24</v>
      </c>
      <c r="P24" s="22" t="s">
        <v>157</v>
      </c>
      <c r="Q24" s="21" t="str">
        <f t="shared" si="5"/>
        <v>Posible</v>
      </c>
      <c r="R24" s="1">
        <v>3</v>
      </c>
      <c r="S24" s="13" t="str">
        <f t="shared" si="6"/>
        <v>Menor</v>
      </c>
      <c r="T24" s="1">
        <v>2</v>
      </c>
      <c r="U24" s="1">
        <f t="shared" si="18"/>
        <v>5</v>
      </c>
      <c r="V24" s="21" t="str">
        <f t="shared" si="1"/>
        <v>Riesgo Medio</v>
      </c>
      <c r="W24" s="1" t="s">
        <v>25</v>
      </c>
      <c r="X24" s="10" t="s">
        <v>156</v>
      </c>
      <c r="Y24" s="18" t="s">
        <v>49</v>
      </c>
      <c r="Z24" s="18" t="s">
        <v>54</v>
      </c>
      <c r="AA24" s="15" t="s">
        <v>52</v>
      </c>
      <c r="AB24" s="15" t="s">
        <v>34</v>
      </c>
    </row>
    <row r="25" spans="1:28" ht="135.4" customHeight="1" x14ac:dyDescent="0.35">
      <c r="A25" s="12">
        <v>18</v>
      </c>
      <c r="B25" s="14" t="s">
        <v>35</v>
      </c>
      <c r="C25" s="14" t="s">
        <v>23</v>
      </c>
      <c r="D25" s="14" t="s">
        <v>27</v>
      </c>
      <c r="E25" s="14" t="s">
        <v>55</v>
      </c>
      <c r="F25" s="22" t="s">
        <v>85</v>
      </c>
      <c r="G25" s="22" t="s">
        <v>158</v>
      </c>
      <c r="H25" s="21" t="str">
        <f t="shared" si="2"/>
        <v>Improbable</v>
      </c>
      <c r="I25" s="1">
        <v>2</v>
      </c>
      <c r="J25" s="13" t="str">
        <f t="shared" si="3"/>
        <v>Mayor</v>
      </c>
      <c r="K25" s="1">
        <v>4</v>
      </c>
      <c r="L25" s="1">
        <f t="shared" si="4"/>
        <v>6</v>
      </c>
      <c r="M25" s="21" t="str">
        <f t="shared" si="0"/>
        <v>Riesgo Alto</v>
      </c>
      <c r="N25" s="15" t="s">
        <v>24</v>
      </c>
      <c r="O25" s="15" t="s">
        <v>24</v>
      </c>
      <c r="P25" s="22" t="s">
        <v>159</v>
      </c>
      <c r="Q25" s="21" t="str">
        <f t="shared" si="5"/>
        <v>Improbable</v>
      </c>
      <c r="R25" s="1">
        <v>2</v>
      </c>
      <c r="S25" s="13" t="str">
        <f t="shared" si="6"/>
        <v>Mayor</v>
      </c>
      <c r="T25" s="1">
        <v>4</v>
      </c>
      <c r="U25" s="1">
        <f t="shared" si="18"/>
        <v>6</v>
      </c>
      <c r="V25" s="21" t="str">
        <f t="shared" si="1"/>
        <v>Riesgo Alto</v>
      </c>
      <c r="W25" s="1" t="s">
        <v>28</v>
      </c>
      <c r="X25" s="10" t="s">
        <v>160</v>
      </c>
      <c r="Y25" s="18" t="s">
        <v>49</v>
      </c>
      <c r="Z25" s="18" t="s">
        <v>161</v>
      </c>
      <c r="AA25" s="15" t="s">
        <v>100</v>
      </c>
      <c r="AB25" s="15" t="s">
        <v>122</v>
      </c>
    </row>
    <row r="26" spans="1:28" ht="231" customHeight="1" x14ac:dyDescent="0.35">
      <c r="A26" s="12">
        <v>19</v>
      </c>
      <c r="B26" s="14" t="s">
        <v>22</v>
      </c>
      <c r="C26" s="14" t="s">
        <v>23</v>
      </c>
      <c r="D26" s="14" t="s">
        <v>27</v>
      </c>
      <c r="E26" s="14" t="s">
        <v>50</v>
      </c>
      <c r="F26" s="22" t="s">
        <v>65</v>
      </c>
      <c r="G26" s="22" t="s">
        <v>162</v>
      </c>
      <c r="H26" s="21" t="str">
        <f t="shared" ref="H26" si="19">IF(I26=1,"Raro",IF(I26=2,"Improbable",IF(I26=3,"Posible",IF(I26=4,"Probable",IF(I26=5,"Casi cierto",IF(OR(I26&lt;1,I26&gt;5),""))))))</f>
        <v>Posible</v>
      </c>
      <c r="I26" s="1">
        <v>3</v>
      </c>
      <c r="J26" s="13" t="str">
        <f t="shared" ref="J26" si="20">IF(K26=1,"Insignificante",IF(K26=2,"Menor",IF(K26=3,"Moderado",IF(K26=4,"Mayor",IF(K26=5,"Catastrófico",IF(OR(K26&lt;1,K26&gt;5),""))))))</f>
        <v>Moderado</v>
      </c>
      <c r="K26" s="1">
        <v>3</v>
      </c>
      <c r="L26" s="1">
        <f t="shared" ref="L26" si="21">+I26+K26</f>
        <v>6</v>
      </c>
      <c r="M26" s="21" t="str">
        <f t="shared" si="0"/>
        <v>Riesgo Alto</v>
      </c>
      <c r="N26" s="15"/>
      <c r="O26" s="15" t="s">
        <v>24</v>
      </c>
      <c r="P26" s="22" t="s">
        <v>163</v>
      </c>
      <c r="Q26" s="21" t="str">
        <f t="shared" ref="Q26" si="22">IF(R26=1,"Raro",IF(R26=2,"Improbable",IF(R26=3,"Posible",IF(R26=4,"Probable",IF(R26=5,"Casi cierto",IF(OR(R26&lt;1,R26&gt;5),""))))))</f>
        <v>Posible</v>
      </c>
      <c r="R26" s="1">
        <v>3</v>
      </c>
      <c r="S26" s="13" t="str">
        <f t="shared" ref="S26" si="23">IF(T26=1,"Insignificante",IF(T26=2,"Menor",IF(T26=3,"Moderado",IF(T26=4,"Mayor",IF(T26=5,"Catastrófico",IF(OR(T26&lt;1,T26&gt;5),""))))))</f>
        <v>Moderado</v>
      </c>
      <c r="T26" s="1">
        <v>3</v>
      </c>
      <c r="U26" s="1">
        <f t="shared" ref="U26" si="24">+R26+T26</f>
        <v>6</v>
      </c>
      <c r="V26" s="21" t="str">
        <f t="shared" ref="V26" si="25">IF(OR(U26=2,U26=3,U26=4),"Riesgo Bajo",IF(U26=5,"Riesgo Medio",IF(OR(U26=6,U26=7),"Riesgo Alto",IF(OR(U26=8,U26=9,U26=10),"Riesgo Externo",IF(OR(U26&lt;1,U26&gt;10),"")))))</f>
        <v>Riesgo Alto</v>
      </c>
      <c r="W26" s="1" t="s">
        <v>28</v>
      </c>
      <c r="X26" s="10" t="s">
        <v>164</v>
      </c>
      <c r="Y26" s="10" t="s">
        <v>33</v>
      </c>
      <c r="Z26" s="10" t="s">
        <v>165</v>
      </c>
      <c r="AA26" s="15" t="s">
        <v>173</v>
      </c>
      <c r="AB26" s="15" t="s">
        <v>166</v>
      </c>
    </row>
    <row r="27" spans="1:28" ht="128.65" customHeight="1" x14ac:dyDescent="0.35">
      <c r="A27" s="11">
        <v>20</v>
      </c>
      <c r="B27" s="14" t="s">
        <v>22</v>
      </c>
      <c r="C27" s="14" t="s">
        <v>23</v>
      </c>
      <c r="D27" s="14" t="s">
        <v>27</v>
      </c>
      <c r="E27" s="14" t="s">
        <v>61</v>
      </c>
      <c r="F27" s="22" t="s">
        <v>62</v>
      </c>
      <c r="G27" s="22" t="s">
        <v>174</v>
      </c>
      <c r="H27" s="21" t="str">
        <f t="shared" ref="H27" si="26">IF(I27=1,"Raro",IF(I27=2,"Improbable",IF(I27=3,"Posible",IF(I27=4,"Probable",IF(I27=5,"Casi cierto",IF(OR(I27&lt;1,I27&gt;5),""))))))</f>
        <v>Posible</v>
      </c>
      <c r="I27" s="1">
        <v>3</v>
      </c>
      <c r="J27" s="13" t="str">
        <f t="shared" ref="J27" si="27">IF(K27=1,"Insignificante",IF(K27=2,"Menor",IF(K27=3,"Moderado",IF(K27=4,"Mayor",IF(K27=5,"Catastrófico",IF(OR(K27&lt;1,K27&gt;5),""))))))</f>
        <v>Mayor</v>
      </c>
      <c r="K27" s="1">
        <v>4</v>
      </c>
      <c r="L27" s="1">
        <f t="shared" ref="L27" si="28">+I27+K27</f>
        <v>7</v>
      </c>
      <c r="M27" s="21" t="str">
        <f t="shared" si="0"/>
        <v>Riesgo Alto</v>
      </c>
      <c r="N27" s="15" t="s">
        <v>24</v>
      </c>
      <c r="O27" s="15" t="s">
        <v>24</v>
      </c>
      <c r="P27" s="22" t="s">
        <v>63</v>
      </c>
      <c r="Q27" s="21" t="str">
        <f t="shared" ref="Q27" si="29">IF(R27=1,"Raro",IF(R27=2,"Improbable",IF(R27=3,"Posible",IF(R27=4,"Probable",IF(R27=5,"Casi cierto",IF(OR(R27&lt;1,R27&gt;5),""))))))</f>
        <v>Improbable</v>
      </c>
      <c r="R27" s="1">
        <v>2</v>
      </c>
      <c r="S27" s="13" t="str">
        <f t="shared" ref="S27" si="30">IF(T27=1,"Insignificante",IF(T27=2,"Menor",IF(T27=3,"Moderado",IF(T27=4,"Mayor",IF(T27=5,"Catastrófico",IF(OR(T27&lt;1,T27&gt;5),""))))))</f>
        <v>Moderado</v>
      </c>
      <c r="T27" s="1">
        <v>3</v>
      </c>
      <c r="U27" s="1">
        <f t="shared" ref="U27" si="31">+R27+T27</f>
        <v>5</v>
      </c>
      <c r="V27" s="21" t="str">
        <f t="shared" ref="V27" si="32">IF(OR(U27=2,U27=3,U27=4),"Riesgo Bajo",IF(U27=5,"Riesgo Medio",IF(OR(U27=6,U27=7),"Riesgo Alto",IF(OR(U27=8,U27=9,U27=10),"Riesgo Externo",IF(OR(U27&lt;1,U27&gt;10),"")))))</f>
        <v>Riesgo Medio</v>
      </c>
      <c r="W27" s="1" t="s">
        <v>25</v>
      </c>
      <c r="X27" s="10" t="s">
        <v>167</v>
      </c>
      <c r="Y27" s="18" t="s">
        <v>49</v>
      </c>
      <c r="Z27" s="18" t="s">
        <v>56</v>
      </c>
      <c r="AA27" s="15" t="s">
        <v>214</v>
      </c>
      <c r="AB27" s="15" t="s">
        <v>122</v>
      </c>
    </row>
    <row r="28" spans="1:28" ht="322.89999999999998" customHeight="1" x14ac:dyDescent="0.35">
      <c r="A28" s="12">
        <v>21</v>
      </c>
      <c r="B28" s="14" t="s">
        <v>22</v>
      </c>
      <c r="C28" s="14" t="s">
        <v>48</v>
      </c>
      <c r="D28" s="14" t="s">
        <v>27</v>
      </c>
      <c r="E28" s="14" t="s">
        <v>67</v>
      </c>
      <c r="F28" s="22" t="s">
        <v>215</v>
      </c>
      <c r="G28" s="22" t="s">
        <v>93</v>
      </c>
      <c r="H28" s="21" t="str">
        <f t="shared" ref="H28:H33" si="33">IF(I28=1,"Raro",IF(I28=2,"Improbable",IF(I28=3,"Posible",IF(I28=4,"Probable",IF(I28=5,"Casi cierto",IF(OR(I28&lt;1,I28&gt;5),""))))))</f>
        <v>Posible</v>
      </c>
      <c r="I28" s="1">
        <v>3</v>
      </c>
      <c r="J28" s="13" t="str">
        <f t="shared" ref="J28:J33" si="34">IF(K28=1,"Insignificante",IF(K28=2,"Menor",IF(K28=3,"Moderado",IF(K28=4,"Mayor",IF(K28=5,"Catastrófico",IF(OR(K28&lt;1,K28&gt;5),""))))))</f>
        <v>Mayor</v>
      </c>
      <c r="K28" s="1">
        <v>4</v>
      </c>
      <c r="L28" s="1">
        <f t="shared" ref="L28:L33" si="35">+I28+K28</f>
        <v>7</v>
      </c>
      <c r="M28" s="21" t="str">
        <f t="shared" si="0"/>
        <v>Riesgo Alto</v>
      </c>
      <c r="N28" s="15"/>
      <c r="O28" s="15" t="s">
        <v>24</v>
      </c>
      <c r="P28" s="22" t="s">
        <v>168</v>
      </c>
      <c r="Q28" s="21" t="str">
        <f t="shared" ref="Q28:Q33" si="36">IF(R28=1,"Raro",IF(R28=2,"Improbable",IF(R28=3,"Posible",IF(R28=4,"Probable",IF(R28=5,"Casi cierto",IF(OR(R28&lt;1,R28&gt;5),""))))))</f>
        <v>Raro</v>
      </c>
      <c r="R28" s="1">
        <v>1</v>
      </c>
      <c r="S28" s="13" t="str">
        <f t="shared" ref="S28:S33" si="37">IF(T28=1,"Insignificante",IF(T28=2,"Menor",IF(T28=3,"Moderado",IF(T28=4,"Mayor",IF(T28=5,"Catastrófico",IF(OR(T28&lt;1,T28&gt;5),""))))))</f>
        <v>Menor</v>
      </c>
      <c r="T28" s="1">
        <v>2</v>
      </c>
      <c r="U28" s="1">
        <f t="shared" ref="U28:U33" si="38">+R28+T28</f>
        <v>3</v>
      </c>
      <c r="V28" s="21" t="str">
        <f t="shared" ref="V28:V33" si="39">IF(OR(U28=2,U28=3,U28=4),"Riesgo Bajo",IF(U28=5,"Riesgo Medio",IF(OR(U28=6,U28=7),"Riesgo Alto",IF(OR(U28=8,U28=9,U28=10),"Riesgo Externo",IF(OR(U28&lt;1,U28&gt;10),"")))))</f>
        <v>Riesgo Bajo</v>
      </c>
      <c r="W28" s="1" t="s">
        <v>28</v>
      </c>
      <c r="X28" s="10" t="s">
        <v>66</v>
      </c>
      <c r="Y28" s="18" t="s">
        <v>64</v>
      </c>
      <c r="Z28" s="18" t="s">
        <v>169</v>
      </c>
      <c r="AA28" s="15" t="s">
        <v>170</v>
      </c>
      <c r="AB28" s="15" t="s">
        <v>34</v>
      </c>
    </row>
    <row r="29" spans="1:28" ht="85.5" customHeight="1" x14ac:dyDescent="0.35">
      <c r="A29" s="12">
        <v>22</v>
      </c>
      <c r="B29" s="14" t="s">
        <v>22</v>
      </c>
      <c r="C29" s="14" t="s">
        <v>48</v>
      </c>
      <c r="D29" s="14" t="s">
        <v>27</v>
      </c>
      <c r="E29" s="14" t="s">
        <v>67</v>
      </c>
      <c r="F29" s="28" t="s">
        <v>216</v>
      </c>
      <c r="G29" s="22" t="s">
        <v>175</v>
      </c>
      <c r="H29" s="21" t="str">
        <f t="shared" si="33"/>
        <v>Posible</v>
      </c>
      <c r="I29" s="1">
        <v>3</v>
      </c>
      <c r="J29" s="13" t="str">
        <f t="shared" si="34"/>
        <v>Mayor</v>
      </c>
      <c r="K29" s="1">
        <v>4</v>
      </c>
      <c r="L29" s="1">
        <f t="shared" si="35"/>
        <v>7</v>
      </c>
      <c r="M29" s="21" t="str">
        <f t="shared" si="0"/>
        <v>Riesgo Alto</v>
      </c>
      <c r="N29" s="15"/>
      <c r="O29" s="15" t="s">
        <v>24</v>
      </c>
      <c r="P29" s="22" t="s">
        <v>176</v>
      </c>
      <c r="Q29" s="21" t="str">
        <f t="shared" si="36"/>
        <v>Raro</v>
      </c>
      <c r="R29" s="1">
        <v>1</v>
      </c>
      <c r="S29" s="13" t="str">
        <f t="shared" si="37"/>
        <v>Menor</v>
      </c>
      <c r="T29" s="1">
        <v>2</v>
      </c>
      <c r="U29" s="1">
        <f t="shared" si="38"/>
        <v>3</v>
      </c>
      <c r="V29" s="21" t="str">
        <f t="shared" si="39"/>
        <v>Riesgo Bajo</v>
      </c>
      <c r="W29" s="1" t="s">
        <v>28</v>
      </c>
      <c r="X29" s="10" t="s">
        <v>177</v>
      </c>
      <c r="Y29" s="18" t="s">
        <v>178</v>
      </c>
      <c r="Z29" s="18" t="s">
        <v>179</v>
      </c>
      <c r="AA29" s="15" t="s">
        <v>180</v>
      </c>
      <c r="AB29" s="15" t="s">
        <v>181</v>
      </c>
    </row>
    <row r="30" spans="1:28" ht="87.75" customHeight="1" x14ac:dyDescent="0.35">
      <c r="A30" s="12">
        <v>23</v>
      </c>
      <c r="B30" s="14" t="s">
        <v>182</v>
      </c>
      <c r="C30" s="14" t="s">
        <v>23</v>
      </c>
      <c r="D30" s="14" t="s">
        <v>183</v>
      </c>
      <c r="E30" s="14" t="s">
        <v>67</v>
      </c>
      <c r="F30" s="22" t="s">
        <v>217</v>
      </c>
      <c r="G30" s="22" t="s">
        <v>184</v>
      </c>
      <c r="H30" s="21" t="str">
        <f t="shared" si="33"/>
        <v>Posible</v>
      </c>
      <c r="I30" s="1">
        <v>3</v>
      </c>
      <c r="J30" s="13" t="str">
        <f t="shared" si="34"/>
        <v>Mayor</v>
      </c>
      <c r="K30" s="1">
        <v>4</v>
      </c>
      <c r="L30" s="1">
        <f t="shared" si="35"/>
        <v>7</v>
      </c>
      <c r="M30" s="21" t="str">
        <f t="shared" si="0"/>
        <v>Riesgo Alto</v>
      </c>
      <c r="N30" s="15"/>
      <c r="O30" s="15" t="s">
        <v>24</v>
      </c>
      <c r="P30" s="22" t="s">
        <v>185</v>
      </c>
      <c r="Q30" s="21" t="str">
        <f t="shared" si="36"/>
        <v>Improbable</v>
      </c>
      <c r="R30" s="1">
        <v>2</v>
      </c>
      <c r="S30" s="13" t="str">
        <f t="shared" si="37"/>
        <v>Moderado</v>
      </c>
      <c r="T30" s="1">
        <v>3</v>
      </c>
      <c r="U30" s="1">
        <f t="shared" si="38"/>
        <v>5</v>
      </c>
      <c r="V30" s="21" t="str">
        <f t="shared" si="39"/>
        <v>Riesgo Medio</v>
      </c>
      <c r="W30" s="1" t="s">
        <v>28</v>
      </c>
      <c r="X30" s="10" t="s">
        <v>177</v>
      </c>
      <c r="Y30" s="18" t="s">
        <v>186</v>
      </c>
      <c r="Z30" s="18" t="s">
        <v>187</v>
      </c>
      <c r="AA30" s="15" t="s">
        <v>188</v>
      </c>
      <c r="AB30" s="15" t="s">
        <v>189</v>
      </c>
    </row>
    <row r="31" spans="1:28" ht="89.25" customHeight="1" x14ac:dyDescent="0.35">
      <c r="A31" s="12">
        <v>24</v>
      </c>
      <c r="B31" s="14" t="s">
        <v>182</v>
      </c>
      <c r="C31" s="14" t="s">
        <v>23</v>
      </c>
      <c r="D31" s="14" t="s">
        <v>27</v>
      </c>
      <c r="E31" s="14" t="s">
        <v>67</v>
      </c>
      <c r="F31" s="22" t="s">
        <v>219</v>
      </c>
      <c r="G31" s="22" t="s">
        <v>218</v>
      </c>
      <c r="H31" s="21" t="str">
        <f t="shared" si="33"/>
        <v>Posible</v>
      </c>
      <c r="I31" s="1">
        <v>3</v>
      </c>
      <c r="J31" s="13" t="str">
        <f t="shared" si="34"/>
        <v>Mayor</v>
      </c>
      <c r="K31" s="1">
        <v>4</v>
      </c>
      <c r="L31" s="1">
        <f t="shared" si="35"/>
        <v>7</v>
      </c>
      <c r="M31" s="21" t="str">
        <f t="shared" si="0"/>
        <v>Riesgo Alto</v>
      </c>
      <c r="N31" s="15"/>
      <c r="O31" s="15" t="s">
        <v>24</v>
      </c>
      <c r="P31" s="22" t="s">
        <v>191</v>
      </c>
      <c r="Q31" s="21" t="str">
        <f t="shared" si="36"/>
        <v>Raro</v>
      </c>
      <c r="R31" s="1">
        <v>1</v>
      </c>
      <c r="S31" s="13" t="str">
        <f t="shared" si="37"/>
        <v>Moderado</v>
      </c>
      <c r="T31" s="1">
        <v>3</v>
      </c>
      <c r="U31" s="1">
        <f t="shared" si="38"/>
        <v>4</v>
      </c>
      <c r="V31" s="21" t="str">
        <f t="shared" si="39"/>
        <v>Riesgo Bajo</v>
      </c>
      <c r="W31" s="1" t="s">
        <v>28</v>
      </c>
      <c r="X31" s="10" t="s">
        <v>192</v>
      </c>
      <c r="Y31" s="18" t="s">
        <v>186</v>
      </c>
      <c r="Z31" s="18" t="s">
        <v>187</v>
      </c>
      <c r="AA31" s="15" t="s">
        <v>220</v>
      </c>
      <c r="AB31" s="15" t="s">
        <v>181</v>
      </c>
    </row>
    <row r="32" spans="1:28" ht="89.25" customHeight="1" x14ac:dyDescent="0.35">
      <c r="A32" s="12">
        <v>25</v>
      </c>
      <c r="B32" s="14" t="s">
        <v>182</v>
      </c>
      <c r="C32" s="14" t="s">
        <v>23</v>
      </c>
      <c r="D32" s="14" t="s">
        <v>27</v>
      </c>
      <c r="E32" s="14" t="s">
        <v>67</v>
      </c>
      <c r="F32" s="22" t="s">
        <v>223</v>
      </c>
      <c r="G32" s="22" t="s">
        <v>224</v>
      </c>
      <c r="H32" s="21" t="s">
        <v>77</v>
      </c>
      <c r="I32" s="1">
        <v>4</v>
      </c>
      <c r="J32" s="13" t="s">
        <v>225</v>
      </c>
      <c r="K32" s="1">
        <v>4</v>
      </c>
      <c r="L32" s="1">
        <v>7</v>
      </c>
      <c r="M32" s="21" t="s">
        <v>226</v>
      </c>
      <c r="N32" s="15" t="s">
        <v>24</v>
      </c>
      <c r="O32" s="15" t="s">
        <v>24</v>
      </c>
      <c r="P32" s="22" t="s">
        <v>227</v>
      </c>
      <c r="Q32" s="21" t="str">
        <f t="shared" ref="Q32" si="40">IF(R32=1,"Raro",IF(R32=2,"Improbable",IF(R32=3,"Posible",IF(R32=4,"Probable",IF(R32=5,"Casi cierto",IF(OR(R32&lt;1,R32&gt;5),""))))))</f>
        <v>Raro</v>
      </c>
      <c r="R32" s="1">
        <v>1</v>
      </c>
      <c r="S32" s="13" t="str">
        <f t="shared" ref="S32" si="41">IF(T32=1,"Insignificante",IF(T32=2,"Menor",IF(T32=3,"Moderado",IF(T32=4,"Mayor",IF(T32=5,"Catastrófico",IF(OR(T32&lt;1,T32&gt;5),""))))))</f>
        <v>Moderado</v>
      </c>
      <c r="T32" s="1">
        <v>3</v>
      </c>
      <c r="U32" s="1">
        <f t="shared" ref="U32" si="42">+R32+T32</f>
        <v>4</v>
      </c>
      <c r="V32" s="21" t="str">
        <f t="shared" ref="V32" si="43">IF(OR(U32=2,U32=3,U32=4),"Riesgo Bajo",IF(U32=5,"Riesgo Medio",IF(OR(U32=6,U32=7),"Riesgo Alto",IF(OR(U32=8,U32=9,U32=10),"Riesgo Externo",IF(OR(U32&lt;1,U32&gt;10),"")))))</f>
        <v>Riesgo Bajo</v>
      </c>
      <c r="W32" s="1" t="s">
        <v>28</v>
      </c>
      <c r="X32" s="10" t="s">
        <v>228</v>
      </c>
      <c r="Y32" s="18" t="s">
        <v>229</v>
      </c>
      <c r="Z32" s="18" t="s">
        <v>230</v>
      </c>
      <c r="AA32" s="15" t="s">
        <v>231</v>
      </c>
      <c r="AB32" s="15"/>
    </row>
    <row r="33" spans="1:28" ht="85.5" customHeight="1" x14ac:dyDescent="0.35">
      <c r="A33" s="12">
        <v>26</v>
      </c>
      <c r="B33" s="14" t="s">
        <v>182</v>
      </c>
      <c r="C33" s="14" t="s">
        <v>23</v>
      </c>
      <c r="D33" s="14" t="s">
        <v>27</v>
      </c>
      <c r="E33" s="14" t="s">
        <v>67</v>
      </c>
      <c r="F33" s="22" t="s">
        <v>221</v>
      </c>
      <c r="G33" s="22" t="s">
        <v>190</v>
      </c>
      <c r="H33" s="21" t="str">
        <f t="shared" si="33"/>
        <v>Posible</v>
      </c>
      <c r="I33" s="1">
        <v>3</v>
      </c>
      <c r="J33" s="13" t="str">
        <f t="shared" si="34"/>
        <v>Mayor</v>
      </c>
      <c r="K33" s="1">
        <v>4</v>
      </c>
      <c r="L33" s="1">
        <f t="shared" si="35"/>
        <v>7</v>
      </c>
      <c r="M33" s="21" t="str">
        <f t="shared" si="0"/>
        <v>Riesgo Alto</v>
      </c>
      <c r="N33" s="15"/>
      <c r="O33" s="15" t="s">
        <v>24</v>
      </c>
      <c r="P33" s="22" t="s">
        <v>191</v>
      </c>
      <c r="Q33" s="21" t="str">
        <f t="shared" si="36"/>
        <v>Improbable</v>
      </c>
      <c r="R33" s="1">
        <v>2</v>
      </c>
      <c r="S33" s="13" t="str">
        <f t="shared" si="37"/>
        <v>Moderado</v>
      </c>
      <c r="T33" s="1">
        <v>3</v>
      </c>
      <c r="U33" s="1">
        <f t="shared" si="38"/>
        <v>5</v>
      </c>
      <c r="V33" s="21" t="str">
        <f t="shared" si="39"/>
        <v>Riesgo Medio</v>
      </c>
      <c r="W33" s="1" t="s">
        <v>28</v>
      </c>
      <c r="X33" s="10" t="s">
        <v>192</v>
      </c>
      <c r="Y33" s="18" t="s">
        <v>186</v>
      </c>
      <c r="Z33" s="18" t="s">
        <v>187</v>
      </c>
      <c r="AA33" s="15" t="s">
        <v>222</v>
      </c>
      <c r="AB33" s="15" t="s">
        <v>181</v>
      </c>
    </row>
  </sheetData>
  <autoFilter ref="A5:AB28" xr:uid="{00000000-0001-0000-0000-000000000000}">
    <filterColumn colId="7" showButton="0"/>
    <filterColumn colId="9" showButton="0"/>
    <filterColumn colId="13" showButton="0"/>
    <filterColumn colId="16" showButton="0"/>
    <filterColumn colId="17" showButton="0"/>
    <filterColumn colId="18" showButton="0"/>
    <filterColumn colId="19" showButton="0"/>
    <filterColumn colId="20" showButton="0"/>
    <filterColumn colId="26" showButton="0"/>
  </autoFilter>
  <mergeCells count="30">
    <mergeCell ref="AA6:AA7"/>
    <mergeCell ref="AB6:AB7"/>
    <mergeCell ref="W5:W7"/>
    <mergeCell ref="X5:X7"/>
    <mergeCell ref="Y5:Y7"/>
    <mergeCell ref="Z5:Z7"/>
    <mergeCell ref="AA5:AB5"/>
    <mergeCell ref="A3:M3"/>
    <mergeCell ref="P5:P7"/>
    <mergeCell ref="Q6:R6"/>
    <mergeCell ref="S6:T6"/>
    <mergeCell ref="U6:U7"/>
    <mergeCell ref="N5:O6"/>
    <mergeCell ref="Q5:V5"/>
    <mergeCell ref="A1:AB1"/>
    <mergeCell ref="A2:AB2"/>
    <mergeCell ref="A5:A7"/>
    <mergeCell ref="B5:B7"/>
    <mergeCell ref="C5:C7"/>
    <mergeCell ref="D5:D7"/>
    <mergeCell ref="E5:E7"/>
    <mergeCell ref="F5:F7"/>
    <mergeCell ref="G5:G7"/>
    <mergeCell ref="H5:I6"/>
    <mergeCell ref="J5:K6"/>
    <mergeCell ref="L5:L7"/>
    <mergeCell ref="M5:M7"/>
    <mergeCell ref="N3:AB3"/>
    <mergeCell ref="V6:V7"/>
    <mergeCell ref="A4:AB4"/>
  </mergeCells>
  <pageMargins left="0.70866141732283472" right="0.70866141732283472" top="0.74803149606299213" bottom="0.74803149606299213" header="0.31496062992125984" footer="0.31496062992125984"/>
  <pageSetup scale="3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67B000D6-5FC4-4A50-89A0-E3E538DFA5E9}">
            <xm:f>NOT(ISERROR(SEARCH("Riesgo Bajo",M8)))</xm:f>
            <xm:f>"Riesgo Bajo"</xm:f>
            <x14:dxf>
              <font>
                <b/>
                <i val="0"/>
                <color auto="1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15" operator="containsText" id="{438BE9E6-D446-47C8-8530-8E17FFB27E79}">
            <xm:f>NOT(ISERROR(SEARCH("Riesgo Medio",M8)))</xm:f>
            <xm:f>"Riesgo Medio"</xm:f>
            <x14:dxf>
              <font>
                <b/>
                <i val="0"/>
                <color auto="1"/>
              </font>
              <fill>
                <patternFill>
                  <bgColor rgb="FFEEEE78"/>
                </patternFill>
              </fill>
            </x14:dxf>
          </x14:cfRule>
          <x14:cfRule type="containsText" priority="16" operator="containsText" id="{B80C4C6A-584F-4F16-94D5-679E1AF660F6}">
            <xm:f>NOT(ISERROR(SEARCH("Riesgo Alto",M8)))</xm:f>
            <xm:f>"Riesgo Alto"</xm:f>
            <x14:dxf>
              <font>
                <b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containsText" priority="17" operator="containsText" id="{6528AAE2-8E4B-4A07-8E40-C6057F0E4D24}">
            <xm:f>NOT(ISERROR(SEARCH("Riesgo Externo",M8)))</xm:f>
            <xm:f>"Riesgo Externo"</xm:f>
            <x14:dxf>
              <font>
                <b/>
                <i val="0"/>
                <color auto="1"/>
              </font>
              <fill>
                <patternFill>
                  <bgColor rgb="FFC00000"/>
                </patternFill>
              </fill>
            </x14:dxf>
          </x14:cfRule>
          <xm:sqref>M8:M28 V8:V28</xm:sqref>
        </x14:conditionalFormatting>
        <x14:conditionalFormatting xmlns:xm="http://schemas.microsoft.com/office/excel/2006/main">
          <x14:cfRule type="containsText" priority="5" operator="containsText" id="{FB250E5C-DE6E-4D39-AB2F-B762526EC2A3}">
            <xm:f>NOT(ISERROR(SEARCH("Riesgo Bajo",M29)))</xm:f>
            <xm:f>"Riesgo Bajo"</xm:f>
            <x14:dxf>
              <font>
                <b/>
                <i val="0"/>
                <color auto="1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6" operator="containsText" id="{41908D24-37A0-4554-803D-D70017D606CA}">
            <xm:f>NOT(ISERROR(SEARCH("Riesgo Medio",M29)))</xm:f>
            <xm:f>"Riesgo Medio"</xm:f>
            <x14:dxf>
              <font>
                <b/>
                <i val="0"/>
                <color auto="1"/>
              </font>
              <fill>
                <patternFill>
                  <bgColor rgb="FFEEEE78"/>
                </patternFill>
              </fill>
            </x14:dxf>
          </x14:cfRule>
          <x14:cfRule type="containsText" priority="7" operator="containsText" id="{DE38FFCD-483B-43B7-B39A-AFCD76946ED9}">
            <xm:f>NOT(ISERROR(SEARCH("Riesgo Alto",M29)))</xm:f>
            <xm:f>"Riesgo Alto"</xm:f>
            <x14:dxf>
              <font>
                <b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containsText" priority="8" operator="containsText" id="{13CEA821-AE4D-4813-889B-3A226F215546}">
            <xm:f>NOT(ISERROR(SEARCH("Riesgo Externo",M29)))</xm:f>
            <xm:f>"Riesgo Externo"</xm:f>
            <x14:dxf>
              <font>
                <b/>
                <i val="0"/>
                <color auto="1"/>
              </font>
              <fill>
                <patternFill>
                  <bgColor rgb="FFC00000"/>
                </patternFill>
              </fill>
            </x14:dxf>
          </x14:cfRule>
          <xm:sqref>M29:M33 V29:V31 V33</xm:sqref>
        </x14:conditionalFormatting>
        <x14:conditionalFormatting xmlns:xm="http://schemas.microsoft.com/office/excel/2006/main">
          <x14:cfRule type="containsText" priority="1" operator="containsText" id="{AB69F4B4-CB54-4CF4-9EDB-D143A09314CF}">
            <xm:f>NOT(ISERROR(SEARCH("Riesgo Bajo",V32)))</xm:f>
            <xm:f>"Riesgo Bajo"</xm:f>
            <x14:dxf>
              <font>
                <b/>
                <i val="0"/>
                <color auto="1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2" operator="containsText" id="{BAD5A670-A775-4F2B-A7FF-CD192C95BCDB}">
            <xm:f>NOT(ISERROR(SEARCH("Riesgo Medio",V32)))</xm:f>
            <xm:f>"Riesgo Medio"</xm:f>
            <x14:dxf>
              <font>
                <b/>
                <i val="0"/>
                <color auto="1"/>
              </font>
              <fill>
                <patternFill>
                  <bgColor rgb="FFEEEE78"/>
                </patternFill>
              </fill>
            </x14:dxf>
          </x14:cfRule>
          <x14:cfRule type="containsText" priority="3" operator="containsText" id="{AE56BD1E-793B-4EAA-B0CC-F2CBB8591049}">
            <xm:f>NOT(ISERROR(SEARCH("Riesgo Alto",V32)))</xm:f>
            <xm:f>"Riesgo Alto"</xm:f>
            <x14:dxf>
              <font>
                <b/>
                <i val="0"/>
                <color auto="1"/>
              </font>
              <fill>
                <patternFill>
                  <bgColor theme="7"/>
                </patternFill>
              </fill>
            </x14:dxf>
          </x14:cfRule>
          <x14:cfRule type="containsText" priority="4" operator="containsText" id="{0C09E7FE-1913-40AF-A2A5-4D722DD6F592}">
            <xm:f>NOT(ISERROR(SEARCH("Riesgo Externo",V32)))</xm:f>
            <xm:f>"Riesgo Externo"</xm:f>
            <x14:dxf>
              <font>
                <b/>
                <i val="0"/>
                <color auto="1"/>
              </font>
              <fill>
                <patternFill>
                  <bgColor rgb="FFC00000"/>
                </patternFill>
              </fill>
            </x14:dxf>
          </x14:cfRule>
          <xm:sqref>V32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ana maria molano muñoz</cp:lastModifiedBy>
  <cp:lastPrinted>2023-08-10T21:22:39Z</cp:lastPrinted>
  <dcterms:created xsi:type="dcterms:W3CDTF">2023-06-28T13:18:38Z</dcterms:created>
  <dcterms:modified xsi:type="dcterms:W3CDTF">2025-07-08T20:31:40Z</dcterms:modified>
</cp:coreProperties>
</file>