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 Yei\Desktop\AYSC OFICINA\CNSC\RECARGA EXTINTORES\2025\"/>
    </mc:Choice>
  </mc:AlternateContent>
  <xr:revisionPtr revIDLastSave="1" documentId="13_ncr:1_{E8D0FBB9-6731-4C6B-98FD-85887B7E1F6D}" xr6:coauthVersionLast="47" xr6:coauthVersionMax="47" xr10:uidLastSave="{AF1A568F-ADE9-427C-BC6A-826476A1AB6E}"/>
  <bookViews>
    <workbookView xWindow="-120" yWindow="-120" windowWidth="20730" windowHeight="11040" xr2:uid="{F274B2D9-CD0B-40A7-B21B-A53BC88CEB26}"/>
  </bookViews>
  <sheets>
    <sheet name="ESTUDIO DE MERCADO" sheetId="2" r:id="rId1"/>
  </sheets>
  <definedNames>
    <definedName name="lnkContractReferenceLink_0" localSheetId="0">'ESTUDIO DE MERCADO'!#REF!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2" l="1"/>
  <c r="L6" i="2" s="1"/>
  <c r="K7" i="2"/>
  <c r="L7" i="2" s="1"/>
  <c r="K8" i="2"/>
  <c r="L8" i="2" s="1"/>
  <c r="K9" i="2"/>
  <c r="L9" i="2" s="1"/>
  <c r="K10" i="2"/>
  <c r="K11" i="2"/>
  <c r="K5" i="2"/>
  <c r="L5" i="2" s="1"/>
  <c r="L10" i="2"/>
  <c r="L11" i="2"/>
  <c r="J7" i="2"/>
  <c r="J8" i="2"/>
  <c r="J9" i="2"/>
  <c r="J10" i="2"/>
  <c r="H7" i="2"/>
  <c r="H8" i="2"/>
  <c r="H9" i="2"/>
  <c r="H10" i="2"/>
  <c r="F6" i="2"/>
  <c r="F7" i="2"/>
  <c r="F8" i="2"/>
  <c r="F9" i="2"/>
  <c r="F10" i="2"/>
  <c r="F11" i="2"/>
  <c r="F5" i="2"/>
  <c r="L12" i="2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<sst xmlns="http://schemas.openxmlformats.org/spreadsheetml/2006/main" count="26" uniqueCount="20">
  <si>
    <t>COMISIÓN NACIONAL DEL SERVICIO CIVIL - CNSC
ESTUDIO DE MERCADO</t>
  </si>
  <si>
    <t>OBJETO</t>
  </si>
  <si>
    <t xml:space="preserve">“Recarga y mantenimiento de extintores con la finalidad de dar cumplimiento a las actividades contempladas en el Sistema de Seguridad y Salud en el Trabajo frente a la gestión de emergencias de la Comisión Nacional del Servicio Civil.” </t>
  </si>
  <si>
    <t>ITEM</t>
  </si>
  <si>
    <t xml:space="preserve">DESCRIPCIÓN </t>
  </si>
  <si>
    <t>CANTIDAD</t>
  </si>
  <si>
    <t>VALORES HISTÓRICOS INDEXADOS
IVA INCLUIDO</t>
  </si>
  <si>
    <t>VALOR UNITARIO HISTÓRICO PROMEDIO</t>
  </si>
  <si>
    <t>VALOR TOTAL</t>
  </si>
  <si>
    <t>CTO. 443 de 2024
+IPC 2024 (5,2%)</t>
  </si>
  <si>
    <t>CTO. 369 de 2023
+IPC 2023 (9,28%)
+IPC 2024 (5,2%)</t>
  </si>
  <si>
    <t>CTO. 244 de 2022
+IPC 2022 (13,12%)
+IPC 2023 (9,28%)
+IPC 2024 (5,2%)</t>
  </si>
  <si>
    <t>Recarga y Mantenimiento extintor Dioxido de carbono CO2 Capacidad de 6.8 Kg (15 LB). De acuerdo a lo establecido en la norma para extintores</t>
  </si>
  <si>
    <t>Recarga y Mantenimiento extintor CO2 de (10 LB). De acuerdo a lo establecido en la norma para extintores portátiles contra incendios NFPA10 (National fire Proteccion Association), y a su adaptación para el medio colombiano bajo la NTC 2885.</t>
  </si>
  <si>
    <t>Recarga y Mantenimiento extintor Polvo Químico Seco ABC Cap 10 LB. De acuerdo a lo establecido en la norma para extintores portátiles contra incendios NFPA 10 (National Fire Protecction Association), y a su adaptación para el medio colombiano bajo la NTC 2885</t>
  </si>
  <si>
    <t>Recarga y Mantenimiento extintor Polvo Químico Seco ABC Cap 20 LB. De acuerdo a lo establecido en la norma para extintores portátiles contra incendios NFPA 10 (National Fire Protecction Association), y a su adaptación para el medio colombiano bajo la NTC 2885.</t>
  </si>
  <si>
    <t>Recarga y Mantenimiento de extintor de agua 3.700 gr. De acuerdo a lo establecido en la norma para extintores portátiles contra incendios NFPA 10 (National Fire Protection Association), y a su adaptación para el medio colombiano bajo la NTC 2885.</t>
  </si>
  <si>
    <t>Recarga y Mantenimiento de extintor tipo satélite de polvo quimico seco ABC, capacidad 150 libras. De acuerdo a lo establecido en la norma para extintores portátiles contra incendios NFPA 10 (National Fire Protection Association), y a su adaptación para el medio colombiano bajo la NTC 2885.</t>
  </si>
  <si>
    <t>Recarga y Mantenimiento de extintor Polvo Químico Seco ABC Cap 5 LB. De acuerdo a lo establecido en la norma para extintores portátiles contra incendios NFPA 10 (National Fire Protecction Association), y a su adaptación para el medio colombiano bajo la NTC 2885.</t>
  </si>
  <si>
    <t>VALOR TOTAL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</si>
</sst>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&quot;$&quot;\ #,##0"/>
  </numFmts>
  <fonts count="6"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5" fontId="4" fillId="4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right" vertical="center" wrapText="1"/>
    </xf>
    <xf numFmtId="0" fontId="5" fillId="2" borderId="8" xfId="0" applyFont="1" applyFill="1" applyBorder="1" applyAlignment="1">
      <alignment horizontal="right" vertical="center" wrapText="1"/>
    </xf>
    <xf numFmtId="0" fontId="2" fillId="0" borderId="1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  <v>Logosímbolo de la Comisión Nacional del Servicio Civil con la leyenda igualdad mérito y oportunidad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EA5A7-EC98-43FE-A32C-08FE25F80CEE}">
  <dimension ref="A1:L12"/>
  <sheetViews>
    <sheetView tabSelected="1" workbookViewId="0">
      <selection activeCell="D8" sqref="D8"/>
    </sheetView>
  </sheetViews>
  <sheetFormatPr defaultColWidth="11.42578125" defaultRowHeight="15"/>
  <cols>
    <col min="1" max="1" width="6.85546875" customWidth="1"/>
    <col min="2" max="2" width="20.7109375" customWidth="1"/>
    <col min="3" max="3" width="48.140625" customWidth="1"/>
    <col min="5" max="6" width="19" hidden="1" customWidth="1"/>
    <col min="7" max="8" width="18.42578125" hidden="1" customWidth="1"/>
    <col min="9" max="10" width="17.85546875" hidden="1" customWidth="1"/>
    <col min="11" max="11" width="16.42578125" customWidth="1"/>
    <col min="12" max="12" width="18" customWidth="1"/>
  </cols>
  <sheetData>
    <row r="1" spans="1:12" ht="57.75" customHeight="1">
      <c r="A1" s="31" t="e" vm="1">
        <v>#VALUE!</v>
      </c>
      <c r="B1" s="31"/>
      <c r="C1" s="18" t="s">
        <v>0</v>
      </c>
      <c r="D1" s="18"/>
      <c r="E1" s="18"/>
      <c r="F1" s="18"/>
      <c r="G1" s="18"/>
      <c r="H1" s="18"/>
      <c r="I1" s="18"/>
      <c r="J1" s="18"/>
      <c r="K1" s="18"/>
      <c r="L1" s="18"/>
    </row>
    <row r="2" spans="1:12" ht="39.75" customHeight="1">
      <c r="A2" s="14" t="s">
        <v>1</v>
      </c>
      <c r="B2" s="14"/>
      <c r="C2" s="17" t="s">
        <v>2</v>
      </c>
      <c r="D2" s="17"/>
      <c r="E2" s="17"/>
      <c r="F2" s="17"/>
      <c r="G2" s="17"/>
      <c r="H2" s="17"/>
      <c r="I2" s="17"/>
      <c r="J2" s="17"/>
      <c r="K2" s="17"/>
      <c r="L2" s="17"/>
    </row>
    <row r="3" spans="1:12" ht="25.5" customHeight="1">
      <c r="A3" s="12" t="s">
        <v>3</v>
      </c>
      <c r="B3" s="27" t="s">
        <v>4</v>
      </c>
      <c r="C3" s="28"/>
      <c r="D3" s="12" t="s">
        <v>5</v>
      </c>
      <c r="E3" s="24" t="s">
        <v>6</v>
      </c>
      <c r="F3" s="25"/>
      <c r="G3" s="25"/>
      <c r="H3" s="25"/>
      <c r="I3" s="25"/>
      <c r="J3" s="26"/>
      <c r="K3" s="15" t="s">
        <v>7</v>
      </c>
      <c r="L3" s="15" t="s">
        <v>8</v>
      </c>
    </row>
    <row r="4" spans="1:12" ht="22.5" customHeight="1">
      <c r="A4" s="13"/>
      <c r="B4" s="29"/>
      <c r="C4" s="30"/>
      <c r="D4" s="13"/>
      <c r="E4" s="23" t="s">
        <v>9</v>
      </c>
      <c r="F4" s="23"/>
      <c r="G4" s="23" t="s">
        <v>10</v>
      </c>
      <c r="H4" s="23"/>
      <c r="I4" s="23" t="s">
        <v>11</v>
      </c>
      <c r="J4" s="23"/>
      <c r="K4" s="16"/>
      <c r="L4" s="16"/>
    </row>
    <row r="5" spans="1:12" ht="47.25" customHeight="1">
      <c r="A5" s="1">
        <v>1</v>
      </c>
      <c r="B5" s="10" t="s">
        <v>12</v>
      </c>
      <c r="C5" s="11"/>
      <c r="D5" s="6">
        <v>8</v>
      </c>
      <c r="E5" s="3">
        <v>79540</v>
      </c>
      <c r="F5" s="2">
        <f>ROUND(E5*1.052,0)</f>
        <v>83676</v>
      </c>
      <c r="G5" s="3"/>
      <c r="H5" s="2"/>
      <c r="I5" s="4"/>
      <c r="J5" s="5"/>
      <c r="K5" s="8">
        <f>ROUND(AVERAGE(F5,H5,J5),0)</f>
        <v>83676</v>
      </c>
      <c r="L5" s="7">
        <f>K5*D5</f>
        <v>669408</v>
      </c>
    </row>
    <row r="6" spans="1:12" ht="57" customHeight="1">
      <c r="A6" s="1">
        <v>2</v>
      </c>
      <c r="B6" s="10" t="s">
        <v>13</v>
      </c>
      <c r="C6" s="11" t="s">
        <v>13</v>
      </c>
      <c r="D6" s="6">
        <v>10</v>
      </c>
      <c r="E6" s="3">
        <v>54978</v>
      </c>
      <c r="F6" s="2">
        <f t="shared" ref="F6:F11" si="0">ROUND(E6*1.052,0)</f>
        <v>57837</v>
      </c>
      <c r="G6" s="3"/>
      <c r="H6" s="2"/>
      <c r="I6" s="4"/>
      <c r="J6" s="5"/>
      <c r="K6" s="8">
        <f t="shared" ref="K6:K11" si="1">ROUND(AVERAGE(F6,H6,J6),0)</f>
        <v>57837</v>
      </c>
      <c r="L6" s="7">
        <f t="shared" ref="L6:L11" si="2">K6*D6</f>
        <v>578370</v>
      </c>
    </row>
    <row r="7" spans="1:12" ht="57" customHeight="1">
      <c r="A7" s="1">
        <v>3</v>
      </c>
      <c r="B7" s="10" t="s">
        <v>14</v>
      </c>
      <c r="C7" s="11" t="s">
        <v>14</v>
      </c>
      <c r="D7" s="6">
        <v>5</v>
      </c>
      <c r="E7" s="3">
        <v>20789</v>
      </c>
      <c r="F7" s="2">
        <f t="shared" si="0"/>
        <v>21870</v>
      </c>
      <c r="G7" s="3">
        <v>18445</v>
      </c>
      <c r="H7" s="2">
        <f t="shared" ref="H7:H10" si="3">ROUND((G7*1.0928)*1.052,0)</f>
        <v>21205</v>
      </c>
      <c r="I7" s="3">
        <v>18000</v>
      </c>
      <c r="J7" s="5">
        <f t="shared" ref="J7:J10" si="4">ROUND(((I7*1.1312)*1.0928)*1.052,0)</f>
        <v>23408</v>
      </c>
      <c r="K7" s="8">
        <f t="shared" si="1"/>
        <v>22161</v>
      </c>
      <c r="L7" s="7">
        <f t="shared" si="2"/>
        <v>110805</v>
      </c>
    </row>
    <row r="8" spans="1:12" ht="57" customHeight="1">
      <c r="A8" s="1">
        <v>4</v>
      </c>
      <c r="B8" s="10" t="s">
        <v>15</v>
      </c>
      <c r="C8" s="11" t="s">
        <v>15</v>
      </c>
      <c r="D8" s="6">
        <v>5</v>
      </c>
      <c r="E8" s="3">
        <v>28423</v>
      </c>
      <c r="F8" s="2">
        <f t="shared" si="0"/>
        <v>29901</v>
      </c>
      <c r="G8" s="3">
        <v>19278</v>
      </c>
      <c r="H8" s="2">
        <f t="shared" si="3"/>
        <v>22162</v>
      </c>
      <c r="I8" s="3">
        <v>21000</v>
      </c>
      <c r="J8" s="5">
        <f t="shared" si="4"/>
        <v>27310</v>
      </c>
      <c r="K8" s="8">
        <f t="shared" si="1"/>
        <v>26458</v>
      </c>
      <c r="L8" s="7">
        <f t="shared" si="2"/>
        <v>132290</v>
      </c>
    </row>
    <row r="9" spans="1:12" ht="57" customHeight="1">
      <c r="A9" s="1">
        <v>5</v>
      </c>
      <c r="B9" s="10" t="s">
        <v>16</v>
      </c>
      <c r="C9" s="11" t="s">
        <v>16</v>
      </c>
      <c r="D9" s="6">
        <v>5</v>
      </c>
      <c r="E9" s="3">
        <v>45900</v>
      </c>
      <c r="F9" s="2">
        <f t="shared" si="0"/>
        <v>48287</v>
      </c>
      <c r="G9" s="3">
        <v>17850</v>
      </c>
      <c r="H9" s="2">
        <f t="shared" si="3"/>
        <v>20521</v>
      </c>
      <c r="I9" s="3">
        <v>102000</v>
      </c>
      <c r="J9" s="5">
        <f t="shared" si="4"/>
        <v>132647</v>
      </c>
      <c r="K9" s="8">
        <f t="shared" si="1"/>
        <v>67152</v>
      </c>
      <c r="L9" s="7">
        <f t="shared" si="2"/>
        <v>335760</v>
      </c>
    </row>
    <row r="10" spans="1:12" ht="57" customHeight="1">
      <c r="A10" s="1">
        <v>6</v>
      </c>
      <c r="B10" s="10" t="s">
        <v>17</v>
      </c>
      <c r="C10" s="11" t="s">
        <v>17</v>
      </c>
      <c r="D10" s="6">
        <v>3</v>
      </c>
      <c r="E10" s="3">
        <v>95990</v>
      </c>
      <c r="F10" s="2">
        <f t="shared" si="0"/>
        <v>100981</v>
      </c>
      <c r="G10" s="3">
        <v>111860</v>
      </c>
      <c r="H10" s="2">
        <f t="shared" si="3"/>
        <v>128597</v>
      </c>
      <c r="I10" s="3">
        <v>160000</v>
      </c>
      <c r="J10" s="5">
        <f t="shared" si="4"/>
        <v>208073</v>
      </c>
      <c r="K10" s="8">
        <f t="shared" si="1"/>
        <v>145884</v>
      </c>
      <c r="L10" s="7">
        <f t="shared" si="2"/>
        <v>437652</v>
      </c>
    </row>
    <row r="11" spans="1:12" ht="57" customHeight="1">
      <c r="A11" s="1">
        <v>7</v>
      </c>
      <c r="B11" s="10" t="s">
        <v>18</v>
      </c>
      <c r="C11" s="11" t="s">
        <v>18</v>
      </c>
      <c r="D11" s="6">
        <v>3</v>
      </c>
      <c r="E11" s="3">
        <v>15950</v>
      </c>
      <c r="F11" s="2">
        <f t="shared" si="0"/>
        <v>16779</v>
      </c>
      <c r="G11" s="3"/>
      <c r="H11" s="2"/>
      <c r="I11" s="4"/>
      <c r="J11" s="5"/>
      <c r="K11" s="8">
        <f t="shared" si="1"/>
        <v>16779</v>
      </c>
      <c r="L11" s="7">
        <f t="shared" si="2"/>
        <v>50337</v>
      </c>
    </row>
    <row r="12" spans="1:12" ht="29.25" customHeight="1">
      <c r="A12" s="21"/>
      <c r="B12" s="21"/>
      <c r="C12" s="21"/>
      <c r="D12" s="22"/>
      <c r="E12" s="19" t="s">
        <v>19</v>
      </c>
      <c r="F12" s="20"/>
      <c r="G12" s="20"/>
      <c r="H12" s="20"/>
      <c r="I12" s="20"/>
      <c r="J12" s="20"/>
      <c r="K12" s="20"/>
      <c r="L12" s="9">
        <f>SUM(L5:L11)</f>
        <v>2314622</v>
      </c>
    </row>
  </sheetData>
  <mergeCells count="22">
    <mergeCell ref="K3:K4"/>
    <mergeCell ref="L3:L4"/>
    <mergeCell ref="C2:L2"/>
    <mergeCell ref="C1:L1"/>
    <mergeCell ref="E12:K12"/>
    <mergeCell ref="A12:D12"/>
    <mergeCell ref="E4:F4"/>
    <mergeCell ref="G4:H4"/>
    <mergeCell ref="I4:J4"/>
    <mergeCell ref="E3:J3"/>
    <mergeCell ref="B3:C4"/>
    <mergeCell ref="D3:D4"/>
    <mergeCell ref="A1:B1"/>
    <mergeCell ref="B5:C5"/>
    <mergeCell ref="B6:C6"/>
    <mergeCell ref="B7:C7"/>
    <mergeCell ref="B11:C11"/>
    <mergeCell ref="B8:C8"/>
    <mergeCell ref="A3:A4"/>
    <mergeCell ref="A2:B2"/>
    <mergeCell ref="B9:C9"/>
    <mergeCell ref="B10:C1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C7B77E86A2B8E48A59230548DE99C26" ma:contentTypeVersion="11" ma:contentTypeDescription="Crear nuevo documento." ma:contentTypeScope="" ma:versionID="8fac048f1330cbf703857482563fcf3c">
  <xsd:schema xmlns:xsd="http://www.w3.org/2001/XMLSchema" xmlns:xs="http://www.w3.org/2001/XMLSchema" xmlns:p="http://schemas.microsoft.com/office/2006/metadata/properties" xmlns:ns3="fbe02876-994b-4b7e-9691-7f9b31da7593" xmlns:ns4="fdb3d826-62a1-4ff5-ab03-d5160e7b78db" targetNamespace="http://schemas.microsoft.com/office/2006/metadata/properties" ma:root="true" ma:fieldsID="d83d8be721a52901d7cadbe5cf2587a1" ns3:_="" ns4:_="">
    <xsd:import namespace="fbe02876-994b-4b7e-9691-7f9b31da7593"/>
    <xsd:import namespace="fdb3d826-62a1-4ff5-ab03-d5160e7b78d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e02876-994b-4b7e-9691-7f9b31da75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b3d826-62a1-4ff5-ab03-d5160e7b78d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5C6064-EF39-4408-9C44-73077E50704D}"/>
</file>

<file path=customXml/itemProps2.xml><?xml version="1.0" encoding="utf-8"?>
<ds:datastoreItem xmlns:ds="http://schemas.openxmlformats.org/officeDocument/2006/customXml" ds:itemID="{A2462F2E-F14F-4E96-A32D-A4AA776102EB}"/>
</file>

<file path=customXml/itemProps3.xml><?xml version="1.0" encoding="utf-8"?>
<ds:datastoreItem xmlns:ds="http://schemas.openxmlformats.org/officeDocument/2006/customXml" ds:itemID="{2DD5B753-CAB1-42DB-89DD-D87F1FFB3D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TOSHIBA</dc:creator>
  <cp:keywords/>
  <dc:description/>
  <cp:lastModifiedBy>Ana Yeimi Sanchez Castro</cp:lastModifiedBy>
  <cp:revision/>
  <dcterms:created xsi:type="dcterms:W3CDTF">2022-03-04T15:12:21Z</dcterms:created>
  <dcterms:modified xsi:type="dcterms:W3CDTF">2025-06-06T15:58:15Z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0x0101008C7B77E86A2B8E48A59230548DE99C26</vt:lpwstr>
  </property>
</Properties>
</file>