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https://sena4-my.sharepoint.com/personal/cjleal_sena_edu_co/Documents/PROCESOS 2025/CONTRATACION 2025/MC-NDS-0047-2025 CLIMA ORGANIZACIONAL/SECOP II/"/>
    </mc:Choice>
  </mc:AlternateContent>
  <xr:revisionPtr revIDLastSave="1018" documentId="8_{EAC3752E-6799-4011-9A54-405F0F3FC6DA}" xr6:coauthVersionLast="47" xr6:coauthVersionMax="47" xr10:uidLastSave="{1169B46E-CB60-4BBD-883E-AA6335B9B8B9}"/>
  <bookViews>
    <workbookView xWindow="-120" yWindow="-120" windowWidth="29040" windowHeight="15720" tabRatio="832" activeTab="1" xr2:uid="{00000000-000D-0000-FFFF-FFFF00000000}"/>
  </bookViews>
  <sheets>
    <sheet name="Valor Total" sheetId="16" r:id="rId1"/>
    <sheet name="LOTE 1" sheetId="12" r:id="rId2"/>
  </sheets>
  <definedNames>
    <definedName name="_xlnm._FilterDatabase" localSheetId="1" hidden="1">'LOTE 1'!#REF!</definedName>
    <definedName name="_Hlk71713764" localSheetId="1">'LOTE 1'!#REF!</definedName>
    <definedName name="_xlnm.Print_Titles" localSheetId="1">'LOTE 1'!$1:$2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 i="12" l="1"/>
  <c r="I5" i="12"/>
  <c r="I4" i="12"/>
  <c r="I3" i="12"/>
  <c r="H6" i="12"/>
  <c r="H7" i="12"/>
  <c r="I7" i="12" s="1"/>
  <c r="H5" i="12"/>
  <c r="H4" i="12"/>
  <c r="H3" i="12"/>
  <c r="C3" i="16"/>
  <c r="I8" i="12" l="1"/>
  <c r="C2" i="16" s="1"/>
  <c r="C5" i="16"/>
  <c r="C4" i="16"/>
  <c r="C6" i="16" l="1"/>
</calcChain>
</file>

<file path=xl/sharedStrings.xml><?xml version="1.0" encoding="utf-8"?>
<sst xmlns="http://schemas.openxmlformats.org/spreadsheetml/2006/main" count="39" uniqueCount="33">
  <si>
    <t>LOTE 1</t>
  </si>
  <si>
    <t>ROPA DE TRABAJO ESPECIALIDADES Y CALZADO PARA FUNCIONARIOS ADMINISTRATIVOS E INSTRUCTORES.</t>
  </si>
  <si>
    <t>LOTE 2</t>
  </si>
  <si>
    <t>ROPA DE CALLE PARA FUNCIONARIOS ADMINISTRATIVOS E INSTRUCTORES.</t>
  </si>
  <si>
    <t>LOTE 3</t>
  </si>
  <si>
    <t>ROPA DE TRABAJO Y CALZADO PARA TRABAJADORES OFICIALES.</t>
  </si>
  <si>
    <t>LOTE 4</t>
  </si>
  <si>
    <t>CALZADO DE CUERO</t>
  </si>
  <si>
    <t>VALOR TOTAL LOTES</t>
  </si>
  <si>
    <t>ITEM</t>
  </si>
  <si>
    <t>DESCRIPCIÓN DEL ELEMENTO</t>
  </si>
  <si>
    <t>UNIDAD DE MEDIDA</t>
  </si>
  <si>
    <t>CANTIDAD</t>
  </si>
  <si>
    <t>VALOR TOTAL
IVA incluido</t>
  </si>
  <si>
    <t>VALOR TOTAL</t>
  </si>
  <si>
    <t>No</t>
  </si>
  <si>
    <t xml:space="preserve">Intensidad Horaria: 4 horas  Temática o contenido:
- Habilidades comunicativas.
- Asertividad para los equipos de trabajo.
-Sentido del liderazgo.
- Manejo asertivo de las relaciones interpersonales.
Resolución de conflictos.                                                                                         </t>
  </si>
  <si>
    <t xml:space="preserve">Taller Vivencial para fortalecimiento del clima Laboral orientado en una jornada de 4 horas parte Taller Experiencial: Taller ejecutado a través de una metodología 100% participativa, lúdico experiencial, donde a través de ejercicios prácticos se evidencie la importancia de cada uno de los temas establecidos. Se debe hacer uso de material didáctico y reflexiones al finalizar cada ejercicio. Segunda parte: Desarrollo de Taller práctico enfocado en fortalecer habilidades de liderazgo transformacional que redunde en la gestión y desarrollo efectivo del Talento Humano como nuestro principal activo. </t>
  </si>
  <si>
    <t>grupo</t>
  </si>
  <si>
    <t>4 talleres de
60 personas por grupo
(funcionarios y
contratistas)</t>
  </si>
  <si>
    <t>1 taller para
60 personas
(directivos- líderes de
proceso funcionarios y
contratistas)</t>
  </si>
  <si>
    <t>VALOR unitario
IVA incluido</t>
  </si>
  <si>
    <t xml:space="preserve">UNIDAD </t>
  </si>
  <si>
    <t>Estación de café: Contar con estación permanente de Café (café, aromáticas y
agua) para cada jornada de capacitación. Así mismo azúcar y crema para el
consumo de la jornada.</t>
  </si>
  <si>
    <t xml:space="preserve">Nota: Las actividades se deben realizar en un lugar fuera de las instalaciones del SENA; que cuente con equipos electrónicos, video Beam, sonido, y el material
requerido para las actividades, aire acondicionado y que el espacio supere la capacidad de las personas programadas. El espacio debe ser amplio para que se
desarrollen las actividades en un buen ambiente. Deben dar a conocer las instalaciones 8 días antes de la fecha de la ejecución. El operador debe proporcionar unos intensivos o detalles por medio de rifa o dinamica participativa, que lleve el logo Sena o Eje Sena mentalmente saludable. podría ser: lapiceros, llaveros, pelotas antiestrés. Este elemento debera estar contemplado en los costos de la presentacion de la oferta </t>
  </si>
  <si>
    <t>Nota: El profesional o proveedor contratado debe entregar los informes, con todo el
contenido temático por cada taller, evaluación de la transferencia de
conocimiento o temática tratada listados de asistencia, fotografías y videos de
algunos colaboradores con la experiencia de la actividad.
Debe suministrar las invitaciones por  medio de una imagen con toda la
información de la actividad. Contenido implementado en cada actividad. Ya sea
diapositivas, videos entre otros. Deben dar a conocer personalmente los
alimentos que van a ofrecer en los talleres.</t>
  </si>
  <si>
    <t>N/A</t>
  </si>
  <si>
    <t>Taller Vivencial para fortalecimiento del clima Laboral orientado en una jornada de 4 horas parte Taller Experiencial: Taller ejecutado a través de una metodología 100% participativa, lúdico experiencial, donde a través de ejercicios prácticos se evidencie la importancia de cada uno de los temas establecidos. Se debe hacer uso de material didáctico y reflexiones al inalizar cada ejercicio.
Segunda parte:
Desarrollo de Taller practico enfocado en fortalecer habilidades de liderazgo transformacional que redunde en la gestión y desarrollo efectivo del Talento Humano como nuestro principal activo.</t>
  </si>
  <si>
    <t xml:space="preserve">Vaso con 250 gramos de salpicón elaborado con frutas frescas  como papaya, sandía, banano, piña y jugo natural de naranja o sandía. Mediana de 16 onzas. </t>
  </si>
  <si>
    <t xml:space="preserve">1 sándwich tipo baguette (pan artesanal  de aprox de 20 cm), con relleno de pollo
desmechado, acompañado de vegetales frescos (lechuga, tomate y zanahoria
rallada). La bebida jugo de frutas natural de 16 onzas frutas sugeridas: mora, naranja, en presentación de vidrio reutilizable, que se garantice la cadena de frio y la preservación. Que se cuente con las normas de higiene y  manipulación de alimentos. </t>
  </si>
  <si>
    <r>
      <rPr>
        <b/>
        <u/>
        <sz val="10"/>
        <color theme="1"/>
        <rFont val="Calibri"/>
        <family val="2"/>
        <scheme val="minor"/>
      </rPr>
      <t xml:space="preserve">ESTUDIO DE MERCADO
</t>
    </r>
    <r>
      <rPr>
        <b/>
        <sz val="10"/>
        <color theme="1"/>
        <rFont val="Calibri"/>
        <family val="2"/>
        <scheme val="minor"/>
      </rPr>
      <t>OBJETO: CLIMA ORGANIZACIONAL</t>
    </r>
  </si>
  <si>
    <t>HOTELES CASA BLANCA SAS</t>
  </si>
  <si>
    <t>RH INNOVA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</si>
</sst>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quot;\ #,##0"/>
    <numFmt numFmtId="165" formatCode="[$$-240A]\ #,##0"/>
    <numFmt numFmtId="166" formatCode="_-[$$-240A]\ * #,##0.00_-;\-[$$-240A]\ * #,##0.00_-;_-[$$-240A]\ * &quot;-&quot;??_-;_-@_-"/>
  </numFmts>
  <fonts count="10" x14ac:knownFonts="1">
    <font>
      <sz val="11"/>
      <color theme="1"/>
      <name val="Calibri"/>
      <family val="2"/>
      <scheme val="minor"/>
    </font>
    <font>
      <b/>
      <sz val="10"/>
      <color rgb="FF000000"/>
      <name val="Calibri"/>
      <family val="2"/>
      <scheme val="minor"/>
    </font>
    <font>
      <sz val="10"/>
      <color theme="1"/>
      <name val="Calibri"/>
      <family val="2"/>
      <scheme val="minor"/>
    </font>
    <font>
      <b/>
      <sz val="10"/>
      <color theme="1"/>
      <name val="Calibri"/>
      <family val="2"/>
      <scheme val="minor"/>
    </font>
    <font>
      <b/>
      <u/>
      <sz val="10"/>
      <color theme="1"/>
      <name val="Calibri"/>
      <family val="2"/>
      <scheme val="minor"/>
    </font>
    <font>
      <sz val="10"/>
      <name val="Calibri"/>
      <family val="2"/>
      <scheme val="minor"/>
    </font>
    <font>
      <b/>
      <sz val="12"/>
      <color theme="1"/>
      <name val="Calibri"/>
      <family val="2"/>
      <scheme val="minor"/>
    </font>
    <font>
      <sz val="12"/>
      <color theme="1"/>
      <name val="Calibri"/>
      <family val="2"/>
      <scheme val="minor"/>
    </font>
    <font>
      <sz val="10"/>
      <color rgb="FF000000"/>
      <name val="Calibri"/>
      <family val="2"/>
      <scheme val="minor"/>
    </font>
    <font>
      <sz val="11"/>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rgb="FFFFFFFF"/>
        <bgColor indexed="64"/>
      </patternFill>
    </fill>
    <fill>
      <patternFill patternType="solid">
        <fgColor rgb="FFFFFF00"/>
        <bgColor indexed="64"/>
      </patternFill>
    </fill>
    <fill>
      <patternFill patternType="solid">
        <fgColor theme="9" tint="0.59999389629810485"/>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s>
  <cellStyleXfs count="2">
    <xf numFmtId="0" fontId="0" fillId="0" borderId="0"/>
    <xf numFmtId="44" fontId="9" fillId="0" borderId="0" applyFont="0" applyFill="0" applyBorder="0" applyAlignment="0" applyProtection="0"/>
  </cellStyleXfs>
  <cellXfs count="51">
    <xf numFmtId="0" fontId="0" fillId="0" borderId="0" xfId="0"/>
    <xf numFmtId="0" fontId="2" fillId="0" borderId="0" xfId="0" applyFont="1" applyAlignment="1">
      <alignment vertical="center" wrapText="1"/>
    </xf>
    <xf numFmtId="164" fontId="2" fillId="0" borderId="0" xfId="0" applyNumberFormat="1" applyFont="1" applyAlignment="1">
      <alignment horizontal="center" vertical="center" wrapText="1"/>
    </xf>
    <xf numFmtId="0" fontId="1" fillId="0" borderId="6" xfId="0" applyFont="1" applyBorder="1" applyAlignment="1">
      <alignment horizontal="center" vertical="center" wrapText="1"/>
    </xf>
    <xf numFmtId="0" fontId="2" fillId="2" borderId="0" xfId="0" applyFont="1" applyFill="1" applyAlignment="1">
      <alignment vertical="center" wrapText="1"/>
    </xf>
    <xf numFmtId="164" fontId="3" fillId="3" borderId="10" xfId="0" applyNumberFormat="1" applyFont="1" applyFill="1" applyBorder="1" applyAlignment="1">
      <alignment horizontal="center" vertical="center" wrapText="1"/>
    </xf>
    <xf numFmtId="164" fontId="3" fillId="3" borderId="11" xfId="0" applyNumberFormat="1" applyFont="1" applyFill="1" applyBorder="1" applyAlignment="1">
      <alignment horizontal="right" vertical="center" wrapText="1"/>
    </xf>
    <xf numFmtId="164" fontId="2" fillId="0" borderId="12" xfId="0" applyNumberFormat="1" applyFont="1" applyBorder="1" applyAlignment="1">
      <alignment horizontal="right" vertical="center" wrapText="1"/>
    </xf>
    <xf numFmtId="165" fontId="2" fillId="0" borderId="0" xfId="0" applyNumberFormat="1" applyFont="1" applyAlignment="1">
      <alignment vertical="center" wrapText="1"/>
    </xf>
    <xf numFmtId="0" fontId="2" fillId="0" borderId="1" xfId="0" applyFont="1" applyBorder="1" applyAlignment="1">
      <alignment horizontal="center" vertical="center" wrapText="1"/>
    </xf>
    <xf numFmtId="164" fontId="2" fillId="0" borderId="5" xfId="0" applyNumberFormat="1" applyFont="1" applyBorder="1" applyAlignment="1">
      <alignment horizontal="right" vertical="center" wrapText="1"/>
    </xf>
    <xf numFmtId="0" fontId="7" fillId="0" borderId="1" xfId="0" applyFont="1" applyBorder="1" applyAlignment="1">
      <alignment vertical="center" wrapText="1"/>
    </xf>
    <xf numFmtId="165" fontId="7" fillId="0" borderId="1" xfId="0" applyNumberFormat="1" applyFont="1" applyBorder="1" applyAlignment="1">
      <alignment vertical="center" wrapText="1"/>
    </xf>
    <xf numFmtId="0" fontId="0" fillId="0" borderId="0" xfId="0" applyAlignment="1">
      <alignment vertical="center" wrapText="1"/>
    </xf>
    <xf numFmtId="165" fontId="6" fillId="5" borderId="1" xfId="0" applyNumberFormat="1" applyFont="1" applyFill="1" applyBorder="1" applyAlignment="1">
      <alignment vertical="center" wrapText="1"/>
    </xf>
    <xf numFmtId="165" fontId="0" fillId="0" borderId="0" xfId="0" applyNumberFormat="1" applyAlignment="1">
      <alignment vertical="center" wrapText="1"/>
    </xf>
    <xf numFmtId="0" fontId="6" fillId="0" borderId="1" xfId="0" applyFont="1" applyBorder="1" applyAlignment="1">
      <alignment vertical="center" wrapText="1"/>
    </xf>
    <xf numFmtId="0" fontId="1" fillId="6" borderId="7"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6" borderId="8" xfId="0" applyFont="1" applyFill="1" applyBorder="1" applyAlignment="1">
      <alignment horizontal="center" vertical="center" wrapText="1"/>
    </xf>
    <xf numFmtId="165" fontId="2" fillId="0" borderId="0" xfId="0" applyNumberFormat="1" applyFont="1" applyAlignment="1">
      <alignment horizontal="right" vertical="center"/>
    </xf>
    <xf numFmtId="0" fontId="2" fillId="0" borderId="0" xfId="0" applyFont="1" applyAlignment="1">
      <alignment horizontal="center" vertical="center" wrapText="1"/>
    </xf>
    <xf numFmtId="0" fontId="2" fillId="2" borderId="0" xfId="0" applyFont="1" applyFill="1" applyAlignment="1">
      <alignment horizontal="center" vertical="center" wrapText="1"/>
    </xf>
    <xf numFmtId="0" fontId="2" fillId="0" borderId="18" xfId="0" applyFont="1" applyBorder="1" applyAlignment="1">
      <alignment horizontal="center" vertical="center" wrapText="1"/>
    </xf>
    <xf numFmtId="0" fontId="1" fillId="4" borderId="2" xfId="0" applyFont="1" applyFill="1" applyBorder="1" applyAlignment="1">
      <alignment horizontal="center" vertical="center" wrapText="1"/>
    </xf>
    <xf numFmtId="0" fontId="1" fillId="4" borderId="20" xfId="0" applyFont="1" applyFill="1" applyBorder="1" applyAlignment="1">
      <alignment horizontal="center" vertical="center" wrapText="1"/>
    </xf>
    <xf numFmtId="0" fontId="2" fillId="0" borderId="17" xfId="0" applyFont="1" applyBorder="1" applyAlignment="1">
      <alignment horizontal="center" vertical="center" wrapText="1"/>
    </xf>
    <xf numFmtId="164" fontId="3" fillId="6" borderId="4" xfId="0" applyNumberFormat="1" applyFont="1" applyFill="1" applyBorder="1" applyAlignment="1">
      <alignment horizontal="center" vertical="center" wrapText="1"/>
    </xf>
    <xf numFmtId="0" fontId="2" fillId="0" borderId="3" xfId="0" applyFont="1" applyBorder="1" applyAlignment="1">
      <alignment horizontal="center" vertical="center" wrapText="1"/>
    </xf>
    <xf numFmtId="0" fontId="1" fillId="0" borderId="0" xfId="0" applyFont="1" applyAlignment="1">
      <alignment horizontal="center" vertical="center" wrapText="1"/>
    </xf>
    <xf numFmtId="0" fontId="8" fillId="4" borderId="19"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2" fillId="0" borderId="22" xfId="0" applyFont="1" applyBorder="1" applyAlignment="1">
      <alignment vertical="center" wrapText="1"/>
    </xf>
    <xf numFmtId="0" fontId="2" fillId="0" borderId="21" xfId="0" applyFont="1" applyBorder="1" applyAlignment="1">
      <alignment vertical="center" wrapText="1"/>
    </xf>
    <xf numFmtId="0" fontId="1" fillId="6" borderId="23" xfId="0" applyFont="1" applyFill="1" applyBorder="1" applyAlignment="1">
      <alignment horizontal="center" vertical="center" wrapText="1"/>
    </xf>
    <xf numFmtId="0" fontId="5" fillId="0" borderId="24" xfId="0" applyFont="1" applyBorder="1" applyAlignment="1">
      <alignment horizontal="center" vertical="center" wrapText="1"/>
    </xf>
    <xf numFmtId="0" fontId="5" fillId="0" borderId="14" xfId="0" applyFont="1" applyBorder="1" applyAlignment="1">
      <alignment horizontal="center" vertical="center" wrapText="1"/>
    </xf>
    <xf numFmtId="164" fontId="2" fillId="0" borderId="13" xfId="0" applyNumberFormat="1" applyFont="1" applyBorder="1" applyAlignment="1">
      <alignment horizontal="right" vertical="center" wrapText="1"/>
    </xf>
    <xf numFmtId="164" fontId="2" fillId="0" borderId="19" xfId="0" applyNumberFormat="1" applyFont="1" applyBorder="1" applyAlignment="1">
      <alignment horizontal="right" vertical="center" wrapText="1"/>
    </xf>
    <xf numFmtId="0" fontId="1" fillId="6" borderId="15" xfId="0" applyFont="1" applyFill="1" applyBorder="1" applyAlignment="1">
      <alignment horizontal="center" vertical="center" wrapText="1"/>
    </xf>
    <xf numFmtId="164" fontId="3" fillId="6" borderId="21" xfId="0" applyNumberFormat="1" applyFont="1" applyFill="1" applyBorder="1" applyAlignment="1">
      <alignment horizontal="center" vertical="center" wrapText="1"/>
    </xf>
    <xf numFmtId="166" fontId="5" fillId="0" borderId="18" xfId="0" applyNumberFormat="1" applyFont="1" applyBorder="1" applyAlignment="1">
      <alignment horizontal="center" vertical="center" wrapText="1"/>
    </xf>
    <xf numFmtId="166" fontId="5" fillId="0" borderId="1" xfId="0" applyNumberFormat="1" applyFont="1" applyBorder="1" applyAlignment="1">
      <alignment horizontal="center" vertical="center" wrapText="1"/>
    </xf>
    <xf numFmtId="44" fontId="5" fillId="0" borderId="1" xfId="1" applyFont="1" applyBorder="1" applyAlignment="1">
      <alignment horizontal="center" vertical="center" wrapText="1"/>
    </xf>
    <xf numFmtId="0" fontId="6" fillId="5" borderId="14" xfId="0" applyFont="1" applyFill="1" applyBorder="1" applyAlignment="1">
      <alignment horizontal="right" vertical="center" wrapText="1"/>
    </xf>
    <xf numFmtId="0" fontId="6" fillId="5" borderId="13" xfId="0" applyFont="1" applyFill="1" applyBorder="1" applyAlignment="1">
      <alignment horizontal="right"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5" xfId="0" applyFont="1" applyBorder="1" applyAlignment="1">
      <alignment horizontal="left" vertical="center" wrapText="1"/>
    </xf>
    <xf numFmtId="0" fontId="3" fillId="0" borderId="16" xfId="0" applyFont="1" applyBorder="1" applyAlignment="1">
      <alignment horizontal="left" vertical="center" wrapText="1"/>
    </xf>
    <xf numFmtId="0" fontId="3" fillId="0" borderId="21" xfId="0" applyFont="1" applyBorder="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2045277</xdr:colOff>
      <xdr:row>0</xdr:row>
      <xdr:rowOff>138547</xdr:rowOff>
    </xdr:from>
    <xdr:to>
      <xdr:col>1</xdr:col>
      <xdr:colOff>2400300</xdr:colOff>
      <xdr:row>0</xdr:row>
      <xdr:rowOff>483927</xdr:rowOff>
    </xdr:to>
    <xdr:pic>
      <xdr:nvPicPr>
        <xdr:cNvPr id="3" name="Imagen 2">
          <a:extLst>
            <a:ext uri="{FF2B5EF4-FFF2-40B4-BE49-F238E27FC236}">
              <a16:creationId xmlns:a16="http://schemas.microsoft.com/office/drawing/2014/main" id="{970C4E1F-783A-2CCD-13C1-DFA5922ED5CD}"/>
            </a:ext>
          </a:extLst>
        </xdr:cNvPr>
        <xdr:cNvPicPr>
          <a:picLocks noChangeAspect="1"/>
        </xdr:cNvPicPr>
      </xdr:nvPicPr>
      <xdr:blipFill>
        <a:blip xmlns:r="http://schemas.openxmlformats.org/officeDocument/2006/relationships" r:embed="rId1"/>
        <a:stretch>
          <a:fillRect/>
        </a:stretch>
      </xdr:blipFill>
      <xdr:spPr>
        <a:xfrm>
          <a:off x="2388177" y="138547"/>
          <a:ext cx="355023" cy="34538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C4F2CD-1048-415C-A968-4AFBF6A701BD}">
  <dimension ref="A2:C6"/>
  <sheetViews>
    <sheetView zoomScale="70" zoomScaleNormal="70" workbookViewId="0">
      <selection activeCell="C6" sqref="C6"/>
    </sheetView>
  </sheetViews>
  <sheetFormatPr baseColWidth="10" defaultColWidth="11.85546875" defaultRowHeight="15" x14ac:dyDescent="0.25"/>
  <cols>
    <col min="1" max="1" width="7.5703125" style="13" bestFit="1" customWidth="1"/>
    <col min="2" max="2" width="40.7109375" style="13" customWidth="1"/>
    <col min="3" max="3" width="20.7109375" style="15" customWidth="1"/>
    <col min="4" max="16384" width="11.85546875" style="13"/>
  </cols>
  <sheetData>
    <row r="2" spans="1:3" ht="47.25" x14ac:dyDescent="0.25">
      <c r="A2" s="16" t="s">
        <v>0</v>
      </c>
      <c r="B2" s="11" t="s">
        <v>1</v>
      </c>
      <c r="C2" s="12">
        <f>'LOTE 1'!I8</f>
        <v>12144895</v>
      </c>
    </row>
    <row r="3" spans="1:3" ht="31.5" x14ac:dyDescent="0.25">
      <c r="A3" s="16" t="s">
        <v>2</v>
      </c>
      <c r="B3" s="11" t="s">
        <v>3</v>
      </c>
      <c r="C3" s="12" t="e">
        <f>#REF!</f>
        <v>#REF!</v>
      </c>
    </row>
    <row r="4" spans="1:3" ht="31.5" x14ac:dyDescent="0.25">
      <c r="A4" s="16" t="s">
        <v>4</v>
      </c>
      <c r="B4" s="11" t="s">
        <v>5</v>
      </c>
      <c r="C4" s="12" t="e">
        <f>#REF!</f>
        <v>#REF!</v>
      </c>
    </row>
    <row r="5" spans="1:3" ht="31.5" customHeight="1" x14ac:dyDescent="0.25">
      <c r="A5" s="16" t="s">
        <v>6</v>
      </c>
      <c r="B5" s="11" t="s">
        <v>7</v>
      </c>
      <c r="C5" s="12" t="e">
        <f>#REF!</f>
        <v>#REF!</v>
      </c>
    </row>
    <row r="6" spans="1:3" ht="15.75" x14ac:dyDescent="0.25">
      <c r="A6" s="44" t="s">
        <v>8</v>
      </c>
      <c r="B6" s="45"/>
      <c r="C6" s="14" t="e">
        <f>SUM(C2:C5)</f>
        <v>#REF!</v>
      </c>
    </row>
  </sheetData>
  <mergeCells count="1">
    <mergeCell ref="A6:B6"/>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ED2A26-A5C8-4B0E-BDB9-7C9A016CBD8B}">
  <sheetPr>
    <tabColor rgb="FFFFC000"/>
    <pageSetUpPr fitToPage="1"/>
  </sheetPr>
  <dimension ref="A1:AF10"/>
  <sheetViews>
    <sheetView tabSelected="1" topLeftCell="A2" zoomScaleNormal="100" workbookViewId="0">
      <selection activeCell="H10" sqref="H10"/>
    </sheetView>
  </sheetViews>
  <sheetFormatPr baseColWidth="10" defaultColWidth="11.42578125" defaultRowHeight="12.75" x14ac:dyDescent="0.25"/>
  <cols>
    <col min="1" max="1" width="5.140625" style="1" bestFit="1" customWidth="1"/>
    <col min="2" max="2" width="67.42578125" style="1" customWidth="1"/>
    <col min="3" max="3" width="67.28515625" style="1" customWidth="1"/>
    <col min="4" max="4" width="10.42578125" style="1" bestFit="1" customWidth="1"/>
    <col min="5" max="7" width="15.5703125" style="21" customWidth="1"/>
    <col min="8" max="9" width="15.7109375" style="2" customWidth="1"/>
    <col min="10" max="15" width="12.7109375" style="8" customWidth="1"/>
    <col min="16" max="16" width="12.5703125" style="8" customWidth="1"/>
    <col min="17" max="25" width="12.7109375" style="8" customWidth="1"/>
    <col min="26" max="32" width="11.42578125" style="8"/>
    <col min="33" max="16384" width="11.42578125" style="1"/>
  </cols>
  <sheetData>
    <row r="1" spans="1:16" ht="62.25" customHeight="1" thickBot="1" x14ac:dyDescent="0.3">
      <c r="A1" s="26"/>
      <c r="B1" s="28"/>
      <c r="C1" s="46" t="s">
        <v>30</v>
      </c>
      <c r="D1" s="46"/>
      <c r="E1" s="46"/>
      <c r="F1" s="46"/>
      <c r="G1" s="46"/>
      <c r="H1" s="46"/>
      <c r="I1" s="47"/>
    </row>
    <row r="2" spans="1:16" ht="26.25" thickBot="1" x14ac:dyDescent="0.3">
      <c r="A2" s="17" t="s">
        <v>15</v>
      </c>
      <c r="B2" s="18" t="s">
        <v>9</v>
      </c>
      <c r="C2" s="19" t="s">
        <v>10</v>
      </c>
      <c r="D2" s="34" t="s">
        <v>11</v>
      </c>
      <c r="E2" s="39" t="s">
        <v>12</v>
      </c>
      <c r="F2" s="19" t="s">
        <v>31</v>
      </c>
      <c r="G2" s="19" t="s">
        <v>32</v>
      </c>
      <c r="H2" s="40" t="s">
        <v>21</v>
      </c>
      <c r="I2" s="27" t="s">
        <v>13</v>
      </c>
    </row>
    <row r="3" spans="1:16" ht="102" x14ac:dyDescent="0.25">
      <c r="A3" s="25">
        <v>1</v>
      </c>
      <c r="B3" s="30" t="s">
        <v>17</v>
      </c>
      <c r="C3" s="23" t="s">
        <v>16</v>
      </c>
      <c r="D3" s="23" t="s">
        <v>18</v>
      </c>
      <c r="E3" s="35" t="s">
        <v>19</v>
      </c>
      <c r="F3" s="41">
        <v>2190682</v>
      </c>
      <c r="G3" s="41">
        <v>2500000</v>
      </c>
      <c r="H3" s="38">
        <f>AVERAGE(F3:G3)</f>
        <v>2345341</v>
      </c>
      <c r="I3" s="7">
        <f>H3*4</f>
        <v>9381364</v>
      </c>
      <c r="P3" s="20"/>
    </row>
    <row r="4" spans="1:16" ht="157.5" customHeight="1" x14ac:dyDescent="0.25">
      <c r="A4" s="24">
        <v>2</v>
      </c>
      <c r="B4" s="31" t="s">
        <v>27</v>
      </c>
      <c r="C4" s="23" t="s">
        <v>16</v>
      </c>
      <c r="D4" s="23" t="s">
        <v>18</v>
      </c>
      <c r="E4" s="36" t="s">
        <v>20</v>
      </c>
      <c r="F4" s="41">
        <v>2190682</v>
      </c>
      <c r="G4" s="41">
        <v>2500000</v>
      </c>
      <c r="H4" s="38">
        <f>AVERAGE(F4:G4)</f>
        <v>2345341</v>
      </c>
      <c r="I4" s="10">
        <f>H4</f>
        <v>2345341</v>
      </c>
      <c r="P4" s="20"/>
    </row>
    <row r="5" spans="1:16" ht="38.25" x14ac:dyDescent="0.25">
      <c r="A5" s="24">
        <v>3</v>
      </c>
      <c r="B5" s="31" t="s">
        <v>23</v>
      </c>
      <c r="C5" s="9" t="s">
        <v>26</v>
      </c>
      <c r="D5" s="9" t="s">
        <v>22</v>
      </c>
      <c r="E5" s="36">
        <v>1</v>
      </c>
      <c r="F5" s="42">
        <v>272727</v>
      </c>
      <c r="G5" s="42">
        <v>500000</v>
      </c>
      <c r="H5" s="37">
        <f>AVERAGE(F5:G5)</f>
        <v>386363.5</v>
      </c>
      <c r="I5" s="10">
        <f>H5</f>
        <v>386363.5</v>
      </c>
      <c r="P5" s="20"/>
    </row>
    <row r="6" spans="1:16" ht="25.5" x14ac:dyDescent="0.25">
      <c r="A6" s="25">
        <v>4</v>
      </c>
      <c r="B6" s="30" t="s">
        <v>28</v>
      </c>
      <c r="C6" s="9" t="s">
        <v>26</v>
      </c>
      <c r="D6" s="9" t="s">
        <v>22</v>
      </c>
      <c r="E6" s="36">
        <v>1</v>
      </c>
      <c r="F6" s="43">
        <v>14000</v>
      </c>
      <c r="G6" s="43">
        <v>13826</v>
      </c>
      <c r="H6" s="37">
        <f>AVERAGE(F6:G6)</f>
        <v>13913</v>
      </c>
      <c r="I6" s="10">
        <f t="shared" ref="I6" si="0">H6</f>
        <v>13913</v>
      </c>
      <c r="P6" s="20"/>
    </row>
    <row r="7" spans="1:16" ht="76.5" x14ac:dyDescent="0.25">
      <c r="A7" s="24">
        <v>5</v>
      </c>
      <c r="B7" s="31" t="s">
        <v>29</v>
      </c>
      <c r="C7" s="9" t="s">
        <v>26</v>
      </c>
      <c r="D7" s="9" t="s">
        <v>22</v>
      </c>
      <c r="E7" s="36">
        <v>1</v>
      </c>
      <c r="F7" s="43">
        <v>22000</v>
      </c>
      <c r="G7" s="43">
        <v>13827</v>
      </c>
      <c r="H7" s="37">
        <f>AVERAGE(F7:G7)</f>
        <v>17913.5</v>
      </c>
      <c r="I7" s="10">
        <f>H7</f>
        <v>17913.5</v>
      </c>
      <c r="P7" s="20"/>
    </row>
    <row r="8" spans="1:16" ht="13.5" thickBot="1" x14ac:dyDescent="0.3">
      <c r="A8" s="3"/>
      <c r="B8" s="29"/>
      <c r="C8" s="4"/>
      <c r="D8" s="4"/>
      <c r="E8" s="22"/>
      <c r="F8" s="22"/>
      <c r="G8" s="22"/>
      <c r="H8" s="5" t="s">
        <v>14</v>
      </c>
      <c r="I8" s="6">
        <f>SUM(I3:I7)</f>
        <v>12144895</v>
      </c>
    </row>
    <row r="9" spans="1:16" ht="13.5" thickBot="1" x14ac:dyDescent="0.3">
      <c r="A9" s="48"/>
      <c r="B9" s="49"/>
      <c r="C9" s="49"/>
      <c r="D9" s="49"/>
      <c r="E9" s="49"/>
      <c r="F9" s="49"/>
      <c r="G9" s="49"/>
      <c r="H9" s="49"/>
      <c r="I9" s="50"/>
    </row>
    <row r="10" spans="1:16" ht="128.25" thickBot="1" x14ac:dyDescent="0.3">
      <c r="B10" s="32" t="s">
        <v>24</v>
      </c>
      <c r="C10" s="33" t="s">
        <v>25</v>
      </c>
    </row>
  </sheetData>
  <mergeCells count="2">
    <mergeCell ref="C1:I1"/>
    <mergeCell ref="A9:I9"/>
  </mergeCells>
  <printOptions horizontalCentered="1" verticalCentered="1"/>
  <pageMargins left="0.59055118110236227" right="0.59055118110236227" top="0.59055118110236227" bottom="0.59055118110236227" header="0.31496062992125984" footer="0.31496062992125984"/>
  <pageSetup paperSize="119" scale="97"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Valor Total</vt:lpstr>
      <vt:lpstr>LOTE 1</vt:lpstr>
      <vt:lpstr>'LOTE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CONTRATACION</dc:creator>
  <cp:keywords/>
  <dc:description/>
  <cp:lastModifiedBy>Cristhian Josue Leal Contreras</cp:lastModifiedBy>
  <cp:revision/>
  <dcterms:created xsi:type="dcterms:W3CDTF">2020-02-03T19:21:09Z</dcterms:created>
  <dcterms:modified xsi:type="dcterms:W3CDTF">2025-07-28T13:59:25Z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2024-04-10T09:44:34Z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31a01c5b-6f9c-49b4-b62c-57ba8477b211</vt:lpwstr>
  </property>
  <property fmtid="{D5CDD505-2E9C-101B-9397-08002B2CF9AE}" pid="8" name="MSIP_Label_fc111285-cafa-4fc9-8a9a-bd902089b24f_ContentBits">
    <vt:lpwstr>0</vt:lpwstr>
  </property>
</Properties>
</file>