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s\Ana Patricia Obando\Desktop\Pagos Guairapungo 2025\Ana Obando 2025\Quinto informe\Estudio previo Guairapungo\"/>
    </mc:Choice>
  </mc:AlternateContent>
  <xr:revisionPtr revIDLastSave="0" documentId="13_ncr:1_{C980B06C-7254-4281-A6BB-BB45DF28305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studio de Mercado" sheetId="2" r:id="rId1"/>
    <sheet name="CDP 618" sheetId="1" r:id="rId2"/>
    <sheet name="CDP SEGMENTOS" sheetId="4" r:id="rId3"/>
  </sheets>
  <definedNames>
    <definedName name="_Hlk185937933" localSheetId="1">'CDP 618'!$B$4</definedName>
    <definedName name="OLE_LINK1" localSheetId="2">'CDP SEGMENTOS'!$B$1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1" i="4" l="1"/>
  <c r="F18" i="1"/>
  <c r="G18" i="1" l="1"/>
  <c r="O6" i="2"/>
  <c r="O7" i="2"/>
  <c r="Q7" i="2" s="1"/>
  <c r="O8" i="2"/>
  <c r="Q8" i="2" s="1"/>
  <c r="O9" i="2"/>
  <c r="Q9" i="2" s="1"/>
  <c r="O10" i="2"/>
  <c r="Q10" i="2" s="1"/>
  <c r="O11" i="2"/>
  <c r="Q11" i="2" s="1"/>
  <c r="O12" i="2"/>
  <c r="Q12" i="2" s="1"/>
  <c r="O13" i="2"/>
  <c r="Q13" i="2" s="1"/>
  <c r="O14" i="2"/>
  <c r="Q14" i="2" s="1"/>
  <c r="O15" i="2"/>
  <c r="Q15" i="2" s="1"/>
  <c r="O16" i="2"/>
  <c r="Q16" i="2" s="1"/>
  <c r="O23" i="2"/>
  <c r="Q23" i="2" s="1"/>
  <c r="Q24" i="2" s="1"/>
  <c r="O17" i="2"/>
  <c r="Q17" i="2" s="1"/>
  <c r="O18" i="2"/>
  <c r="Q18" i="2" s="1"/>
  <c r="O27" i="2"/>
  <c r="Q27" i="2" s="1"/>
  <c r="Q28" i="2" s="1"/>
  <c r="O19" i="2"/>
  <c r="Q19" i="2" s="1"/>
  <c r="O5" i="2"/>
  <c r="Q5" i="2" s="1"/>
  <c r="Q6" i="2" l="1"/>
  <c r="Q20" i="2" l="1"/>
  <c r="Q29" i="2" s="1"/>
</calcChain>
</file>

<file path=xl/sharedStrings.xml><?xml version="1.0" encoding="utf-8"?>
<sst xmlns="http://schemas.openxmlformats.org/spreadsheetml/2006/main" count="251" uniqueCount="167">
  <si>
    <t>ITEM</t>
  </si>
  <si>
    <t>CODIGO UNSPSC</t>
  </si>
  <si>
    <t>ARTICULO</t>
  </si>
  <si>
    <t>UNIDAD</t>
  </si>
  <si>
    <t>Concentrado 48%Concentrado para trucha de 48S/P – Composición garantizada, Humedad máxima 12; proteína mínima 48; Grasa mínima: 12; Fibra cruda máxima: 4 Ceniza máxima :10; Presentación: Bulto x 40Kg.</t>
  </si>
  <si>
    <t>Bulto</t>
  </si>
  <si>
    <t>Clhoramine – T x 500 Gramos. Análisis garantizado: Contiene Clhoramine – T 500 gramos, para el control y prevención de enfermedades infecciosas y parasitarias</t>
  </si>
  <si>
    <t>Libra</t>
  </si>
  <si>
    <t>Suplemento alimenticio multivitamínico para suministrar a peces (truchas) en etapas de alevinaje, levante y engorde. Composición: Vitamina A – 2.500.000UI; Vitamina D3- 3.250.000UI; Vitamina C – 35 gramos; Vitamina E- 18 gramos; Vitamina B6-2.05 gramos; Vitamina B2- 2 gramos. Presentación: Kilogramo.</t>
  </si>
  <si>
    <t>Kilo</t>
  </si>
  <si>
    <t>Desinfectante bactericida y antiviral que se usa para desinfectar superficies, equipos y ambientes. Actúa contra bacterias, virus, hongos y algas.  Componentes: cloro, hipoclorito de sodio, compuestos de cloro, yodo, yodo-yodóforos y cloramina. Ingredientes activos: N-Alquil ( C14:60%; C16:30%; C12: 5%; C18: 5%); Dimetil Bencil AmonioClorado: 40%; Urea estabilizada: 60%; Frasco por kilogramo.</t>
  </si>
  <si>
    <t>Desinfectante: ingredientes activos N- Alquil( C14,: 60%; C 34: 30%; C13: 5%; C 1:5%) ;Dimetil Bencil Amonio Clorado 40%; Urea estabilizada 60%..</t>
  </si>
  <si>
    <t>Formol solución acuosa de formaldehido al 40%, producto ampliamente utilizado en acuicultura como profiláctico y terapéutico.</t>
  </si>
  <si>
    <t>Litro</t>
  </si>
  <si>
    <t>Matamalezas: Solución líquida compuesta (sal isopropilamina de glifosato, surfactante y agua).</t>
  </si>
  <si>
    <t xml:space="preserve">Cal viva: se utiliza como desinféctate de pozos y estanques elimina organismos no deseados y vectores de enfermedades. Bulto por 50 kilos  </t>
  </si>
  <si>
    <t>Sal Marina: Uso para reducir el desarrollo de infecciones fúngicas o bacterianas en piletas y estanques. Bulto por 38 kilos- análisis: Cloruro de sodio 97,5%, Magnesio 0,1%, calcio</t>
  </si>
  <si>
    <t>Unidad</t>
  </si>
  <si>
    <t xml:space="preserve">Oxigeno x metro cúbico. Elemento químico. Utilizado para el transporte de alevinos al sitio definitivo. </t>
  </si>
  <si>
    <t>46181501 </t>
  </si>
  <si>
    <t>Delantal impermeable: Calibre 25; mediciones: 82 cm de largo por 115 cm de ancho; con tiras de sujeción en e cuello y cintyra ; hebillas plásticas.</t>
  </si>
  <si>
    <t> 51102722</t>
  </si>
  <si>
    <t>Galón</t>
  </si>
  <si>
    <t>Florfenicol 500 g: Presentación: libra en bolsas de polipropileno- aluminio; Forma farmacéutica: Polvo; Usos: Tratamiento de infecciones</t>
  </si>
  <si>
    <t>Cabezal para guadaña para corte de 2 hilos. Para trabajos de siega y aclarado. El hilo de corte se ajusta manualmente. Color negro.</t>
  </si>
  <si>
    <t>Cebo en Pasta raticida oleoso anticoagulante de segunda generación, que actúa por ingestión, efectivo para el control de especies de roedores; Composición:  1. Brodifacouma: 0,005 % ;    2. Benzoato de Denatonio: 0,001% ;  3. Inertes y materiales atrayentes:   99.994 %. Presentación: Sobre por 10 gramos.</t>
  </si>
  <si>
    <t>Sobre</t>
  </si>
  <si>
    <t>Bolsas plásticas: destinada para el transporte de alevinos hasta el sitio definitivo de siembra. material polietileno plásticas- Unidad - Color:transparente. * Material: polietileno,  * referencias 86*60*4. Donde el primer número indica el ancho en pulgadas, el segundo el alto en pulgadas y el último el calibre</t>
  </si>
  <si>
    <t>Solución yodada: Solución desinfectante para Ovas de trucha y salmón y para equipo s de uso general en salas de incubación; Composición: 10% complejo de povidona yodada; 1% de yodo disponible; Presentación: Galón.</t>
  </si>
  <si>
    <t xml:space="preserve">Material vivo vegetal y animal, accesorios y suministros </t>
  </si>
  <si>
    <t>SEGMENTOS</t>
  </si>
  <si>
    <t>FAMILIA</t>
  </si>
  <si>
    <t>Alimentos para peces</t>
  </si>
  <si>
    <t>CLASE</t>
  </si>
  <si>
    <t>PRODUCTO</t>
  </si>
  <si>
    <t>Alimento granulado para peces</t>
  </si>
  <si>
    <t>Medicamentos y productos farmacéuticos</t>
  </si>
  <si>
    <t>Medicamentos antiinfecciosos</t>
  </si>
  <si>
    <t>Agentes que afectan el agua y los electrolitos</t>
  </si>
  <si>
    <t>Suplementos dietético y productos de terapia alimenticia</t>
  </si>
  <si>
    <t>Suplementos multivitamínicos</t>
  </si>
  <si>
    <t>Electrolitos</t>
  </si>
  <si>
    <t>Equipo médico, accesorios y suministros</t>
  </si>
  <si>
    <t>Productos para la esterilización médica</t>
  </si>
  <si>
    <t>Desinfectantes de superficies para uso médico</t>
  </si>
  <si>
    <t>Soluciones desinfectantes y esterilización  en frio</t>
  </si>
  <si>
    <t>Azul de metileno</t>
  </si>
  <si>
    <t>Antídoto y eméticos</t>
  </si>
  <si>
    <t>Categoría de medicamentos varios</t>
  </si>
  <si>
    <t>Formaldehidos</t>
  </si>
  <si>
    <t>Fijadores</t>
  </si>
  <si>
    <t>Material químico incluyendo bioquímicos y materiales de gas</t>
  </si>
  <si>
    <t>Compuestos y mezclas</t>
  </si>
  <si>
    <t>Matamalezas</t>
  </si>
  <si>
    <t>Herbicidas</t>
  </si>
  <si>
    <t>Fertilizantes y nutrientes para plantas y herbicidas</t>
  </si>
  <si>
    <t>Cal viva</t>
  </si>
  <si>
    <t>Cemento y cal</t>
  </si>
  <si>
    <t>Hormigón, cemento y yeso</t>
  </si>
  <si>
    <t>Componentes y sumininstro para estructuras, edificación, construcción y obras civiles</t>
  </si>
  <si>
    <t>Salsas o condimentos o cremas de untar o marinados</t>
  </si>
  <si>
    <t>Salsas y condimentos y productos para untar</t>
  </si>
  <si>
    <t>Condimentos  y conservantes</t>
  </si>
  <si>
    <t>Alimentos, bebidas y tabaco.</t>
  </si>
  <si>
    <t>Bolsas plásticas</t>
  </si>
  <si>
    <t>Bolsas</t>
  </si>
  <si>
    <t>Recipiente y almacenamiento</t>
  </si>
  <si>
    <t>Oxigeno</t>
  </si>
  <si>
    <t>No- metales y gases elementales y puros</t>
  </si>
  <si>
    <t>Elementos y gases</t>
  </si>
  <si>
    <t>Delantales  protectores</t>
  </si>
  <si>
    <t>Ropa de seguridad</t>
  </si>
  <si>
    <t>Seguridad y protección  personal</t>
  </si>
  <si>
    <t xml:space="preserve">Equipos y sumistro de defensa, orden publico, protección, vigilancia y seguridad </t>
  </si>
  <si>
    <t>Geles o soluciones topicas de yodo</t>
  </si>
  <si>
    <t>Antisépticos</t>
  </si>
  <si>
    <t>Microbicidas registrados</t>
  </si>
  <si>
    <t>Material quimico incluyendo bioquimicos y  material de gas</t>
  </si>
  <si>
    <t>Aditivos</t>
  </si>
  <si>
    <t>Bactericida</t>
  </si>
  <si>
    <t>Cabezales de corte o debastado</t>
  </si>
  <si>
    <t>Maquinaría y accesorios para manufactura y procesamiento industrial</t>
  </si>
  <si>
    <t>Maquinaria, equipo y suministro de procesos industriales.</t>
  </si>
  <si>
    <t xml:space="preserve">Componentes y accesorios  de maquinaría industrial </t>
  </si>
  <si>
    <t>Mata- roedores</t>
  </si>
  <si>
    <t>Dispositivos para control de plagas</t>
  </si>
  <si>
    <t>Productos  para el control de plagas</t>
  </si>
  <si>
    <t>Recarga po rmetro cubico</t>
  </si>
  <si>
    <t>Bolsa x 5 kilogramos</t>
  </si>
  <si>
    <t xml:space="preserve">VALOR PROMEDIO </t>
  </si>
  <si>
    <t>CANTIDAD</t>
  </si>
  <si>
    <t xml:space="preserve">VALOR TOTAL </t>
  </si>
  <si>
    <t>CDP No. FECHA DE EXPEDICIÓN</t>
  </si>
  <si>
    <t>DEPENDENCIA</t>
  </si>
  <si>
    <t>CODIGOS CPC</t>
  </si>
  <si>
    <t>RUBRO</t>
  </si>
  <si>
    <t>VALOR A APROPIAR</t>
  </si>
  <si>
    <t>618 del 5 de junio del 2025</t>
  </si>
  <si>
    <t>TOTAL</t>
  </si>
  <si>
    <t>2.3-3201.1.3.23-2.02.01.002-003.03 20</t>
  </si>
  <si>
    <t>2.3.3201.1.3.23-2.02.01.002-008 - 20</t>
  </si>
  <si>
    <t>2.3.3201.1.3.23-2.02.01.003-004.01 20</t>
  </si>
  <si>
    <t>2.3.3201.1.3.23-2.02.01.003-004.06 - 20</t>
  </si>
  <si>
    <t>2.3.3201.1.3.23.2.02.01.003.007.04 - 20</t>
  </si>
  <si>
    <t>2.3.3201.1.3.23.2.02.01.004.004.01 - 20</t>
  </si>
  <si>
    <t>SUBDIRECCION DE INTERVENCION PARA LA SOSTENIBILIDAD AMBIENTAL</t>
  </si>
  <si>
    <t>ESTUDIO DE MERCADO MATERIALE E INSUMOS PRODUCCION DE ALEVINOS DE TRUCHA ARCO IRIS CENTRO AMBIENTAL GUAIRAPUNGO</t>
  </si>
  <si>
    <t>Comida de animales</t>
  </si>
  <si>
    <t>Maquinaria, accesorios  y suministros  para manejo, acondicionamiento y almacenamiento de materiales</t>
  </si>
  <si>
    <t>LOTE No. 1 INSUMOS PRODUCCIÓN MATERIAL HIDROBIOLÓGICO</t>
  </si>
  <si>
    <t>LOTE No. 2 ELEMENTOS TEXTILES</t>
  </si>
  <si>
    <t>LOTE No. 3 MATERIALES DE FERRETERIA</t>
  </si>
  <si>
    <t>SUBTOTAL ELEMENTOS TEXTILES</t>
  </si>
  <si>
    <t>SUBTOTAL MATERIALES DE FERRETERIA</t>
  </si>
  <si>
    <t>CENTRO AGROPECUARIO DE NARIÑO</t>
  </si>
  <si>
    <t>PROCIENTIFICA AMD</t>
  </si>
  <si>
    <t>SUMINISTROS GLOBALES</t>
  </si>
  <si>
    <t>Concentrado 40% sin pigmento. Concentrado para trucha de 40 S/P – Bulto x 40 Kg. Sin pigmento; Composición garantizada- Humedad máxima: 12; Proteína mínima:40; grasa mínima:10; Fibra cruda máxima: 5; Ceniza máxima: 12: Presentación por bulto de 40 kilos, Alimento para trucha con tallas superiores a 25 cts. y pesos superior a 180 gramos.</t>
  </si>
  <si>
    <t>SEGMENTO</t>
  </si>
  <si>
    <t>VALOR  CDP</t>
  </si>
  <si>
    <t>1Y2</t>
  </si>
  <si>
    <t>DELANTAL</t>
  </si>
  <si>
    <t>FORMOL</t>
  </si>
  <si>
    <t>OXIGENO</t>
  </si>
  <si>
    <t>CAL VIVA</t>
  </si>
  <si>
    <t>CABEZALES GUADAÑA</t>
  </si>
  <si>
    <t>BOLSAS PLASTICAS</t>
  </si>
  <si>
    <t>SAL MARINA</t>
  </si>
  <si>
    <t>1620103 (SAL MARINA SIN PURIFICAR)</t>
  </si>
  <si>
    <t>2.3.3201.1.3.23.02.02.01.001.006.02</t>
  </si>
  <si>
    <t>2331905 (Alimentos especiales para peces)</t>
  </si>
  <si>
    <t>2823611 (DELANTALES)</t>
  </si>
  <si>
    <t>3417006 (Formaldehidos formol formalina)</t>
  </si>
  <si>
    <t>3421003 (Oxígeno)</t>
  </si>
  <si>
    <t>2.3.3201.1.3.23.02.02.01.003.004.02</t>
  </si>
  <si>
    <t>3466601 (Raticidas)</t>
  </si>
  <si>
    <t>3466401 (Desinfectantes)</t>
  </si>
  <si>
    <t>3466402 (Bactericidas, microbicidas y productos similares)</t>
  </si>
  <si>
    <t>3479098 (Material plastico n c p)</t>
  </si>
  <si>
    <t>2.3.3201.1.3.23.02.02.01.003.004.07</t>
  </si>
  <si>
    <t>3526201 (Productos farmaceuticos para uso veterinario)</t>
  </si>
  <si>
    <t>2.3.3201.1.3.23.02.02.01.003.005.02</t>
  </si>
  <si>
    <t>)3466302 (Matamalezas y herbicidas litro</t>
  </si>
  <si>
    <r>
      <rPr>
        <sz val="10"/>
        <color rgb="FF212121"/>
        <rFont val="Arial"/>
        <family val="2"/>
      </rPr>
      <t>30111607</t>
    </r>
    <r>
      <rPr>
        <sz val="10"/>
        <color rgb="FFFF0000"/>
        <rFont val="Arial"/>
        <family val="2"/>
      </rPr>
      <t xml:space="preserve"> </t>
    </r>
    <r>
      <rPr>
        <sz val="10"/>
        <color rgb="FF000000"/>
        <rFont val="Arial"/>
        <family val="2"/>
      </rPr>
      <t>(YESO, CAL Y CEMENTO)</t>
    </r>
  </si>
  <si>
    <r>
      <rPr>
        <sz val="10"/>
        <color rgb="FF212121"/>
        <rFont val="Arial"/>
        <family val="2"/>
      </rPr>
      <t xml:space="preserve">23153138 </t>
    </r>
    <r>
      <rPr>
        <sz val="10"/>
        <color rgb="FF000000"/>
        <rFont val="Arial"/>
        <family val="2"/>
      </rPr>
      <t>(MAQUINARIA AGROPECUARIA O SILVICOLA Y SUS PARTES Y PIEZAS)</t>
    </r>
  </si>
  <si>
    <t>Material vivo, vegetal y animal, accesorios y suministros</t>
  </si>
  <si>
    <t>Material vivo vegeta y animal, accesorios y suministros</t>
  </si>
  <si>
    <t>VALOR PROMEDIO TOTAL</t>
  </si>
  <si>
    <t>Material vivo vegetal y animal, accesorios y suministros</t>
  </si>
  <si>
    <t>Concentrado 48% Concentrado para trucha de 48S/P – Composición garantizada, Humedad máxima 12; proteína mínima 48; Grasa mínima: 12; Fibra cruda máxima: 4 Ceniza máxima :10; Presentación: Bulto x 40Kg.</t>
  </si>
  <si>
    <t>Concentrado 40% sin pigmento. Concentrado para trucha de 40 S/P – Bulto x 40 Kg. Sin pigmento; Composición garantizada- Humedad máxima: 12; Proteína mínima: 40; grasa mínima: 10; Fibra cruda máxima: 5; Ceniza máxima: 12: Presentación por bulto de 40 kilos, Alimento para trucha con tallas superiores a 25 cts., y pesos superior a 180 gramos.</t>
  </si>
  <si>
    <t>Cebo en Pasta raticida oleoso anticoagulante de segunda generación, que actúa por ingestión, efectivo para el control de especies de roedores; Composición: 1. Brodifacouma: 0,005 %;    2. Benzoato de Denatonio: 0,001%; 3. Inertes y materiales atrayentes:   99.994 %. Presentación: Sobre por 10 gramos.</t>
  </si>
  <si>
    <t>Clhoramine – T x 500 Gramos. Análisis garantizado: Contiene Clhoramine – T 500 gramos, para el control y prevención de enfermedades infecciosas y parasitarias.</t>
  </si>
  <si>
    <t>Desinfectante: ingredientes activos N- Alquil( C14,: 60%; C 34: 30%; C13: 5%; C 1:5%) ;Dimetil Bencil Amonio Clorado 40%; Urea estabilizada 60%.</t>
  </si>
  <si>
    <t>Alimentos, bebidas y tabaco</t>
  </si>
  <si>
    <t>Componentes y suministro para estructuras, edificación, construcción y obras civiles</t>
  </si>
  <si>
    <t>Cal viva: se utiliza como desinféctate de pozos y estanques elimina organismos no deseados y vectores de enfermedades. Bulto por 50 kilos</t>
  </si>
  <si>
    <t>Desinfectante bactericida y antiviral que se usa para desinfectar superficies, equipos y ambientes. Actúa contra bacterias, virus, hongos y algas.  Componentes: cloro, hipoclorito de sodio, compuestos de cloro, yodo, yodo-yodóforos y cloramina. Ingredientes activos: N-Alquil (C14:60%; C16:30%; C12: 5%; C18: 5%); Dimetil Bencil AmonioClorado: 40%; Urea estabilizada: 60%; Frasco por kilogramo.</t>
  </si>
  <si>
    <t>Equipos y suministro de defensa, orden público, protección, vigilancia y seguridad</t>
  </si>
  <si>
    <t>Delantal impermeable: Calibre 25; mediciones: 82 cm de largo por 115 cm de ancho; con tiras de sujeción en el cuello y cintura; hebillas plásticas.</t>
  </si>
  <si>
    <t>Bolsas plásticas: destinada para el transporte de alevinos hasta el sitio definitivo de siembra. Material polietileno plásticas- Unidad Color: transparente. * Material: polietileno, * referencias 86*60*4. Donde el primer número indica el ancho en pulgadas, el segundo el alto en pulgadas y el último el calibre</t>
  </si>
  <si>
    <t>Oxigeno x metro cúbico. Elemento químico. Utilizado para el transporte de alevinos al sitio definitivo.</t>
  </si>
  <si>
    <t>CDP No. FECHA EXPEDICION</t>
  </si>
  <si>
    <t>Recarga por metro cubico</t>
  </si>
  <si>
    <t>MATAROEDORES, MATAMALEZAS, SOLUCION YODADA, DESINFECTANTE</t>
  </si>
  <si>
    <t>MULTIVITAMINICO Clhoramine – T x 500 Gramos y desinfectante</t>
  </si>
  <si>
    <t>SUB TOTAL INSUMOS PRODUCCIÓN MATERIAL HIDROBIOLÓGICO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</si>
</sst>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7" formatCode="&quot;$&quot;\ #,##0.00;\-&quot;$&quot;\ #,##0.0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&quot;$&quot;\ #,##0.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21212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BE4D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15">
    <xf numFmtId="0" fontId="0" fillId="0" borderId="0" xfId="0"/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44" fontId="1" fillId="5" borderId="1" xfId="1" applyFont="1" applyFill="1" applyBorder="1" applyAlignment="1">
      <alignment horizontal="center" vertical="center" wrapText="1"/>
    </xf>
    <xf numFmtId="164" fontId="1" fillId="5" borderId="1" xfId="1" applyNumberFormat="1" applyFont="1" applyFill="1" applyBorder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justify" vertical="center" wrapText="1"/>
    </xf>
    <xf numFmtId="0" fontId="0" fillId="4" borderId="0" xfId="0" applyFill="1"/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justify" vertical="center" wrapText="1"/>
    </xf>
    <xf numFmtId="44" fontId="2" fillId="4" borderId="8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44" fontId="0" fillId="0" borderId="0" xfId="0" applyNumberFormat="1"/>
    <xf numFmtId="44" fontId="2" fillId="0" borderId="3" xfId="0" applyNumberFormat="1" applyFont="1" applyBorder="1" applyAlignment="1">
      <alignment horizontal="center" vertical="center"/>
    </xf>
    <xf numFmtId="44" fontId="2" fillId="4" borderId="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6" fontId="10" fillId="4" borderId="3" xfId="0" applyNumberFormat="1" applyFont="1" applyFill="1" applyBorder="1" applyAlignment="1">
      <alignment horizontal="center" vertical="center"/>
    </xf>
    <xf numFmtId="6" fontId="7" fillId="3" borderId="3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justify" vertical="center"/>
    </xf>
    <xf numFmtId="0" fontId="9" fillId="4" borderId="3" xfId="0" applyFont="1" applyFill="1" applyBorder="1" applyAlignment="1">
      <alignment vertical="center" wrapText="1"/>
    </xf>
    <xf numFmtId="0" fontId="7" fillId="4" borderId="3" xfId="0" applyFont="1" applyFill="1" applyBorder="1" applyAlignment="1">
      <alignment horizontal="center" vertical="center" wrapText="1"/>
    </xf>
    <xf numFmtId="6" fontId="7" fillId="4" borderId="3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justify" vertical="center"/>
    </xf>
    <xf numFmtId="6" fontId="8" fillId="2" borderId="3" xfId="0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justify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7" fillId="0" borderId="3" xfId="0" applyFont="1" applyBorder="1" applyAlignment="1">
      <alignment horizontal="justify" vertical="center" wrapText="1"/>
    </xf>
    <xf numFmtId="44" fontId="0" fillId="0" borderId="3" xfId="0" applyNumberFormat="1" applyBorder="1" applyAlignment="1">
      <alignment vertical="center"/>
    </xf>
    <xf numFmtId="44" fontId="7" fillId="0" borderId="2" xfId="0" applyNumberFormat="1" applyFont="1" applyBorder="1" applyAlignment="1">
      <alignment horizontal="center" vertical="center"/>
    </xf>
    <xf numFmtId="44" fontId="7" fillId="0" borderId="3" xfId="0" applyNumberFormat="1" applyFont="1" applyBorder="1" applyAlignment="1">
      <alignment vertical="center"/>
    </xf>
    <xf numFmtId="44" fontId="7" fillId="0" borderId="2" xfId="0" applyNumberFormat="1" applyFont="1" applyBorder="1" applyAlignment="1">
      <alignment vertical="center"/>
    </xf>
    <xf numFmtId="44" fontId="8" fillId="0" borderId="2" xfId="0" applyNumberFormat="1" applyFont="1" applyBorder="1" applyAlignment="1">
      <alignment vertical="center"/>
    </xf>
    <xf numFmtId="0" fontId="8" fillId="3" borderId="6" xfId="0" applyFont="1" applyFill="1" applyBorder="1" applyAlignment="1">
      <alignment horizontal="center" vertical="center" wrapText="1"/>
    </xf>
    <xf numFmtId="165" fontId="2" fillId="0" borderId="1" xfId="1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4" borderId="1" xfId="1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" fontId="1" fillId="5" borderId="1" xfId="1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1" fontId="2" fillId="4" borderId="10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43" fontId="0" fillId="0" borderId="0" xfId="2" applyFont="1"/>
    <xf numFmtId="7" fontId="1" fillId="0" borderId="1" xfId="0" applyNumberFormat="1" applyFont="1" applyBorder="1" applyAlignment="1">
      <alignment horizontal="center" vertical="center"/>
    </xf>
    <xf numFmtId="8" fontId="7" fillId="0" borderId="3" xfId="0" applyNumberFormat="1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6" fontId="7" fillId="3" borderId="3" xfId="0" applyNumberFormat="1" applyFont="1" applyFill="1" applyBorder="1" applyAlignment="1">
      <alignment horizontal="center" vertical="center"/>
    </xf>
    <xf numFmtId="44" fontId="2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textRotation="255" wrapText="1"/>
    </xf>
    <xf numFmtId="0" fontId="8" fillId="2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center" vertical="center"/>
    </xf>
    <xf numFmtId="44" fontId="7" fillId="0" borderId="3" xfId="0" applyNumberFormat="1" applyFont="1" applyBorder="1" applyAlignment="1">
      <alignment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8" fontId="7" fillId="0" borderId="3" xfId="0" applyNumberFormat="1" applyFont="1" applyBorder="1" applyAlignment="1">
      <alignment horizontal="center" vertical="center"/>
    </xf>
    <xf numFmtId="44" fontId="7" fillId="0" borderId="3" xfId="0" applyNumberFormat="1" applyFont="1" applyBorder="1" applyAlignment="1">
      <alignment horizontal="center" vertical="center"/>
    </xf>
    <xf numFmtId="44" fontId="7" fillId="0" borderId="7" xfId="0" applyNumberFormat="1" applyFont="1" applyBorder="1" applyAlignment="1">
      <alignment horizontal="center" vertical="center"/>
    </xf>
    <xf numFmtId="44" fontId="7" fillId="0" borderId="5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4" fontId="7" fillId="0" borderId="7" xfId="0" applyNumberFormat="1" applyFont="1" applyBorder="1" applyAlignment="1">
      <alignment vertical="center"/>
    </xf>
    <xf numFmtId="44" fontId="7" fillId="0" borderId="5" xfId="0" applyNumberFormat="1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44" fontId="7" fillId="0" borderId="6" xfId="0" applyNumberFormat="1" applyFont="1" applyBorder="1" applyAlignment="1">
      <alignment vertical="center"/>
    </xf>
    <xf numFmtId="0" fontId="12" fillId="3" borderId="7" xfId="0" applyFont="1" applyFill="1" applyBorder="1" applyAlignment="1">
      <alignment horizontal="justify" vertical="center" wrapText="1"/>
    </xf>
    <xf numFmtId="0" fontId="12" fillId="3" borderId="5" xfId="0" applyFont="1" applyFill="1" applyBorder="1" applyAlignment="1">
      <alignment horizontal="justify" vertical="center" wrapText="1"/>
    </xf>
    <xf numFmtId="0" fontId="12" fillId="0" borderId="3" xfId="0" applyFont="1" applyBorder="1" applyAlignment="1">
      <alignment horizontal="justify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44" fontId="8" fillId="3" borderId="7" xfId="0" applyNumberFormat="1" applyFont="1" applyFill="1" applyBorder="1" applyAlignment="1">
      <alignment horizontal="center" vertical="center" wrapText="1"/>
    </xf>
    <xf numFmtId="44" fontId="8" fillId="3" borderId="6" xfId="0" applyNumberFormat="1" applyFont="1" applyFill="1" applyBorder="1" applyAlignment="1">
      <alignment horizontal="center" vertical="center" wrapText="1"/>
    </xf>
    <xf numFmtId="44" fontId="8" fillId="3" borderId="5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justify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29"/>
  <sheetViews>
    <sheetView tabSelected="1" topLeftCell="I20" zoomScale="50" zoomScaleNormal="50" workbookViewId="0">
      <selection activeCell="V5" sqref="V5"/>
    </sheetView>
  </sheetViews>
  <sheetFormatPr baseColWidth="10" defaultRowHeight="14.5" x14ac:dyDescent="0.35"/>
  <cols>
    <col min="1" max="1" width="0" hidden="1" customWidth="1"/>
    <col min="2" max="2" width="10.81640625" hidden="1" customWidth="1"/>
    <col min="3" max="3" width="8.453125" customWidth="1"/>
    <col min="4" max="4" width="17.54296875" hidden="1" customWidth="1"/>
    <col min="5" max="6" width="12.7265625" hidden="1" customWidth="1"/>
    <col min="7" max="7" width="16.26953125" hidden="1" customWidth="1"/>
    <col min="8" max="8" width="12.81640625" hidden="1" customWidth="1"/>
    <col min="9" max="9" width="43.08984375" bestFit="1" customWidth="1"/>
    <col min="10" max="10" width="11.54296875" hidden="1" customWidth="1"/>
    <col min="11" max="11" width="11.1796875" bestFit="1" customWidth="1"/>
    <col min="12" max="12" width="15.36328125" style="6" bestFit="1" customWidth="1"/>
    <col min="13" max="13" width="21.90625" style="6" bestFit="1" customWidth="1"/>
    <col min="14" max="14" width="26.453125" style="6" bestFit="1" customWidth="1"/>
    <col min="15" max="15" width="15.1796875" style="2" customWidth="1"/>
    <col min="16" max="16" width="13.54296875" style="63" customWidth="1"/>
    <col min="17" max="17" width="22.54296875" style="1" customWidth="1"/>
    <col min="18" max="18" width="4.26953125" customWidth="1"/>
    <col min="19" max="19" width="17.7265625" bestFit="1" customWidth="1"/>
  </cols>
  <sheetData>
    <row r="2" spans="3:19" ht="41.5" customHeight="1" x14ac:dyDescent="0.35">
      <c r="C2" s="68" t="s">
        <v>106</v>
      </c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spans="3:19" ht="41.5" customHeight="1" x14ac:dyDescent="0.35">
      <c r="C3" s="70" t="s">
        <v>109</v>
      </c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2"/>
    </row>
    <row r="4" spans="3:19" ht="42" x14ac:dyDescent="0.35">
      <c r="C4" s="3" t="s">
        <v>0</v>
      </c>
      <c r="D4" s="3" t="s">
        <v>118</v>
      </c>
      <c r="E4" s="3" t="s">
        <v>31</v>
      </c>
      <c r="F4" s="3" t="s">
        <v>33</v>
      </c>
      <c r="G4" s="3" t="s">
        <v>34</v>
      </c>
      <c r="H4" s="3" t="s">
        <v>1</v>
      </c>
      <c r="I4" s="3" t="s">
        <v>2</v>
      </c>
      <c r="J4" s="3" t="s">
        <v>3</v>
      </c>
      <c r="K4" s="17" t="s">
        <v>90</v>
      </c>
      <c r="L4" s="5" t="s">
        <v>116</v>
      </c>
      <c r="M4" s="5" t="s">
        <v>115</v>
      </c>
      <c r="N4" s="5" t="s">
        <v>114</v>
      </c>
      <c r="O4" s="4" t="s">
        <v>89</v>
      </c>
      <c r="P4" s="58" t="s">
        <v>90</v>
      </c>
      <c r="Q4" s="4" t="s">
        <v>91</v>
      </c>
    </row>
    <row r="5" spans="3:19" ht="118.5" customHeight="1" x14ac:dyDescent="0.35">
      <c r="C5" s="7">
        <v>1</v>
      </c>
      <c r="D5" s="7" t="s">
        <v>29</v>
      </c>
      <c r="E5" s="7" t="s">
        <v>107</v>
      </c>
      <c r="F5" s="7" t="s">
        <v>32</v>
      </c>
      <c r="G5" s="7" t="s">
        <v>35</v>
      </c>
      <c r="H5" s="7">
        <v>10121702</v>
      </c>
      <c r="I5" s="8" t="s">
        <v>4</v>
      </c>
      <c r="J5" s="7" t="s">
        <v>5</v>
      </c>
      <c r="K5" s="7">
        <v>7</v>
      </c>
      <c r="L5" s="52">
        <v>311000</v>
      </c>
      <c r="M5" s="52">
        <v>310500</v>
      </c>
      <c r="N5" s="52">
        <v>297000</v>
      </c>
      <c r="O5" s="52">
        <f>(L5+M5+N5)/3</f>
        <v>306166.66666666669</v>
      </c>
      <c r="P5" s="59">
        <v>7</v>
      </c>
      <c r="Q5" s="53">
        <f>O5*P5</f>
        <v>2143166.666666667</v>
      </c>
    </row>
    <row r="6" spans="3:19" ht="157.5" customHeight="1" x14ac:dyDescent="0.35">
      <c r="C6" s="7">
        <v>2</v>
      </c>
      <c r="D6" s="7" t="s">
        <v>29</v>
      </c>
      <c r="E6" s="7" t="s">
        <v>107</v>
      </c>
      <c r="F6" s="7" t="s">
        <v>32</v>
      </c>
      <c r="G6" s="7" t="s">
        <v>35</v>
      </c>
      <c r="H6" s="7">
        <v>10121702</v>
      </c>
      <c r="I6" s="8" t="s">
        <v>117</v>
      </c>
      <c r="J6" s="7" t="s">
        <v>5</v>
      </c>
      <c r="K6" s="7">
        <v>75</v>
      </c>
      <c r="L6" s="52">
        <v>229500</v>
      </c>
      <c r="M6" s="52">
        <v>232000</v>
      </c>
      <c r="N6" s="52">
        <v>220000</v>
      </c>
      <c r="O6" s="52">
        <f t="shared" ref="O6:O27" si="0">(L6+M6+N6)/3</f>
        <v>227166.66666666666</v>
      </c>
      <c r="P6" s="59">
        <v>75</v>
      </c>
      <c r="Q6" s="53">
        <f t="shared" ref="Q6:Q27" si="1">O6*P6</f>
        <v>17037500</v>
      </c>
      <c r="S6" s="18"/>
    </row>
    <row r="7" spans="3:19" ht="105" customHeight="1" x14ac:dyDescent="0.35">
      <c r="C7" s="7">
        <v>3</v>
      </c>
      <c r="D7" s="7" t="s">
        <v>36</v>
      </c>
      <c r="E7" s="7" t="s">
        <v>38</v>
      </c>
      <c r="F7" s="7" t="s">
        <v>41</v>
      </c>
      <c r="G7" s="7"/>
      <c r="H7" s="7">
        <v>51191600</v>
      </c>
      <c r="I7" s="8" t="s">
        <v>6</v>
      </c>
      <c r="J7" s="7" t="s">
        <v>7</v>
      </c>
      <c r="K7" s="7">
        <v>1</v>
      </c>
      <c r="L7" s="52">
        <v>280000</v>
      </c>
      <c r="M7" s="52">
        <v>279800</v>
      </c>
      <c r="N7" s="52">
        <v>275000</v>
      </c>
      <c r="O7" s="52">
        <f t="shared" si="0"/>
        <v>278266.66666666669</v>
      </c>
      <c r="P7" s="59">
        <v>1</v>
      </c>
      <c r="Q7" s="53">
        <f t="shared" si="1"/>
        <v>278266.66666666669</v>
      </c>
    </row>
    <row r="8" spans="3:19" ht="112" x14ac:dyDescent="0.35">
      <c r="C8" s="7">
        <v>4</v>
      </c>
      <c r="D8" s="7" t="s">
        <v>36</v>
      </c>
      <c r="E8" s="7" t="s">
        <v>38</v>
      </c>
      <c r="F8" s="7" t="s">
        <v>39</v>
      </c>
      <c r="G8" s="7" t="s">
        <v>40</v>
      </c>
      <c r="H8" s="7">
        <v>51191905</v>
      </c>
      <c r="I8" s="8" t="s">
        <v>8</v>
      </c>
      <c r="J8" s="7" t="s">
        <v>9</v>
      </c>
      <c r="K8" s="7">
        <v>1</v>
      </c>
      <c r="L8" s="52">
        <v>491400</v>
      </c>
      <c r="M8" s="52">
        <v>485800</v>
      </c>
      <c r="N8" s="52">
        <v>468000</v>
      </c>
      <c r="O8" s="52">
        <f t="shared" si="0"/>
        <v>481733.33333333331</v>
      </c>
      <c r="P8" s="59">
        <v>1</v>
      </c>
      <c r="Q8" s="53">
        <f t="shared" si="1"/>
        <v>481733.33333333331</v>
      </c>
      <c r="S8" s="18"/>
    </row>
    <row r="9" spans="3:19" ht="200.25" customHeight="1" x14ac:dyDescent="0.35">
      <c r="C9" s="7">
        <v>5</v>
      </c>
      <c r="D9" s="7" t="s">
        <v>42</v>
      </c>
      <c r="E9" s="7" t="s">
        <v>43</v>
      </c>
      <c r="F9" s="7" t="s">
        <v>45</v>
      </c>
      <c r="G9" s="7" t="s">
        <v>44</v>
      </c>
      <c r="H9" s="7">
        <v>42281604</v>
      </c>
      <c r="I9" s="8" t="s">
        <v>10</v>
      </c>
      <c r="J9" s="7" t="s">
        <v>88</v>
      </c>
      <c r="K9" s="7">
        <v>1</v>
      </c>
      <c r="L9" s="52">
        <v>281000</v>
      </c>
      <c r="M9" s="52">
        <v>290000</v>
      </c>
      <c r="N9" s="52">
        <v>272800</v>
      </c>
      <c r="O9" s="52">
        <f>(L9+M9+N9)/3</f>
        <v>281266.66666666669</v>
      </c>
      <c r="P9" s="59">
        <v>1</v>
      </c>
      <c r="Q9" s="53">
        <f>O9*P9</f>
        <v>281266.66666666669</v>
      </c>
    </row>
    <row r="10" spans="3:19" ht="83.15" customHeight="1" x14ac:dyDescent="0.35">
      <c r="C10" s="7">
        <v>6</v>
      </c>
      <c r="D10" s="7" t="s">
        <v>36</v>
      </c>
      <c r="E10" s="7" t="s">
        <v>48</v>
      </c>
      <c r="F10" s="7" t="s">
        <v>47</v>
      </c>
      <c r="G10" s="7" t="s">
        <v>46</v>
      </c>
      <c r="H10" s="7">
        <v>51211615</v>
      </c>
      <c r="I10" s="8" t="s">
        <v>11</v>
      </c>
      <c r="J10" s="7" t="s">
        <v>9</v>
      </c>
      <c r="K10" s="7">
        <v>1</v>
      </c>
      <c r="L10" s="52">
        <v>559000</v>
      </c>
      <c r="M10" s="52">
        <v>564560</v>
      </c>
      <c r="N10" s="52">
        <v>539000</v>
      </c>
      <c r="O10" s="52">
        <f>(L10+M10+N10)/3</f>
        <v>554186.66666666663</v>
      </c>
      <c r="P10" s="59">
        <v>1</v>
      </c>
      <c r="Q10" s="53">
        <f>O10*P10</f>
        <v>554186.66666666663</v>
      </c>
    </row>
    <row r="11" spans="3:19" ht="80.150000000000006" customHeight="1" x14ac:dyDescent="0.35">
      <c r="C11" s="7">
        <v>7</v>
      </c>
      <c r="D11" s="7" t="s">
        <v>51</v>
      </c>
      <c r="E11" s="7" t="s">
        <v>52</v>
      </c>
      <c r="F11" s="7" t="s">
        <v>50</v>
      </c>
      <c r="G11" s="7" t="s">
        <v>49</v>
      </c>
      <c r="H11" s="7">
        <v>12352501</v>
      </c>
      <c r="I11" s="8" t="s">
        <v>12</v>
      </c>
      <c r="J11" s="7" t="s">
        <v>22</v>
      </c>
      <c r="K11" s="7">
        <v>5</v>
      </c>
      <c r="L11" s="52">
        <v>41000</v>
      </c>
      <c r="M11" s="52">
        <v>43000</v>
      </c>
      <c r="N11" s="52">
        <v>38500</v>
      </c>
      <c r="O11" s="52">
        <f t="shared" si="0"/>
        <v>40833.333333333336</v>
      </c>
      <c r="P11" s="59">
        <v>5</v>
      </c>
      <c r="Q11" s="53">
        <f t="shared" si="1"/>
        <v>204166.66666666669</v>
      </c>
    </row>
    <row r="12" spans="3:19" ht="56" x14ac:dyDescent="0.35">
      <c r="C12" s="7">
        <v>8</v>
      </c>
      <c r="D12" s="7" t="s">
        <v>145</v>
      </c>
      <c r="E12" s="7" t="s">
        <v>55</v>
      </c>
      <c r="F12" s="7" t="s">
        <v>54</v>
      </c>
      <c r="G12" s="7" t="s">
        <v>53</v>
      </c>
      <c r="H12" s="7">
        <v>10171701</v>
      </c>
      <c r="I12" s="8" t="s">
        <v>14</v>
      </c>
      <c r="J12" s="7" t="s">
        <v>13</v>
      </c>
      <c r="K12" s="7">
        <v>10</v>
      </c>
      <c r="L12" s="52">
        <v>18500</v>
      </c>
      <c r="M12" s="52">
        <v>17900</v>
      </c>
      <c r="N12" s="52">
        <v>17600</v>
      </c>
      <c r="O12" s="52">
        <f>(L12+M12+N12)/3</f>
        <v>18000</v>
      </c>
      <c r="P12" s="59">
        <v>10</v>
      </c>
      <c r="Q12" s="53">
        <f>O12*P12</f>
        <v>180000</v>
      </c>
    </row>
    <row r="13" spans="3:19" ht="95.15" customHeight="1" x14ac:dyDescent="0.35">
      <c r="C13" s="7">
        <v>9</v>
      </c>
      <c r="D13" s="7" t="s">
        <v>59</v>
      </c>
      <c r="E13" s="7" t="s">
        <v>58</v>
      </c>
      <c r="F13" s="7" t="s">
        <v>57</v>
      </c>
      <c r="G13" s="7" t="s">
        <v>56</v>
      </c>
      <c r="H13" s="7">
        <v>30111607</v>
      </c>
      <c r="I13" s="8" t="s">
        <v>15</v>
      </c>
      <c r="J13" s="7" t="s">
        <v>5</v>
      </c>
      <c r="K13" s="7">
        <v>10</v>
      </c>
      <c r="L13" s="52">
        <v>35000</v>
      </c>
      <c r="M13" s="52">
        <v>34500</v>
      </c>
      <c r="N13" s="52">
        <v>34000</v>
      </c>
      <c r="O13" s="52">
        <f t="shared" si="0"/>
        <v>34500</v>
      </c>
      <c r="P13" s="59">
        <v>10</v>
      </c>
      <c r="Q13" s="53">
        <f t="shared" si="1"/>
        <v>345000</v>
      </c>
    </row>
    <row r="14" spans="3:19" ht="56" x14ac:dyDescent="0.35">
      <c r="C14" s="7">
        <v>10</v>
      </c>
      <c r="D14" s="7" t="s">
        <v>63</v>
      </c>
      <c r="E14" s="7" t="s">
        <v>62</v>
      </c>
      <c r="F14" s="7" t="s">
        <v>61</v>
      </c>
      <c r="G14" s="7" t="s">
        <v>60</v>
      </c>
      <c r="H14" s="7">
        <v>50171830</v>
      </c>
      <c r="I14" s="8" t="s">
        <v>16</v>
      </c>
      <c r="J14" s="7" t="s">
        <v>5</v>
      </c>
      <c r="K14" s="7">
        <v>10</v>
      </c>
      <c r="L14" s="52">
        <v>28200</v>
      </c>
      <c r="M14" s="52">
        <v>27500</v>
      </c>
      <c r="N14" s="52">
        <v>27500</v>
      </c>
      <c r="O14" s="52">
        <f t="shared" si="0"/>
        <v>27733.333333333332</v>
      </c>
      <c r="P14" s="59">
        <v>10</v>
      </c>
      <c r="Q14" s="53">
        <f t="shared" si="1"/>
        <v>277333.33333333331</v>
      </c>
    </row>
    <row r="15" spans="3:19" s="13" customFormat="1" ht="98" x14ac:dyDescent="0.35">
      <c r="C15" s="11">
        <v>11</v>
      </c>
      <c r="D15" s="11" t="s">
        <v>108</v>
      </c>
      <c r="E15" s="11" t="s">
        <v>66</v>
      </c>
      <c r="F15" s="11" t="s">
        <v>65</v>
      </c>
      <c r="G15" s="11" t="s">
        <v>64</v>
      </c>
      <c r="H15" s="11">
        <v>24111503</v>
      </c>
      <c r="I15" s="12" t="s">
        <v>27</v>
      </c>
      <c r="J15" s="11" t="s">
        <v>17</v>
      </c>
      <c r="K15" s="11">
        <v>100</v>
      </c>
      <c r="L15" s="54">
        <v>4500</v>
      </c>
      <c r="M15" s="54">
        <v>6000</v>
      </c>
      <c r="N15" s="54">
        <v>4000</v>
      </c>
      <c r="O15" s="54">
        <f t="shared" si="0"/>
        <v>4833.333333333333</v>
      </c>
      <c r="P15" s="60">
        <v>100</v>
      </c>
      <c r="Q15" s="55">
        <f t="shared" si="1"/>
        <v>483333.33333333331</v>
      </c>
    </row>
    <row r="16" spans="3:19" ht="61" customHeight="1" x14ac:dyDescent="0.35">
      <c r="C16" s="7">
        <v>12</v>
      </c>
      <c r="D16" s="7" t="s">
        <v>51</v>
      </c>
      <c r="E16" s="7" t="s">
        <v>69</v>
      </c>
      <c r="F16" s="7" t="s">
        <v>68</v>
      </c>
      <c r="G16" s="11" t="s">
        <v>67</v>
      </c>
      <c r="H16" s="9">
        <v>12141904</v>
      </c>
      <c r="I16" s="10" t="s">
        <v>18</v>
      </c>
      <c r="J16" s="7" t="s">
        <v>87</v>
      </c>
      <c r="K16" s="7">
        <v>5</v>
      </c>
      <c r="L16" s="52">
        <v>172900</v>
      </c>
      <c r="M16" s="52">
        <v>174250</v>
      </c>
      <c r="N16" s="52">
        <v>165000</v>
      </c>
      <c r="O16" s="52">
        <f t="shared" si="0"/>
        <v>170716.66666666666</v>
      </c>
      <c r="P16" s="59">
        <v>5</v>
      </c>
      <c r="Q16" s="53">
        <f t="shared" si="1"/>
        <v>853583.33333333326</v>
      </c>
    </row>
    <row r="17" spans="3:19" ht="84" x14ac:dyDescent="0.35">
      <c r="C17" s="7">
        <v>13</v>
      </c>
      <c r="D17" s="7" t="s">
        <v>36</v>
      </c>
      <c r="E17" s="7" t="s">
        <v>37</v>
      </c>
      <c r="F17" s="7" t="s">
        <v>75</v>
      </c>
      <c r="G17" s="7" t="s">
        <v>74</v>
      </c>
      <c r="H17" s="9" t="s">
        <v>21</v>
      </c>
      <c r="I17" s="10" t="s">
        <v>28</v>
      </c>
      <c r="J17" s="7" t="s">
        <v>22</v>
      </c>
      <c r="K17" s="7">
        <v>1</v>
      </c>
      <c r="L17" s="52">
        <v>995800</v>
      </c>
      <c r="M17" s="52">
        <v>998250</v>
      </c>
      <c r="N17" s="52">
        <v>969100</v>
      </c>
      <c r="O17" s="52">
        <f>(L17+M17+N17)/3</f>
        <v>987716.66666666663</v>
      </c>
      <c r="P17" s="59">
        <v>1</v>
      </c>
      <c r="Q17" s="53">
        <f>O17*P17</f>
        <v>987716.66666666663</v>
      </c>
    </row>
    <row r="18" spans="3:19" ht="56" x14ac:dyDescent="0.35">
      <c r="C18" s="7">
        <v>14</v>
      </c>
      <c r="D18" s="7" t="s">
        <v>77</v>
      </c>
      <c r="E18" s="7" t="s">
        <v>78</v>
      </c>
      <c r="F18" s="7" t="s">
        <v>79</v>
      </c>
      <c r="G18" s="7" t="s">
        <v>76</v>
      </c>
      <c r="H18" s="7">
        <v>12164001</v>
      </c>
      <c r="I18" s="8" t="s">
        <v>23</v>
      </c>
      <c r="J18" s="7" t="s">
        <v>9</v>
      </c>
      <c r="K18" s="7">
        <v>1</v>
      </c>
      <c r="L18" s="52">
        <v>216000</v>
      </c>
      <c r="M18" s="52">
        <v>214500</v>
      </c>
      <c r="N18" s="52">
        <v>207000</v>
      </c>
      <c r="O18" s="52">
        <f>(L18+M18+N18)/3</f>
        <v>212500</v>
      </c>
      <c r="P18" s="59">
        <v>1</v>
      </c>
      <c r="Q18" s="53">
        <f>O18*P18</f>
        <v>212500</v>
      </c>
      <c r="S18" s="18"/>
    </row>
    <row r="19" spans="3:19" ht="152.5" customHeight="1" x14ac:dyDescent="0.35">
      <c r="C19" s="7">
        <v>15</v>
      </c>
      <c r="D19" s="7" t="s">
        <v>146</v>
      </c>
      <c r="E19" s="7" t="s">
        <v>86</v>
      </c>
      <c r="F19" s="7" t="s">
        <v>85</v>
      </c>
      <c r="G19" s="11" t="s">
        <v>84</v>
      </c>
      <c r="H19" s="9">
        <v>10191506</v>
      </c>
      <c r="I19" s="10" t="s">
        <v>25</v>
      </c>
      <c r="J19" s="7" t="s">
        <v>26</v>
      </c>
      <c r="K19" s="7">
        <v>14</v>
      </c>
      <c r="L19" s="52">
        <v>12000</v>
      </c>
      <c r="M19" s="52">
        <v>12000</v>
      </c>
      <c r="N19" s="52">
        <v>9600</v>
      </c>
      <c r="O19" s="52">
        <f>(L19+M19+N19)/3</f>
        <v>11200</v>
      </c>
      <c r="P19" s="59">
        <v>14</v>
      </c>
      <c r="Q19" s="53">
        <f>O19*P19</f>
        <v>156800</v>
      </c>
      <c r="S19" s="18"/>
    </row>
    <row r="20" spans="3:19" ht="32.25" customHeight="1" x14ac:dyDescent="0.35">
      <c r="C20" s="73" t="s">
        <v>166</v>
      </c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61"/>
      <c r="Q20" s="66">
        <f>SUM(Q5:Q19)</f>
        <v>24476553.333333336</v>
      </c>
      <c r="S20" s="65"/>
    </row>
    <row r="21" spans="3:19" ht="41.5" customHeight="1" x14ac:dyDescent="0.35">
      <c r="C21" s="70" t="s">
        <v>110</v>
      </c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2"/>
    </row>
    <row r="22" spans="3:19" ht="42" x14ac:dyDescent="0.35">
      <c r="C22" s="3" t="s">
        <v>0</v>
      </c>
      <c r="D22" s="3" t="s">
        <v>30</v>
      </c>
      <c r="E22" s="3" t="s">
        <v>31</v>
      </c>
      <c r="F22" s="3" t="s">
        <v>33</v>
      </c>
      <c r="G22" s="3" t="s">
        <v>34</v>
      </c>
      <c r="H22" s="3" t="s">
        <v>1</v>
      </c>
      <c r="I22" s="3" t="s">
        <v>2</v>
      </c>
      <c r="J22" s="3" t="s">
        <v>3</v>
      </c>
      <c r="K22" s="3" t="s">
        <v>90</v>
      </c>
      <c r="L22" s="5" t="s">
        <v>116</v>
      </c>
      <c r="M22" s="5" t="s">
        <v>115</v>
      </c>
      <c r="N22" s="5" t="s">
        <v>114</v>
      </c>
      <c r="O22" s="4" t="s">
        <v>89</v>
      </c>
      <c r="P22" s="58" t="s">
        <v>90</v>
      </c>
      <c r="Q22" s="4" t="s">
        <v>91</v>
      </c>
    </row>
    <row r="23" spans="3:19" s="13" customFormat="1" ht="98" x14ac:dyDescent="0.35">
      <c r="C23" s="11">
        <v>1</v>
      </c>
      <c r="D23" s="11" t="s">
        <v>73</v>
      </c>
      <c r="E23" s="11" t="s">
        <v>72</v>
      </c>
      <c r="F23" s="11" t="s">
        <v>71</v>
      </c>
      <c r="G23" s="11" t="s">
        <v>70</v>
      </c>
      <c r="H23" s="14" t="s">
        <v>19</v>
      </c>
      <c r="I23" s="15" t="s">
        <v>20</v>
      </c>
      <c r="J23" s="11" t="s">
        <v>17</v>
      </c>
      <c r="K23" s="11">
        <v>4</v>
      </c>
      <c r="L23" s="54">
        <v>48100</v>
      </c>
      <c r="M23" s="54">
        <v>51500</v>
      </c>
      <c r="N23" s="54">
        <v>46000</v>
      </c>
      <c r="O23" s="54">
        <f t="shared" si="0"/>
        <v>48533.333333333336</v>
      </c>
      <c r="P23" s="60">
        <v>4</v>
      </c>
      <c r="Q23" s="55">
        <f t="shared" si="1"/>
        <v>194133.33333333334</v>
      </c>
    </row>
    <row r="24" spans="3:19" s="13" customFormat="1" ht="30" customHeight="1" x14ac:dyDescent="0.35">
      <c r="C24" s="75" t="s">
        <v>112</v>
      </c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62"/>
      <c r="Q24" s="16">
        <f>SUM(Q23)</f>
        <v>194133.33333333334</v>
      </c>
    </row>
    <row r="25" spans="3:19" ht="41.5" customHeight="1" x14ac:dyDescent="0.35">
      <c r="C25" s="70" t="s">
        <v>111</v>
      </c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2"/>
    </row>
    <row r="26" spans="3:19" ht="42" x14ac:dyDescent="0.35">
      <c r="C26" s="3" t="s">
        <v>0</v>
      </c>
      <c r="D26" s="3" t="s">
        <v>30</v>
      </c>
      <c r="E26" s="3" t="s">
        <v>31</v>
      </c>
      <c r="F26" s="3" t="s">
        <v>33</v>
      </c>
      <c r="G26" s="3" t="s">
        <v>34</v>
      </c>
      <c r="H26" s="3" t="s">
        <v>1</v>
      </c>
      <c r="I26" s="3" t="s">
        <v>2</v>
      </c>
      <c r="J26" s="3" t="s">
        <v>3</v>
      </c>
      <c r="K26" s="3" t="s">
        <v>90</v>
      </c>
      <c r="L26" s="5" t="s">
        <v>116</v>
      </c>
      <c r="M26" s="5" t="s">
        <v>115</v>
      </c>
      <c r="N26" s="5" t="s">
        <v>114</v>
      </c>
      <c r="O26" s="4" t="s">
        <v>89</v>
      </c>
      <c r="P26" s="58" t="s">
        <v>90</v>
      </c>
      <c r="Q26" s="4" t="s">
        <v>91</v>
      </c>
    </row>
    <row r="27" spans="3:19" ht="87" customHeight="1" x14ac:dyDescent="0.35">
      <c r="C27" s="7">
        <v>1</v>
      </c>
      <c r="D27" s="7" t="s">
        <v>81</v>
      </c>
      <c r="E27" s="7" t="s">
        <v>82</v>
      </c>
      <c r="F27" s="7" t="s">
        <v>83</v>
      </c>
      <c r="G27" s="11" t="s">
        <v>80</v>
      </c>
      <c r="H27" s="9">
        <v>23153138</v>
      </c>
      <c r="I27" s="10" t="s">
        <v>24</v>
      </c>
      <c r="J27" s="7" t="s">
        <v>17</v>
      </c>
      <c r="K27" s="7">
        <v>1</v>
      </c>
      <c r="L27" s="52">
        <v>89890</v>
      </c>
      <c r="M27" s="52">
        <v>94000</v>
      </c>
      <c r="N27" s="52">
        <v>86000</v>
      </c>
      <c r="O27" s="52">
        <f t="shared" si="0"/>
        <v>89963.333333333328</v>
      </c>
      <c r="P27" s="59">
        <v>1</v>
      </c>
      <c r="Q27" s="53">
        <f t="shared" si="1"/>
        <v>89963.333333333328</v>
      </c>
    </row>
    <row r="28" spans="3:19" ht="26.25" customHeight="1" x14ac:dyDescent="0.35">
      <c r="C28" s="77" t="s">
        <v>113</v>
      </c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Q28" s="56">
        <f>SUM(Q27)</f>
        <v>89963.333333333328</v>
      </c>
    </row>
    <row r="29" spans="3:19" ht="25" customHeight="1" x14ac:dyDescent="0.35">
      <c r="C29" s="69" t="s">
        <v>98</v>
      </c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4"/>
      <c r="Q29" s="57">
        <f>(Q28+Q24+Q20)</f>
        <v>24760650.000000004</v>
      </c>
    </row>
  </sheetData>
  <mergeCells count="8">
    <mergeCell ref="C2:Q2"/>
    <mergeCell ref="C29:O29"/>
    <mergeCell ref="C3:Q3"/>
    <mergeCell ref="C21:Q21"/>
    <mergeCell ref="C25:Q25"/>
    <mergeCell ref="C20:O20"/>
    <mergeCell ref="C24:O24"/>
    <mergeCell ref="C28:O28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H18"/>
  <sheetViews>
    <sheetView topLeftCell="B13" zoomScale="80" zoomScaleNormal="80" workbookViewId="0">
      <selection activeCell="N12" sqref="N12"/>
    </sheetView>
  </sheetViews>
  <sheetFormatPr baseColWidth="10" defaultColWidth="8.7265625" defaultRowHeight="14.5" x14ac:dyDescent="0.35"/>
  <cols>
    <col min="1" max="1" width="4.26953125" customWidth="1"/>
    <col min="2" max="2" width="12.1796875" customWidth="1"/>
    <col min="3" max="3" width="13.1796875" customWidth="1"/>
    <col min="4" max="4" width="23.1796875" customWidth="1"/>
    <col min="5" max="5" width="20" customWidth="1"/>
    <col min="6" max="6" width="13.54296875" customWidth="1"/>
    <col min="7" max="7" width="17.26953125" customWidth="1"/>
    <col min="8" max="8" width="13.54296875" customWidth="1"/>
  </cols>
  <sheetData>
    <row r="3" spans="2:8" ht="15" thickBot="1" x14ac:dyDescent="0.4"/>
    <row r="4" spans="2:8" ht="39.5" thickBot="1" x14ac:dyDescent="0.4">
      <c r="B4" s="22" t="s">
        <v>92</v>
      </c>
      <c r="C4" s="22" t="s">
        <v>93</v>
      </c>
      <c r="D4" s="22" t="s">
        <v>94</v>
      </c>
      <c r="E4" s="22" t="s">
        <v>95</v>
      </c>
      <c r="F4" s="22" t="s">
        <v>119</v>
      </c>
      <c r="G4" s="22" t="s">
        <v>96</v>
      </c>
    </row>
    <row r="5" spans="2:8" ht="78.650000000000006" customHeight="1" thickBot="1" x14ac:dyDescent="0.4">
      <c r="B5" s="82" t="s">
        <v>97</v>
      </c>
      <c r="C5" s="80" t="s">
        <v>105</v>
      </c>
      <c r="D5" s="23" t="s">
        <v>128</v>
      </c>
      <c r="E5" s="24" t="s">
        <v>129</v>
      </c>
      <c r="F5" s="25">
        <v>278000</v>
      </c>
      <c r="G5" s="19">
        <v>277333.33333333331</v>
      </c>
      <c r="H5" t="s">
        <v>127</v>
      </c>
    </row>
    <row r="6" spans="2:8" ht="78.650000000000006" customHeight="1" thickBot="1" x14ac:dyDescent="0.4">
      <c r="B6" s="82"/>
      <c r="C6" s="80"/>
      <c r="D6" s="24" t="s">
        <v>130</v>
      </c>
      <c r="E6" s="24" t="s">
        <v>99</v>
      </c>
      <c r="F6" s="26">
        <v>29415000</v>
      </c>
      <c r="G6" s="26">
        <v>19180666.670000002</v>
      </c>
      <c r="H6" t="s">
        <v>120</v>
      </c>
    </row>
    <row r="7" spans="2:8" ht="65.5" customHeight="1" thickBot="1" x14ac:dyDescent="0.4">
      <c r="B7" s="82"/>
      <c r="C7" s="80"/>
      <c r="D7" s="23" t="s">
        <v>131</v>
      </c>
      <c r="E7" s="24" t="s">
        <v>100</v>
      </c>
      <c r="F7" s="26">
        <v>195000</v>
      </c>
      <c r="G7" s="20">
        <v>194133.33333333334</v>
      </c>
      <c r="H7" t="s">
        <v>121</v>
      </c>
    </row>
    <row r="8" spans="2:8" ht="65.5" customHeight="1" thickBot="1" x14ac:dyDescent="0.4">
      <c r="B8" s="82"/>
      <c r="C8" s="80"/>
      <c r="D8" s="23" t="s">
        <v>132</v>
      </c>
      <c r="E8" s="24" t="s">
        <v>101</v>
      </c>
      <c r="F8" s="26">
        <v>205000</v>
      </c>
      <c r="G8" s="19">
        <v>204166.66666666669</v>
      </c>
      <c r="H8" t="s">
        <v>122</v>
      </c>
    </row>
    <row r="9" spans="2:8" ht="52.5" customHeight="1" thickBot="1" x14ac:dyDescent="0.4">
      <c r="B9" s="82"/>
      <c r="C9" s="80"/>
      <c r="D9" s="23" t="s">
        <v>133</v>
      </c>
      <c r="E9" s="24" t="s">
        <v>134</v>
      </c>
      <c r="F9" s="26">
        <v>854000</v>
      </c>
      <c r="G9" s="19">
        <v>853583.33333333326</v>
      </c>
      <c r="H9" t="s">
        <v>123</v>
      </c>
    </row>
    <row r="10" spans="2:8" ht="52.5" customHeight="1" thickBot="1" x14ac:dyDescent="0.4">
      <c r="B10" s="82"/>
      <c r="C10" s="80"/>
      <c r="D10" s="21" t="s">
        <v>135</v>
      </c>
      <c r="E10" s="83" t="s">
        <v>102</v>
      </c>
      <c r="F10" s="78">
        <v>2161036</v>
      </c>
      <c r="G10" s="79">
        <v>2159969.9999999995</v>
      </c>
    </row>
    <row r="11" spans="2:8" ht="52.5" customHeight="1" thickBot="1" x14ac:dyDescent="0.4">
      <c r="B11" s="82"/>
      <c r="C11" s="80"/>
      <c r="D11" s="21" t="s">
        <v>136</v>
      </c>
      <c r="E11" s="83"/>
      <c r="F11" s="78"/>
      <c r="G11" s="79"/>
    </row>
    <row r="12" spans="2:8" ht="52.5" customHeight="1" thickBot="1" x14ac:dyDescent="0.4">
      <c r="B12" s="82"/>
      <c r="C12" s="80"/>
      <c r="D12" s="21" t="s">
        <v>137</v>
      </c>
      <c r="E12" s="83"/>
      <c r="F12" s="78"/>
      <c r="G12" s="79"/>
    </row>
    <row r="13" spans="2:8" ht="65.5" customHeight="1" thickBot="1" x14ac:dyDescent="0.4">
      <c r="B13" s="82"/>
      <c r="C13" s="80"/>
      <c r="D13" s="21" t="s">
        <v>142</v>
      </c>
      <c r="E13" s="83"/>
      <c r="F13" s="78"/>
      <c r="G13" s="79"/>
      <c r="H13" t="s">
        <v>164</v>
      </c>
    </row>
    <row r="14" spans="2:8" ht="52.5" customHeight="1" thickBot="1" x14ac:dyDescent="0.4">
      <c r="B14" s="82"/>
      <c r="C14" s="80"/>
      <c r="D14" s="28" t="s">
        <v>138</v>
      </c>
      <c r="E14" s="21" t="s">
        <v>139</v>
      </c>
      <c r="F14" s="26">
        <v>484000</v>
      </c>
      <c r="G14" s="20">
        <v>483333.33333333331</v>
      </c>
      <c r="H14" t="s">
        <v>126</v>
      </c>
    </row>
    <row r="15" spans="2:8" ht="38" thickBot="1" x14ac:dyDescent="0.4">
      <c r="B15" s="82"/>
      <c r="C15" s="80"/>
      <c r="D15" s="29" t="s">
        <v>140</v>
      </c>
      <c r="E15" s="30" t="s">
        <v>141</v>
      </c>
      <c r="F15" s="31">
        <v>973000</v>
      </c>
      <c r="G15" s="31">
        <v>972500</v>
      </c>
      <c r="H15" t="s">
        <v>165</v>
      </c>
    </row>
    <row r="16" spans="2:8" ht="52.5" customHeight="1" thickBot="1" x14ac:dyDescent="0.4">
      <c r="B16" s="82"/>
      <c r="C16" s="80"/>
      <c r="D16" s="32" t="s">
        <v>143</v>
      </c>
      <c r="E16" s="27" t="s">
        <v>103</v>
      </c>
      <c r="F16" s="26">
        <v>345000</v>
      </c>
      <c r="G16" s="26">
        <v>345000</v>
      </c>
      <c r="H16" t="s">
        <v>124</v>
      </c>
    </row>
    <row r="17" spans="2:8" ht="52.5" customHeight="1" thickBot="1" x14ac:dyDescent="0.4">
      <c r="B17" s="82"/>
      <c r="C17" s="80"/>
      <c r="D17" s="32" t="s">
        <v>144</v>
      </c>
      <c r="E17" s="27" t="s">
        <v>104</v>
      </c>
      <c r="F17" s="26">
        <v>89964</v>
      </c>
      <c r="G17" s="19">
        <v>89963.333333333328</v>
      </c>
      <c r="H17" t="s">
        <v>125</v>
      </c>
    </row>
    <row r="18" spans="2:8" ht="15" thickBot="1" x14ac:dyDescent="0.4">
      <c r="B18" s="81" t="s">
        <v>98</v>
      </c>
      <c r="C18" s="81"/>
      <c r="D18" s="81"/>
      <c r="E18" s="81"/>
      <c r="F18" s="33">
        <f>SUM(F5:F17)</f>
        <v>35000000</v>
      </c>
      <c r="G18" s="33">
        <f>SUM(G5:G17)</f>
        <v>24760650.00333333</v>
      </c>
    </row>
  </sheetData>
  <mergeCells count="6">
    <mergeCell ref="F10:F13"/>
    <mergeCell ref="G10:G13"/>
    <mergeCell ref="C5:C17"/>
    <mergeCell ref="B18:E18"/>
    <mergeCell ref="B5:B17"/>
    <mergeCell ref="E10:E13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61"/>
  <sheetViews>
    <sheetView topLeftCell="A51" zoomScale="70" zoomScaleNormal="70" workbookViewId="0">
      <selection activeCell="M59" sqref="M59"/>
    </sheetView>
  </sheetViews>
  <sheetFormatPr baseColWidth="10" defaultRowHeight="14.5" x14ac:dyDescent="0.35"/>
  <cols>
    <col min="1" max="1" width="20.1796875" customWidth="1"/>
    <col min="2" max="2" width="18.26953125" customWidth="1"/>
    <col min="3" max="3" width="40.54296875" customWidth="1"/>
    <col min="4" max="4" width="12.26953125" customWidth="1"/>
    <col min="5" max="5" width="13.26953125" customWidth="1"/>
    <col min="6" max="6" width="21.26953125" style="18" customWidth="1"/>
    <col min="7" max="7" width="11.453125" customWidth="1"/>
    <col min="11" max="12" width="11.453125" customWidth="1"/>
  </cols>
  <sheetData>
    <row r="1" spans="1:6" x14ac:dyDescent="0.35">
      <c r="A1" s="38"/>
      <c r="B1" s="108" t="s">
        <v>118</v>
      </c>
      <c r="C1" s="108" t="s">
        <v>2</v>
      </c>
      <c r="D1" s="108" t="s">
        <v>3</v>
      </c>
      <c r="E1" s="108" t="s">
        <v>90</v>
      </c>
      <c r="F1" s="111" t="s">
        <v>147</v>
      </c>
    </row>
    <row r="2" spans="1:6" x14ac:dyDescent="0.35">
      <c r="A2" s="51"/>
      <c r="B2" s="109"/>
      <c r="C2" s="109"/>
      <c r="D2" s="109"/>
      <c r="E2" s="109"/>
      <c r="F2" s="112"/>
    </row>
    <row r="3" spans="1:6" ht="26.5" thickBot="1" x14ac:dyDescent="0.4">
      <c r="A3" s="39" t="s">
        <v>162</v>
      </c>
      <c r="B3" s="110"/>
      <c r="C3" s="110"/>
      <c r="D3" s="110"/>
      <c r="E3" s="110"/>
      <c r="F3" s="113"/>
    </row>
    <row r="4" spans="1:6" ht="25.5" customHeight="1" thickBot="1" x14ac:dyDescent="0.4">
      <c r="A4" s="84" t="s">
        <v>97</v>
      </c>
      <c r="B4" s="82" t="s">
        <v>148</v>
      </c>
      <c r="C4" s="107" t="s">
        <v>149</v>
      </c>
      <c r="D4" s="82" t="s">
        <v>5</v>
      </c>
      <c r="E4" s="88">
        <v>5</v>
      </c>
      <c r="F4" s="93">
        <v>2143166.67</v>
      </c>
    </row>
    <row r="5" spans="1:6" ht="15" thickBot="1" x14ac:dyDescent="0.4">
      <c r="A5" s="86"/>
      <c r="B5" s="82"/>
      <c r="C5" s="107"/>
      <c r="D5" s="82"/>
      <c r="E5" s="88"/>
      <c r="F5" s="94"/>
    </row>
    <row r="6" spans="1:6" ht="15" thickBot="1" x14ac:dyDescent="0.4">
      <c r="A6" s="86"/>
      <c r="B6" s="82"/>
      <c r="C6" s="107"/>
      <c r="D6" s="82"/>
      <c r="E6" s="88"/>
      <c r="F6" s="94"/>
    </row>
    <row r="7" spans="1:6" ht="15" thickBot="1" x14ac:dyDescent="0.4">
      <c r="A7" s="86"/>
      <c r="B7" s="82"/>
      <c r="C7" s="107"/>
      <c r="D7" s="82"/>
      <c r="E7" s="88"/>
      <c r="F7" s="94"/>
    </row>
    <row r="8" spans="1:6" ht="6.75" customHeight="1" thickBot="1" x14ac:dyDescent="0.4">
      <c r="A8" s="86"/>
      <c r="B8" s="82"/>
      <c r="C8" s="107"/>
      <c r="D8" s="82"/>
      <c r="E8" s="88"/>
      <c r="F8" s="94"/>
    </row>
    <row r="9" spans="1:6" ht="15" hidden="1" customHeight="1" x14ac:dyDescent="0.35">
      <c r="A9" s="86"/>
      <c r="B9" s="82"/>
      <c r="C9" s="107"/>
      <c r="D9" s="82"/>
      <c r="E9" s="88"/>
      <c r="F9" s="94"/>
    </row>
    <row r="10" spans="1:6" ht="15" hidden="1" customHeight="1" x14ac:dyDescent="0.35">
      <c r="A10" s="86"/>
      <c r="B10" s="82"/>
      <c r="C10" s="107"/>
      <c r="D10" s="82"/>
      <c r="E10" s="88"/>
      <c r="F10" s="94"/>
    </row>
    <row r="11" spans="1:6" ht="15" hidden="1" customHeight="1" x14ac:dyDescent="0.35">
      <c r="A11" s="86"/>
      <c r="B11" s="82"/>
      <c r="C11" s="107"/>
      <c r="D11" s="82"/>
      <c r="E11" s="88"/>
      <c r="F11" s="94"/>
    </row>
    <row r="12" spans="1:6" ht="3" customHeight="1" thickBot="1" x14ac:dyDescent="0.4">
      <c r="A12" s="86"/>
      <c r="B12" s="82"/>
      <c r="C12" s="107"/>
      <c r="D12" s="82"/>
      <c r="E12" s="88"/>
      <c r="F12" s="94"/>
    </row>
    <row r="13" spans="1:6" ht="15" hidden="1" customHeight="1" x14ac:dyDescent="0.35">
      <c r="A13" s="86"/>
      <c r="B13" s="82"/>
      <c r="C13" s="107"/>
      <c r="D13" s="82"/>
      <c r="E13" s="88"/>
      <c r="F13" s="46"/>
    </row>
    <row r="14" spans="1:6" ht="15" hidden="1" customHeight="1" x14ac:dyDescent="0.35">
      <c r="A14" s="86"/>
      <c r="B14" s="82"/>
      <c r="C14" s="107"/>
      <c r="D14" s="82"/>
      <c r="E14" s="88"/>
      <c r="F14" s="46"/>
    </row>
    <row r="15" spans="1:6" ht="15" hidden="1" customHeight="1" x14ac:dyDescent="0.35">
      <c r="A15" s="86"/>
      <c r="B15" s="82"/>
      <c r="C15" s="107"/>
      <c r="D15" s="82"/>
      <c r="E15" s="88"/>
      <c r="F15" s="46"/>
    </row>
    <row r="16" spans="1:6" ht="14.25" hidden="1" customHeight="1" x14ac:dyDescent="0.35">
      <c r="A16" s="86"/>
      <c r="B16" s="82"/>
      <c r="C16" s="107"/>
      <c r="D16" s="82"/>
      <c r="E16" s="88"/>
      <c r="F16" s="46"/>
    </row>
    <row r="17" spans="1:6" ht="15" hidden="1" customHeight="1" x14ac:dyDescent="0.35">
      <c r="A17" s="86"/>
      <c r="B17" s="82"/>
      <c r="C17" s="107"/>
      <c r="D17" s="82"/>
      <c r="E17" s="88"/>
      <c r="F17" s="46"/>
    </row>
    <row r="18" spans="1:6" ht="15" hidden="1" customHeight="1" x14ac:dyDescent="0.35">
      <c r="A18" s="86"/>
      <c r="B18" s="82"/>
      <c r="C18" s="107"/>
      <c r="D18" s="82"/>
      <c r="E18" s="88"/>
      <c r="F18" s="46"/>
    </row>
    <row r="19" spans="1:6" ht="15" hidden="1" customHeight="1" x14ac:dyDescent="0.35">
      <c r="A19" s="86"/>
      <c r="B19" s="82"/>
      <c r="C19" s="107"/>
      <c r="D19" s="82"/>
      <c r="E19" s="88"/>
      <c r="F19" s="46"/>
    </row>
    <row r="20" spans="1:6" ht="15" hidden="1" customHeight="1" x14ac:dyDescent="0.35">
      <c r="A20" s="86"/>
      <c r="B20" s="82"/>
      <c r="C20" s="107"/>
      <c r="D20" s="82"/>
      <c r="E20" s="88"/>
      <c r="F20" s="46"/>
    </row>
    <row r="21" spans="1:6" ht="15" hidden="1" customHeight="1" x14ac:dyDescent="0.35">
      <c r="A21" s="86"/>
      <c r="B21" s="82"/>
      <c r="C21" s="107"/>
      <c r="D21" s="82"/>
      <c r="E21" s="88"/>
      <c r="F21" s="46"/>
    </row>
    <row r="22" spans="1:6" ht="15" hidden="1" customHeight="1" x14ac:dyDescent="0.35">
      <c r="A22" s="86"/>
      <c r="B22" s="82"/>
      <c r="C22" s="107"/>
      <c r="D22" s="82"/>
      <c r="E22" s="88"/>
      <c r="F22" s="46"/>
    </row>
    <row r="23" spans="1:6" ht="15" hidden="1" customHeight="1" x14ac:dyDescent="0.35">
      <c r="A23" s="86"/>
      <c r="B23" s="82"/>
      <c r="C23" s="107"/>
      <c r="D23" s="82"/>
      <c r="E23" s="88"/>
      <c r="F23" s="46"/>
    </row>
    <row r="24" spans="1:6" ht="15" hidden="1" customHeight="1" x14ac:dyDescent="0.35">
      <c r="A24" s="86"/>
      <c r="B24" s="82"/>
      <c r="C24" s="107"/>
      <c r="D24" s="82"/>
      <c r="E24" s="88"/>
      <c r="F24" s="46"/>
    </row>
    <row r="25" spans="1:6" ht="30.75" hidden="1" customHeight="1" x14ac:dyDescent="0.35">
      <c r="A25" s="86"/>
      <c r="B25" s="82"/>
      <c r="C25" s="107"/>
      <c r="D25" s="82"/>
      <c r="E25" s="88"/>
      <c r="F25" s="46"/>
    </row>
    <row r="26" spans="1:6" ht="15" hidden="1" customHeight="1" x14ac:dyDescent="0.35">
      <c r="A26" s="86"/>
      <c r="B26" s="82"/>
      <c r="C26" s="107"/>
      <c r="D26" s="82"/>
      <c r="E26" s="88"/>
      <c r="F26" s="46"/>
    </row>
    <row r="27" spans="1:6" ht="15.75" hidden="1" customHeight="1" thickBot="1" x14ac:dyDescent="0.4">
      <c r="A27" s="86"/>
      <c r="B27" s="82"/>
      <c r="C27" s="107"/>
      <c r="D27" s="82"/>
      <c r="E27" s="88"/>
      <c r="F27" s="46"/>
    </row>
    <row r="28" spans="1:6" ht="105.75" customHeight="1" thickBot="1" x14ac:dyDescent="0.4">
      <c r="A28" s="86"/>
      <c r="B28" s="82"/>
      <c r="C28" s="42" t="s">
        <v>150</v>
      </c>
      <c r="D28" s="21" t="s">
        <v>5</v>
      </c>
      <c r="E28" s="43">
        <v>75</v>
      </c>
      <c r="F28" s="67">
        <v>17037500</v>
      </c>
    </row>
    <row r="29" spans="1:6" ht="53.25" customHeight="1" thickBot="1" x14ac:dyDescent="0.4">
      <c r="A29" s="86"/>
      <c r="B29" s="82"/>
      <c r="C29" s="107" t="s">
        <v>14</v>
      </c>
      <c r="D29" s="82" t="s">
        <v>13</v>
      </c>
      <c r="E29" s="88">
        <v>10</v>
      </c>
      <c r="F29" s="94">
        <v>180000</v>
      </c>
    </row>
    <row r="30" spans="1:6" ht="15" hidden="1" thickBot="1" x14ac:dyDescent="0.4">
      <c r="A30" s="86"/>
      <c r="B30" s="82"/>
      <c r="C30" s="107"/>
      <c r="D30" s="82"/>
      <c r="E30" s="88"/>
      <c r="F30" s="94"/>
    </row>
    <row r="31" spans="1:6" ht="86.25" customHeight="1" thickBot="1" x14ac:dyDescent="0.4">
      <c r="A31" s="86"/>
      <c r="B31" s="82"/>
      <c r="C31" s="107" t="s">
        <v>151</v>
      </c>
      <c r="D31" s="82" t="s">
        <v>26</v>
      </c>
      <c r="E31" s="88">
        <v>14</v>
      </c>
      <c r="F31" s="94">
        <v>156800</v>
      </c>
    </row>
    <row r="32" spans="1:6" ht="15" hidden="1" thickBot="1" x14ac:dyDescent="0.4">
      <c r="A32" s="86"/>
      <c r="B32" s="44"/>
      <c r="C32" s="107"/>
      <c r="D32" s="82"/>
      <c r="E32" s="88"/>
      <c r="F32" s="94"/>
    </row>
    <row r="33" spans="1:6" ht="57.75" customHeight="1" x14ac:dyDescent="0.35">
      <c r="A33" s="86"/>
      <c r="B33" s="84" t="s">
        <v>36</v>
      </c>
      <c r="C33" s="105" t="s">
        <v>152</v>
      </c>
      <c r="D33" s="84" t="s">
        <v>7</v>
      </c>
      <c r="E33" s="99">
        <v>1</v>
      </c>
      <c r="F33" s="95">
        <v>278266.67</v>
      </c>
    </row>
    <row r="34" spans="1:6" ht="15" thickBot="1" x14ac:dyDescent="0.4">
      <c r="A34" s="86"/>
      <c r="B34" s="86"/>
      <c r="C34" s="106"/>
      <c r="D34" s="85"/>
      <c r="E34" s="100"/>
      <c r="F34" s="96"/>
    </row>
    <row r="35" spans="1:6" ht="98.25" customHeight="1" thickBot="1" x14ac:dyDescent="0.4">
      <c r="A35" s="86"/>
      <c r="B35" s="86"/>
      <c r="C35" s="37" t="s">
        <v>8</v>
      </c>
      <c r="D35" s="35" t="s">
        <v>9</v>
      </c>
      <c r="E35" s="36">
        <v>1</v>
      </c>
      <c r="F35" s="47">
        <v>481733.33</v>
      </c>
    </row>
    <row r="36" spans="1:6" ht="44.25" customHeight="1" x14ac:dyDescent="0.35">
      <c r="A36" s="86"/>
      <c r="B36" s="86"/>
      <c r="C36" s="97" t="s">
        <v>153</v>
      </c>
      <c r="D36" s="84" t="s">
        <v>9</v>
      </c>
      <c r="E36" s="99">
        <v>1</v>
      </c>
      <c r="F36" s="95">
        <v>554186.67000000004</v>
      </c>
    </row>
    <row r="37" spans="1:6" ht="10.5" customHeight="1" thickBot="1" x14ac:dyDescent="0.4">
      <c r="A37" s="86"/>
      <c r="B37" s="86"/>
      <c r="C37" s="98"/>
      <c r="D37" s="85"/>
      <c r="E37" s="100"/>
      <c r="F37" s="96"/>
    </row>
    <row r="38" spans="1:6" ht="65.25" customHeight="1" thickBot="1" x14ac:dyDescent="0.4">
      <c r="A38" s="86"/>
      <c r="B38" s="85"/>
      <c r="C38" s="37" t="s">
        <v>28</v>
      </c>
      <c r="D38" s="35" t="s">
        <v>22</v>
      </c>
      <c r="E38" s="36">
        <v>1</v>
      </c>
      <c r="F38" s="47">
        <v>987716.67</v>
      </c>
    </row>
    <row r="39" spans="1:6" ht="48.75" customHeight="1" thickBot="1" x14ac:dyDescent="0.4">
      <c r="A39" s="86"/>
      <c r="B39" s="84" t="s">
        <v>154</v>
      </c>
      <c r="C39" s="97" t="s">
        <v>16</v>
      </c>
      <c r="D39" s="34" t="s">
        <v>5</v>
      </c>
      <c r="E39" s="99">
        <v>10</v>
      </c>
      <c r="F39" s="101">
        <v>277333.33</v>
      </c>
    </row>
    <row r="40" spans="1:6" ht="15" hidden="1" thickBot="1" x14ac:dyDescent="0.4">
      <c r="A40" s="86"/>
      <c r="B40" s="86"/>
      <c r="C40" s="114"/>
      <c r="D40" s="34" t="s">
        <v>5</v>
      </c>
      <c r="E40" s="103"/>
      <c r="F40" s="104"/>
    </row>
    <row r="41" spans="1:6" ht="15" hidden="1" thickBot="1" x14ac:dyDescent="0.4">
      <c r="A41" s="86"/>
      <c r="B41" s="85"/>
      <c r="C41" s="98"/>
      <c r="D41" s="35"/>
      <c r="E41" s="100"/>
      <c r="F41" s="102"/>
    </row>
    <row r="42" spans="1:6" ht="61.5" customHeight="1" x14ac:dyDescent="0.35">
      <c r="A42" s="86"/>
      <c r="B42" s="84" t="s">
        <v>155</v>
      </c>
      <c r="C42" s="97" t="s">
        <v>156</v>
      </c>
      <c r="D42" s="84" t="s">
        <v>5</v>
      </c>
      <c r="E42" s="99">
        <v>10</v>
      </c>
      <c r="F42" s="101">
        <v>345000</v>
      </c>
    </row>
    <row r="43" spans="1:6" ht="14.25" customHeight="1" thickBot="1" x14ac:dyDescent="0.4">
      <c r="A43" s="86"/>
      <c r="B43" s="85"/>
      <c r="C43" s="98"/>
      <c r="D43" s="85"/>
      <c r="E43" s="100"/>
      <c r="F43" s="102"/>
    </row>
    <row r="44" spans="1:6" ht="142.5" customHeight="1" thickBot="1" x14ac:dyDescent="0.4">
      <c r="A44" s="86"/>
      <c r="B44" s="84" t="s">
        <v>42</v>
      </c>
      <c r="C44" s="87" t="s">
        <v>157</v>
      </c>
      <c r="D44" s="34" t="s">
        <v>88</v>
      </c>
      <c r="E44" s="99">
        <v>1</v>
      </c>
      <c r="F44" s="101">
        <v>281266.67</v>
      </c>
    </row>
    <row r="45" spans="1:6" ht="15" hidden="1" thickBot="1" x14ac:dyDescent="0.4">
      <c r="A45" s="86"/>
      <c r="B45" s="86"/>
      <c r="C45" s="87"/>
      <c r="D45" s="40"/>
      <c r="E45" s="103"/>
      <c r="F45" s="104"/>
    </row>
    <row r="46" spans="1:6" ht="15" hidden="1" thickBot="1" x14ac:dyDescent="0.4">
      <c r="A46" s="86"/>
      <c r="B46" s="86"/>
      <c r="C46" s="87"/>
      <c r="D46" s="40"/>
      <c r="E46" s="103"/>
      <c r="F46" s="104"/>
    </row>
    <row r="47" spans="1:6" ht="15" hidden="1" thickBot="1" x14ac:dyDescent="0.4">
      <c r="A47" s="86"/>
      <c r="B47" s="86"/>
      <c r="C47" s="87"/>
      <c r="D47" s="40"/>
      <c r="E47" s="103"/>
      <c r="F47" s="104"/>
    </row>
    <row r="48" spans="1:6" ht="15" hidden="1" thickBot="1" x14ac:dyDescent="0.4">
      <c r="A48" s="86"/>
      <c r="B48" s="86"/>
      <c r="C48" s="87"/>
      <c r="D48" s="40"/>
      <c r="E48" s="103"/>
      <c r="F48" s="104"/>
    </row>
    <row r="49" spans="1:6" ht="15" hidden="1" thickBot="1" x14ac:dyDescent="0.4">
      <c r="A49" s="86"/>
      <c r="B49" s="86"/>
      <c r="C49" s="87"/>
      <c r="D49" s="40"/>
      <c r="E49" s="103"/>
      <c r="F49" s="104"/>
    </row>
    <row r="50" spans="1:6" ht="25.5" hidden="1" thickBot="1" x14ac:dyDescent="0.4">
      <c r="A50" s="86"/>
      <c r="B50" s="85"/>
      <c r="C50" s="87"/>
      <c r="D50" s="41" t="s">
        <v>88</v>
      </c>
      <c r="E50" s="100"/>
      <c r="F50" s="102"/>
    </row>
    <row r="51" spans="1:6" ht="79.5" customHeight="1" thickBot="1" x14ac:dyDescent="0.4">
      <c r="A51" s="86"/>
      <c r="B51" s="84" t="s">
        <v>158</v>
      </c>
      <c r="C51" s="97" t="s">
        <v>159</v>
      </c>
      <c r="D51" s="84" t="s">
        <v>17</v>
      </c>
      <c r="E51" s="99">
        <v>4</v>
      </c>
      <c r="F51" s="101">
        <v>194133.33</v>
      </c>
    </row>
    <row r="52" spans="1:6" ht="15" hidden="1" thickBot="1" x14ac:dyDescent="0.4">
      <c r="A52" s="86"/>
      <c r="B52" s="85"/>
      <c r="C52" s="98"/>
      <c r="D52" s="85"/>
      <c r="E52" s="100"/>
      <c r="F52" s="102"/>
    </row>
    <row r="53" spans="1:6" ht="102.75" customHeight="1" thickBot="1" x14ac:dyDescent="0.4">
      <c r="A53" s="86"/>
      <c r="B53" s="84" t="s">
        <v>108</v>
      </c>
      <c r="C53" s="97" t="s">
        <v>160</v>
      </c>
      <c r="D53" s="84" t="s">
        <v>17</v>
      </c>
      <c r="E53" s="99">
        <v>100</v>
      </c>
      <c r="F53" s="101">
        <v>483333.33</v>
      </c>
    </row>
    <row r="54" spans="1:6" ht="15" hidden="1" thickBot="1" x14ac:dyDescent="0.4">
      <c r="A54" s="86"/>
      <c r="B54" s="85"/>
      <c r="C54" s="98"/>
      <c r="D54" s="85"/>
      <c r="E54" s="100"/>
      <c r="F54" s="102"/>
    </row>
    <row r="55" spans="1:6" ht="63.75" customHeight="1" thickBot="1" x14ac:dyDescent="0.4">
      <c r="A55" s="86"/>
      <c r="B55" s="84" t="s">
        <v>81</v>
      </c>
      <c r="C55" s="97" t="s">
        <v>24</v>
      </c>
      <c r="D55" s="84" t="s">
        <v>17</v>
      </c>
      <c r="E55" s="99">
        <v>1</v>
      </c>
      <c r="F55" s="101">
        <v>89963.33</v>
      </c>
    </row>
    <row r="56" spans="1:6" ht="15" hidden="1" thickBot="1" x14ac:dyDescent="0.4">
      <c r="A56" s="86"/>
      <c r="B56" s="85"/>
      <c r="C56" s="98"/>
      <c r="D56" s="85"/>
      <c r="E56" s="100"/>
      <c r="F56" s="102"/>
    </row>
    <row r="57" spans="1:6" ht="38" thickBot="1" x14ac:dyDescent="0.4">
      <c r="A57" s="86"/>
      <c r="B57" s="84" t="s">
        <v>51</v>
      </c>
      <c r="C57" s="45" t="s">
        <v>12</v>
      </c>
      <c r="D57" s="21" t="s">
        <v>22</v>
      </c>
      <c r="E57" s="43">
        <v>5</v>
      </c>
      <c r="F57" s="48">
        <v>204166.67</v>
      </c>
    </row>
    <row r="58" spans="1:6" ht="36" customHeight="1" thickBot="1" x14ac:dyDescent="0.4">
      <c r="A58" s="86"/>
      <c r="B58" s="86"/>
      <c r="C58" s="87" t="s">
        <v>161</v>
      </c>
      <c r="D58" s="84" t="s">
        <v>163</v>
      </c>
      <c r="E58" s="88">
        <v>5</v>
      </c>
      <c r="F58" s="89">
        <v>853583.33</v>
      </c>
    </row>
    <row r="59" spans="1:6" ht="15" thickBot="1" x14ac:dyDescent="0.4">
      <c r="A59" s="86"/>
      <c r="B59" s="86"/>
      <c r="C59" s="87"/>
      <c r="D59" s="85"/>
      <c r="E59" s="88"/>
      <c r="F59" s="89"/>
    </row>
    <row r="60" spans="1:6" ht="38" thickBot="1" x14ac:dyDescent="0.4">
      <c r="A60" s="85"/>
      <c r="B60" s="85"/>
      <c r="C60" s="37" t="s">
        <v>23</v>
      </c>
      <c r="D60" s="35" t="s">
        <v>9</v>
      </c>
      <c r="E60" s="36">
        <v>1</v>
      </c>
      <c r="F60" s="49">
        <v>212500</v>
      </c>
    </row>
    <row r="61" spans="1:6" ht="15" thickBot="1" x14ac:dyDescent="0.4">
      <c r="A61" s="90" t="s">
        <v>98</v>
      </c>
      <c r="B61" s="91"/>
      <c r="C61" s="91"/>
      <c r="D61" s="91"/>
      <c r="E61" s="92"/>
      <c r="F61" s="50">
        <f>SUM(F4:F60)</f>
        <v>24760650</v>
      </c>
    </row>
  </sheetData>
  <mergeCells count="62">
    <mergeCell ref="F42:F43"/>
    <mergeCell ref="B42:B43"/>
    <mergeCell ref="E39:E41"/>
    <mergeCell ref="F39:F41"/>
    <mergeCell ref="C36:C37"/>
    <mergeCell ref="D36:D37"/>
    <mergeCell ref="E36:E37"/>
    <mergeCell ref="F36:F37"/>
    <mergeCell ref="B39:B41"/>
    <mergeCell ref="C39:C41"/>
    <mergeCell ref="C42:C43"/>
    <mergeCell ref="D42:D43"/>
    <mergeCell ref="E42:E43"/>
    <mergeCell ref="F29:F30"/>
    <mergeCell ref="B1:B3"/>
    <mergeCell ref="C1:C3"/>
    <mergeCell ref="D1:D3"/>
    <mergeCell ref="E1:E3"/>
    <mergeCell ref="F1:F3"/>
    <mergeCell ref="C4:C27"/>
    <mergeCell ref="D4:D27"/>
    <mergeCell ref="E4:E27"/>
    <mergeCell ref="C29:C30"/>
    <mergeCell ref="D29:D30"/>
    <mergeCell ref="E29:E30"/>
    <mergeCell ref="E31:E32"/>
    <mergeCell ref="F31:F32"/>
    <mergeCell ref="B33:B38"/>
    <mergeCell ref="C33:C34"/>
    <mergeCell ref="D33:D34"/>
    <mergeCell ref="E33:E34"/>
    <mergeCell ref="C31:C32"/>
    <mergeCell ref="D31:D32"/>
    <mergeCell ref="C44:C50"/>
    <mergeCell ref="E44:E50"/>
    <mergeCell ref="F44:F50"/>
    <mergeCell ref="B51:B52"/>
    <mergeCell ref="C51:C52"/>
    <mergeCell ref="D51:D52"/>
    <mergeCell ref="E51:E52"/>
    <mergeCell ref="F51:F52"/>
    <mergeCell ref="A61:E61"/>
    <mergeCell ref="A4:A60"/>
    <mergeCell ref="B4:B31"/>
    <mergeCell ref="F4:F12"/>
    <mergeCell ref="F33:F34"/>
    <mergeCell ref="B53:B54"/>
    <mergeCell ref="C53:C54"/>
    <mergeCell ref="D53:D54"/>
    <mergeCell ref="E53:E54"/>
    <mergeCell ref="F53:F54"/>
    <mergeCell ref="B55:B56"/>
    <mergeCell ref="C55:C56"/>
    <mergeCell ref="D55:D56"/>
    <mergeCell ref="E55:E56"/>
    <mergeCell ref="F55:F56"/>
    <mergeCell ref="B44:B50"/>
    <mergeCell ref="D58:D59"/>
    <mergeCell ref="B57:B60"/>
    <mergeCell ref="C58:C59"/>
    <mergeCell ref="E58:E59"/>
    <mergeCell ref="F58:F59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Estudio de Mercado</vt:lpstr>
      <vt:lpstr>CDP 618</vt:lpstr>
      <vt:lpstr>CDP SEGMENTOS</vt:lpstr>
      <vt:lpstr>'CDP 618'!_Hlk185937933</vt:lpstr>
      <vt:lpstr>'CDP SEGMENTOS'!OLE_LINK1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Patricia Obando</dc:creator>
  <cp:lastModifiedBy>Ana Patricia Obando</cp:lastModifiedBy>
  <dcterms:created xsi:type="dcterms:W3CDTF">2015-06-05T18:19:34Z</dcterms:created>
  <dcterms:modified xsi:type="dcterms:W3CDTF">2025-07-22T15:24:14Z</dcterms:modified>
</cp:coreProperties>
</file>