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Polania\Documents\INVIAS\Evaluaciones Julio\LP-DEO-SGI-004-2025\Ofertas\"/>
    </mc:Choice>
  </mc:AlternateContent>
  <xr:revisionPtr revIDLastSave="0" documentId="13_ncr:1_{F55827C8-B0D3-4596-885B-CDF57B3347B4}" xr6:coauthVersionLast="47" xr6:coauthVersionMax="47" xr10:uidLastSave="{00000000-0000-0000-0000-000000000000}"/>
  <bookViews>
    <workbookView xWindow="-108" yWindow="-108" windowWidth="23256" windowHeight="12456" xr2:uid="{532D9F88-19BB-42F7-B843-F6836CD843A9}"/>
  </bookViews>
  <sheets>
    <sheet name="FORMULARIO No1" sheetId="1" r:id="rId1"/>
  </sheets>
  <definedNames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w">#N/A</definedName>
    <definedName name="\X" localSheetId="0">#N/A</definedName>
    <definedName name="\X">#N/A</definedName>
    <definedName name="\Z" localSheetId="0">#N/A</definedName>
    <definedName name="\Z">#N/A</definedName>
    <definedName name="_________________________________apu1" localSheetId="0">#REF!</definedName>
    <definedName name="_________________________________apu1">#REF!</definedName>
    <definedName name="________________________________apu1" localSheetId="0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MA2">#REF!</definedName>
    <definedName name="_________oa55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a1" localSheetId="0" hidden="1">{"TAB1",#N/A,TRUE,"GENERAL";"TAB2",#N/A,TRUE,"GENERAL";"TAB3",#N/A,TRUE,"GENERAL";"TAB4",#N/A,TRUE,"GENERAL";"TAB5",#N/A,TRUE,"GENERAL"}</definedName>
    <definedName name="________a1" hidden="1">{"TAB1",#N/A,TRUE,"GENERAL";"TAB2",#N/A,TRUE,"GENERAL";"TAB3",#N/A,TRUE,"GENERAL";"TAB4",#N/A,TRUE,"GENERAL";"TAB5",#N/A,TRUE,"GENERAL"}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MA2">#REF!</definedName>
    <definedName name="________oa55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v2" localSheetId="0" hidden="1">{"via1",#N/A,TRUE,"general";"via2",#N/A,TRUE,"general";"via3",#N/A,TRUE,"general"}</definedName>
    <definedName name="________v2" hidden="1">{"via1",#N/A,TRUE,"general";"via2",#N/A,TRUE,"general";"via3",#N/A,TRUE,"general"}</definedName>
    <definedName name="________v4" localSheetId="0" hidden="1">{"TAB1",#N/A,TRUE,"GENERAL";"TAB2",#N/A,TRUE,"GENERAL";"TAB3",#N/A,TRUE,"GENERAL";"TAB4",#N/A,TRUE,"GENERAL";"TAB5",#N/A,TRUE,"GENERAL"}</definedName>
    <definedName name="________v4" hidden="1">{"TAB1",#N/A,TRUE,"GENERAL";"TAB2",#N/A,TRUE,"GENERAL";"TAB3",#N/A,TRUE,"GENERAL";"TAB4",#N/A,TRUE,"GENERAL";"TAB5",#N/A,TRUE,"GENERAL"}</definedName>
    <definedName name="________v5" localSheetId="0" hidden="1">{"TAB1",#N/A,TRUE,"GENERAL";"TAB2",#N/A,TRUE,"GENERAL";"TAB3",#N/A,TRUE,"GENERAL";"TAB4",#N/A,TRUE,"GENERAL";"TAB5",#N/A,TRUE,"GENERAL"}</definedName>
    <definedName name="________v5" hidden="1">{"TAB1",#N/A,TRUE,"GENERAL";"TAB2",#N/A,TRUE,"GENERAL";"TAB3",#N/A,TRUE,"GENERAL";"TAB4",#N/A,TRUE,"GENERAL";"TAB5",#N/A,TRUE,"GENERAL"}</definedName>
    <definedName name="________v6" localSheetId="0" hidden="1">{"TAB1",#N/A,TRUE,"GENERAL";"TAB2",#N/A,TRUE,"GENERAL";"TAB3",#N/A,TRUE,"GENERAL";"TAB4",#N/A,TRUE,"GENERAL";"TAB5",#N/A,TRUE,"GENERAL"}</definedName>
    <definedName name="________v6" hidden="1">{"TAB1",#N/A,TRUE,"GENERAL";"TAB2",#N/A,TRUE,"GENERAL";"TAB3",#N/A,TRUE,"GENERAL";"TAB4",#N/A,TRUE,"GENERAL";"TAB5",#N/A,TRUE,"GENERAL"}</definedName>
    <definedName name="________v7" localSheetId="0" hidden="1">{"via1",#N/A,TRUE,"general";"via2",#N/A,TRUE,"general";"via3",#N/A,TRUE,"general"}</definedName>
    <definedName name="________v7" hidden="1">{"via1",#N/A,TRUE,"general";"via2",#N/A,TRUE,"general";"via3",#N/A,TRUE,"general"}</definedName>
    <definedName name="________v8" localSheetId="0" hidden="1">{"TAB1",#N/A,TRUE,"GENERAL";"TAB2",#N/A,TRUE,"GENERAL";"TAB3",#N/A,TRUE,"GENERAL";"TAB4",#N/A,TRUE,"GENERAL";"TAB5",#N/A,TRUE,"GENERAL"}</definedName>
    <definedName name="________v8" hidden="1">{"TAB1",#N/A,TRUE,"GENERAL";"TAB2",#N/A,TRUE,"GENERAL";"TAB3",#N/A,TRUE,"GENERAL";"TAB4",#N/A,TRUE,"GENERAL";"TAB5",#N/A,TRUE,"GENERAL"}</definedName>
    <definedName name="________x1" localSheetId="0" hidden="1">{"TAB1",#N/A,TRUE,"GENERAL";"TAB2",#N/A,TRUE,"GENERAL";"TAB3",#N/A,TRUE,"GENERAL";"TAB4",#N/A,TRUE,"GENERAL";"TAB5",#N/A,TRUE,"GENERAL"}</definedName>
    <definedName name="________x1" hidden="1">{"TAB1",#N/A,TRUE,"GENERAL";"TAB2",#N/A,TRUE,"GENERAL";"TAB3",#N/A,TRUE,"GENERAL";"TAB4",#N/A,TRUE,"GENERAL";"TAB5",#N/A,TRUE,"GENERAL"}</definedName>
    <definedName name="________x2" localSheetId="0" hidden="1">{"via1",#N/A,TRUE,"general";"via2",#N/A,TRUE,"general";"via3",#N/A,TRUE,"general"}</definedName>
    <definedName name="________x2" hidden="1">{"via1",#N/A,TRUE,"general";"via2",#N/A,TRUE,"general";"via3",#N/A,TRUE,"general"}</definedName>
    <definedName name="________x3" localSheetId="0" hidden="1">{"via1",#N/A,TRUE,"general";"via2",#N/A,TRUE,"general";"via3",#N/A,TRUE,"general"}</definedName>
    <definedName name="________x3" hidden="1">{"via1",#N/A,TRUE,"general";"via2",#N/A,TRUE,"general";"via3",#N/A,TRUE,"general"}</definedName>
    <definedName name="________x4" localSheetId="0" hidden="1">{"via1",#N/A,TRUE,"general";"via2",#N/A,TRUE,"general";"via3",#N/A,TRUE,"general"}</definedName>
    <definedName name="________x4" hidden="1">{"via1",#N/A,TRUE,"general";"via2",#N/A,TRUE,"general";"via3",#N/A,TRUE,"general"}</definedName>
    <definedName name="________x5" localSheetId="0" hidden="1">{"TAB1",#N/A,TRUE,"GENERAL";"TAB2",#N/A,TRUE,"GENERAL";"TAB3",#N/A,TRUE,"GENERAL";"TAB4",#N/A,TRUE,"GENERAL";"TAB5",#N/A,TRUE,"GENERAL"}</definedName>
    <definedName name="________x5" hidden="1">{"TAB1",#N/A,TRUE,"GENERAL";"TAB2",#N/A,TRUE,"GENERAL";"TAB3",#N/A,TRUE,"GENERAL";"TAB4",#N/A,TRUE,"GENERAL";"TAB5",#N/A,TRUE,"GENERAL"}</definedName>
    <definedName name="________x6" localSheetId="0" hidden="1">{"TAB1",#N/A,TRUE,"GENERAL";"TAB2",#N/A,TRUE,"GENERAL";"TAB3",#N/A,TRUE,"GENERAL";"TAB4",#N/A,TRUE,"GENERAL";"TAB5",#N/A,TRUE,"GENERAL"}</definedName>
    <definedName name="________x6" hidden="1">{"TAB1",#N/A,TRUE,"GENERAL";"TAB2",#N/A,TRUE,"GENERAL";"TAB3",#N/A,TRUE,"GENERAL";"TAB4",#N/A,TRUE,"GENERAL";"TAB5",#N/A,TRUE,"GENERAL"}</definedName>
    <definedName name="________x7" localSheetId="0" hidden="1">{"TAB1",#N/A,TRUE,"GENERAL";"TAB2",#N/A,TRUE,"GENERAL";"TAB3",#N/A,TRUE,"GENERAL";"TAB4",#N/A,TRUE,"GENERAL";"TAB5",#N/A,TRUE,"GENERAL"}</definedName>
    <definedName name="________x7" hidden="1">{"TAB1",#N/A,TRUE,"GENERAL";"TAB2",#N/A,TRUE,"GENERAL";"TAB3",#N/A,TRUE,"GENERAL";"TAB4",#N/A,TRUE,"GENERAL";"TAB5",#N/A,TRUE,"GENERAL"}</definedName>
    <definedName name="________y2" localSheetId="0" hidden="1">{"TAB1",#N/A,TRUE,"GENERAL";"TAB2",#N/A,TRUE,"GENERAL";"TAB3",#N/A,TRUE,"GENERAL";"TAB4",#N/A,TRUE,"GENERAL";"TAB5",#N/A,TRUE,"GENERAL"}</definedName>
    <definedName name="________y2" hidden="1">{"TAB1",#N/A,TRUE,"GENERAL";"TAB2",#N/A,TRUE,"GENERAL";"TAB3",#N/A,TRUE,"GENERAL";"TAB4",#N/A,TRUE,"GENERAL";"TAB5",#N/A,TRUE,"GENERAL"}</definedName>
    <definedName name="________y3" localSheetId="0" hidden="1">{"via1",#N/A,TRUE,"general";"via2",#N/A,TRUE,"general";"via3",#N/A,TRUE,"general"}</definedName>
    <definedName name="________y3" hidden="1">{"via1",#N/A,TRUE,"general";"via2",#N/A,TRUE,"general";"via3",#N/A,TRUE,"general"}</definedName>
    <definedName name="________y4" localSheetId="0" hidden="1">{"via1",#N/A,TRUE,"general";"via2",#N/A,TRUE,"general";"via3",#N/A,TRUE,"general"}</definedName>
    <definedName name="________y4" hidden="1">{"via1",#N/A,TRUE,"general";"via2",#N/A,TRUE,"general";"via3",#N/A,TRUE,"general"}</definedName>
    <definedName name="________y5" localSheetId="0" hidden="1">{"TAB1",#N/A,TRUE,"GENERAL";"TAB2",#N/A,TRUE,"GENERAL";"TAB3",#N/A,TRUE,"GENERAL";"TAB4",#N/A,TRUE,"GENERAL";"TAB5",#N/A,TRUE,"GENERAL"}</definedName>
    <definedName name="________y5" hidden="1">{"TAB1",#N/A,TRUE,"GENERAL";"TAB2",#N/A,TRUE,"GENERAL";"TAB3",#N/A,TRUE,"GENERAL";"TAB4",#N/A,TRUE,"GENERAL";"TAB5",#N/A,TRUE,"GENERAL"}</definedName>
    <definedName name="________y6" localSheetId="0" hidden="1">{"via1",#N/A,TRUE,"general";"via2",#N/A,TRUE,"general";"via3",#N/A,TRUE,"general"}</definedName>
    <definedName name="________y6" hidden="1">{"via1",#N/A,TRUE,"general";"via2",#N/A,TRUE,"general";"via3",#N/A,TRUE,"general"}</definedName>
    <definedName name="________y7" localSheetId="0" hidden="1">{"via1",#N/A,TRUE,"general";"via2",#N/A,TRUE,"general";"via3",#N/A,TRUE,"general"}</definedName>
    <definedName name="________y7" hidden="1">{"via1",#N/A,TRUE,"general";"via2",#N/A,TRUE,"general";"via3",#N/A,TRUE,"general"}</definedName>
    <definedName name="________z1" localSheetId="0" hidden="1">{"TAB1",#N/A,TRUE,"GENERAL";"TAB2",#N/A,TRUE,"GENERAL";"TAB3",#N/A,TRUE,"GENERAL";"TAB4",#N/A,TRUE,"GENERAL";"TAB5",#N/A,TRUE,"GENERAL"}</definedName>
    <definedName name="________z1" hidden="1">{"TAB1",#N/A,TRUE,"GENERAL";"TAB2",#N/A,TRUE,"GENERAL";"TAB3",#N/A,TRUE,"GENERAL";"TAB4",#N/A,TRUE,"GENERAL";"TAB5",#N/A,TRUE,"GENERAL"}</definedName>
    <definedName name="________z2" localSheetId="0" hidden="1">{"via1",#N/A,TRUE,"general";"via2",#N/A,TRUE,"general";"via3",#N/A,TRUE,"general"}</definedName>
    <definedName name="________z2" hidden="1">{"via1",#N/A,TRUE,"general";"via2",#N/A,TRUE,"general";"via3",#N/A,TRUE,"general"}</definedName>
    <definedName name="________z4" localSheetId="0" hidden="1">{"TAB1",#N/A,TRUE,"GENERAL";"TAB2",#N/A,TRUE,"GENERAL";"TAB3",#N/A,TRUE,"GENERAL";"TAB4",#N/A,TRUE,"GENERAL";"TAB5",#N/A,TRUE,"GENERAL"}</definedName>
    <definedName name="________z4" hidden="1">{"TAB1",#N/A,TRUE,"GENERAL";"TAB2",#N/A,TRUE,"GENERAL";"TAB3",#N/A,TRUE,"GENERAL";"TAB4",#N/A,TRUE,"GENERAL";"TAB5",#N/A,TRUE,"GENERAL"}</definedName>
    <definedName name="________z5" localSheetId="0" hidden="1">{"via1",#N/A,TRUE,"general";"via2",#N/A,TRUE,"general";"via3",#N/A,TRUE,"general"}</definedName>
    <definedName name="________z5" hidden="1">{"via1",#N/A,TRUE,"general";"via2",#N/A,TRUE,"general";"via3",#N/A,TRUE,"general"}</definedName>
    <definedName name="________z6" localSheetId="0" hidden="1">{"TAB1",#N/A,TRUE,"GENERAL";"TAB2",#N/A,TRUE,"GENERAL";"TAB3",#N/A,TRUE,"GENERAL";"TAB4",#N/A,TRUE,"GENERAL";"TAB5",#N/A,TRUE,"GENERAL"}</definedName>
    <definedName name="________z6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0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0" hidden="1">{#N/A,#N/A,TRUE,"1842CWN0"}</definedName>
    <definedName name="_____ABC1" hidden="1">{#N/A,#N/A,TRUE,"1842CWN0"}</definedName>
    <definedName name="_____abc2" localSheetId="0" hidden="1">{#N/A,#N/A,TRUE,"1842CWN0"}</definedName>
    <definedName name="_____abc2" hidden="1">{#N/A,#N/A,TRUE,"1842CWN0"}</definedName>
    <definedName name="_____AFC1">#REF!</definedName>
    <definedName name="_____AFC3">#REF!</definedName>
    <definedName name="_____AFC5">#REF!</definedName>
    <definedName name="_____aiu2">#REF!</definedName>
    <definedName name="_____apu1">#REF!</definedName>
    <definedName name="_____APU221">#REF!</definedName>
    <definedName name="_____APU465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ol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pu1">#REF!</definedName>
    <definedName name="____APU221">#REF!</definedName>
    <definedName name="____APU465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pc1">#REF!</definedName>
    <definedName name="____ipc2">#REF!</definedName>
    <definedName name="____ipc3">#REF!</definedName>
    <definedName name="____ipc4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YW6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ol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localSheetId="0" hidden="1">#REF!</definedName>
    <definedName name="___1__123Graph_ACart_Utilidad" hidden="1">#REF!</definedName>
    <definedName name="___2__123Graph_BCart_Utilidad" localSheetId="0" hidden="1">#REF!</definedName>
    <definedName name="___2__123Graph_BCart_Utilidad" hidden="1">#REF!</definedName>
    <definedName name="___3__123Graph_CCart_Utilidad" localSheetId="0" hidden="1">#REF!</definedName>
    <definedName name="___3__123Graph_CCart_Utilidad" hidden="1">#REF!</definedName>
    <definedName name="___4__123Graph_LBL_ACart_Utilidad" localSheetId="0" hidden="1">#REF!</definedName>
    <definedName name="___4__123Graph_LBL_ACart_Utilidad" hidden="1">#REF!</definedName>
    <definedName name="___5__123Graph_LBL_BCart_Utilidad" localSheetId="0" hidden="1">#REF!</definedName>
    <definedName name="___5__123Graph_LBL_BCart_Utilidad" hidden="1">#REF!</definedName>
    <definedName name="___6__123Graph_LBL_CCart_Utilidad" localSheetId="0" hidden="1">#REF!</definedName>
    <definedName name="___6__123Graph_LBL_CCart_Utilidad" hidden="1">#REF!</definedName>
    <definedName name="___7__123Graph_XCart_Utilidad" localSheetId="0" hidden="1">#REF!</definedName>
    <definedName name="___7__123Graph_XCart_Utilidad" hidden="1">#REF!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0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0" hidden="1">{#N/A,#N/A,TRUE,"1842CWN0"}</definedName>
    <definedName name="___ABC1" hidden="1">{#N/A,#N/A,TRUE,"1842CWN0"}</definedName>
    <definedName name="___abc2" localSheetId="0" hidden="1">{#N/A,#N/A,TRUE,"1842CWN0"}</definedName>
    <definedName name="___abc2" hidden="1">{#N/A,#N/A,TRUE,"1842CWN0"}</definedName>
    <definedName name="___AFC1">#REF!</definedName>
    <definedName name="___AFC3">#REF!</definedName>
    <definedName name="___AFC5">#REF!</definedName>
    <definedName name="___aiu2">#REF!</definedName>
    <definedName name="___apu1">#REF!</definedName>
    <definedName name="___APU221">#REF!</definedName>
    <definedName name="___APU465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RL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pc1">#REF!</definedName>
    <definedName name="___ipc2">#REF!</definedName>
    <definedName name="___IPC2002">#REF!</definedName>
    <definedName name="___ipc3">#REF!</definedName>
    <definedName name="___ipc4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QTY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T1">#REF!</definedName>
    <definedName name="___RET2">#REF!</definedName>
    <definedName name="___RET3">#REF!</definedName>
    <definedName name="___RET4">#REF!</definedName>
    <definedName name="___RET5">#REF!</definedName>
    <definedName name="___RET6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YW6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ol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#N/A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__123Graph_ACart_Utilidad" localSheetId="0" hidden="1">#REF!</definedName>
    <definedName name="__1__123Graph_ACart_Utilidad" hidden="1">#REF!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Graph2" localSheetId="0" hidden="1">#REF!</definedName>
    <definedName name="__123Graph_AGraph2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Cart_AnticAdic" localSheetId="0" hidden="1">#REF!</definedName>
    <definedName name="__123Graph_ECart_AnticAdic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Excel_BuiltIn_Print_Area_1_1_1">#REF!</definedName>
    <definedName name="__1Sin_nombre">#REF!</definedName>
    <definedName name="__2__123Graph_BCart_Utilidad" localSheetId="0" hidden="1">#REF!</definedName>
    <definedName name="__2__123Graph_BCart_Utilidad" hidden="1">#REF!</definedName>
    <definedName name="__2Excel_BuiltIn_Print_Titles_1_1_1_1">#REF!</definedName>
    <definedName name="__3__123Graph_CCart_Utilidad" localSheetId="0" hidden="1">#REF!</definedName>
    <definedName name="__3__123Graph_CCart_Utilidad" hidden="1">#REF!</definedName>
    <definedName name="__4__123Graph_LBL_ACart_Utilidad" localSheetId="0" hidden="1">#REF!</definedName>
    <definedName name="__4__123Graph_LBL_ACart_Utilidad" hidden="1">#REF!</definedName>
    <definedName name="__5__123Graph_LBL_BCart_Utilidad" localSheetId="0" hidden="1">#REF!</definedName>
    <definedName name="__5__123Graph_LBL_BCart_Utilidad" hidden="1">#REF!</definedName>
    <definedName name="__6__123Graph_LBL_CCart_Utilidad" localSheetId="0" hidden="1">#REF!</definedName>
    <definedName name="__6__123Graph_LBL_CCart_Utilidad" hidden="1">#REF!</definedName>
    <definedName name="__7__123Graph_XCart_Utilidad" localSheetId="0" hidden="1">#REF!</definedName>
    <definedName name="__7__123Graph_XCart_Utilidad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0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0" hidden="1">{#N/A,#N/A,TRUE,"1842CWN0"}</definedName>
    <definedName name="__ABC1" hidden="1">{#N/A,#N/A,TRUE,"1842CWN0"}</definedName>
    <definedName name="__abc2" localSheetId="0" hidden="1">{#N/A,#N/A,TRUE,"1842CWN0"}</definedName>
    <definedName name="__abc2" hidden="1">{#N/A,#N/A,TRUE,"1842CWN0"}</definedName>
    <definedName name="__AFC1">#REF!</definedName>
    <definedName name="__AFC3">#REF!</definedName>
    <definedName name="__AFC5">#REF!</definedName>
    <definedName name="__aiu2">#REF!</definedName>
    <definedName name="__apu1">#REF!</definedName>
    <definedName name="__APU221">#REF!</definedName>
    <definedName name="__APU465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RL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#N/A</definedName>
    <definedName name="__F">#N/A</definedName>
    <definedName name="__FS01" localSheetId="0">#N/A</definedName>
    <definedName name="__FS01">#N/A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pc1">#REF!</definedName>
    <definedName name="__ipc2">#REF!</definedName>
    <definedName name="__IPC200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2">#REF!</definedName>
    <definedName name="__mes1">#REF!</definedName>
    <definedName name="__Mes2">#REF!</definedName>
    <definedName name="__Mes3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QTY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T1">#REF!</definedName>
    <definedName name="__RET2">#REF!</definedName>
    <definedName name="__RET3">#REF!</definedName>
    <definedName name="__RET4">#REF!</definedName>
    <definedName name="__RET5">#REF!</definedName>
    <definedName name="__RET6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YW6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ol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#N/A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#N/A</definedName>
    <definedName name="_1__123Graph_ACart_Utilidad" localSheetId="0" hidden="1">#REF!</definedName>
    <definedName name="_1__123Graph_ACart_Utilidad" hidden="1">#REF!</definedName>
    <definedName name="_10_PR64_500_–_PR_69_541.49">#REF!</definedName>
    <definedName name="_102Excel_BuiltIn_Print_Titles_5_1" localSheetId="0">#REF!,#REF!</definedName>
    <definedName name="_102Excel_BuiltIn_Print_Titles_5_1">#REF!,#REF!</definedName>
    <definedName name="_123" localSheetId="0" hidden="1">#REF!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1F" localSheetId="0" hidden="1">#REF!</definedName>
    <definedName name="_1F" hidden="1">#REF!</definedName>
    <definedName name="_1Sin_nombre">#REF!</definedName>
    <definedName name="_2">#N/A</definedName>
    <definedName name="_2__123Graph_BCart_Utilidad" localSheetId="0" hidden="1">#REF!</definedName>
    <definedName name="_2__123Graph_BCart_Utilidad" hidden="1">#REF!</definedName>
    <definedName name="_2_0_F" localSheetId="0" hidden="1">#REF!</definedName>
    <definedName name="_2_0_F" hidden="1">#REF!</definedName>
    <definedName name="_25Excel_BuiltIn_Print_Titles_1_1_1_1">#REF!</definedName>
    <definedName name="_2Excel_BuiltIn_Print_Titles_1_1_1_1">#REF!</definedName>
    <definedName name="_3" localSheetId="0" hidden="1">#REF!</definedName>
    <definedName name="_3" hidden="1">#REF!</definedName>
    <definedName name="_3__123Graph_CCart_Utilidad" localSheetId="0" hidden="1">#REF!</definedName>
    <definedName name="_3__123Graph_CCart_Utilidad" hidden="1">#REF!</definedName>
    <definedName name="_34Excel_BuiltIn_Print_Titles_3_1">#REF!,#REF!</definedName>
    <definedName name="_4__123Graph_LBL_ACart_Utilidad" localSheetId="0" hidden="1">#REF!</definedName>
    <definedName name="_4__123Graph_LBL_ACart_Utilidad" hidden="1">#REF!</definedName>
    <definedName name="_5__123Graph_LBL_BCart_Utilidad" localSheetId="0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hidden="1">#REF!</definedName>
    <definedName name="_68Excel_BuiltIn_Print_Titles_4_1">#REF!</definedName>
    <definedName name="_7__123Graph_XCart_Utilidad" localSheetId="0" hidden="1">#REF!</definedName>
    <definedName name="_7__123Graph_XCart_Utilidad" hidden="1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0" hidden="1">{#N/A,#N/A,TRUE,"1842CWN0"}</definedName>
    <definedName name="_A1_1" hidden="1">{#N/A,#N/A,TRUE,"1842CWN0"}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0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localSheetId="0" hidden="1">{#N/A,#N/A,TRUE,"1842CWN0"}</definedName>
    <definedName name="_ABC1_1" hidden="1">{#N/A,#N/A,TRUE,"1842CWN0"}</definedName>
    <definedName name="_abc2" localSheetId="0" hidden="1">{#N/A,#N/A,TRUE,"1842CWN0"}</definedName>
    <definedName name="_abc2" hidden="1">{#N/A,#N/A,TRUE,"1842CWN0"}</definedName>
    <definedName name="_abc2_1" localSheetId="0" hidden="1">{#N/A,#N/A,TRUE,"1842CWN0"}</definedName>
    <definedName name="_abc2_1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pu1">#REF!</definedName>
    <definedName name="_APU221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RL1">#REF!</definedName>
    <definedName name="_dasd" localSheetId="0" hidden="1">#REF!</definedName>
    <definedName name="_dasd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#N/A</definedName>
    <definedName name="_F">#N/A</definedName>
    <definedName name="_Fill" hidden="1">#REF!</definedName>
    <definedName name="_xlnm._FilterDatabase" localSheetId="0" hidden="1">'FORMULARIO No1'!$A$41:$N$176</definedName>
    <definedName name="_xlnm._FilterDatabase" hidden="1">#REF!</definedName>
    <definedName name="_FS01" localSheetId="0">#N/A</definedName>
    <definedName name="_FS01">#N/A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DC2">#REF!</definedName>
    <definedName name="_mes1">#REF!</definedName>
    <definedName name="_Mes2">#REF!</definedName>
    <definedName name="_Mes3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localSheetId="0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">#REF!</definedName>
    <definedName name="_Pu2">#REF!</definedName>
    <definedName name="_Pu3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OT1">#REF!</definedName>
    <definedName name="_TYW6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ol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X21">#REF!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´ñññññ">#REF!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ón_IM">#REF!</definedName>
    <definedName name="A_impresión_IM_2">#REF!</definedName>
    <definedName name="A0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#N/A</definedName>
    <definedName name="aa">#N/A</definedName>
    <definedName name="AA.CONV1" localSheetId="0">#REF!</definedName>
    <definedName name="AA.CONV1">#REF!</definedName>
    <definedName name="AA_1" localSheetId="0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 localSheetId="0">#N/A</definedName>
    <definedName name="AAA">#N/A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EA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0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#N/A</definedName>
    <definedName name="ACALZADA">#REF!</definedName>
    <definedName name="AccessDatabase" localSheetId="0" hidden="1">"C:\C-314\VOLUMENES\volfin4.mdb"</definedName>
    <definedName name="AccessDatabase" hidden="1">"A:\SAIN.mdb"</definedName>
    <definedName name="Acefy4200">#REF!</definedName>
    <definedName name="ACERO">#REF!</definedName>
    <definedName name="Acero_corrugado">#REF!</definedName>
    <definedName name="ACERO_DE_REFUERZO_60000">#REF!</definedName>
    <definedName name="acerosolo">2100</definedName>
    <definedName name="Acopla_sanitario_grival">#REF!</definedName>
    <definedName name="ACT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tual">#REF!</definedName>
    <definedName name="ad">#REF!</definedName>
    <definedName name="Adaptador_pvc">#REF!</definedName>
    <definedName name="ADF">#REF!</definedName>
    <definedName name="adfasdfsa">#REF!</definedName>
    <definedName name="adfasfadfa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ó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RFGEWSARG" localSheetId="0" hidden="1">{"TAB1",#N/A,TRUE,"GENERAL";"TAB2",#N/A,TRUE,"GENERAL";"TAB3",#N/A,TRUE,"GENERAL";"TAB4",#N/A,TRUE,"GENERAL";"TAB5",#N/A,TRUE,"GENERAL"}</definedName>
    <definedName name="AERFGEWSARG" hidden="1">{"TAB1",#N/A,TRUE,"GENERAL";"TAB2",#N/A,TRUE,"GENERAL";"TAB3",#N/A,TRUE,"GENERAL";"TAB4",#N/A,TRUE,"GENERAL";"TAB5",#N/A,TRUE,"GENERAL"}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_Grueso">#REF!</definedName>
    <definedName name="AGUA">#REF!</definedName>
    <definedName name="ah">#REF!</definedName>
    <definedName name="ahe">#REF!</definedName>
    <definedName name="Aire_Acondicionado_Inverter_12000_btu">#REF!</definedName>
    <definedName name="Aire_Acondicionado_Inverter_9000_btu">#REF!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LAMB">#REF!</definedName>
    <definedName name="ALAMBRE">#REF!</definedName>
    <definedName name="Alambre_de_pua_calibre_14">#REF!</definedName>
    <definedName name="Alambre_negro">#REF!</definedName>
    <definedName name="alambrenegro">4500</definedName>
    <definedName name="alc">#REF!</definedName>
    <definedName name="Alcant">#REF!</definedName>
    <definedName name="AMBIENTAL">#REF!</definedName>
    <definedName name="ANCLAJE">#REF!</definedName>
    <definedName name="Andamios">#REF!</definedName>
    <definedName name="ANDENESV">#REF!</definedName>
    <definedName name="ANE">#REF!</definedName>
    <definedName name="angulo_6_metros_3__16_x_2_pulgadas_g___50">#REF!</definedName>
    <definedName name="anscount" hidden="1">1</definedName>
    <definedName name="AntCach">#REF!</definedName>
    <definedName name="Antic">#REF!</definedName>
    <definedName name="AnticAdic">#REF!</definedName>
    <definedName name="ANTICIPO">#REF!</definedName>
    <definedName name="Anticorrosivo">#REF!</definedName>
    <definedName name="ANTISB">#REF!</definedName>
    <definedName name="ANTONIA" localSheetId="0">#N/A</definedName>
    <definedName name="ANTONIA">#N/A</definedName>
    <definedName name="AÑO" localSheetId="0">#REF!</definedName>
    <definedName name="AÑO">#REF!</definedName>
    <definedName name="año1" localSheetId="0">#REF!</definedName>
    <definedName name="año1">#REF!</definedName>
    <definedName name="AÑOWUIE">#REF!</definedName>
    <definedName name="Ao">#REF!</definedName>
    <definedName name="ap">#REF!</definedName>
    <definedName name="APU">#REF!</definedName>
    <definedName name="APU_directos">#REF!</definedName>
    <definedName name="APU221.1">#REF!</definedName>
    <definedName name="APU221.2">#REF!</definedName>
    <definedName name="aq" localSheetId="0">#N/A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EA">#REF!</definedName>
    <definedName name="_xlnm.Extract">#REF!</definedName>
    <definedName name="_xlnm.Print_Area" localSheetId="0">'FORMULARIO No1'!$A$1:$M$219</definedName>
    <definedName name="_xlnm.Print_Area">#REF!</definedName>
    <definedName name="ARENA" localSheetId="0">#REF!</definedName>
    <definedName name="ARENA">#REF!</definedName>
    <definedName name="ariareago17" localSheetId="0">#REF!</definedName>
    <definedName name="ariareago17">#REF!</definedName>
    <definedName name="ariaredoas">#REF!</definedName>
    <definedName name="armuve" localSheetId="0">#N/A</definedName>
    <definedName name="armuve">#N/A</definedName>
    <definedName name="ary" localSheetId="0">#REF!</definedName>
    <definedName name="ary">#REF!</definedName>
    <definedName name="as" localSheetId="0">#N/A</definedName>
    <definedName name="as">#N/A</definedName>
    <definedName name="asasdasd">#N/A</definedName>
    <definedName name="ASB" localSheetId="0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efrg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 localSheetId="0">#N/A</definedName>
    <definedName name="ASDFGHJKLÑ">#N/A</definedName>
    <definedName name="asdfñk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nerEnCuenta">#REF!</definedName>
    <definedName name="AU">#REF!</definedName>
    <definedName name="AUM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>#REF!</definedName>
    <definedName name="auw">#REF!</definedName>
    <definedName name="av">#REF!</definedName>
    <definedName name="AW">#REF!</definedName>
    <definedName name="ax">#REF!</definedName>
    <definedName name="axyzqerojhvdakjdvasdas" localSheetId="0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">24330</definedName>
    <definedName name="AYU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datos_IM">#REF!</definedName>
    <definedName name="base_VaR">#REF!</definedName>
    <definedName name="BASE2">#REF!</definedName>
    <definedName name="BASEDATOS">#REF!</definedName>
    <definedName name="_xlnm.Database">#REF!</definedName>
    <definedName name="BASEGRAV">#REF!</definedName>
    <definedName name="BB" localSheetId="0">#N/A</definedName>
    <definedName name="BB">#N/A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blio">#REF!</definedName>
    <definedName name="bimestre">#REF!</definedName>
    <definedName name="BJHVVHGH" localSheetId="0">#N/A</definedName>
    <definedName name="BJHVVHGH">DATE(YEAR([0]!Loan_Start),MONTH([0]!Loan_Start)+Payment_Number,DAY([0]!Loan_Start))</definedName>
    <definedName name="BL" localSheetId="0">#REF!</definedName>
    <definedName name="BL">#REF!</definedName>
    <definedName name="Bloque" localSheetId="0">#REF!</definedName>
    <definedName name="Bloque">#REF!</definedName>
    <definedName name="bn">#REF!</definedName>
    <definedName name="bnm">#REF!</definedName>
    <definedName name="B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Title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Apus" comment="Codigo Apus">#REF!</definedName>
    <definedName name="CAB">#REF!</definedName>
    <definedName name="Cable__10">#REF!</definedName>
    <definedName name="Cable__12">#REF!</definedName>
    <definedName name="Cable__14">#REF!</definedName>
    <definedName name="Caja_hexagonal_pvc">#REF!</definedName>
    <definedName name="Calidad">#REF!</definedName>
    <definedName name="Campamento">#REF!</definedName>
    <definedName name="cancha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0">#REF!</definedName>
    <definedName name="CANT151">#REF!</definedName>
    <definedName name="CANT152">#REF!</definedName>
    <definedName name="CANT153">#REF!</definedName>
    <definedName name="CANT154">#REF!</definedName>
    <definedName name="CANT155">#REF!</definedName>
    <definedName name="CANT156">#REF!</definedName>
    <definedName name="CANT157">#REF!</definedName>
    <definedName name="CANT158">#REF!</definedName>
    <definedName name="CANT159">#REF!</definedName>
    <definedName name="CANT160">#REF!</definedName>
    <definedName name="CANT161">#REF!</definedName>
    <definedName name="CANT162">#REF!</definedName>
    <definedName name="CANT163">#REF!</definedName>
    <definedName name="CANT164">#REF!</definedName>
    <definedName name="CANT165">#REF!</definedName>
    <definedName name="CANT166">#REF!</definedName>
    <definedName name="CANT167">#REF!</definedName>
    <definedName name="CANT168">#REF!</definedName>
    <definedName name="CANT169">#REF!</definedName>
    <definedName name="CANT170">#REF!</definedName>
    <definedName name="CANT171">#REF!</definedName>
    <definedName name="CANT172">#REF!</definedName>
    <definedName name="CANT173">#REF!</definedName>
    <definedName name="CANT174">#REF!</definedName>
    <definedName name="CANT175">#REF!</definedName>
    <definedName name="CANT176">#REF!</definedName>
    <definedName name="CANT177">#REF!</definedName>
    <definedName name="CANT178">#REF!</definedName>
    <definedName name="CANT179">#REF!</definedName>
    <definedName name="CANT180">#REF!</definedName>
    <definedName name="CANT181">#REF!</definedName>
    <definedName name="CANT182">#REF!</definedName>
    <definedName name="CANT183">#REF!</definedName>
    <definedName name="CANT184">#REF!</definedName>
    <definedName name="CANT185">#REF!</definedName>
    <definedName name="CANT186">#REF!</definedName>
    <definedName name="CANT187">#REF!</definedName>
    <definedName name="CANT188">#REF!</definedName>
    <definedName name="CANT189">#REF!</definedName>
    <definedName name="CANT190">#REF!</definedName>
    <definedName name="CANT191">#REF!</definedName>
    <definedName name="CANT192">#REF!</definedName>
    <definedName name="CANT193">#REF!</definedName>
    <definedName name="CANT194">#REF!</definedName>
    <definedName name="CANT195">#REF!</definedName>
    <definedName name="CANT196">#REF!</definedName>
    <definedName name="CANT197">#REF!</definedName>
    <definedName name="CANT198">#REF!</definedName>
    <definedName name="CANT19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200">#REF!</definedName>
    <definedName name="CANT201">#REF!</definedName>
    <definedName name="CANT202">#REF!</definedName>
    <definedName name="CANT203">#REF!</definedName>
    <definedName name="CANT204">#REF!</definedName>
    <definedName name="CANT205">#REF!</definedName>
    <definedName name="CANT206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ÍTULOS">#REF!</definedName>
    <definedName name="CARGADOR">#REF!</definedName>
    <definedName name="CARLOS" localSheetId="0">#N/A</definedName>
    <definedName name="CARLOS">DATE(YEAR([0]!Loan_Start),MONTH([0]!Loan_Start)+Payment_Number,DAY([0]!Loan_Start))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>#REF!</definedName>
    <definedName name="Category">#REF!</definedName>
    <definedName name="CategoryArea" localSheetId="0">#REF!,#REF!,#REF!,#REF!,#REF!</definedName>
    <definedName name="CategoryArea">#REF!,#REF!,#REF!,#REF!,#REF!</definedName>
    <definedName name="causa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IRECTO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#REF!</definedName>
    <definedName name="CEMENTO">#REF!</definedName>
    <definedName name="Cemento_Blanco">#REF!</definedName>
    <definedName name="cesped">#REF!</definedName>
    <definedName name="cfghtru">#REF!</definedName>
    <definedName name="CHAZO_PUNTILLA_ANCLAJES">#REF!</definedName>
    <definedName name="CHECK" localSheetId="0">IF(AND(#REF!=#REF!,#REF!=#REF!,#REF!=#REF!),"ok","ojo")</definedName>
    <definedName name="CHECK">IF(AND(#REF!=#REF!,#REF!=#REF!,#REF!=#REF!),"ok","ojo")</definedName>
    <definedName name="CHK_PU">#REF!</definedName>
    <definedName name="CICLOPEO">#REF!</definedName>
    <definedName name="Cierrapuerta_hidraulico_ajustable_hasta_80_kilos">#REF!</definedName>
    <definedName name="CINTA">#REF!</definedName>
    <definedName name="CINTA_MALLA_ADHESIVA_X_90M">#REF!</definedName>
    <definedName name="cintapvc">#REF!</definedName>
    <definedName name="CIP">#REF!</definedName>
    <definedName name="CIR">IF(#REF!=9,IF(ISERROR(#REF!),"",#REF!),"")</definedName>
    <definedName name="CIRCUITOS">#REF!</definedName>
    <definedName name="CIRCUNVALAR">#REF!</definedName>
    <definedName name="Ciudades">#REF!</definedName>
    <definedName name="civ" localSheetId="0" hidden="1">{#N/A,#N/A,TRUE,"1842CWN0"}</definedName>
    <definedName name="civ" hidden="1">{#N/A,#N/A,TRUE,"1842CWN0"}</definedName>
    <definedName name="civ_1" localSheetId="0" hidden="1">{#N/A,#N/A,TRUE,"1842CWN0"}</definedName>
    <definedName name="civ_1" hidden="1">{#N/A,#N/A,TRUE,"1842CWN0"}</definedName>
    <definedName name="CL">#REF!</definedName>
    <definedName name="clase">#REF!</definedName>
    <definedName name="CLASE_DE_MANTTO">#REF!</definedName>
    <definedName name="cmf">#REF!</definedName>
    <definedName name="co">#REF!</definedName>
    <definedName name="cod">#REF!</definedName>
    <definedName name="Codigo" comment="Codigo Insumo">#REF!</definedName>
    <definedName name="Codigo_M.Obra" comment="Mano de obra ">#REF!</definedName>
    <definedName name="codigos">#REF!</definedName>
    <definedName name="CODSEC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umna">#REF!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bo_Sanitario_manantial_corona">#REF!</definedName>
    <definedName name="COMPMEDFAM">#REF!</definedName>
    <definedName name="COMPRE">#REF!</definedName>
    <definedName name="COMPRESOR">#REF!</definedName>
    <definedName name="COMPROBANTE_DE_PAGO">#REF!</definedName>
    <definedName name="CON">#REF!</definedName>
    <definedName name="CON_HTA">SUMIFS(#REF!,#REF!,#REF!,#REF!,"mo")</definedName>
    <definedName name="CON_HTA_APU">SUMIFS(#REF!,#REF!,#REF!,#REF!,"mo")</definedName>
    <definedName name="Conc.2000">#REF!</definedName>
    <definedName name="Conc.2500">#REF!</definedName>
    <definedName name="Conc.3000">#REF!</definedName>
    <definedName name="conc3000">502500</definedName>
    <definedName name="conc3500">820000</definedName>
    <definedName name="CONCRETO_2000">#REF!</definedName>
    <definedName name="CONCRETO1">#REF!</definedName>
    <definedName name="CONCRETO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6">#REF!</definedName>
    <definedName name="CONCRETOC">#REF!</definedName>
    <definedName name="concretomuro">#REF!</definedName>
    <definedName name="CONDI1">#REF!</definedName>
    <definedName name="Consultor">#REF!</definedName>
    <definedName name="Contratante">#REF!</definedName>
    <definedName name="Contrato">#REF!</definedName>
    <definedName name="CONV1">#REF!</definedName>
    <definedName name="conv2">#REF!</definedName>
    <definedName name="conv3">#REF!</definedName>
    <definedName name="conv4">#REF!</definedName>
    <definedName name="CONVENCION">#REF!</definedName>
    <definedName name="CONVENCIONAL">#REF!</definedName>
    <definedName name="Coordinador">#REF!</definedName>
    <definedName name="COPIA" localSheetId="0">#N/A</definedName>
    <definedName name="COPIA">#N/A</definedName>
    <definedName name="copiao4" localSheetId="0">#N/A</definedName>
    <definedName name="copiao4">#N/A</definedName>
    <definedName name="corri" localSheetId="0">#N/A</definedName>
    <definedName name="corri">#N/A</definedName>
    <definedName name="CosteoConsultoria" localSheetId="0">#REF!</definedName>
    <definedName name="CosteoConsultoria">#REF!</definedName>
    <definedName name="COSTODIRECTO" localSheetId="0">#REF!</definedName>
    <definedName name="COSTODIRECTO">#REF!</definedName>
    <definedName name="CostoDirectoObra">#REF!</definedName>
    <definedName name="Costopérdidas">#REF!</definedName>
    <definedName name="COSTOS">#REF!</definedName>
    <definedName name="CotizacionARP">#REF!</definedName>
    <definedName name="cp">#REF!</definedName>
    <definedName name="CRIT">#REF!</definedName>
    <definedName name="Criteria_MI">#REF!</definedName>
    <definedName name="_xlnm.Criteria">#REF!</definedName>
    <definedName name="Criterios_IM">#REF!</definedName>
    <definedName name="Criticos">#REF!</definedName>
    <definedName name="criticos2">#REF!</definedName>
    <definedName name="Cronograma">#REF!</definedName>
    <definedName name="CS">#REF!</definedName>
    <definedName name="CT">#REF!</definedName>
    <definedName name="CTA">#REF!</definedName>
    <definedName name="ctipo2">#REF!</definedName>
    <definedName name="ctipo3">#REF!</definedName>
    <definedName name="CTR">#REF!</definedName>
    <definedName name="CTRPAG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s">#REF!</definedName>
    <definedName name="CUAL" localSheetId="0">#N/A</definedName>
    <definedName name="CUAL">#N/A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#REF!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#REF!</definedName>
    <definedName name="DA">#REF!</definedName>
    <definedName name="DADADAD" localSheetId="0" hidden="1">{#N/A,#N/A,TRUE,"CODIGO DEPENDENCIA"}</definedName>
    <definedName name="DADADAD" hidden="1">{#N/A,#N/A,TRUE,"CODIGO DEPENDENCIA"}</definedName>
    <definedName name="DANI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_MI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hidden="1">#REF!</definedName>
    <definedName name="dd_1" localSheetId="0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localSheetId="0" hidden="1">{#N/A,#N/A,TRUE,"1842CWN0"}</definedName>
    <definedName name="DDE_1" hidden="1">{#N/A,#N/A,TRUE,"1842CWN0"}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#N/A</definedName>
    <definedName name="DEFLEXION_MM">TRUNC(60*(ABS(#REF!)-DEFLEXION_GG))</definedName>
    <definedName name="DEFLEXION_SS" localSheetId="0">#N/A</definedName>
    <definedName name="DEFLEXION_SS">ROUND(3600*(ABS(#REF!)-DEFLEXION_GG-DEFLEXION_MM/60),0)</definedName>
    <definedName name="demanto">#REF!</definedName>
    <definedName name="demanto_51">#REF!</definedName>
    <definedName name="Demarcación">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partamento">#REF!</definedName>
    <definedName name="Department">#REF!</definedName>
    <definedName name="DER">#REF!</definedName>
    <definedName name="DERF" localSheetId="0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SC_APU" localSheetId="0">#N/A</definedName>
    <definedName name="DESC_APU">IF(#REF!="",IF(#REF!="",IF(#REF!="","",DIRECTO),""),DESCRIPCION_APU)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0">#REF!</definedName>
    <definedName name="DESC151">#REF!</definedName>
    <definedName name="DESC152">#REF!</definedName>
    <definedName name="DESC153">#REF!</definedName>
    <definedName name="DESC154">#REF!</definedName>
    <definedName name="DESC155">#REF!</definedName>
    <definedName name="DESC156">#REF!</definedName>
    <definedName name="DESC157">#REF!</definedName>
    <definedName name="DESC158">#REF!</definedName>
    <definedName name="DESC159">#REF!</definedName>
    <definedName name="DESC160">#REF!</definedName>
    <definedName name="DESC161">#REF!</definedName>
    <definedName name="DESC162">#REF!</definedName>
    <definedName name="DESC163">#REF!</definedName>
    <definedName name="DESC164">#REF!</definedName>
    <definedName name="DESC165">#REF!</definedName>
    <definedName name="DESC166">#REF!</definedName>
    <definedName name="DESC167">#REF!</definedName>
    <definedName name="DESC168">#REF!</definedName>
    <definedName name="DESC169">#REF!</definedName>
    <definedName name="DESC170">#REF!</definedName>
    <definedName name="DESC171">#REF!</definedName>
    <definedName name="DESC172">#REF!</definedName>
    <definedName name="DESC173">#REF!</definedName>
    <definedName name="DESC174">#REF!</definedName>
    <definedName name="DESC175">#REF!</definedName>
    <definedName name="DESC176">#REF!</definedName>
    <definedName name="DESC177">#REF!</definedName>
    <definedName name="DESC178">#REF!</definedName>
    <definedName name="DESC179">#REF!</definedName>
    <definedName name="DESC180">#REF!</definedName>
    <definedName name="DESC181">#REF!</definedName>
    <definedName name="DESC182">#REF!</definedName>
    <definedName name="DESC183">#REF!</definedName>
    <definedName name="DESC184">#REF!</definedName>
    <definedName name="DESC185">#REF!</definedName>
    <definedName name="DESC186">#REF!</definedName>
    <definedName name="DESC187">#REF!</definedName>
    <definedName name="DESC188">#REF!</definedName>
    <definedName name="DESC189">#REF!</definedName>
    <definedName name="DESC190">#REF!</definedName>
    <definedName name="DESC191">#REF!</definedName>
    <definedName name="DESC192">#REF!</definedName>
    <definedName name="DESC193">#REF!</definedName>
    <definedName name="DESC194">#REF!</definedName>
    <definedName name="DESC195">#REF!</definedName>
    <definedName name="DESC196">#REF!</definedName>
    <definedName name="DESC197">#REF!</definedName>
    <definedName name="DESC198">#REF!</definedName>
    <definedName name="DESC199">#REF!</definedName>
    <definedName name="DESC200">#REF!</definedName>
    <definedName name="DESC201">#REF!</definedName>
    <definedName name="DESC202">#REF!</definedName>
    <definedName name="DESC203">#REF!</definedName>
    <definedName name="DESC204">#REF!</definedName>
    <definedName name="DESC205">#REF!</definedName>
    <definedName name="DESC206">#REF!</definedName>
    <definedName name="DESC521">#REF!</definedName>
    <definedName name="DESCAP">#REF!</definedName>
    <definedName name="descapote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CION_APU" localSheetId="0">#N/A</definedName>
    <definedName name="DESCRIPCION_APU">IF(ISERROR(SEARCH("-",#REF!,3)),INSUMO,[0]!ITEM)</definedName>
    <definedName name="DESCRP1">#REF!</definedName>
    <definedName name="DESCRP2">#REF!</definedName>
    <definedName name="DESCUENTOS">#REF!</definedName>
    <definedName name="DESCUENTOSS">#REF!</definedName>
    <definedName name="DESCUNMI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localSheetId="0" hidden="1">{#N/A,#N/A,TRUE,"1842CWN0"}</definedName>
    <definedName name="DFDE_1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0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E" localSheetId="0" hidden="1">{"TAB1",#N/A,TRUE,"GENERAL";"TAB2",#N/A,TRUE,"GENERAL";"TAB3",#N/A,TRUE,"GENERAL";"TAB4",#N/A,TRUE,"GENERAL";"TAB5",#N/A,TRUE,"GENERAL"}</definedName>
    <definedName name="DFRE" hidden="1">{"TAB1",#N/A,TRUE,"GENERAL";"TAB2",#N/A,TRUE,"GENERAL";"TAB3",#N/A,TRUE,"GENERAL";"TAB4",#N/A,TRUE,"GENERAL";"TAB5",#N/A,TRUE,"GENERAL"}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" hidden="1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localSheetId="0" hidden="1">{#N/A,#N/A,TRUE,"1842CWN0"}</definedName>
    <definedName name="DGFEE_1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0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localSheetId="0" hidden="1">{#N/A,#N/A,TRUE,"1842CWN0"}</definedName>
    <definedName name="DGFR_1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0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0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C">#REF!</definedName>
    <definedName name="diego">#REF!</definedName>
    <definedName name="diego1">#REF!</definedName>
    <definedName name="DifConsultoriaFM">#REF!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51">#REF!</definedName>
    <definedName name="DIRECTO152">#REF!</definedName>
    <definedName name="DIRECTO153">#REF!</definedName>
    <definedName name="DIRECTO154">#REF!</definedName>
    <definedName name="DIRECTO155">#REF!</definedName>
    <definedName name="DIRECTO156">#REF!</definedName>
    <definedName name="DIRECTO157">#REF!</definedName>
    <definedName name="DIRECTO158">#REF!</definedName>
    <definedName name="DIRECTO159">#REF!</definedName>
    <definedName name="DIRECTO16">#REF!</definedName>
    <definedName name="DIRECTO160">#REF!</definedName>
    <definedName name="DIRECTO161">#REF!</definedName>
    <definedName name="DIRECTO162">#REF!</definedName>
    <definedName name="DIRECTO163">#REF!</definedName>
    <definedName name="DIRECTO164">#REF!</definedName>
    <definedName name="DIRECTO165">#REF!</definedName>
    <definedName name="DIRECTO166">#REF!</definedName>
    <definedName name="DIRECTO167">#REF!</definedName>
    <definedName name="DIRECTO168">#REF!</definedName>
    <definedName name="DIRECTO169">#REF!</definedName>
    <definedName name="DIRECTO17">#REF!</definedName>
    <definedName name="DIRECTO170">#REF!</definedName>
    <definedName name="DIRECTO171">#REF!</definedName>
    <definedName name="DIRECTO172">#REF!</definedName>
    <definedName name="DIRECTO173">#REF!</definedName>
    <definedName name="DIRECTO174">#REF!</definedName>
    <definedName name="DIRECTO175">#REF!</definedName>
    <definedName name="DIRECTO176">#REF!</definedName>
    <definedName name="DIRECTO177">#REF!</definedName>
    <definedName name="DIRECTO178">#REF!</definedName>
    <definedName name="DIRECTO179">#REF!</definedName>
    <definedName name="DIRECTO18">#REF!</definedName>
    <definedName name="DIRECTO180">#REF!</definedName>
    <definedName name="DIRECTO181">#REF!</definedName>
    <definedName name="DIRECTO182">#REF!</definedName>
    <definedName name="DIRECTO183">#REF!</definedName>
    <definedName name="DIRECTO184">#REF!</definedName>
    <definedName name="DIRECTO185">#REF!</definedName>
    <definedName name="DIRECTO186">#REF!</definedName>
    <definedName name="DIRECTO187">#REF!</definedName>
    <definedName name="DIRECTO188">#REF!</definedName>
    <definedName name="DIRECTO189">#REF!</definedName>
    <definedName name="DIRECTO190">#REF!</definedName>
    <definedName name="DIRECTO191">#REF!</definedName>
    <definedName name="DIRECTO192">#REF!</definedName>
    <definedName name="DIRECTO193">#REF!</definedName>
    <definedName name="DIRECTO194">#REF!</definedName>
    <definedName name="DIRECTO195">#REF!</definedName>
    <definedName name="DIRECTO196">#REF!</definedName>
    <definedName name="DIRECTO197">#REF!</definedName>
    <definedName name="DIRECTO198">#REF!</definedName>
    <definedName name="DIRECTO199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00">#REF!</definedName>
    <definedName name="DIRECTO201">#REF!</definedName>
    <definedName name="DIRECTO202">#REF!</definedName>
    <definedName name="DIRECTO203">#REF!</definedName>
    <definedName name="DIRECTO204">#REF!</definedName>
    <definedName name="DIRECTO205">#REF!</definedName>
    <definedName name="DIRECTO206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EÑOMARSHALL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">#REF!</definedName>
    <definedName name="DOLLAR">#REF!</definedName>
    <definedName name="DOR">#REF!</definedName>
    <definedName name="dos">#REF!</definedName>
    <definedName name="DOT">#REF!</definedName>
    <definedName name="DOTACIO">#REF!</definedName>
    <definedName name="DOTACION">#REF!</definedName>
    <definedName name="Dp">#REF!</definedName>
    <definedName name="drf">#REF!</definedName>
    <definedName name="drftyer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G">#REF!</definedName>
    <definedName name="DSV">#REF!</definedName>
    <definedName name="dt">#REF!</definedName>
    <definedName name="DTBASICOS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itama">#REF!</definedName>
    <definedName name="DURACION">#REF!</definedName>
    <definedName name="DuracionMeses">#REF!</definedName>
    <definedName name="DuracionSemanas">#REF!</definedName>
    <definedName name="Dv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3sdafsdaff">#REF!</definedName>
    <definedName name="E5UYU">#REF!</definedName>
    <definedName name="EDA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o" localSheetId="0" hidden="1">{#N/A,#N/A,FALSE,"310.1";#N/A,#N/A,FALSE,"321.1";#N/A,#N/A,FALSE,"320.3";#N/A,#N/A,FALSE,"330.1"}</definedName>
    <definedName name="edo" hidden="1">{#N/A,#N/A,FALSE,"310.1";#N/A,#N/A,FALSE,"321.1";#N/A,#N/A,FALSE,"320.3";#N/A,#N/A,FALSE,"330.1"}</definedName>
    <definedName name="EE" localSheetId="0">#N/A</definedName>
    <definedName name="EE">#N/A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EEEEEEEEEEEEE" localSheetId="0" hidden="1">{"PRES REHAB ARM-PER POR ITEMS  KM A KM",#N/A,TRUE,"Rehabilitacion Arm-Per"}</definedName>
    <definedName name="EEEEEEEEEEEEEEEEEEEEEEEEEEE" hidden="1">{"PRES REHAB ARM-PER POR ITEMS  KM A KM",#N/A,TRUE,"Rehabilitacion Arm-Per"}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ra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manto">#REF!</definedName>
    <definedName name="emanto_51">#REF!</definedName>
    <definedName name="eme" localSheetId="0">#N/A</definedName>
    <definedName name="eme">#N/A</definedName>
    <definedName name="EMPLEADO" localSheetId="0">#REF!</definedName>
    <definedName name="EMPLEADO">#REF!</definedName>
    <definedName name="Enchape_euro_o_corona" localSheetId="0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SAYOSLAB">#REF!</definedName>
    <definedName name="ENTRADASP">#REF!</definedName>
    <definedName name="EQUI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0">#REF!</definedName>
    <definedName name="EQUIP151">#REF!</definedName>
    <definedName name="EQUIP152">#REF!</definedName>
    <definedName name="EQUIP153">#REF!</definedName>
    <definedName name="EQUIP154">#REF!</definedName>
    <definedName name="EQUIP155">#REF!</definedName>
    <definedName name="EQUIP156">#REF!</definedName>
    <definedName name="EQUIP157">#REF!</definedName>
    <definedName name="EQUIP158">#REF!</definedName>
    <definedName name="EQUIP159">#REF!</definedName>
    <definedName name="EQUIP160">#REF!</definedName>
    <definedName name="EQUIP161">#REF!</definedName>
    <definedName name="EQUIP162">#REF!</definedName>
    <definedName name="EQUIP163">#REF!</definedName>
    <definedName name="EQUIP164">#REF!</definedName>
    <definedName name="EQUIP165">#REF!</definedName>
    <definedName name="EQUIP166">#REF!</definedName>
    <definedName name="EQUIP167">#REF!</definedName>
    <definedName name="EQUIP168">#REF!</definedName>
    <definedName name="EQUIP169">#REF!</definedName>
    <definedName name="EQUIP170">#REF!</definedName>
    <definedName name="EQUIP171">#REF!</definedName>
    <definedName name="EQUIP172">#REF!</definedName>
    <definedName name="EQUIP173">#REF!</definedName>
    <definedName name="EQUIP174">#REF!</definedName>
    <definedName name="EQUIP175">#REF!</definedName>
    <definedName name="EQUIP176">#REF!</definedName>
    <definedName name="EQUIP177">#REF!</definedName>
    <definedName name="EQUIP178">#REF!</definedName>
    <definedName name="EQUIP179">#REF!</definedName>
    <definedName name="EQUIP180">#REF!</definedName>
    <definedName name="EQUIP181">#REF!</definedName>
    <definedName name="EQUIP182">#REF!</definedName>
    <definedName name="EQUIP183">#REF!</definedName>
    <definedName name="EQUIP184">#REF!</definedName>
    <definedName name="EQUIP185">#REF!</definedName>
    <definedName name="EQUIP186">#REF!</definedName>
    <definedName name="EQUIP187">#REF!</definedName>
    <definedName name="EQUIP188">#REF!</definedName>
    <definedName name="EQUIP189">#REF!</definedName>
    <definedName name="EQUIP190">#REF!</definedName>
    <definedName name="EQUIP191">#REF!</definedName>
    <definedName name="EQUIP192">#REF!</definedName>
    <definedName name="EQUIP193">#REF!</definedName>
    <definedName name="EQUIP194">#REF!</definedName>
    <definedName name="EQUIP195">#REF!</definedName>
    <definedName name="EQUIP196">#REF!</definedName>
    <definedName name="EQUIP197">#REF!</definedName>
    <definedName name="EQUIP198">#REF!</definedName>
    <definedName name="EQUIP199">#REF!</definedName>
    <definedName name="EQUIP200">#REF!</definedName>
    <definedName name="EQUIP201">#REF!</definedName>
    <definedName name="EQUIP202">#REF!</definedName>
    <definedName name="EQUIP203">#REF!</definedName>
    <definedName name="EQUIP204">#REF!</definedName>
    <definedName name="EQUIP205">#REF!</definedName>
    <definedName name="EQUIP206">#REF!</definedName>
    <definedName name="equipo">#REF!</definedName>
    <definedName name="EQUIPO_1">#REF!</definedName>
    <definedName name="Equipo_de_soldadura">#REF!</definedName>
    <definedName name="EQUIPOS">#REF!</definedName>
    <definedName name="equiposyherramienta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#N/A</definedName>
    <definedName name="ES">#N/A</definedName>
    <definedName name="ESC">IF(#REF!=9,#REF!,"")</definedName>
    <definedName name="escalafonconvencional">#REF!</definedName>
    <definedName name="ESP">#REF!</definedName>
    <definedName name="ESPECIFICACION">#REF!</definedName>
    <definedName name="Especificación">#REF!</definedName>
    <definedName name="espejo">#REF!</definedName>
    <definedName name="EST10A">#REF!</definedName>
    <definedName name="EST10V1">#REF!</definedName>
    <definedName name="EST11A">#REF!</definedName>
    <definedName name="ESTACA">#REF!</definedName>
    <definedName name="ESTADRED2">#REF!</definedName>
    <definedName name="ESTRAE">#REF!</definedName>
    <definedName name="Estructura">#REF!</definedName>
    <definedName name="ESTRUCTURA_1" localSheetId="0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uco_gl">#REF!</definedName>
    <definedName name="Eternit__8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AVA1">#REF!</definedName>
    <definedName name="EXCAVA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avman">#REF!</definedName>
    <definedName name="excavmanz">#REF!</definedName>
    <definedName name="exCEL">#REF!</definedName>
    <definedName name="exCEL_51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L">#REF!</definedName>
    <definedName name="Extra_Pay">#REF!</definedName>
    <definedName name="EYT6Y">#REF!</definedName>
    <definedName name="fa">#REF!</definedName>
    <definedName name="FABI" localSheetId="0">#N/A</definedName>
    <definedName name="FABI">Scheduled_Payment+Extra_Payment</definedName>
    <definedName name="FABIAN" localSheetId="0">#N/A</definedName>
    <definedName name="FABIAN">IF([0]!Loan_Amount*[0]!Interest_Rate*[0]!Loan_Years*[0]!Loan_Start&gt;0,1,0)</definedName>
    <definedName name="FAC" hidden="1">#REF!</definedName>
    <definedName name="FAC_PRU">#REF!</definedName>
    <definedName name="factor">#REF!</definedName>
    <definedName name="FACTOR_01">#REF!</definedName>
    <definedName name="FactorCostoPotencia">#REF!</definedName>
    <definedName name="FactorMultFinal">#REF!</definedName>
    <definedName name="FactorMultiplicaCalculado">#REF!</definedName>
    <definedName name="FAL" localSheetId="0" hidden="1">{#N/A,#N/A,FALSE,"Hoja1";#N/A,#N/A,FALSE,"Hoja2"}</definedName>
    <definedName name="FAL" hidden="1">{#N/A,#N/A,FALSE,"Hoja1";#N/A,#N/A,FALSE,"Hoja2"}</definedName>
    <definedName name="FALTANTES1">#REF!</definedName>
    <definedName name="fb">#REF!</definedName>
    <definedName name="FD" localSheetId="0">#N/A</definedName>
    <definedName name="FD">#N/A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EB">#REF!</definedName>
    <definedName name="FECH">#REF!</definedName>
    <definedName name="Fecha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L" localSheetId="0" hidden="1">{#N/A,#N/A,FALSE,"Hoja1";#N/A,#N/A,FALSE,"Hoja2"}</definedName>
    <definedName name="FEL" hidden="1">{#N/A,#N/A,FALSE,"Hoja1";#N/A,#N/A,FALSE,"Hoja2"}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ST">#REF!</definedName>
    <definedName name="Festivos">#REF!</definedName>
    <definedName name="ff" localSheetId="0">#N/A</definedName>
    <definedName name="ff">#N/A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#N/A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localSheetId="0" hidden="1">{#N/A,#N/A,TRUE,"1842CWN0"}</definedName>
    <definedName name="fhg_1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A">#REF!</definedName>
    <definedName name="filtrov">#REF!</definedName>
    <definedName name="Fin_de_semana">#REF!</definedName>
    <definedName name="FINANCIACION" localSheetId="0">#N/A</definedName>
    <definedName name="FINANCIACION">#N/A</definedName>
    <definedName name="fk" localSheetId="0">#REF!</definedName>
    <definedName name="fk">#REF!</definedName>
    <definedName name="flq" localSheetId="0">#REF!</definedName>
    <definedName name="flq">#REF!</definedName>
    <definedName name="fm">#REF!</definedName>
    <definedName name="fnic">#REF!</definedName>
    <definedName name="FO">#REF!</definedName>
    <definedName name="FORDESCR">#REF!</definedName>
    <definedName name="form">#REF!</definedName>
    <definedName name="FORMA">#REF!</definedName>
    <definedName name="Formaleta">#REF!</definedName>
    <definedName name="Format">#REF!</definedName>
    <definedName name="FORMOLT">#REF!</definedName>
    <definedName name="formu">#REF!</definedName>
    <definedName name="FORSHE">#REF!</definedName>
    <definedName name="FORUNMIS">#REF!</definedName>
    <definedName name="Fotos" localSheetId="0" hidden="1">{#N/A,#N/A,FALSE,"Hoja1";#N/A,#N/A,FALSE,"Hoja2"}</definedName>
    <definedName name="Fotos" hidden="1">{#N/A,#N/A,FALSE,"Hoja1";#N/A,#N/A,FALSE,"Hoja2"}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tgr">#REF!</definedName>
    <definedName name="ftyru">#REF!</definedName>
    <definedName name="fu" localSheetId="0">#N/A</definedName>
    <definedName name="fu">#N/A</definedName>
    <definedName name="Fub" localSheetId="0">#REF!</definedName>
    <definedName name="Fub">#REF!</definedName>
    <definedName name="Full_Print" localSheetId="0">#REF!</definedName>
    <definedName name="Full_Print">#REF!</definedName>
    <definedName name="Fup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g">#REF!</definedName>
    <definedName name="ga">#REF!</definedName>
    <definedName name="GAJ">#REF!</definedName>
    <definedName name="GALON">#REF!</definedName>
    <definedName name="GastosViajes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>#REF!</definedName>
    <definedName name="Geotex">#REF!</definedName>
    <definedName name="GERENCIA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#N/A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R">#REF!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y">#REF!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huftyu">#REF!</definedName>
    <definedName name="GI" localSheetId="0">#N/A</definedName>
    <definedName name="GI">MATCH(0.01,End_Bal,-1)+1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#N/A</definedName>
    <definedName name="GL">Scheduled_Payment+Extra_Payment</definedName>
    <definedName name="Global" localSheetId="0">#REF!</definedName>
    <definedName name="Global">#REF!</definedName>
    <definedName name="GM">#N/A</definedName>
    <definedName name="gmt" localSheetId="0">#REF!</definedName>
    <definedName name="gmt">#REF!</definedName>
    <definedName name="gn" localSheetId="0">#REF!</definedName>
    <definedName name="gn">#REF!</definedName>
    <definedName name="gnm">#REF!</definedName>
    <definedName name="gñ">#REF!</definedName>
    <definedName name="gp">#REF!</definedName>
    <definedName name="GR10F">#REF!</definedName>
    <definedName name="GR10I">#REF!</definedName>
    <definedName name="GR11F">#REF!</definedName>
    <definedName name="GR11I">#REF!</definedName>
    <definedName name="GR12F">#REF!</definedName>
    <definedName name="GR12I">#REF!</definedName>
    <definedName name="GR1F">#REF!</definedName>
    <definedName name="GR1I">#REF!</definedName>
    <definedName name="GR2F">#REF!</definedName>
    <definedName name="GR2I">#REF!</definedName>
    <definedName name="GR3F">#REF!</definedName>
    <definedName name="GR3I">#REF!</definedName>
    <definedName name="GR4F">#REF!</definedName>
    <definedName name="GR4I">#REF!</definedName>
    <definedName name="GR5F">#REF!</definedName>
    <definedName name="GR5I">#REF!</definedName>
    <definedName name="GR6F">#REF!</definedName>
    <definedName name="GR6I">#REF!</definedName>
    <definedName name="GR7F">#REF!</definedName>
    <definedName name="GR7I">#REF!</definedName>
    <definedName name="GR8F">#REF!</definedName>
    <definedName name="GR8I">#REF!</definedName>
    <definedName name="GR9F">#REF!</definedName>
    <definedName name="GR9I">#REF!</definedName>
    <definedName name="_xlnm.Recorder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VILLA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TYT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DF">#REF!</definedName>
    <definedName name="HEN">#REF!</definedName>
    <definedName name="HEND">#REF!</definedName>
    <definedName name="HENF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#N/A</definedName>
    <definedName name="hh">#N/A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E1">#REF!</definedName>
    <definedName name="hierro60v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fghjj">#REF!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ikhi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#N/A</definedName>
    <definedName name="HK">#N/A</definedName>
    <definedName name="hl" localSheetId="0">#REF!</definedName>
    <definedName name="hl">#REF!</definedName>
    <definedName name="HMEN" localSheetId="0">#REF!</definedName>
    <definedName name="HMEN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D">#REF!</definedName>
    <definedName name="HODF">#REF!</definedName>
    <definedName name="HOJA">#REF!</definedName>
    <definedName name="HOJA1">#REF!</definedName>
    <definedName name="HOJA444" localSheetId="0">#N/A</definedName>
    <definedName name="HOJA444">DATE(YEAR([0]!Loan_Start),MONTH([0]!Loan_Start)+Payment_Number,DAY([0]!Loan_Start))</definedName>
    <definedName name="HON" localSheetId="0">#REF!</definedName>
    <definedName name="HON">#REF!</definedName>
    <definedName name="HONF" localSheetId="0">#REF!</definedName>
    <definedName name="HONF">#REF!</definedName>
    <definedName name="HonoraProfesionales">#REF!</definedName>
    <definedName name="HonoraTecnicos">#REF!</definedName>
    <definedName name="horat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F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#REF!</definedName>
    <definedName name="ic">#REF!</definedName>
    <definedName name="icbf">#REF!</definedName>
    <definedName name="ICSS">#REF!</definedName>
    <definedName name="ID" localSheetId="0">#N/A</definedName>
    <definedName name="ID">#N/A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PolizasConsultoria">#REF!</definedName>
    <definedName name="ImpPolizasObra">#REF!</definedName>
    <definedName name="IMPR">#REF!</definedName>
    <definedName name="IMPRESSION">#REF!</definedName>
    <definedName name="Imprevistos">#REF!</definedName>
    <definedName name="Imprimir_área_IM_1">#REF!</definedName>
    <definedName name="IN">#REF!</definedName>
    <definedName name="incoval" localSheetId="0" hidden="1">{"via1",#N/A,TRUE,"general";"via2",#N/A,TRUE,"general";"via3",#N/A,TRUE,"general"}</definedName>
    <definedName name="incoval" hidden="1">{"via1",#N/A,TRUE,"general";"via2",#N/A,TRUE,"general";"via3",#N/A,TRUE,"general"}</definedName>
    <definedName name="IND">#REF!</definedName>
    <definedName name="INDI">#REF!</definedName>
    <definedName name="INDICE">#REF!</definedName>
    <definedName name="ÍNDICE">#REF!</definedName>
    <definedName name="inf">#REF!</definedName>
    <definedName name="INFG">#REF!</definedName>
    <definedName name="INFORME" localSheetId="0" hidden="1">{#N/A,#N/A,FALSE,"Hoja1";#N/A,#N/A,FALSE,"Hoja2"}</definedName>
    <definedName name="INFORME" hidden="1">{#N/A,#N/A,FALSE,"Hoja1";#N/A,#N/A,FALSE,"Hoja2"}</definedName>
    <definedName name="informe_agosto5_montecz" localSheetId="0" hidden="1">{#N/A,#N/A,FALSE,"Hoja1";#N/A,#N/A,FALSE,"Hoja2"}</definedName>
    <definedName name="informe_agosto5_montecz" hidden="1">{#N/A,#N/A,FALSE,"Hoja1";#N/A,#N/A,FALSE,"Hoja2"}</definedName>
    <definedName name="INICIA">#REF!</definedName>
    <definedName name="Inicio">#REF!</definedName>
    <definedName name="inn">#REF!</definedName>
    <definedName name="INPU">#REF!</definedName>
    <definedName name="INPUT">#REF!</definedName>
    <definedName name="Instalacion">#REF!</definedName>
    <definedName name="instalpasamuro">#REF!</definedName>
    <definedName name="INSUMO" localSheetId="0">VLOOKUP(#REF!,#REF!,2,FALSE)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t">#REF!</definedName>
    <definedName name="Interest_Rate">#REF!</definedName>
    <definedName name="Interruptor_Doble">#REF!</definedName>
    <definedName name="Interruptor_sencillo">#REF!</definedName>
    <definedName name="Interventor">#REF!</definedName>
    <definedName name="INV">#REF!</definedName>
    <definedName name="INV_11">#REF!</definedName>
    <definedName name="Io">#REF!</definedName>
    <definedName name="io0ioprhyi0i90ryi90">#REF!</definedName>
    <definedName name="IOUHH" localSheetId="0">#N/A</definedName>
    <definedName name="IOUHH">#N/A</definedName>
    <definedName name="ipc_2009" localSheetId="0">#REF!</definedName>
    <definedName name="ipc_2009">#REF!</definedName>
    <definedName name="ipc_2010" localSheetId="0">#REF!</definedName>
    <definedName name="ipc_2010">#REF!</definedName>
    <definedName name="ir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">#REF!</definedName>
    <definedName name="ITEM151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0">#REF!</definedName>
    <definedName name="ITEM161">#REF!</definedName>
    <definedName name="ITEM162">#REF!</definedName>
    <definedName name="ITEM163">#REF!</definedName>
    <definedName name="ITEM164">#REF!</definedName>
    <definedName name="ITEM165">#REF!</definedName>
    <definedName name="ITEM166">#REF!</definedName>
    <definedName name="ITEM167">#REF!</definedName>
    <definedName name="ITEM168">#REF!</definedName>
    <definedName name="ITEM169">#REF!</definedName>
    <definedName name="ITEM170">#REF!</definedName>
    <definedName name="ITEM171">#REF!</definedName>
    <definedName name="ITEM172">#REF!</definedName>
    <definedName name="ITEM173">#REF!</definedName>
    <definedName name="ITEM174">#REF!</definedName>
    <definedName name="ITEM175">#REF!</definedName>
    <definedName name="ITEM176">#REF!</definedName>
    <definedName name="ITEM177">#REF!</definedName>
    <definedName name="ITEM178">#REF!</definedName>
    <definedName name="ITEM179">#REF!</definedName>
    <definedName name="ITEM180">#REF!</definedName>
    <definedName name="ITEM181">#REF!</definedName>
    <definedName name="ITEM182">#REF!</definedName>
    <definedName name="ITEM183">#REF!</definedName>
    <definedName name="ITEM184">#REF!</definedName>
    <definedName name="ITEM185">#REF!</definedName>
    <definedName name="ITEM186">#REF!</definedName>
    <definedName name="ITEM187">#REF!</definedName>
    <definedName name="ITEM188">#REF!</definedName>
    <definedName name="ITEM189">#REF!</definedName>
    <definedName name="ITEM190">#REF!</definedName>
    <definedName name="ITEM191">#REF!</definedName>
    <definedName name="ITEM192">#REF!</definedName>
    <definedName name="ITEM193">#REF!</definedName>
    <definedName name="ITEM194">#REF!</definedName>
    <definedName name="ITEM195">#REF!</definedName>
    <definedName name="ITEM196">#REF!</definedName>
    <definedName name="ITEM197">#REF!</definedName>
    <definedName name="ITEM198">#REF!</definedName>
    <definedName name="ITEM199">#REF!</definedName>
    <definedName name="ITEM2">#REF!</definedName>
    <definedName name="ITEM2.10">#REF!</definedName>
    <definedName name="ITEM2.11">#REF!</definedName>
    <definedName name="ITEM2.12">#REF!</definedName>
    <definedName name="ITEM2_133">#REF!</definedName>
    <definedName name="ITEM2_149">#REF!</definedName>
    <definedName name="ITEM2_186">#REF!</definedName>
    <definedName name="ITEM2_187">#REF!</definedName>
    <definedName name="ITEM200">#REF!</definedName>
    <definedName name="ITEM201">#REF!</definedName>
    <definedName name="ITEM202">#REF!</definedName>
    <definedName name="ITEM203">#REF!</definedName>
    <definedName name="ITEM204">#REF!</definedName>
    <definedName name="ITEM205">#REF!</definedName>
    <definedName name="ITEM206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#REF!</definedName>
    <definedName name="IU" localSheetId="0" hidden="1">{"via1",#N/A,TRUE,"general";"via2",#N/A,TRUE,"general";"via3",#N/A,TRUE,"general"}</definedName>
    <definedName name="IU" hidden="1">{"via1",#N/A,TRUE,"general";"via2",#N/A,TRUE,"general";"via3",#N/A,TRUE,"general"}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19%</definedName>
    <definedName name="IVA_UTIL">#REF!</definedName>
    <definedName name="IVAConsultoria">#REF!</definedName>
    <definedName name="IVASobreUtilidad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JKZ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jh">#REF!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hjuh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#N/A</definedName>
    <definedName name="JOHNNY">#N/A</definedName>
    <definedName name="Jornal" localSheetId="0">#REF!</definedName>
    <definedName name="Jorn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localSheetId="0" hidden="1">{#N/A,#N/A,TRUE,"1842CWN0"}</definedName>
    <definedName name="KDL_1" hidden="1">{#N/A,#N/A,TRUE,"1842CWN0"}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 hidden="1">#REF!</definedName>
    <definedName name="KK" hidden="1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#N/A</definedName>
    <definedName name="kl">#N/A</definedName>
    <definedName name="klklk" localSheetId="0">#REF!</definedName>
    <definedName name="klklk">#REF!</definedName>
    <definedName name="kmlmko" localSheetId="0">#REF!</definedName>
    <definedName name="kmlmko">#REF!</definedName>
    <definedName name="kñy">#REF!</definedName>
    <definedName name="KO" hidden="1">#REF!</definedName>
    <definedName name="kol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jujmjikjikiu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>#REF!</definedName>
    <definedName name="L_L">#N/A</definedName>
    <definedName name="Lamina_superboard">#REF!</definedName>
    <definedName name="Last_Row">#N/A</definedName>
    <definedName name="Lavamanos">#REF!</definedName>
    <definedName name="Lechada_juntas">#REF!</definedName>
    <definedName name="LEGALDIRECCION">#REF!</definedName>
    <definedName name="Leo">#REF!</definedName>
    <definedName name="LICITACION">#REF!</definedName>
    <definedName name="LIJA">#REF!</definedName>
    <definedName name="LINEA">#REF!</definedName>
    <definedName name="LISBASE1">#REF!</definedName>
    <definedName name="LISBASE2">#REF!</definedName>
    <definedName name="List_cuadrillas">#REF!</definedName>
    <definedName name="Listado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equi">#REF!</definedName>
    <definedName name="listmat">#REF!</definedName>
    <definedName name="Liston_2x2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#REF!</definedName>
    <definedName name="LLANTAS">#REF!</definedName>
    <definedName name="llenov">#REF!</definedName>
    <definedName name="LLL" localSheetId="0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 localSheetId="0">#REF!,#REF!,#REF!,#REF!,#REF!,#REF!,#REF!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GO" localSheetId="0">#N/A</definedName>
    <definedName name="LOGO">#N/A</definedName>
    <definedName name="logufujn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m">#REF!</definedName>
    <definedName name="M.O" comment="Mano de obra">#REF!</definedName>
    <definedName name="MA">#REF!</definedName>
    <definedName name="mac">#REF!</definedName>
    <definedName name="MACRDEL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0">#REF!</definedName>
    <definedName name="MANO151">#REF!</definedName>
    <definedName name="MANO152">#REF!</definedName>
    <definedName name="MANO153">#REF!</definedName>
    <definedName name="MANO154">#REF!</definedName>
    <definedName name="MANO155">#REF!</definedName>
    <definedName name="MANO156">#REF!</definedName>
    <definedName name="MANO157">#REF!</definedName>
    <definedName name="MANO158">#REF!</definedName>
    <definedName name="MANO159">#REF!</definedName>
    <definedName name="MANO160">#REF!</definedName>
    <definedName name="MANO161">#REF!</definedName>
    <definedName name="MANO162">#REF!</definedName>
    <definedName name="MANO163">#REF!</definedName>
    <definedName name="MANO164">#REF!</definedName>
    <definedName name="MANO165">#REF!</definedName>
    <definedName name="MANO166">#REF!</definedName>
    <definedName name="MANO167">#REF!</definedName>
    <definedName name="MANO168">#REF!</definedName>
    <definedName name="MANO169">#REF!</definedName>
    <definedName name="MANO170">#REF!</definedName>
    <definedName name="MANO171">#REF!</definedName>
    <definedName name="MANO172">#REF!</definedName>
    <definedName name="MANO173">#REF!</definedName>
    <definedName name="MANO174">#REF!</definedName>
    <definedName name="MANO175">#REF!</definedName>
    <definedName name="MANO176">#REF!</definedName>
    <definedName name="MANO177">#REF!</definedName>
    <definedName name="MANO178">#REF!</definedName>
    <definedName name="MANO179">#REF!</definedName>
    <definedName name="MANO180">#REF!</definedName>
    <definedName name="MANO181">#REF!</definedName>
    <definedName name="MANO182">#REF!</definedName>
    <definedName name="MANO183">#REF!</definedName>
    <definedName name="MANO184">#REF!</definedName>
    <definedName name="MANO185">#REF!</definedName>
    <definedName name="MANO186">#REF!</definedName>
    <definedName name="MANO187">#REF!</definedName>
    <definedName name="MANO188">#REF!</definedName>
    <definedName name="MANO189">#REF!</definedName>
    <definedName name="MANO190">#REF!</definedName>
    <definedName name="MANO191">#REF!</definedName>
    <definedName name="MANO192">#REF!</definedName>
    <definedName name="MANO193">#REF!</definedName>
    <definedName name="MANO194">#REF!</definedName>
    <definedName name="MANO195">#REF!</definedName>
    <definedName name="MANO196">#REF!</definedName>
    <definedName name="MANO197">#REF!</definedName>
    <definedName name="MANO198">#REF!</definedName>
    <definedName name="MANO199">#REF!</definedName>
    <definedName name="MANO200">#REF!</definedName>
    <definedName name="MANO201">#REF!</definedName>
    <definedName name="MANO202">#REF!</definedName>
    <definedName name="MANO203">#REF!</definedName>
    <definedName name="MANO204">#REF!</definedName>
    <definedName name="MANO205">#REF!</definedName>
    <definedName name="MANO206">#REF!</definedName>
    <definedName name="MANODEOBRA">#REF!</definedName>
    <definedName name="ManoObra">#REF!</definedName>
    <definedName name="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ared3">#REF!</definedName>
    <definedName name="MAQUINAR">#REF!</definedName>
    <definedName name="Maquinaria">#REF!</definedName>
    <definedName name="MAQUINARIAPESADA">#REF!</definedName>
    <definedName name="mar">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ina">#REF!</definedName>
    <definedName name="Maritimo">#REF!</definedName>
    <definedName name="MARTA" localSheetId="0">#N/A</definedName>
    <definedName name="MARTA">IF([0]!Loan_Amount*[0]!Interest_Rate*[0]!Loan_Years*[0]!Loan_Start&gt;0,1,0)</definedName>
    <definedName name="MARTHA" localSheetId="0">#REF!</definedName>
    <definedName name="MARTHA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ILLA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hidden="1">#REF!</definedName>
    <definedName name="mate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0">#REF!</definedName>
    <definedName name="MATE151">#REF!</definedName>
    <definedName name="MATE152">#REF!</definedName>
    <definedName name="MATE153">#REF!</definedName>
    <definedName name="MATE154">#REF!</definedName>
    <definedName name="MATE155">#REF!</definedName>
    <definedName name="MATE156">#REF!</definedName>
    <definedName name="MATE157">#REF!</definedName>
    <definedName name="MATE158">#REF!</definedName>
    <definedName name="MATE159">#REF!</definedName>
    <definedName name="MATE160">#REF!</definedName>
    <definedName name="MATE161">#REF!</definedName>
    <definedName name="MATE162">#REF!</definedName>
    <definedName name="MATE163">#REF!</definedName>
    <definedName name="MATE164">#REF!</definedName>
    <definedName name="MATE165">#REF!</definedName>
    <definedName name="MATE166">#REF!</definedName>
    <definedName name="MATE167">#REF!</definedName>
    <definedName name="MATE168">#REF!</definedName>
    <definedName name="MATE169">#REF!</definedName>
    <definedName name="MATE170">#REF!</definedName>
    <definedName name="MATE171">#REF!</definedName>
    <definedName name="MATE172">#REF!</definedName>
    <definedName name="MATE173">#REF!</definedName>
    <definedName name="MATE174">#REF!</definedName>
    <definedName name="MATE175">#REF!</definedName>
    <definedName name="MATE176">#REF!</definedName>
    <definedName name="MATE177">#REF!</definedName>
    <definedName name="MATE178">#REF!</definedName>
    <definedName name="MATE179">#REF!</definedName>
    <definedName name="MATE180">#REF!</definedName>
    <definedName name="MATE181">#REF!</definedName>
    <definedName name="MATE182">#REF!</definedName>
    <definedName name="MATE183">#REF!</definedName>
    <definedName name="MATE184">#REF!</definedName>
    <definedName name="MATE185">#REF!</definedName>
    <definedName name="MATE186">#REF!</definedName>
    <definedName name="MATE187">#REF!</definedName>
    <definedName name="MATE188">#REF!</definedName>
    <definedName name="MATE189">#REF!</definedName>
    <definedName name="MATE190">#REF!</definedName>
    <definedName name="MATE191">#REF!</definedName>
    <definedName name="MATE192">#REF!</definedName>
    <definedName name="MATE193">#REF!</definedName>
    <definedName name="MATE194">#REF!</definedName>
    <definedName name="MATE195">#REF!</definedName>
    <definedName name="MATE196">#REF!</definedName>
    <definedName name="MATE197">#REF!</definedName>
    <definedName name="MATE198">#REF!</definedName>
    <definedName name="MATE199">#REF!</definedName>
    <definedName name="MATE200">#REF!</definedName>
    <definedName name="MATE201">#REF!</definedName>
    <definedName name="MATE202">#REF!</definedName>
    <definedName name="MATE203">#REF!</definedName>
    <definedName name="MATE204">#REF!</definedName>
    <definedName name="MATE205">#REF!</definedName>
    <definedName name="MATE206">#REF!</definedName>
    <definedName name="MATER">#REF!</definedName>
    <definedName name="Material_seleccionado">#REF!</definedName>
    <definedName name="materiales">#REF!</definedName>
    <definedName name="MATRIZRICS">#REF!</definedName>
    <definedName name="MAX">#REF!</definedName>
    <definedName name="MAY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o">#REF!</definedName>
    <definedName name="ME">#REF!</definedName>
    <definedName name="MEDFAM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ES">#REF!</definedName>
    <definedName name="MesIn">#REF!</definedName>
    <definedName name="met" localSheetId="0" hidden="1">{#N/A,#N/A,TRUE,"1842CWN0"}</definedName>
    <definedName name="met" hidden="1">{#N/A,#N/A,TRUE,"1842CWN0"}</definedName>
    <definedName name="met_1" localSheetId="0" hidden="1">{#N/A,#N/A,TRUE,"1842CWN0"}</definedName>
    <definedName name="met_1" hidden="1">{#N/A,#N/A,TRUE,"1842CWN0"}</definedName>
    <definedName name="metal" localSheetId="0" hidden="1">{#N/A,#N/A,TRUE,"1842CWN0"}</definedName>
    <definedName name="metal" hidden="1">{#N/A,#N/A,TRUE,"1842CWN0"}</definedName>
    <definedName name="metal_1" localSheetId="0" hidden="1">{#N/A,#N/A,TRUE,"1842CWN0"}</definedName>
    <definedName name="metal_1" hidden="1">{#N/A,#N/A,TRUE,"1842CWN0"}</definedName>
    <definedName name="MEZCLADORA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>#REF!</definedName>
    <definedName name="mhg">#REF!</definedName>
    <definedName name="mht">#REF!</definedName>
    <definedName name="mhy">#REF!</definedName>
    <definedName name="MI" localSheetId="0">#REF!,#REF!,#REF!,#REF!,#REF!,#REF!,#REF!</definedName>
    <definedName name="MI">#REF!,#REF!,#REF!,#REF!,#REF!,#REF!,#REF!</definedName>
    <definedName name="Minimo">#REF!</definedName>
    <definedName name="Mínimo">#REF!</definedName>
    <definedName name="MIO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n">#REF!</definedName>
    <definedName name="mkljlk">#REF!</definedName>
    <definedName name="mku">#REF!</definedName>
    <definedName name="ML" localSheetId="0">#REF!,#REF!,#REF!,#REF!,#REF!,#REF!,#REF!</definedName>
    <definedName name="ML">#REF!,#REF!,#REF!,#REF!,#REF!,#REF!,#REF!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n">#REF!</definedName>
    <definedName name="MO">#REF!</definedName>
    <definedName name="mobra">#REF!</definedName>
    <definedName name="MONTAJE">#REF!</definedName>
    <definedName name="mort4">600000</definedName>
    <definedName name="Mortero_1_10">#REF!</definedName>
    <definedName name="Mortero_1_5">#REF!</definedName>
    <definedName name="Mortero_1_6">#REF!</definedName>
    <definedName name="MOTO">#REF!</definedName>
    <definedName name="motosierra">#REF!</definedName>
    <definedName name="mr">#REF!</definedName>
    <definedName name="MRLART">#REF!</definedName>
    <definedName name="MRSUPDET">#REF!</definedName>
    <definedName name="MTL" hidden="1">#REF!</definedName>
    <definedName name="MU">#REF!</definedName>
    <definedName name="muro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ncy">#REF!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nguno">#REF!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nnnnn">#REF!</definedName>
    <definedName name="NO" localSheetId="0">#N/A</definedName>
    <definedName name="NO">#N/A</definedName>
    <definedName name="NoFacturable" localSheetId="0">#REF!</definedName>
    <definedName name="NoFacturable">#REF!</definedName>
    <definedName name="NOMBRE" localSheetId="0">#REF!</definedName>
    <definedName name="NOMBRE">#REF!</definedName>
    <definedName name="NORDEN">#REF!</definedName>
    <definedName name="Norte">#REF!</definedName>
    <definedName name="NOV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0">#N/A</definedName>
    <definedName name="Number_of_Payments">MATCH(0.01,End_Bal,-1)+1</definedName>
    <definedName name="NUNI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CT">#REF!</definedName>
    <definedName name="oe" hidden="1">#REF!</definedName>
    <definedName name="of">36450</definedName>
    <definedName name="OFI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ERARIO">#REF!</definedName>
    <definedName name="ORD">#REF!</definedName>
    <definedName name="orden" hidden="1">255</definedName>
    <definedName name="OrigenConsultoria">#REF!</definedName>
    <definedName name="OrigenObra">#REF!</definedName>
    <definedName name="ORO">#REF!</definedName>
    <definedName name="os">#REF!</definedName>
    <definedName name="OTR">#REF!</definedName>
    <definedName name="OTRO">#REF!</definedName>
    <definedName name="otros">#REF!</definedName>
    <definedName name="OUT">#REF!</definedName>
    <definedName name="P">#REF!</definedName>
    <definedName name="P_1">#N/A</definedName>
    <definedName name="P_2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e">#REF!</definedName>
    <definedName name="Panel_Led_Plano_de_18w">#REF!</definedName>
    <definedName name="pasamanos">#REF!</definedName>
    <definedName name="PASAMU">#REF!</definedName>
    <definedName name="PATIOS">#REF!</definedName>
    <definedName name="pavimento">#REF!</definedName>
    <definedName name="Pay_Date">#REF!</definedName>
    <definedName name="Pay_Num">#REF!</definedName>
    <definedName name="Payment_Date" localSheetId="0">#N/A</definedName>
    <definedName name="Payment_Date">DATE(YEAR(Loan_Start),MONTH(Loan_Start)+Payment_Number,DAY(Loan_Start))</definedName>
    <definedName name="PAZ" localSheetId="0">#REF!</definedName>
    <definedName name="PAZ">#REF!</definedName>
    <definedName name="PB" localSheetId="0">#REF!</definedName>
    <definedName name="PB">#REF!</definedName>
    <definedName name="PC" localSheetId="0">#REF!</definedName>
    <definedName name="PC">#REF!</definedName>
    <definedName name="PE">#REF!</definedName>
    <definedName name="Pegante_pvc">#REF!</definedName>
    <definedName name="pendiente" hidden="1">#REF!</definedName>
    <definedName name="PEPE" localSheetId="0">#N/A</definedName>
    <definedName name="PEPE">#N/A</definedName>
    <definedName name="PERC3" localSheetId="0">#REF!</definedName>
    <definedName name="PERC3">#REF!</definedName>
    <definedName name="PERFIL_ANGULO_2.5_X_2.5_X_2.44__Cund" localSheetId="0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IODO">#REF!</definedName>
    <definedName name="Periodo1">#REF!</definedName>
    <definedName name="PERIODO2">#REF!</definedName>
    <definedName name="Periodo3">#REF!</definedName>
    <definedName name="Período3">#REF!</definedName>
    <definedName name="Periodo4">#REF!</definedName>
    <definedName name="Periodo5">#REF!</definedName>
    <definedName name="Periodo6">#REF!</definedName>
    <definedName name="Periodod2">#REF!</definedName>
    <definedName name="PERIODOS.SMML">#REF!</definedName>
    <definedName name="PERIODS.SMML">#REF!</definedName>
    <definedName name="PERRD">#REF!</definedName>
    <definedName name="PERSONALLEGAL">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yura">#REF!</definedName>
    <definedName name="Piso">#REF!</definedName>
    <definedName name="PISO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#REF!</definedName>
    <definedName name="placaaere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azAIU">#REF!</definedName>
    <definedName name="Plazo">#REF!</definedName>
    <definedName name="PlazoAIU">#REF!</definedName>
    <definedName name="PlazoEnMeses">#REF!</definedName>
    <definedName name="Plegable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CC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TOTAL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ioflyu">#REF!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0">#REF!</definedName>
    <definedName name="PRECIO151">#REF!</definedName>
    <definedName name="PRECIO152">#REF!</definedName>
    <definedName name="PRECIO153">#REF!</definedName>
    <definedName name="PRECIO154">#REF!</definedName>
    <definedName name="PRECIO155">#REF!</definedName>
    <definedName name="PRECIO156">#REF!</definedName>
    <definedName name="PRECIO157">#REF!</definedName>
    <definedName name="PRECIO158">#REF!</definedName>
    <definedName name="PRECIO159">#REF!</definedName>
    <definedName name="PRECIO160">#REF!</definedName>
    <definedName name="PRECIO161">#REF!</definedName>
    <definedName name="PRECIO162">#REF!</definedName>
    <definedName name="PRECIO163">#REF!</definedName>
    <definedName name="PRECIO164">#REF!</definedName>
    <definedName name="PRECIO165">#REF!</definedName>
    <definedName name="PRECIO166">#REF!</definedName>
    <definedName name="PRECIO167">#REF!</definedName>
    <definedName name="PRECIO168">#REF!</definedName>
    <definedName name="PRECIO169">#REF!</definedName>
    <definedName name="PRECIO170">#REF!</definedName>
    <definedName name="PRECIO171">#REF!</definedName>
    <definedName name="PRECIO172">#REF!</definedName>
    <definedName name="PRECIO173">#REF!</definedName>
    <definedName name="PRECIO174">#REF!</definedName>
    <definedName name="PRECIO175">#REF!</definedName>
    <definedName name="PRECIO176">#REF!</definedName>
    <definedName name="PRECIO177">#REF!</definedName>
    <definedName name="PRECIO178">#REF!</definedName>
    <definedName name="PRECIO179">#REF!</definedName>
    <definedName name="PRECIO180">#REF!</definedName>
    <definedName name="PRECIO181">#REF!</definedName>
    <definedName name="PRECIO182">#REF!</definedName>
    <definedName name="PRECIO183">#REF!</definedName>
    <definedName name="PRECIO184">#REF!</definedName>
    <definedName name="PRECIO185">#REF!</definedName>
    <definedName name="PRECIO186">#REF!</definedName>
    <definedName name="PRECIO187">#REF!</definedName>
    <definedName name="PRECIO188">#REF!</definedName>
    <definedName name="PRECIO189">#REF!</definedName>
    <definedName name="PRECIO190">#REF!</definedName>
    <definedName name="PRECIO191">#REF!</definedName>
    <definedName name="PRECIO192">#REF!</definedName>
    <definedName name="PRECIO193">#REF!</definedName>
    <definedName name="PRECIO194">#REF!</definedName>
    <definedName name="PRECIO195">#REF!</definedName>
    <definedName name="PRECIO196">#REF!</definedName>
    <definedName name="PRECIO197">#REF!</definedName>
    <definedName name="PRECIO198">#REF!</definedName>
    <definedName name="PRECIO199">#REF!</definedName>
    <definedName name="PRECIO200">#REF!</definedName>
    <definedName name="PRECIO201">#REF!</definedName>
    <definedName name="PRECIO202">#REF!</definedName>
    <definedName name="PRECIO203">#REF!</definedName>
    <definedName name="PRECIO204">#REF!</definedName>
    <definedName name="PRECIO205">#REF!</definedName>
    <definedName name="PRECIO206">#REF!</definedName>
    <definedName name="precios">#REF!</definedName>
    <definedName name="PreciosMP">#REF!</definedName>
    <definedName name="PRELIMINAR">#REF!</definedName>
    <definedName name="PREST">#REF!</definedName>
    <definedName name="Prestaciones">#REF!</definedName>
    <definedName name="PrestacionesSeguridadOtros">#REF!</definedName>
    <definedName name="PRESUPUESTADO">#REF!</definedName>
    <definedName name="PRESUPUESTO3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#N/A</definedName>
    <definedName name="Print_Area_Reset">OFFSET(Full_Print,0,0,Last_Row)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n">#REF!</definedName>
    <definedName name="prnf">#REF!</definedName>
    <definedName name="Profesional">#REF!</definedName>
    <definedName name="PrOfic">#REF!</definedName>
    <definedName name="PROG" hidden="1">#REF!</definedName>
    <definedName name="PROGDES">#REF!</definedName>
    <definedName name="programainv" localSheetId="0">#N/A</definedName>
    <definedName name="programainv">#N/A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>#REF!</definedName>
    <definedName name="PROVISIONALES" hidden="1">#REF!</definedName>
    <definedName name="proyeccionespatry">#REF!</definedName>
    <definedName name="prs" localSheetId="0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EBAS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#REF!</definedName>
    <definedName name="PUENTES">#REF!</definedName>
    <definedName name="Puerta_Ventana">#REF!</definedName>
    <definedName name="PUNT">#REF!</definedName>
    <definedName name="Puntilla_x_500gr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">#REF!</definedName>
    <definedName name="QE_T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 localSheetId="0">#N/A</definedName>
    <definedName name="QQQ">DATE(YEAR(Loan_Start),MONTH(Loan_Start)+Payment_Number,DAY(Loan_Start))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#N/A</definedName>
    <definedName name="QWERTY">#N/A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#REF!</definedName>
    <definedName name="RAJON">#REF!</definedName>
    <definedName name="Rana_o_canguro">#REF!</definedName>
    <definedName name="rds">#REF!</definedName>
    <definedName name="rdt5e">#REF!</definedName>
    <definedName name="rdter">#REF!</definedName>
    <definedName name="RE">#N/A</definedName>
    <definedName name="Reajuste1">#REF!</definedName>
    <definedName name="Reajuste2">#REF!</definedName>
    <definedName name="Reajuste3">#REF!</definedName>
    <definedName name="Reajuste4">#REF!</definedName>
    <definedName name="RECEBO">#REF!</definedName>
    <definedName name="RECURSOS">#REF!</definedName>
    <definedName name="RED">#REF!</definedName>
    <definedName name="REG">#REF!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#N/A</definedName>
    <definedName name="REICIO">#N/A</definedName>
    <definedName name="reinicio" localSheetId="0">#N/A</definedName>
    <definedName name="reinicio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0">#REF!</definedName>
    <definedName name="REND151">#REF!</definedName>
    <definedName name="REND152">#REF!</definedName>
    <definedName name="REND153">#REF!</definedName>
    <definedName name="REND154">#REF!</definedName>
    <definedName name="REND155">#REF!</definedName>
    <definedName name="REND156">#REF!</definedName>
    <definedName name="REND157">#REF!</definedName>
    <definedName name="REND158">#REF!</definedName>
    <definedName name="REND159">#REF!</definedName>
    <definedName name="REND160">#REF!</definedName>
    <definedName name="REND161">#REF!</definedName>
    <definedName name="REND162">#REF!</definedName>
    <definedName name="REND163">#REF!</definedName>
    <definedName name="REND164">#REF!</definedName>
    <definedName name="REND165">#REF!</definedName>
    <definedName name="REND166">#REF!</definedName>
    <definedName name="REND167">#REF!</definedName>
    <definedName name="REND168">#REF!</definedName>
    <definedName name="REND169">#REF!</definedName>
    <definedName name="REND170">#REF!</definedName>
    <definedName name="REND171">#REF!</definedName>
    <definedName name="REND172">#REF!</definedName>
    <definedName name="REND173">#REF!</definedName>
    <definedName name="REND174">#REF!</definedName>
    <definedName name="REND175">#REF!</definedName>
    <definedName name="REND176">#REF!</definedName>
    <definedName name="REND177">#REF!</definedName>
    <definedName name="REND178">#REF!</definedName>
    <definedName name="REND179">#REF!</definedName>
    <definedName name="REND180">#REF!</definedName>
    <definedName name="REND181">#REF!</definedName>
    <definedName name="REND182">#REF!</definedName>
    <definedName name="REND183">#REF!</definedName>
    <definedName name="REND184">#REF!</definedName>
    <definedName name="REND185">#REF!</definedName>
    <definedName name="REND186">#REF!</definedName>
    <definedName name="REND187">#REF!</definedName>
    <definedName name="REND188">#REF!</definedName>
    <definedName name="REND189">#REF!</definedName>
    <definedName name="REND190">#REF!</definedName>
    <definedName name="REND191">#REF!</definedName>
    <definedName name="REND192">#REF!</definedName>
    <definedName name="REND193">#REF!</definedName>
    <definedName name="REND194">#REF!</definedName>
    <definedName name="REND195">#REF!</definedName>
    <definedName name="REND196">#REF!</definedName>
    <definedName name="REND197">#REF!</definedName>
    <definedName name="REND198">#REF!</definedName>
    <definedName name="REND199">#REF!</definedName>
    <definedName name="REND200">#REF!</definedName>
    <definedName name="REND201">#REF!</definedName>
    <definedName name="REND202">#REF!</definedName>
    <definedName name="REND203">#REF!</definedName>
    <definedName name="REND204">#REF!</definedName>
    <definedName name="REND205">#REF!</definedName>
    <definedName name="REND206">#REF!</definedName>
    <definedName name="Renoai">#REF!</definedName>
    <definedName name="REPLAN">#REF!</definedName>
    <definedName name="REPROGRAMACION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istenciaconductor">#REF!</definedName>
    <definedName name="resul">#REF!</definedName>
    <definedName name="Retenc">#REF!</definedName>
    <definedName name="RETIROV">#REF!</definedName>
    <definedName name="RETRO">#REF!</definedName>
    <definedName name="retro1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0">#N/A</definedName>
    <definedName name="RICO">IF([0]!Loan_Amount*[0]!Interest_Rate*[0]!Loan_Years*[0]!Loan_Start&gt;0,1,0)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r" localSheetId="0">#N/A</definedName>
    <definedName name="r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0">#N/A</definedName>
    <definedName name="RUTA">DATE(YEAR([0]!Loan_Start),MONTH([0]!Loan_Start)+Payment_Number,DAY([0]!Loan_Start))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#N/A</definedName>
    <definedName name="s">#N/A</definedName>
    <definedName name="SA" localSheetId="0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sasf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larios" localSheetId="0">#N/A</definedName>
    <definedName name="salarios">#N/A</definedName>
    <definedName name="SalMinimo" localSheetId="0">#REF!</definedName>
    <definedName name="SalMinimo">#REF!</definedName>
    <definedName name="SANDRA" localSheetId="0">#REF!</definedName>
    <definedName name="SANDRA">#REF!</definedName>
    <definedName name="SARDINELV">#REF!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">#REF!</definedName>
    <definedName name="seccion1">#REF!</definedName>
    <definedName name="seccion2">#REF!</definedName>
    <definedName name="SECTOR">#REF!</definedName>
    <definedName name="SEG">#REF!</definedName>
    <definedName name="SEGISS">#REF!</definedName>
    <definedName name="SEGUNDO">#REF!</definedName>
    <definedName name="sena">#REF!</definedName>
    <definedName name="SEP">#REF!</definedName>
    <definedName name="SERO" localSheetId="0">#N/A</definedName>
    <definedName name="SERO">#N/A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#N/A</definedName>
    <definedName name="SI">#N/A</definedName>
    <definedName name="SINGOLO" localSheetId="0">#REF!</definedName>
    <definedName name="SINGOLO">#REF!</definedName>
    <definedName name="SINMEDFAM" localSheetId="0">#REF!</definedName>
    <definedName name="SINMEDFAM">#REF!</definedName>
    <definedName name="SISISIS" localSheetId="0">#N/A</definedName>
    <definedName name="SISISIS">#N/A</definedName>
    <definedName name="SJ" localSheetId="0">#REF!</definedName>
    <definedName name="SJ">#REF!</definedName>
    <definedName name="sk" localSheetId="0">#REF!</definedName>
    <definedName name="sk">#REF!</definedName>
    <definedName name="SL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CIAL">#REF!</definedName>
    <definedName name="SOL">#REF!</definedName>
    <definedName name="solado">#REF!</definedName>
    <definedName name="soladov">#REF!</definedName>
    <definedName name="Soldadura">#REF!</definedName>
    <definedName name="solver_adj" localSheetId="0" hidden="1">'FORMULARIO No1'!$L$192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'FORMULARIO No1'!$L$198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'FORMULARIO No1'!$L$198</definedName>
    <definedName name="solver_pre" localSheetId="0" hidden="1">0.000001</definedName>
    <definedName name="solver_rel1" localSheetId="0" hidden="1">2</definedName>
    <definedName name="solver_rhs1" localSheetId="0" hidden="1">'FORMULARIO No1'!$L$199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a">#REF!</definedName>
    <definedName name="ssh">#REF!</definedName>
    <definedName name="sss">#REF!</definedName>
    <definedName name="SSSS" localSheetId="0">#N/A</definedName>
    <definedName name="SSSS">#N/A</definedName>
    <definedName name="sssss" localSheetId="0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0">#N/A</definedName>
    <definedName name="SSSSSSS">IF([0]!Loan_Amount*[0]!Interest_Rate*[0]!Loan_Years*[0]!Loan_Start&gt;0,1,0)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NU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A">#REF!</definedName>
    <definedName name="SUBALIMENTACION">#REF!</definedName>
    <definedName name="SUBBASE">#REF!</definedName>
    <definedName name="SUBESTACIONES">#REF!</definedName>
    <definedName name="SUBPRODUCTOS">#REF!</definedName>
    <definedName name="SUBSALIMENT">#REF!</definedName>
    <definedName name="SUBSIHABITACION">#REF!</definedName>
    <definedName name="SUBSITRANSP">#REF!</definedName>
    <definedName name="SUBTOTALMAT">#REF!</definedName>
    <definedName name="SUBTRANS">#REF!</definedName>
    <definedName name="suma">#REF!</definedName>
    <definedName name="Summary">#REF!</definedName>
    <definedName name="SUP_ART">#REF!</definedName>
    <definedName name="Supervisión">#REF!</definedName>
    <definedName name="sw" localSheetId="0">#N/A</definedName>
    <definedName name="sw">#N/A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A">#REF!</definedName>
    <definedName name="TABLA1">#REF!</definedName>
    <definedName name="tabla2">#REF!</definedName>
    <definedName name="TABLEKP">#REF!</definedName>
    <definedName name="TABLEPRI">#REF!</definedName>
    <definedName name="Tablero_de_24_circutos_trsifasico">#REF!</definedName>
    <definedName name="TANQUE">#REF!</definedName>
    <definedName name="TANQUES">#REF!</definedName>
    <definedName name="TARIFA_DE_ALQUILER">#REF!</definedName>
    <definedName name="Tarifa_km3">#REF!</definedName>
    <definedName name="TARIFAS">#REF!</definedName>
    <definedName name="tasa">#REF!</definedName>
    <definedName name="TB">#REF!</definedName>
    <definedName name="TBANCOS">#REF!</definedName>
    <definedName name="TC">#REF!</definedName>
    <definedName name="TCARGOS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" localSheetId="0">#N/A</definedName>
    <definedName name="TECN">DATE(YEAR([0]!Loan_Start),MONTH([0]!Loan_Start)+Payment_Number,DAY([0]!Loan_Start))</definedName>
    <definedName name="Tecnico" localSheetId="0">#REF!</definedName>
    <definedName name="Tecnico">#REF!</definedName>
    <definedName name="TECNOLOGO" localSheetId="0">#REF!</definedName>
    <definedName name="TECNOLOGO">#REF!</definedName>
    <definedName name="Teja_metalica_arquitectonica_trapez__0_73_3_66">#REF!</definedName>
    <definedName name="TEPS">#REF!</definedName>
    <definedName name="TER" localSheetId="0">#N/A</definedName>
    <definedName name="TER">#N/A</definedName>
    <definedName name="TERM" localSheetId="0">#N/A</definedName>
    <definedName name="TERM">#N/A</definedName>
    <definedName name="TERMINADORA" localSheetId="0">#REF!</definedName>
    <definedName name="TERMINADORA">#REF!</definedName>
    <definedName name="TÉRMINOS" localSheetId="0">#N/A</definedName>
    <definedName name="TÉRMINOS">#N/A</definedName>
    <definedName name="TERR" localSheetId="0">#REF!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_DE_MANTT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i" localSheetId="0">#N/A</definedName>
    <definedName name="titi">IF([0]!Loan_Amount*[0]!Interest_Rate*[0]!Loan_Years*[0]!Loan_Start&gt;0,1,0)</definedName>
    <definedName name="TITO" localSheetId="0">#N/A</definedName>
    <definedName name="TITO">IF(RICO,[0]!Header_Row+[0]!TUPI,[0]!Header_Row)</definedName>
    <definedName name="TITOF" localSheetId="0">#N/A</definedName>
    <definedName name="TITOF">IF(RICO,[0]!Header_Row+[0]!TUPI,[0]!Header_Row)</definedName>
    <definedName name="TITU" localSheetId="0">#REF!</definedName>
    <definedName name="TITU">#REF!</definedName>
    <definedName name="TITULO" localSheetId="0">#REF!</definedName>
    <definedName name="TITULO">#REF!</definedName>
    <definedName name="_xlnm.Print_Titles" localSheetId="0">'FORMULARIO No1'!$3:$9</definedName>
    <definedName name="_xlnm.Print_Titles">#N/A</definedName>
    <definedName name="Títulos_a_imprimir_IM">#REF!</definedName>
    <definedName name="tj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PGENER">#REF!</definedName>
    <definedName name="TOPO">#REF!</definedName>
    <definedName name="TORNILLO_PARA_ESTRUCTURAS_7_X_7_16">#REF!</definedName>
    <definedName name="TORNILLO_PARA_LAMINAS_6_X_1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">#REF!</definedName>
    <definedName name="TOTAL">#REF!</definedName>
    <definedName name="TOTAL__US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#N/A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i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PENSIONES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mite">#REF!</definedName>
    <definedName name="TRANS">#REF!</definedName>
    <definedName name="Transporte">#REF!</definedName>
    <definedName name="Transportes">#REF!</definedName>
    <definedName name="TRAT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y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_Conduit_1_2">#REF!</definedName>
    <definedName name="Tuberia_Conduit_1_EMT">#REF!</definedName>
    <definedName name="TUBERIAS">#REF!</definedName>
    <definedName name="TUBO">#REF!</definedName>
    <definedName name="Tubo_conduit_pvc_1">#REF!</definedName>
    <definedName name="TUPI" localSheetId="0">#N/A</definedName>
    <definedName name="TUPI">MATCH(0.01,[0]!End_Bal,-1)+1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HGUJTY6ROLCFYVTLCF6X">#REF!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53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 localSheetId="0" hidden="1">{"TAB1",#N/A,TRUE,"GENERAL";"TAB2",#N/A,TRUE,"GENERAL";"TAB3",#N/A,TRUE,"GENERAL";"TAB4",#N/A,TRUE,"GENERAL";"TAB5",#N/A,TRUE,"GENERAL"}</definedName>
    <definedName name="TYY" hidden="1">{"TAB1",#N/A,TRUE,"GENERAL";"TAB2",#N/A,TRUE,"GENERAL";"TAB3",#N/A,TRUE,"GENERAL";"TAB4",#N/A,TRUE,"GENERAL";"TAB5",#N/A,TRUE,"GENERAL"}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idad">#REF!</definedName>
    <definedName name="UNIDAD1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0">#REF!</definedName>
    <definedName name="UNIDAD151">#REF!</definedName>
    <definedName name="UNIDAD152">#REF!</definedName>
    <definedName name="UNIDAD153">#REF!</definedName>
    <definedName name="UNIDAD154">#REF!</definedName>
    <definedName name="UNIDAD155">#REF!</definedName>
    <definedName name="UNIDAD156">#REF!</definedName>
    <definedName name="UNIDAD157">#REF!</definedName>
    <definedName name="UNIDAD158">#REF!</definedName>
    <definedName name="UNIDAD159">#REF!</definedName>
    <definedName name="UNIDAD160">#REF!</definedName>
    <definedName name="UNIDAD161">#REF!</definedName>
    <definedName name="UNIDAD162">#REF!</definedName>
    <definedName name="UNIDAD163">#REF!</definedName>
    <definedName name="UNIDAD164">#REF!</definedName>
    <definedName name="UNIDAD165">#REF!</definedName>
    <definedName name="UNIDAD166">#REF!</definedName>
    <definedName name="UNIDAD167">#REF!</definedName>
    <definedName name="UNIDAD168">#REF!</definedName>
    <definedName name="UNIDAD169">#REF!</definedName>
    <definedName name="UNIDAD170">#REF!</definedName>
    <definedName name="UNIDAD171">#REF!</definedName>
    <definedName name="UNIDAD172">#REF!</definedName>
    <definedName name="UNIDAD173">#REF!</definedName>
    <definedName name="UNIDAD174">#REF!</definedName>
    <definedName name="UNIDAD175">#REF!</definedName>
    <definedName name="UNIDAD176">#REF!</definedName>
    <definedName name="UNIDAD177">#REF!</definedName>
    <definedName name="UNIDAD178">#REF!</definedName>
    <definedName name="UNIDAD179">#REF!</definedName>
    <definedName name="UNIDAD180">#REF!</definedName>
    <definedName name="UNIDAD181">#REF!</definedName>
    <definedName name="UNIDAD182">#REF!</definedName>
    <definedName name="UNIDAD183">#REF!</definedName>
    <definedName name="UNIDAD184">#REF!</definedName>
    <definedName name="UNIDAD185">#REF!</definedName>
    <definedName name="UNIDAD186">#REF!</definedName>
    <definedName name="UNIDAD187">#REF!</definedName>
    <definedName name="UNIDAD188">#REF!</definedName>
    <definedName name="UNIDAD189">#REF!</definedName>
    <definedName name="UNIDAD190">#REF!</definedName>
    <definedName name="UNIDAD191">#REF!</definedName>
    <definedName name="UNIDAD192">#REF!</definedName>
    <definedName name="UNIDAD193">#REF!</definedName>
    <definedName name="UNIDAD194">#REF!</definedName>
    <definedName name="UNIDAD195">#REF!</definedName>
    <definedName name="UNIDAD196">#REF!</definedName>
    <definedName name="UNIDAD197">#REF!</definedName>
    <definedName name="UNIDAD198">#REF!</definedName>
    <definedName name="UNIDAD199">#REF!</definedName>
    <definedName name="UNIDAD200">#REF!</definedName>
    <definedName name="UNIDAD201">#REF!</definedName>
    <definedName name="UNIDAD202">#REF!</definedName>
    <definedName name="UNIDAD203">#REF!</definedName>
    <definedName name="UNIDAD204">#REF!</definedName>
    <definedName name="UNIDAD205">#REF!</definedName>
    <definedName name="UNIDAD206">#REF!</definedName>
    <definedName name="UNIDAD521">#REF!</definedName>
    <definedName name="Unidades">#REF!</definedName>
    <definedName name="UNITARIO">#REF!</definedName>
    <definedName name="Unitarios">#REF!</definedName>
    <definedName name="uno" localSheetId="0">#N/A</definedName>
    <definedName name="uno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#N/A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T">#REF!</definedName>
    <definedName name="UTIL">#REF!</definedName>
    <definedName name="Utilidad">#REF!</definedName>
    <definedName name="UtilidadObra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0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T_2012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">#REF!</definedName>
    <definedName name="Val_Km_AOE">20000000</definedName>
    <definedName name="Val_Km_MP">1500000000</definedName>
    <definedName name="Val_Km_REH">2500000000</definedName>
    <definedName name="Val_Km_SEN">80000000</definedName>
    <definedName name="VALDES">#REF!</definedName>
    <definedName name="VALNG">#REF!</definedName>
    <definedName name="VALOR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Consultoria">#REF!</definedName>
    <definedName name="Values_Entered" localSheetId="0">#N/A</definedName>
    <definedName name="Values_Entered">IF(Loan_Amount*Interest_Rate*Loan_Years*Loan_Start&gt;0,1,0)</definedName>
    <definedName name="VAML" localSheetId="0">#REF!</definedName>
    <definedName name="VAML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acion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CJK" localSheetId="0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HICULOS">#REF!</definedName>
    <definedName name="VentaAiu">#REF!</definedName>
    <definedName name="Ventana_de_aluminio">#REF!</definedName>
    <definedName name="VENTANAS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 localSheetId="0" hidden="1">{"via1",#N/A,TRUE,"general";"via2",#N/A,TRUE,"general";"via3",#N/A,TRUE,"general"}</definedName>
    <definedName name="via" hidden="1">{"via1",#N/A,TRUE,"general";"via2",#N/A,TRUE,"general";"via3",#N/A,TRUE,"general"}</definedName>
    <definedName name="Viajes">#REF!</definedName>
    <definedName name="VIAS">#REF!</definedName>
    <definedName name="VIATICOS">#REF!</definedName>
    <definedName name="VIBRA">#REF!</definedName>
    <definedName name="VIBRADOR">#REF!</definedName>
    <definedName name="VIBRO">#REF!</definedName>
    <definedName name="VII">#REF!</definedName>
    <definedName name="villa">#REF!</definedName>
    <definedName name="VJ" localSheetId="0">#REF!,#REF!,#REF!,#REF!,#REF!,#REF!,#REF!</definedName>
    <definedName name="VJ">#REF!,#REF!,#REF!,#REF!,#REF!,#REF!,#REF!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OLQUETA">#REF!</definedName>
    <definedName name="VOY">#REF!</definedName>
    <definedName name="VR_CON_IVA" localSheetId="0">#REF!*(1+#REF!)</definedName>
    <definedName name="VR_CON_IVA">#REF!*(1+#REF!)</definedName>
    <definedName name="VR_SIN_IVA">VLOOKUP(#REF!,#REF!,6,FALSE)</definedName>
    <definedName name="VR_TOT" localSheetId="0">#N/A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IF(ISERROR([0]!______EST8),"",[0]!______EST8)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bgtrt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" localSheetId="0" hidden="1">{"via1",#N/A,TRUE,"general";"via2",#N/A,TRUE,"general";"via3",#N/A,TRUE,"general"}</definedName>
    <definedName name="WD" hidden="1">{"via1",#N/A,TRUE,"general";"via2",#N/A,TRUE,"general";"via3",#N/A,TRUE,"general"}</definedName>
    <definedName name="WDFSDF">#REF!</definedName>
    <definedName name="WE">#N/A</definedName>
    <definedName name="WEF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e">#REF!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orksheetSubTotal">#REF!</definedName>
    <definedName name="WorksheetTot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4." localSheetId="0" hidden="1">{#N/A,#N/A,FALSE,"INVERSION";#N/A,#N/A,FALSE,"CREDITO"}</definedName>
    <definedName name="wrn.ANEXO4." hidden="1">{#N/A,#N/A,FALSE,"INVERSION";#N/A,#N/A,FALSE,"CREDITO"}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civil._.works._1" localSheetId="0" hidden="1">{#N/A,#N/A,TRUE,"1842CWN0"}</definedName>
    <definedName name="wrn.civil._.works._1" hidden="1">{#N/A,#N/A,TRUE,"1842CWN0"}</definedName>
    <definedName name="wrn.credito" localSheetId="0" hidden="1">{#N/A,#N/A,TRUE,"CUADROS-0";#N/A,#N/A,TRUE,"CUADROS-1";#N/A,#N/A,TRUE,"CUADROS-2"}</definedName>
    <definedName name="wrn.credito" hidden="1">{#N/A,#N/A,TRUE,"CUADROS-0";#N/A,#N/A,TRUE,"CUADROS-1";#N/A,#N/A,TRUE,"CUADROS-2"}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0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PROYECCIONES." localSheetId="0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otal" localSheetId="0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SW" localSheetId="0" hidden="1">{#N/A,#N/A,TRUE,"1842CWN0"}</definedName>
    <definedName name="XSW" hidden="1">{#N/A,#N/A,TRUE,"1842CWN0"}</definedName>
    <definedName name="XSW_1" localSheetId="0" hidden="1">{#N/A,#N/A,TRUE,"1842CWN0"}</definedName>
    <definedName name="XSW_1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">#REF!</definedName>
    <definedName name="xxyzabc" localSheetId="0" hidden="1">{"via1",#N/A,TRUE,"general";"via2",#N/A,TRUE,"general";"via3",#N/A,TRUE,"general"}</definedName>
    <definedName name="xxyzabc" hidden="1">{"via1",#N/A,TRUE,"general";"via2",#N/A,TRUE,"general";"via3",#N/A,TRUE,"general"}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W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">#REF!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gbuñgpñyuyu">#REF!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localSheetId="0" hidden="1">#REF!</definedName>
    <definedName name="Z_086A872D_15DF_436A_8459_CE22F6819FF4_.wvu.Rows" hidden="1">#REF!</definedName>
    <definedName name="Z_D55C8B2E_861A_459E_9D09_3AF38A1DE99E_.wvu.Rows" localSheetId="0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apa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0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x" localSheetId="0">#N/A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xzx">#REF!</definedName>
    <definedName name="ZZ" localSheetId="0">#N/A</definedName>
    <definedName name="ZZ">MATCH(0.01,End_Bal,-1)+1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5" i="1" l="1"/>
  <c r="L172" i="1"/>
  <c r="L171" i="1"/>
  <c r="L163" i="1"/>
  <c r="L161" i="1"/>
  <c r="L159" i="1"/>
  <c r="L157" i="1"/>
  <c r="L155" i="1"/>
  <c r="L153" i="1"/>
  <c r="L151" i="1"/>
  <c r="L149" i="1"/>
  <c r="L147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40" i="1" s="1"/>
  <c r="L108" i="1"/>
  <c r="L107" i="1"/>
  <c r="L106" i="1"/>
  <c r="L109" i="1" s="1"/>
  <c r="L141" i="1" s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0" i="1"/>
  <c r="L79" i="1"/>
  <c r="L78" i="1"/>
  <c r="L77" i="1"/>
  <c r="L76" i="1"/>
  <c r="L75" i="1"/>
  <c r="L74" i="1"/>
  <c r="L71" i="1"/>
  <c r="L59" i="1"/>
  <c r="L58" i="1"/>
  <c r="L57" i="1"/>
  <c r="L56" i="1"/>
  <c r="L55" i="1"/>
  <c r="L54" i="1"/>
  <c r="L53" i="1"/>
  <c r="L52" i="1"/>
  <c r="L51" i="1"/>
  <c r="L47" i="1"/>
  <c r="L45" i="1"/>
  <c r="L43" i="1"/>
  <c r="L28" i="1"/>
  <c r="L27" i="1"/>
  <c r="L26" i="1"/>
  <c r="L25" i="1"/>
  <c r="L24" i="1"/>
  <c r="L14" i="1"/>
  <c r="L15" i="1" s="1"/>
  <c r="L17" i="1" s="1"/>
  <c r="L81" i="1" l="1"/>
  <c r="L60" i="1"/>
  <c r="L29" i="1"/>
  <c r="L30" i="1" s="1"/>
  <c r="L31" i="1" s="1"/>
  <c r="L33" i="1" s="1"/>
  <c r="L19" i="1"/>
  <c r="L18" i="1"/>
  <c r="L176" i="1"/>
  <c r="L44" i="1"/>
  <c r="L46" i="1"/>
  <c r="L48" i="1"/>
  <c r="L70" i="1"/>
  <c r="L148" i="1"/>
  <c r="L150" i="1"/>
  <c r="L152" i="1"/>
  <c r="L154" i="1"/>
  <c r="L156" i="1"/>
  <c r="L158" i="1"/>
  <c r="L160" i="1"/>
  <c r="L162" i="1"/>
  <c r="L98" i="1"/>
  <c r="L173" i="1"/>
  <c r="L100" i="1"/>
  <c r="L62" i="1"/>
  <c r="L49" i="1" l="1"/>
  <c r="L101" i="1"/>
  <c r="L164" i="1"/>
  <c r="L165" i="1" s="1"/>
  <c r="L72" i="1"/>
  <c r="L102" i="1" s="1"/>
  <c r="L34" i="1"/>
  <c r="L35" i="1" s="1"/>
  <c r="L63" i="1"/>
  <c r="L64" i="1" s="1"/>
  <c r="L177" i="1"/>
  <c r="L179" i="1" l="1"/>
  <c r="L180" i="1" s="1"/>
  <c r="L183" i="1" s="1"/>
  <c r="L184" i="1" s="1"/>
  <c r="L185" i="1" s="1"/>
  <c r="L194" i="1" s="1"/>
  <c r="N196" i="1" l="1"/>
</calcChain>
</file>

<file path=xl/sharedStrings.xml><?xml version="1.0" encoding="utf-8"?>
<sst xmlns="http://schemas.openxmlformats.org/spreadsheetml/2006/main" count="544" uniqueCount="300">
  <si>
    <t>INSTITUTO NACIONAL DE VIAS</t>
  </si>
  <si>
    <t>DIRECCION TECNICA</t>
  </si>
  <si>
    <t>LICITACIÓN PÚBLICA</t>
  </si>
  <si>
    <t>GESTION VIAL INTEGRAL DE LAS CARRETERAS LOS ALPES - MADRID - BOGOTÁ, TRAMO 5008A Y VARIANTE DE MADRID, TRAMO 50CNG, EN EL DEPARTAMENTO DE CUNDINAMARCA</t>
  </si>
  <si>
    <t>PROPUESTA ECONOMICA</t>
  </si>
  <si>
    <t>FORMULARIO 1</t>
  </si>
  <si>
    <t>MANTENIMIENTO RUTINARIO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</si>
  <si>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</si>
  <si>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</si>
  <si>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</si>
  <si>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</si>
  <si>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</si>
  <si>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</si>
  <si>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</si>
  <si>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</si>
  <si>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MR GVI</t>
  </si>
  <si>
    <t>MANUAL DE GESTIÓN VIAL INTEGRAL Y APÉNDICE A</t>
  </si>
  <si>
    <t>MES</t>
  </si>
  <si>
    <t>VALOR BÁSICO MANTENIMIENTO RUTINARIO</t>
  </si>
  <si>
    <r>
      <t>PROVISIÓN PARA FRENTE ADICIONAL Y/O AJUSTES POR CAMBIO DE VIGENCIA</t>
    </r>
    <r>
      <rPr>
        <b/>
        <sz val="12"/>
        <color rgb="FFFF0000"/>
        <rFont val="Artifakt Element Book"/>
        <family val="2"/>
      </rPr>
      <t xml:space="preserve"> (NO MODIFICAR)</t>
    </r>
  </si>
  <si>
    <t>VALOR BÁSICO MANTENIMIENTO RUTINARIO, INCLUYE PROVISIÓN</t>
  </si>
  <si>
    <t>VALOR IVA 19% MANTENIMIENTO RUTINARIO</t>
  </si>
  <si>
    <t>TOTAL MANTENIMIENTO RUTINARIO (MR)</t>
  </si>
  <si>
    <t>SERVICIOS DE ATENCIÓN AL USUARIO</t>
  </si>
  <si>
    <t>No. De EQUIPOS
(1)</t>
  </si>
  <si>
    <t>CANTIDAD
(2)</t>
  </si>
  <si>
    <t>VALOR UNITARIO
(3)</t>
  </si>
  <si>
    <t xml:space="preserve">VALOR TOTAL
(1)*(2)*(3)                                </t>
  </si>
  <si>
    <t>AMBULANCIA TIPO TAB</t>
  </si>
  <si>
    <t>GRÚA LIVIANA TIPO CAMA BAJA (CAPACIDAD MÍNIMA 4.5 TON)</t>
  </si>
  <si>
    <t>GRÚA PARA MOVILIZAR VEHÍCULOS TIPO PESADO (GRÚA TIPO GANCHO) 30TN COMO MINIMO</t>
  </si>
  <si>
    <t xml:space="preserve">CARRO TALLER </t>
  </si>
  <si>
    <t>*OFICINA CENTRO DE ATENCION DE SERVICIOS AL USUARIO</t>
  </si>
  <si>
    <t>SUBTOTAL</t>
  </si>
  <si>
    <t>COSTOS INDIRECTOS (10%)</t>
  </si>
  <si>
    <t>SUBTOTAL INCLUYENDO COSTOS INDIRECTOS</t>
  </si>
  <si>
    <r>
      <t xml:space="preserve">PROVISIÓN PARA FRENTE ADICIONAL Y/O AJUSTES POR CAMBIO DE VIGENCIA </t>
    </r>
    <r>
      <rPr>
        <b/>
        <sz val="12"/>
        <color rgb="FFFF0000"/>
        <rFont val="Artifakt Element Book"/>
        <family val="2"/>
      </rPr>
      <t>(NO MODIFICAR)</t>
    </r>
  </si>
  <si>
    <t>SUBTOTAL BÁSICO SERVICIOS DE ATENCIÓN AL USUARIO, INCLUYE PROVISIÓN</t>
  </si>
  <si>
    <t>VALOR IVA 19% SERVICIOS DE ATENCIÓN AL USUARIO</t>
  </si>
  <si>
    <t>TOTAL SERVICIOS DE ATENCIÓN AL USUARIO (SAU)</t>
  </si>
  <si>
    <t>OBRAS</t>
  </si>
  <si>
    <t>MANTENIMIENTO PERÍODICO</t>
  </si>
  <si>
    <t>CÓDIGO DE AJUSTE ICOCIV</t>
  </si>
  <si>
    <t>GENERAL</t>
  </si>
  <si>
    <t>PARTICULAR</t>
  </si>
  <si>
    <t>BASES, SUBBASES Y AFIRMADOS</t>
  </si>
  <si>
    <t>310.1</t>
  </si>
  <si>
    <t>CONFORMACIÓN DE LA CALZADA EXISTENTE</t>
  </si>
  <si>
    <t>m2</t>
  </si>
  <si>
    <t>311.1</t>
  </si>
  <si>
    <t>AFIRMADO</t>
  </si>
  <si>
    <t>m3</t>
  </si>
  <si>
    <t>320.1</t>
  </si>
  <si>
    <t>SUBBASE GRANULAR CLASE A</t>
  </si>
  <si>
    <t>320.4</t>
  </si>
  <si>
    <t xml:space="preserve">SUBBASE GRANULAR CLASE A PARA BACHEO </t>
  </si>
  <si>
    <t>330.1</t>
  </si>
  <si>
    <t>BASE GRANULAR CLASE A</t>
  </si>
  <si>
    <t>330.4</t>
  </si>
  <si>
    <t xml:space="preserve">BASE GRANULAR CLASE A PARA BACHEO </t>
  </si>
  <si>
    <t>Subtotal</t>
  </si>
  <si>
    <t>PAVIMENTOS ASFÁLTICOS</t>
  </si>
  <si>
    <t>420.1</t>
  </si>
  <si>
    <t>420-22</t>
  </si>
  <si>
    <t>RIEGO DE IMPRIMACIÓN CON EMULSIÓN ASFÁLTICA CRL - 40</t>
  </si>
  <si>
    <t>420.2</t>
  </si>
  <si>
    <t>RIEGO DE IMPRIMACIÓN CON EMULSIÓN ASFÁLTICA CRL - 57</t>
  </si>
  <si>
    <t>421.1</t>
  </si>
  <si>
    <t>421-22</t>
  </si>
  <si>
    <t>RIEGO DE LIGA CON EMULSIÓN ASFÁLTICA CRR-60</t>
  </si>
  <si>
    <t>450.1P</t>
  </si>
  <si>
    <t>450P</t>
  </si>
  <si>
    <t xml:space="preserve">MEZCLA DENSA EN CALIENTE TIPO MDC-19 </t>
  </si>
  <si>
    <t>450.2P</t>
  </si>
  <si>
    <t>MEZCLA DENSA EN CALIENTE TIPO MDC-25</t>
  </si>
  <si>
    <t>450.3P</t>
  </si>
  <si>
    <t xml:space="preserve">MEZCLA EN CALIENTE PARA BACHEO MSC-25    </t>
  </si>
  <si>
    <t>460.1P</t>
  </si>
  <si>
    <t>460P</t>
  </si>
  <si>
    <t>FRESADO DE PAVIMENTO ASFALTICO</t>
  </si>
  <si>
    <t>465.1</t>
  </si>
  <si>
    <t>465-22</t>
  </si>
  <si>
    <t xml:space="preserve">EXCAVACION PARA REPARACION DE PAVIMENTO ASFALTICO EXISTENTE INCLUYENDO EL CORTE Y LA REMOCIÓN DE LAS CAPAS ASFÁLTICAS Y DE LAS SUBYACANTES        </t>
  </si>
  <si>
    <t>465.2</t>
  </si>
  <si>
    <t>EXCAVACIÓN PARA LA REPARACIÓN DE PAVIMENTO ASFALTICO EXISTENTE EXCLUYENDO EL CORTE Y LA REMOCIÓN DE LAS CAPAS ASFALTICAS</t>
  </si>
  <si>
    <t>PAVIMENTOS EN CONCRETO</t>
  </si>
  <si>
    <t>500.2</t>
  </si>
  <si>
    <t>500-22</t>
  </si>
  <si>
    <t>PAVIMENTO DE CONCRETO HIDRÁULICO DE FRAGUADO RÁPIDO (FAST TRACK)</t>
  </si>
  <si>
    <t>BÁSICO OBRAS DE MANTENIMIENTO PERÍODICO</t>
  </si>
  <si>
    <t>REHABILITACIÓN</t>
  </si>
  <si>
    <t>320-22</t>
  </si>
  <si>
    <t>330-22</t>
  </si>
  <si>
    <t>MEZCLA DENSA EN CALIENTE TIPO MDC-19</t>
  </si>
  <si>
    <t xml:space="preserve">FRESADO DE PAVIMENTO ASFÁLTICO </t>
  </si>
  <si>
    <t>EXCAVACIÓN PARA REPARACIÓN DE PAVIMENTO ASFÁLTICO EXISTENTE INCLUYENDO EL CORTE Y LA  REMOCIÓN DE LAS CAPAS ASFÁLTICAS Y DE LAS SUBYACENTES.</t>
  </si>
  <si>
    <t>466.1</t>
  </si>
  <si>
    <t>466-22</t>
  </si>
  <si>
    <t>SELLO DE GRIETAS EN PAVIMENTO ASFALTICO SIN RUTEO</t>
  </si>
  <si>
    <t>m</t>
  </si>
  <si>
    <t>ESTRUCTURAS Y DRENAJES</t>
  </si>
  <si>
    <t>600.2.1</t>
  </si>
  <si>
    <t>600-22</t>
  </si>
  <si>
    <t>EXCAVACIONES VARIAS EN ROCA EN SECO</t>
  </si>
  <si>
    <t>600.2.2</t>
  </si>
  <si>
    <t>EXCAVACIONES VARIAS EN ROCA BAJO AGUA</t>
  </si>
  <si>
    <t>600.2.3</t>
  </si>
  <si>
    <t>EXCAVACIONES VARIAS EN MATERIAL COMUN EN SECO</t>
  </si>
  <si>
    <t>600.2.4</t>
  </si>
  <si>
    <t>EXCAVACIONES VARIAS EN MATERIAL COMÚN BAJO AGUA</t>
  </si>
  <si>
    <t>610.1</t>
  </si>
  <si>
    <t>610-22</t>
  </si>
  <si>
    <t>RELLENOS PARA ESTRUCTURAS CON SUELO</t>
  </si>
  <si>
    <t>610.2</t>
  </si>
  <si>
    <t>RELLENOS PARA ESTRUCTURAS CON RECEBO</t>
  </si>
  <si>
    <t>630.1</t>
  </si>
  <si>
    <t>630-22</t>
  </si>
  <si>
    <t>CONCRETO CLASE REFORZADO f'c = 28 Mpa</t>
  </si>
  <si>
    <t>630.3</t>
  </si>
  <si>
    <t>CONCRETO CLASE REFORZADO f'c = 21 Mpa</t>
  </si>
  <si>
    <t>5P</t>
  </si>
  <si>
    <t>SUMINISTRO E INSTALACION DE BOLSACRETOS RESISTENCIA 14 MPa</t>
  </si>
  <si>
    <t>640.1</t>
  </si>
  <si>
    <t>640-22</t>
  </si>
  <si>
    <t>ACERO DE REFUERZO Fy = 420 Mpa</t>
  </si>
  <si>
    <t>kg</t>
  </si>
  <si>
    <t>671.1</t>
  </si>
  <si>
    <t>671-22</t>
  </si>
  <si>
    <t>CUNETA DE CONCRETO VACIADA IN SITU; NO INCLUYE LA CONFORMACION DE LA SUPERFICIE DE APOYO (CONCRETO f'c = 21MPa)</t>
  </si>
  <si>
    <t>673.1</t>
  </si>
  <si>
    <t>673-22</t>
  </si>
  <si>
    <t>GEOTEXTIL TIPO NO TEJIDO</t>
  </si>
  <si>
    <t>673.2</t>
  </si>
  <si>
    <t>MATERIAL GRANULAR DRENANTE</t>
  </si>
  <si>
    <t>674.2</t>
  </si>
  <si>
    <t>674-22</t>
  </si>
  <si>
    <t>DREN HORIZONTAL DE LONGITUD MAYOR A DIEZ (10) METROS.</t>
  </si>
  <si>
    <t>681.1</t>
  </si>
  <si>
    <t>681-22</t>
  </si>
  <si>
    <t>GAVIONES DE MALLA DE ALAMBRE DE ACERO ENTRELAZADO CLASE 1: RECUBRIMIENTO DE ZINC (GALVANIZADO)</t>
  </si>
  <si>
    <t>TRANSPORTES</t>
  </si>
  <si>
    <t>900.2</t>
  </si>
  <si>
    <t>900-22</t>
  </si>
  <si>
    <t>TRANSPORTE DE MATERIALES PROVENIENTES DE LA EXCAVACIÓN DE LA EXPLANACIÓN, CANALES Y PRÉSTAMOS PARA DISTANCIAS MAYORES DE MIL METROS (1000 M), MEDIDO A PARTIR DE CIEN METROS (100 m)</t>
  </si>
  <si>
    <t>m3-km</t>
  </si>
  <si>
    <t>BÁSICO OBRAS DE REHABILITACIÓN</t>
  </si>
  <si>
    <t>SITIOS CRÍTICOS</t>
  </si>
  <si>
    <t>PRELIMINARES Y EXPLANACIONES</t>
  </si>
  <si>
    <t>201.7</t>
  </si>
  <si>
    <t>201-22</t>
  </si>
  <si>
    <t xml:space="preserve">DEMOLICION ESTRUCTURAS </t>
  </si>
  <si>
    <t>210.2.1</t>
  </si>
  <si>
    <t>210-22</t>
  </si>
  <si>
    <t>EXCAVACION EN ROCA DE LA EXPLANACION Y CANALES</t>
  </si>
  <si>
    <t>210.2.2</t>
  </si>
  <si>
    <t>EXCAVACION EN MATERIAL COMÚN DE LA EXPLANACION Y CANALES</t>
  </si>
  <si>
    <t xml:space="preserve">EXCAVACIONES VARIAS EN ROCA EN SECO         </t>
  </si>
  <si>
    <t>m³</t>
  </si>
  <si>
    <t xml:space="preserve">EXCAVACIONES VARIAS EN MATERIAL COMUN EN SECO         </t>
  </si>
  <si>
    <t>610.3</t>
  </si>
  <si>
    <t>RELLENO PARA ESTRUCTURAS CON MATERIAL GRANULAR TIPO SBG-50</t>
  </si>
  <si>
    <t>621.1.1P</t>
  </si>
  <si>
    <t>621P</t>
  </si>
  <si>
    <t>PILOTE DE CONCRETO VACIADO IN SITU DE DIÁMETRO 0,80 M,  (NO INCLUYE ACERO DE REFUERZO)</t>
  </si>
  <si>
    <t>621.1.2P</t>
  </si>
  <si>
    <t>PILOTE DE CONCRETO VACIADO IN SITU DE DIÁMETRO 1,00 M,  (NO INCLUYE ACERO DE REFUERZO)</t>
  </si>
  <si>
    <t>621.1.3P</t>
  </si>
  <si>
    <t>PILOTE DE CONCRETO VACIADO IN SITU DE DIÁMETRO 1,20 M,  (NO INCLUYE ACERO DE REFUERZO)</t>
  </si>
  <si>
    <t>621.1.4P</t>
  </si>
  <si>
    <t>PILOTE DE CONCRETO VACIADO IN SITU DE DIÁMETRO 1,50 M,  (NO INCLUYE ACERO DE REFUERZO)</t>
  </si>
  <si>
    <t>623.1</t>
  </si>
  <si>
    <t>623-22</t>
  </si>
  <si>
    <t>ANCLAJES ACTIVOS TENSIONADOS A 30 TON, LONGITUD VARIABLE, CONFORMADO POR CUATRO TORONES DE 1/2", LECHADA (A/C = 0.40 - 0.45)</t>
  </si>
  <si>
    <t>CONCRETO CLASE REFORZADO;  f'c= 28 MPa</t>
  </si>
  <si>
    <t>630.2</t>
  </si>
  <si>
    <t>CONCRETO CLASE REFORZADO;  f'c= 24,5 MPa</t>
  </si>
  <si>
    <t>CONCRETO CLASE REFORZADO;  f'c= 21 MPa</t>
  </si>
  <si>
    <t>630.5</t>
  </si>
  <si>
    <t>CONCRETO CLASE SIMPLE;  f'c= 14 MPa (CICLÓPEO)</t>
  </si>
  <si>
    <t>630.1P</t>
  </si>
  <si>
    <t>630P</t>
  </si>
  <si>
    <t>CONCRETO LANZADO f¨c 21 MPA</t>
  </si>
  <si>
    <t>ACERO DE REFUERZO Fy = 420 MPa</t>
  </si>
  <si>
    <t>641.1</t>
  </si>
  <si>
    <t>641-22</t>
  </si>
  <si>
    <t>ACERO DE PREESFUERZO</t>
  </si>
  <si>
    <t>tf-m</t>
  </si>
  <si>
    <t>661.1</t>
  </si>
  <si>
    <t>661-22</t>
  </si>
  <si>
    <t>TUBERÍA DE CONCRETO REFORZADO CLASE III, DE 900 mm DE DIÁMETRO INTERIOR</t>
  </si>
  <si>
    <t>663.1</t>
  </si>
  <si>
    <t>663-22</t>
  </si>
  <si>
    <t>Tubería de plástico según norma NTC 3722 de diámetro 4" (TUBERÍA PARA FILTRO PVC PERFORADA DIÁMETRO 100 MM)</t>
  </si>
  <si>
    <t>670.3</t>
  </si>
  <si>
    <t>670-22</t>
  </si>
  <si>
    <t>DISIPADORES DE ENERGÍA Y SEDIMENTADORES EN GAVIONES DE ALAMBRE DE ACERO ENTRELAZADO CLASE 3: RECUBRIMIENTO DE ZINC (GALVANIZADO) Y PVC</t>
  </si>
  <si>
    <t>670.5</t>
  </si>
  <si>
    <t>DISIPADORES DE ENERGÍA Y SEDIMENTADORES EN CONCRETO CICLOPEO</t>
  </si>
  <si>
    <t>CUNETA DE CONCRETO VACIADA IN SITU; NO INCLUYE LA CONFORMACIÓN DE LA SUPERFICIE DE APOYO. (CONCRETO f´c 21 MPa)</t>
  </si>
  <si>
    <t>671.3</t>
  </si>
  <si>
    <t>CUNETA DE CONCRETO VACIADA IN SITU; INCLUYE LA CONFORMACIÓN DE LA SUPERFICIE DE APOYO. (CONCRETO f´c 21 MPa)</t>
  </si>
  <si>
    <t>673.3</t>
  </si>
  <si>
    <t>MATERIAL DE COBERTURA TIPO SUBBASE</t>
  </si>
  <si>
    <t xml:space="preserve">DREN HORIZONTAL DE LONGITUD MAYOR A DIEZ (10) METROS </t>
  </si>
  <si>
    <t>GAVIONES DE MALLA DE ALAMBRE DE ACERO ENTRELAZADO CLASE 1; RECUBRIMIENTO DE ZINC (GALVANIZADO)</t>
  </si>
  <si>
    <t>681.3</t>
  </si>
  <si>
    <t>GAVIÓN DE MALLA DE ALAMBRE DE ACERO ENTRELAZADO  CLASE 3; RECUBRIMIENTO DE ZINC (GALVANIZADO) Y PVC</t>
  </si>
  <si>
    <t>BÁSICO OBRAS DE SITIOS CRÍTICOS</t>
  </si>
  <si>
    <t>SEÑALIZACIÓN Y SEGURIDA VIAL</t>
  </si>
  <si>
    <t>700.1</t>
  </si>
  <si>
    <t>700-22</t>
  </si>
  <si>
    <t>LÍNEA DE DEMARCACIÓN CON PINTURA EN FRIO</t>
  </si>
  <si>
    <t>700.2</t>
  </si>
  <si>
    <t>LINEA DE DEMARCACION CON RESINA TERMOPLASTICA</t>
  </si>
  <si>
    <t>700.3</t>
  </si>
  <si>
    <t>MARCA VIAL CON PINTURA EN FRIO</t>
  </si>
  <si>
    <t>700.4</t>
  </si>
  <si>
    <t>MARCA VIAL CON RESINA TERMOPLÁSTICA.</t>
  </si>
  <si>
    <t>701.1</t>
  </si>
  <si>
    <t>701-22</t>
  </si>
  <si>
    <t>TACHA REFLECTIVA (BIDIRECCIONAL TIPO A)</t>
  </si>
  <si>
    <t>Und</t>
  </si>
  <si>
    <t>703.1.3</t>
  </si>
  <si>
    <t>703-22</t>
  </si>
  <si>
    <t>TACHA ELECTRÓNICA SOLAR AUTÓNOMA CON ESPIGO TIPO E (Tacha retrorreflectiva bidireccional, de 
dos (2) colores)</t>
  </si>
  <si>
    <t>710.1.1</t>
  </si>
  <si>
    <t>710-22</t>
  </si>
  <si>
    <t>SUMINISTRO E INSTALACIÓN DE SEÑAL VERTICAL DE TRÁNSITO TIPO SP, SR Y SI DE 75 CM X 75 CM CON LAMINA RETRORREFLECTIVA TIPO IX O SUPERIOR</t>
  </si>
  <si>
    <t>710.1.2</t>
  </si>
  <si>
    <t xml:space="preserve">SUMINISTRO E INSTALACIÓN DE SEÑAL DELINEADOR DE CURVA HORIZONTAL CON LAMINA ACERO GALVANIZADO RETROREFLECTIVA 60X 75 CM </t>
  </si>
  <si>
    <t>710.1.3</t>
  </si>
  <si>
    <t>SUMINISTRO E INSTALACIÓN DE SEÑAL VERTICAL DE TRÁNSITO TIPO SP, SR Y SI 90 x 90 CM CON LAMINA RETROREFLECTIVA TIPO XI</t>
  </si>
  <si>
    <t>710.1.4</t>
  </si>
  <si>
    <t>SUMINSITRO E INSTALACIÓN DE SEÑAL SI-05 Y SI-06 CON LAMINA RETRORREFLECTIVA TIPO IX O SUPERIOR</t>
  </si>
  <si>
    <t>710.1.5</t>
  </si>
  <si>
    <t>SEÑAL VERTICAL DE TRANSITO TIPO SI-04 (POSTES DE REFERENCIA), CON LAMINA RETRORREFLECTIVA TIPO IV. (1,25m X 0,45m)</t>
  </si>
  <si>
    <t>710.2</t>
  </si>
  <si>
    <t>SEÑAL VERTICAL DE TRANSITO TIPO INFORMATIVA TURÍSTICA ST (RECTANGULAR O EN FORMA DE FLECHA). CON LAMINA RETRORREFLECTIVA TIPO IV.</t>
  </si>
  <si>
    <t>730.1.1P</t>
  </si>
  <si>
    <t>730P</t>
  </si>
  <si>
    <t>SUMINISTRO E INSTALACIÓN DE DEFENSAS METÁLICAS EN SUPERFICIES DIFERENTES A ROCA O CONCRETO RÍGIDO, CON SUS RESPECTIVOS POSTES, TORNILLERÍA, SEPARADORES Y SECCIONES FINALES</t>
  </si>
  <si>
    <t>730.1.2P</t>
  </si>
  <si>
    <t>SUMINISTRO E INSTALACIÓN DE DEFENSAS METÁLICAS EN ROCA O EN CONCRETO RÍGIDO, CON SUS RESPECTIVOS POSTES, TORNILLERÍA, SEPARADORES Y SECCIONES FINALES</t>
  </si>
  <si>
    <t>730.2</t>
  </si>
  <si>
    <t>730-22</t>
  </si>
  <si>
    <t>TERMINAL DE BARRERA EN FORMA DE U</t>
  </si>
  <si>
    <t>740.1</t>
  </si>
  <si>
    <t>740-22</t>
  </si>
  <si>
    <t>CAPTAFARO</t>
  </si>
  <si>
    <t>750.1P</t>
  </si>
  <si>
    <t>Manual de Señalización Vial Vigente</t>
  </si>
  <si>
    <t>SUMINISTRO E INSTALACIÓN DE ESTOPEROLES</t>
  </si>
  <si>
    <t>BÁSICO OBRAS DE SEÑALIZACIÓN Y SEGURIDA VIAL</t>
  </si>
  <si>
    <t>ATENCIÓN DE EMERGENCIAS</t>
  </si>
  <si>
    <t>211.1</t>
  </si>
  <si>
    <t>211-20</t>
  </si>
  <si>
    <t>REMOCION DE DERRUMBES</t>
  </si>
  <si>
    <t>210.2.1P</t>
  </si>
  <si>
    <t>210P</t>
  </si>
  <si>
    <t>DEMOLICION DE ROCA PROVENIENTE DE DERRUMBES</t>
  </si>
  <si>
    <t>900.3</t>
  </si>
  <si>
    <t>TRANSPORTE DE MATERIALES PROVENIENTES DE DERRUMBES, MEDIDO A APARTIR DE CIEN METROS (100 m)</t>
  </si>
  <si>
    <t>m³-km</t>
  </si>
  <si>
    <t>BÁSICO OBRAS DE ATENCIÓN DE EMERGENCIAS</t>
  </si>
  <si>
    <t>TOTAL BÁSICO DE OBRAS (A)</t>
  </si>
  <si>
    <t>SUBTOTAL OBRAS (C) = A</t>
  </si>
  <si>
    <t>PROVISIÓN PARA AJUSTES (D)</t>
  </si>
  <si>
    <t>NO MODIFICAR</t>
  </si>
  <si>
    <t xml:space="preserve">PROVISIÓN PARA JORNADAS DE TRABAJO 24 HORAS DIARIAS 7 DÍAS DE LA SEMANA (E) </t>
  </si>
  <si>
    <t>VALOR BÁSICO DEL CONTRATO, INCLUYE OBRAS COMPLEMENTARIAS Y AJUSTES (F) = C + D + E</t>
  </si>
  <si>
    <t>VALOR IVA (19% SOBRE UTILIDAD DE LA OBRA) (G)</t>
  </si>
  <si>
    <t>VALOR OBRAS (INCLUYE IVA) (H) = F + G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</si>
  <si>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 (I)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</si>
  <si>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 (J)</t>
  </si>
  <si>
    <t>Especificacion Particular</t>
  </si>
  <si>
    <t>TOTAL REVISIÓN, AJUSTE Y/O ACTUALIZACIÓN Y/O MODIFICACIÓN Y/O COMPLEMENTACIÓN DE LOS ESTUDIOS Y DISEÑOS Y/O ELABORACION DEL CÁLCULO DE LA ESTRUCTURA DEL PAVIMENTO Y/O CÁLCULOS ESTRUCTURALES Y/O DE OBRAS REQUERIDAS PARA GARANTIZAR LA ESTABILIDAD DE LA INFRAESTRUCTURA VIAL (K) = I + J</t>
  </si>
  <si>
    <t>GESTIÓN SOCIAL Y/O AMBIENTAL. INCLUYE PAGA (INCLUYE IVA) (M)</t>
  </si>
  <si>
    <t>PROVISIÓN PARA OBRAS COMPLEMENTARIAS Y/O ADICIONALES (INCLUYE IVA) (N)</t>
  </si>
  <si>
    <t>VALOR TOTAL GVI = MR + SAU + H + K + L + M + N</t>
  </si>
  <si>
    <r>
      <rPr>
        <b/>
        <sz val="12"/>
        <rFont val="Artifakt Element Book"/>
        <family val="2"/>
      </rPr>
      <t>NOTA 1:</t>
    </r>
    <r>
      <rPr>
        <sz val="12"/>
        <rFont val="Artifakt Element Book"/>
        <family val="2"/>
      </rPr>
      <t xml:space="preserve">Teniendo en cuenta el Manual de Señalización Vial - Dispositivos uniformes para la Regulación del Tránsito en Calles, Carreteras y Ciclorrutas de Colombia,    adoptado mediante Resolución No.20243040045005 DE 2024 del Ministerio de Transporte, se aclara que el aparte de SEÑALIZACIÓN se debe ajustar  a todo su contenido,  esta señalización debe colocarse desde la órden de iniciación del contrato.					</t>
    </r>
  </si>
  <si>
    <t>PORCENTAJE</t>
  </si>
  <si>
    <r>
      <rPr>
        <b/>
        <sz val="12"/>
        <rFont val="Artifakt Element Book"/>
        <family val="2"/>
      </rPr>
      <t>NOTA 2:</t>
    </r>
    <r>
      <rPr>
        <sz val="12"/>
        <rFont val="Artifakt Element Book"/>
        <family val="2"/>
      </rPr>
      <t xml:space="preserve">El control de tráfico temporal (controladores de trafico) y la señalización provisional necesarios para la ejecución de las obras será por cuenta y riesgo del contratista. </t>
    </r>
  </si>
  <si>
    <t>ADMINISTRACION</t>
  </si>
  <si>
    <t>A=</t>
  </si>
  <si>
    <r>
      <rPr>
        <b/>
        <sz val="12"/>
        <rFont val="Artifakt Element Book"/>
        <family val="2"/>
      </rPr>
      <t>NOTA 3:</t>
    </r>
    <r>
      <rPr>
        <sz val="12"/>
        <rFont val="Artifakt Element Book"/>
        <family val="2"/>
      </rPr>
      <t xml:space="preserve">  Se debe tener en cuenta que el PRECIO UNITARIO incluye el valor de A.I.U. </t>
    </r>
  </si>
  <si>
    <t>IMPREVISTO</t>
  </si>
  <si>
    <t>I=</t>
  </si>
  <si>
    <r>
      <rPr>
        <b/>
        <sz val="12"/>
        <rFont val="Artifakt Element Book"/>
        <family val="2"/>
      </rPr>
      <t>NOTA 4:</t>
    </r>
    <r>
      <rPr>
        <sz val="12"/>
        <rFont val="Artifakt Element Book"/>
        <family val="2"/>
      </rPr>
      <t xml:space="preserve"> El A.I.U y su discriminación deben estar en porcentaje (%). </t>
    </r>
  </si>
  <si>
    <t>UTILIDAD</t>
  </si>
  <si>
    <t>U=</t>
  </si>
  <si>
    <r>
      <rPr>
        <b/>
        <sz val="12"/>
        <rFont val="Artifakt Element Book"/>
        <family val="2"/>
      </rPr>
      <t>NOTA 5:</t>
    </r>
    <r>
      <rPr>
        <sz val="12"/>
        <rFont val="Artifakt Element Book"/>
        <family val="2"/>
      </rPr>
      <t xml:space="preserve">  Cuando la fracción decimal del peso sea  igual o superior a 5 se aproximara por exceso al número entero siguiente del peso y cuando la fracción decimal del peso sea inferior a 5 se aproximará por defecto al número entero del peso. </t>
    </r>
  </si>
  <si>
    <t>TOTAL A.I.U</t>
  </si>
  <si>
    <t>A.I.U.=</t>
  </si>
  <si>
    <r>
      <rPr>
        <b/>
        <sz val="12"/>
        <rFont val="Artifakt Element Book"/>
        <family val="2"/>
      </rPr>
      <t>NOTA 6:</t>
    </r>
    <r>
      <rPr>
        <sz val="12"/>
        <rFont val="Artifakt Element Book"/>
        <family val="2"/>
      </rPr>
      <t xml:space="preserve"> Los valores que aparecen fijos e inmodificables no podrán alterarse, de lo contrario, será causal de rechazo de la propuesta que hace parte integral del presente proceso, conforme al numeral 1.15 del pliego de condiciones.</t>
    </r>
  </si>
  <si>
    <t>NOTA 6: Los valores que aparecen fijos e inmodificables no podrán alterarse, de lo contrario, será causal de rechazo de la propuesta que hace parte integral del presente proceso, conforme al numeral 1.15 del pliego de condiciones.</t>
  </si>
  <si>
    <r>
      <rPr>
        <b/>
        <sz val="12"/>
        <rFont val="Artifakt Element Book"/>
        <family val="2"/>
      </rPr>
      <t xml:space="preserve">NOTA 7: </t>
    </r>
    <r>
      <rPr>
        <sz val="12"/>
        <rFont val="Artifakt Element Book"/>
        <family val="2"/>
      </rPr>
      <t>Para efectos de evaluación, la entidad tendrá en cuenta el valor de la oferta económica presentada por los oferentes.</t>
    </r>
  </si>
  <si>
    <r>
      <rPr>
        <b/>
        <sz val="12"/>
        <rFont val="Artifakt Element Book"/>
        <family val="2"/>
      </rPr>
      <t xml:space="preserve">NOTA 8: </t>
    </r>
    <r>
      <rPr>
        <sz val="12"/>
        <rFont val="Artifakt Element Book"/>
        <family val="2"/>
      </rPr>
      <t>El contrato se adjudicará por el valor del presupuesto oficial.</t>
    </r>
  </si>
  <si>
    <r>
      <t xml:space="preserve">NOTA 9: </t>
    </r>
    <r>
      <rPr>
        <sz val="12"/>
        <rFont val="Artifakt Element Book"/>
        <family val="2"/>
      </rPr>
      <t>La entidad durante la suscripción de contrato, incluirá en el ítem de “PROVISIÓN PARA OBRAS COMPLEMENTARIAS Y/O ADICIONALES (INCLUYE IVA) (B)” el valor restante entre el valor total del Presupuesto Oficial y el Valor de la oferta económica del adjudicatario.</t>
    </r>
  </si>
  <si>
    <t>JUAN DIEGO HOYOS CEBALLOS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</si>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</sst>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$&quot;* #,##0_-;\-&quot;$&quot;* #,##0_-;_-&quot;$&quot;* &quot;-&quot;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(&quot;$&quot;\ * #,##0.00_);_(&quot;$&quot;\ * \(#,##0.00\);_(&quot;$&quot;\ * &quot;-&quot;??_);_(@_)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-[$$-240A]* #,##0.00_-;\-[$$-240A]* #,##0.00_-;_-[$$-240A]* &quot;-&quot;??_-;_-@_-"/>
    <numFmt numFmtId="174" formatCode="0#.00\ \L\t"/>
    <numFmt numFmtId="175" formatCode="_ [$$-240A]\ * #,##0.00_ ;_ [$$-240A]\ * \-#,##0.00_ ;_ [$$-240A]\ * &quot;-&quot;??_ ;_ @_ "/>
    <numFmt numFmtId="176" formatCode="0.000%"/>
  </numFmts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tifakt Element Book"/>
      <family val="2"/>
    </font>
    <font>
      <u/>
      <sz val="10"/>
      <color indexed="12"/>
      <name val="Arial"/>
      <family val="2"/>
    </font>
    <font>
      <u/>
      <sz val="10"/>
      <color indexed="12"/>
      <name val="Artifakt Element Book"/>
      <family val="2"/>
    </font>
    <font>
      <b/>
      <sz val="11"/>
      <name val="Artifakt Element Book"/>
      <family val="2"/>
    </font>
    <font>
      <b/>
      <sz val="11"/>
      <color theme="0"/>
      <name val="Artifakt Element Book"/>
      <family val="2"/>
    </font>
    <font>
      <b/>
      <sz val="16"/>
      <name val="Artifakt Element Book"/>
      <family val="2"/>
    </font>
    <font>
      <sz val="10"/>
      <name val="Arial"/>
      <family val="2"/>
    </font>
    <font>
      <b/>
      <sz val="12"/>
      <name val="Artifakt Element Book"/>
      <family val="2"/>
    </font>
    <font>
      <sz val="12"/>
      <name val="Artifakt Element Book"/>
      <family val="2"/>
    </font>
    <font>
      <b/>
      <sz val="12"/>
      <color rgb="FFFF0000"/>
      <name val="Artifakt Element Book"/>
      <family val="2"/>
    </font>
    <font>
      <b/>
      <sz val="18"/>
      <color theme="0"/>
      <name val="Artifakt Element Book"/>
      <family val="2"/>
    </font>
    <font>
      <sz val="8"/>
      <name val="Artifakt Element Book"/>
      <family val="2"/>
    </font>
    <font>
      <sz val="10"/>
      <name val="Artifakt Element Book"/>
      <family val="2"/>
    </font>
    <font>
      <b/>
      <sz val="18"/>
      <name val="Artifakt Element Book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7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174" fontId="8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4" applyFont="1"/>
    <xf numFmtId="0" fontId="4" fillId="0" borderId="0" xfId="5" applyFont="1" applyAlignment="1" applyProtection="1"/>
    <xf numFmtId="1" fontId="2" fillId="0" borderId="0" xfId="4" applyNumberFormat="1" applyFont="1"/>
    <xf numFmtId="0" fontId="2" fillId="0" borderId="0" xfId="4" applyFont="1" applyAlignment="1">
      <alignment horizontal="center"/>
    </xf>
    <xf numFmtId="0" fontId="2" fillId="0" borderId="1" xfId="4" applyFont="1" applyBorder="1"/>
    <xf numFmtId="0" fontId="2" fillId="0" borderId="2" xfId="4" applyFont="1" applyBorder="1"/>
    <xf numFmtId="1" fontId="2" fillId="0" borderId="2" xfId="4" applyNumberFormat="1" applyFont="1" applyBorder="1"/>
    <xf numFmtId="0" fontId="2" fillId="0" borderId="2" xfId="4" applyFont="1" applyBorder="1" applyAlignment="1">
      <alignment horizontal="center"/>
    </xf>
    <xf numFmtId="0" fontId="2" fillId="0" borderId="3" xfId="4" applyFont="1" applyBorder="1"/>
    <xf numFmtId="0" fontId="2" fillId="0" borderId="4" xfId="4" applyFont="1" applyBorder="1"/>
    <xf numFmtId="0" fontId="2" fillId="0" borderId="8" xfId="4" applyFont="1" applyBorder="1"/>
    <xf numFmtId="0" fontId="5" fillId="0" borderId="9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5" fillId="0" borderId="10" xfId="6" applyFont="1" applyBorder="1" applyAlignment="1">
      <alignment horizontal="center"/>
    </xf>
    <xf numFmtId="1" fontId="5" fillId="0" borderId="0" xfId="6" applyNumberFormat="1" applyFont="1" applyAlignment="1">
      <alignment horizontal="center"/>
    </xf>
    <xf numFmtId="10" fontId="7" fillId="0" borderId="0" xfId="4" applyNumberFormat="1" applyFont="1"/>
    <xf numFmtId="0" fontId="10" fillId="0" borderId="4" xfId="4" applyFont="1" applyBorder="1"/>
    <xf numFmtId="0" fontId="10" fillId="0" borderId="14" xfId="7" applyFont="1" applyBorder="1" applyAlignment="1">
      <alignment horizontal="center" vertical="center"/>
    </xf>
    <xf numFmtId="0" fontId="10" fillId="0" borderId="17" xfId="7" applyFont="1" applyBorder="1" applyAlignment="1">
      <alignment horizontal="left" vertical="center" wrapText="1" indent="1"/>
    </xf>
    <xf numFmtId="0" fontId="10" fillId="0" borderId="17" xfId="7" applyFont="1" applyBorder="1" applyAlignment="1">
      <alignment horizontal="center" vertical="center"/>
    </xf>
    <xf numFmtId="4" fontId="10" fillId="0" borderId="17" xfId="8" applyNumberFormat="1" applyFont="1" applyFill="1" applyBorder="1" applyAlignment="1" applyProtection="1">
      <alignment horizontal="center" vertical="center" wrapText="1"/>
    </xf>
    <xf numFmtId="167" fontId="10" fillId="0" borderId="17" xfId="9" applyNumberFormat="1" applyFont="1" applyFill="1" applyBorder="1" applyAlignment="1" applyProtection="1">
      <alignment horizontal="right" vertical="center" wrapText="1"/>
    </xf>
    <xf numFmtId="167" fontId="10" fillId="0" borderId="18" xfId="9" applyNumberFormat="1" applyFont="1" applyFill="1" applyBorder="1" applyAlignment="1" applyProtection="1">
      <alignment horizontal="right" vertical="center" wrapText="1"/>
    </xf>
    <xf numFmtId="0" fontId="10" fillId="0" borderId="8" xfId="4" applyFont="1" applyBorder="1"/>
    <xf numFmtId="10" fontId="10" fillId="0" borderId="0" xfId="3" applyNumberFormat="1" applyFont="1" applyAlignment="1">
      <alignment horizontal="center" vertical="center"/>
    </xf>
    <xf numFmtId="164" fontId="10" fillId="0" borderId="0" xfId="2" applyFont="1" applyAlignment="1">
      <alignment horizontal="center" vertical="center"/>
    </xf>
    <xf numFmtId="0" fontId="10" fillId="0" borderId="0" xfId="4" applyFont="1"/>
    <xf numFmtId="167" fontId="10" fillId="0" borderId="30" xfId="9" applyNumberFormat="1" applyFont="1" applyFill="1" applyBorder="1" applyAlignment="1" applyProtection="1">
      <alignment horizontal="right" vertical="center" wrapText="1"/>
    </xf>
    <xf numFmtId="168" fontId="10" fillId="4" borderId="24" xfId="8" applyNumberFormat="1" applyFont="1" applyFill="1" applyBorder="1" applyAlignment="1" applyProtection="1">
      <alignment horizontal="right" vertical="center"/>
    </xf>
    <xf numFmtId="168" fontId="9" fillId="0" borderId="24" xfId="8" applyNumberFormat="1" applyFont="1" applyFill="1" applyBorder="1" applyAlignment="1" applyProtection="1">
      <alignment horizontal="right" vertical="center"/>
    </xf>
    <xf numFmtId="0" fontId="9" fillId="5" borderId="11" xfId="7" applyFont="1" applyFill="1" applyBorder="1" applyAlignment="1">
      <alignment horizontal="left" vertical="center" indent="2"/>
    </xf>
    <xf numFmtId="0" fontId="10" fillId="5" borderId="12" xfId="7" applyFont="1" applyFill="1" applyBorder="1" applyAlignment="1">
      <alignment horizontal="center" vertical="center"/>
    </xf>
    <xf numFmtId="1" fontId="10" fillId="5" borderId="12" xfId="7" applyNumberFormat="1" applyFont="1" applyFill="1" applyBorder="1" applyAlignment="1">
      <alignment horizontal="center" vertical="center"/>
    </xf>
    <xf numFmtId="168" fontId="9" fillId="5" borderId="34" xfId="8" applyNumberFormat="1" applyFont="1" applyFill="1" applyBorder="1" applyAlignment="1" applyProtection="1">
      <alignment horizontal="right" vertical="center"/>
    </xf>
    <xf numFmtId="9" fontId="10" fillId="0" borderId="0" xfId="10" applyFont="1"/>
    <xf numFmtId="0" fontId="10" fillId="0" borderId="35" xfId="7" applyFont="1" applyBorder="1" applyAlignment="1">
      <alignment horizontal="center" vertical="center"/>
    </xf>
    <xf numFmtId="2" fontId="10" fillId="0" borderId="36" xfId="7" applyNumberFormat="1" applyFont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/>
    </xf>
    <xf numFmtId="169" fontId="10" fillId="6" borderId="36" xfId="1" applyFont="1" applyFill="1" applyBorder="1" applyAlignment="1">
      <alignment horizontal="center" vertical="center"/>
    </xf>
    <xf numFmtId="0" fontId="10" fillId="0" borderId="39" xfId="7" applyFont="1" applyBorder="1" applyAlignment="1">
      <alignment horizontal="center" vertical="center"/>
    </xf>
    <xf numFmtId="2" fontId="10" fillId="0" borderId="40" xfId="7" applyNumberFormat="1" applyFont="1" applyBorder="1" applyAlignment="1">
      <alignment horizontal="center" vertical="center" wrapText="1"/>
    </xf>
    <xf numFmtId="0" fontId="10" fillId="6" borderId="41" xfId="0" applyFont="1" applyFill="1" applyBorder="1" applyAlignment="1">
      <alignment horizontal="center" vertical="center"/>
    </xf>
    <xf numFmtId="169" fontId="10" fillId="6" borderId="41" xfId="1" applyFont="1" applyFill="1" applyBorder="1" applyAlignment="1">
      <alignment horizontal="center" vertical="center"/>
    </xf>
    <xf numFmtId="168" fontId="9" fillId="0" borderId="30" xfId="8" applyNumberFormat="1" applyFont="1" applyFill="1" applyBorder="1" applyAlignment="1" applyProtection="1">
      <alignment horizontal="right" vertical="center"/>
    </xf>
    <xf numFmtId="168" fontId="10" fillId="0" borderId="38" xfId="8" applyNumberFormat="1" applyFont="1" applyFill="1" applyBorder="1" applyAlignment="1" applyProtection="1">
      <alignment horizontal="right" vertical="center"/>
    </xf>
    <xf numFmtId="168" fontId="9" fillId="0" borderId="38" xfId="8" applyNumberFormat="1" applyFont="1" applyFill="1" applyBorder="1" applyAlignment="1" applyProtection="1">
      <alignment horizontal="right" vertical="center"/>
    </xf>
    <xf numFmtId="0" fontId="9" fillId="5" borderId="45" xfId="7" applyFont="1" applyFill="1" applyBorder="1" applyAlignment="1">
      <alignment horizontal="left" vertical="center" indent="2"/>
    </xf>
    <xf numFmtId="0" fontId="10" fillId="5" borderId="46" xfId="7" applyFont="1" applyFill="1" applyBorder="1" applyAlignment="1">
      <alignment horizontal="center" vertical="center"/>
    </xf>
    <xf numFmtId="1" fontId="10" fillId="5" borderId="46" xfId="7" applyNumberFormat="1" applyFont="1" applyFill="1" applyBorder="1" applyAlignment="1">
      <alignment horizontal="center" vertical="center"/>
    </xf>
    <xf numFmtId="168" fontId="9" fillId="5" borderId="48" xfId="8" applyNumberFormat="1" applyFont="1" applyFill="1" applyBorder="1" applyAlignment="1" applyProtection="1">
      <alignment horizontal="right" vertical="center"/>
    </xf>
    <xf numFmtId="0" fontId="9" fillId="0" borderId="40" xfId="7" applyFont="1" applyBorder="1" applyAlignment="1">
      <alignment horizontal="center" vertical="center" wrapText="1"/>
    </xf>
    <xf numFmtId="0" fontId="9" fillId="9" borderId="5" xfId="7" applyFont="1" applyFill="1" applyBorder="1" applyAlignment="1">
      <alignment vertical="center"/>
    </xf>
    <xf numFmtId="0" fontId="9" fillId="9" borderId="6" xfId="7" applyFont="1" applyFill="1" applyBorder="1" applyAlignment="1">
      <alignment vertical="center"/>
    </xf>
    <xf numFmtId="1" fontId="9" fillId="9" borderId="6" xfId="7" applyNumberFormat="1" applyFont="1" applyFill="1" applyBorder="1" applyAlignment="1">
      <alignment vertical="center"/>
    </xf>
    <xf numFmtId="0" fontId="9" fillId="9" borderId="7" xfId="7" applyFont="1" applyFill="1" applyBorder="1" applyAlignment="1">
      <alignment vertical="center"/>
    </xf>
    <xf numFmtId="0" fontId="10" fillId="0" borderId="0" xfId="4" applyFont="1" applyAlignment="1">
      <alignment horizontal="center" vertical="center"/>
    </xf>
    <xf numFmtId="1" fontId="10" fillId="0" borderId="17" xfId="7" applyNumberFormat="1" applyFont="1" applyBorder="1" applyAlignment="1">
      <alignment horizontal="center" vertical="center"/>
    </xf>
    <xf numFmtId="2" fontId="10" fillId="0" borderId="17" xfId="7" applyNumberFormat="1" applyFont="1" applyBorder="1" applyAlignment="1">
      <alignment horizontal="center" vertical="center"/>
    </xf>
    <xf numFmtId="0" fontId="10" fillId="0" borderId="17" xfId="7" applyFont="1" applyBorder="1" applyAlignment="1">
      <alignment horizontal="left" vertical="center"/>
    </xf>
    <xf numFmtId="1" fontId="10" fillId="0" borderId="17" xfId="7" applyNumberFormat="1" applyFont="1" applyBorder="1" applyAlignment="1">
      <alignment horizontal="left" vertical="center" wrapText="1"/>
    </xf>
    <xf numFmtId="0" fontId="10" fillId="0" borderId="36" xfId="7" applyFont="1" applyBorder="1" applyAlignment="1">
      <alignment horizontal="center" vertical="center"/>
    </xf>
    <xf numFmtId="4" fontId="10" fillId="0" borderId="36" xfId="8" applyNumberFormat="1" applyFont="1" applyFill="1" applyBorder="1" applyAlignment="1" applyProtection="1">
      <alignment horizontal="center" vertical="center" wrapText="1"/>
    </xf>
    <xf numFmtId="167" fontId="10" fillId="0" borderId="36" xfId="9" applyNumberFormat="1" applyFont="1" applyFill="1" applyBorder="1" applyAlignment="1" applyProtection="1">
      <alignment horizontal="right" vertical="center" wrapText="1"/>
    </xf>
    <xf numFmtId="167" fontId="10" fillId="0" borderId="38" xfId="9" applyNumberFormat="1" applyFont="1" applyFill="1" applyBorder="1" applyAlignment="1" applyProtection="1">
      <alignment horizontal="right" vertical="center" wrapText="1"/>
    </xf>
    <xf numFmtId="167" fontId="10" fillId="0" borderId="0" xfId="4" applyNumberFormat="1" applyFont="1" applyAlignment="1">
      <alignment horizontal="center" vertical="center"/>
    </xf>
    <xf numFmtId="2" fontId="10" fillId="0" borderId="36" xfId="7" applyNumberFormat="1" applyFont="1" applyBorder="1" applyAlignment="1">
      <alignment horizontal="center" vertical="center"/>
    </xf>
    <xf numFmtId="1" fontId="10" fillId="0" borderId="36" xfId="7" applyNumberFormat="1" applyFont="1" applyBorder="1" applyAlignment="1">
      <alignment horizontal="center" vertical="center"/>
    </xf>
    <xf numFmtId="0" fontId="10" fillId="0" borderId="36" xfId="7" applyFont="1" applyBorder="1" applyAlignment="1">
      <alignment horizontal="left" vertical="center"/>
    </xf>
    <xf numFmtId="0" fontId="10" fillId="0" borderId="36" xfId="7" applyFont="1" applyBorder="1" applyAlignment="1">
      <alignment horizontal="left" vertical="center" wrapText="1"/>
    </xf>
    <xf numFmtId="2" fontId="10" fillId="0" borderId="40" xfId="7" applyNumberFormat="1" applyFont="1" applyBorder="1" applyAlignment="1">
      <alignment horizontal="center" vertical="center"/>
    </xf>
    <xf numFmtId="1" fontId="10" fillId="0" borderId="40" xfId="7" applyNumberFormat="1" applyFont="1" applyBorder="1" applyAlignment="1">
      <alignment horizontal="center" vertical="center"/>
    </xf>
    <xf numFmtId="0" fontId="10" fillId="0" borderId="40" xfId="7" applyFont="1" applyBorder="1" applyAlignment="1">
      <alignment horizontal="left" vertical="center"/>
    </xf>
    <xf numFmtId="0" fontId="10" fillId="0" borderId="40" xfId="7" applyFont="1" applyBorder="1" applyAlignment="1">
      <alignment horizontal="left" vertical="center" wrapText="1"/>
    </xf>
    <xf numFmtId="0" fontId="10" fillId="0" borderId="40" xfId="7" applyFont="1" applyBorder="1" applyAlignment="1">
      <alignment horizontal="center" vertical="center"/>
    </xf>
    <xf numFmtId="4" fontId="10" fillId="0" borderId="40" xfId="8" applyNumberFormat="1" applyFont="1" applyFill="1" applyBorder="1" applyAlignment="1" applyProtection="1">
      <alignment horizontal="center" vertical="center" wrapText="1"/>
    </xf>
    <xf numFmtId="167" fontId="10" fillId="0" borderId="40" xfId="9" applyNumberFormat="1" applyFont="1" applyFill="1" applyBorder="1" applyAlignment="1" applyProtection="1">
      <alignment horizontal="right" vertical="center" wrapText="1"/>
    </xf>
    <xf numFmtId="167" fontId="10" fillId="0" borderId="49" xfId="9" applyNumberFormat="1" applyFont="1" applyFill="1" applyBorder="1" applyAlignment="1" applyProtection="1">
      <alignment horizontal="right" vertical="center" wrapText="1"/>
    </xf>
    <xf numFmtId="0" fontId="10" fillId="3" borderId="45" xfId="7" applyFont="1" applyFill="1" applyBorder="1" applyAlignment="1">
      <alignment horizontal="left" vertical="center"/>
    </xf>
    <xf numFmtId="0" fontId="10" fillId="3" borderId="46" xfId="7" applyFont="1" applyFill="1" applyBorder="1" applyAlignment="1">
      <alignment horizontal="center" vertical="center"/>
    </xf>
    <xf numFmtId="1" fontId="10" fillId="3" borderId="46" xfId="7" applyNumberFormat="1" applyFont="1" applyFill="1" applyBorder="1" applyAlignment="1">
      <alignment horizontal="center" vertical="center"/>
    </xf>
    <xf numFmtId="0" fontId="10" fillId="3" borderId="46" xfId="7" applyFont="1" applyFill="1" applyBorder="1" applyAlignment="1">
      <alignment horizontal="left" vertical="center" wrapText="1"/>
    </xf>
    <xf numFmtId="0" fontId="10" fillId="3" borderId="46" xfId="7" applyFont="1" applyFill="1" applyBorder="1" applyAlignment="1">
      <alignment horizontal="center" vertical="center" wrapText="1"/>
    </xf>
    <xf numFmtId="4" fontId="10" fillId="3" borderId="46" xfId="8" applyNumberFormat="1" applyFont="1" applyFill="1" applyBorder="1" applyAlignment="1" applyProtection="1">
      <alignment vertical="center" wrapText="1"/>
    </xf>
    <xf numFmtId="167" fontId="2" fillId="3" borderId="47" xfId="9" applyNumberFormat="1" applyFont="1" applyFill="1" applyBorder="1" applyAlignment="1" applyProtection="1">
      <alignment horizontal="right" vertical="center" wrapText="1" indent="2"/>
    </xf>
    <xf numFmtId="168" fontId="9" fillId="0" borderId="50" xfId="8" applyNumberFormat="1" applyFont="1" applyFill="1" applyBorder="1" applyAlignment="1" applyProtection="1">
      <alignment horizontal="right" vertical="center"/>
    </xf>
    <xf numFmtId="0" fontId="10" fillId="0" borderId="51" xfId="7" applyFont="1" applyBorder="1" applyAlignment="1">
      <alignment horizontal="center" vertical="center"/>
    </xf>
    <xf numFmtId="2" fontId="10" fillId="0" borderId="52" xfId="7" applyNumberFormat="1" applyFont="1" applyBorder="1" applyAlignment="1">
      <alignment horizontal="center" vertical="center"/>
    </xf>
    <xf numFmtId="1" fontId="10" fillId="0" borderId="52" xfId="7" applyNumberFormat="1" applyFont="1" applyBorder="1" applyAlignment="1">
      <alignment horizontal="center" vertical="center"/>
    </xf>
    <xf numFmtId="0" fontId="10" fillId="0" borderId="52" xfId="7" applyFont="1" applyBorder="1" applyAlignment="1">
      <alignment horizontal="left" vertical="center"/>
    </xf>
    <xf numFmtId="1" fontId="10" fillId="0" borderId="52" xfId="7" applyNumberFormat="1" applyFont="1" applyBorder="1" applyAlignment="1">
      <alignment horizontal="left" vertical="center" wrapText="1"/>
    </xf>
    <xf numFmtId="9" fontId="10" fillId="0" borderId="0" xfId="10" applyFont="1" applyAlignment="1">
      <alignment horizontal="center" vertical="center"/>
    </xf>
    <xf numFmtId="0" fontId="13" fillId="0" borderId="4" xfId="11" applyFont="1" applyBorder="1"/>
    <xf numFmtId="49" fontId="9" fillId="0" borderId="0" xfId="12" applyNumberFormat="1" applyFont="1" applyAlignment="1">
      <alignment horizontal="right" vertical="center"/>
    </xf>
    <xf numFmtId="1" fontId="9" fillId="0" borderId="0" xfId="12" applyNumberFormat="1" applyFont="1" applyAlignment="1">
      <alignment horizontal="right" vertical="center"/>
    </xf>
    <xf numFmtId="170" fontId="9" fillId="0" borderId="0" xfId="12" applyNumberFormat="1" applyFont="1" applyAlignment="1">
      <alignment vertical="center"/>
    </xf>
    <xf numFmtId="0" fontId="13" fillId="0" borderId="8" xfId="11" applyFont="1" applyBorder="1"/>
    <xf numFmtId="0" fontId="13" fillId="0" borderId="0" xfId="11" applyFont="1" applyAlignment="1">
      <alignment horizontal="center" vertical="center"/>
    </xf>
    <xf numFmtId="0" fontId="13" fillId="0" borderId="0" xfId="11" applyFont="1"/>
    <xf numFmtId="0" fontId="2" fillId="0" borderId="0" xfId="4" applyFont="1" applyAlignment="1">
      <alignment horizontal="center" vertical="center"/>
    </xf>
    <xf numFmtId="0" fontId="10" fillId="0" borderId="17" xfId="7" applyFont="1" applyBorder="1" applyAlignment="1">
      <alignment horizontal="left" vertical="center" wrapText="1"/>
    </xf>
    <xf numFmtId="0" fontId="10" fillId="0" borderId="17" xfId="13" applyFont="1" applyBorder="1" applyAlignment="1">
      <alignment horizontal="center" vertical="center"/>
    </xf>
    <xf numFmtId="1" fontId="10" fillId="0" borderId="17" xfId="13" applyNumberFormat="1" applyFont="1" applyBorder="1" applyAlignment="1">
      <alignment horizontal="center" vertical="center"/>
    </xf>
    <xf numFmtId="0" fontId="10" fillId="0" borderId="36" xfId="13" applyFont="1" applyBorder="1" applyAlignment="1">
      <alignment horizontal="center" vertical="center" wrapText="1"/>
    </xf>
    <xf numFmtId="168" fontId="10" fillId="0" borderId="36" xfId="1" applyNumberFormat="1" applyFont="1" applyFill="1" applyBorder="1" applyAlignment="1" applyProtection="1">
      <alignment horizontal="right" vertical="center" wrapText="1"/>
    </xf>
    <xf numFmtId="0" fontId="10" fillId="0" borderId="36" xfId="13" applyFont="1" applyBorder="1" applyAlignment="1">
      <alignment horizontal="center" vertical="center"/>
    </xf>
    <xf numFmtId="1" fontId="10" fillId="0" borderId="36" xfId="13" applyNumberFormat="1" applyFont="1" applyBorder="1" applyAlignment="1">
      <alignment horizontal="center" vertical="center"/>
    </xf>
    <xf numFmtId="168" fontId="10" fillId="0" borderId="40" xfId="1" applyNumberFormat="1" applyFont="1" applyFill="1" applyBorder="1" applyAlignment="1" applyProtection="1">
      <alignment horizontal="right" vertical="center" wrapText="1"/>
    </xf>
    <xf numFmtId="168" fontId="9" fillId="0" borderId="48" xfId="8" applyNumberFormat="1" applyFont="1" applyFill="1" applyBorder="1" applyAlignment="1" applyProtection="1">
      <alignment horizontal="right" vertical="center"/>
    </xf>
    <xf numFmtId="0" fontId="9" fillId="9" borderId="12" xfId="7" applyFont="1" applyFill="1" applyBorder="1" applyAlignment="1">
      <alignment vertical="center"/>
    </xf>
    <xf numFmtId="0" fontId="9" fillId="9" borderId="13" xfId="7" applyFont="1" applyFill="1" applyBorder="1" applyAlignment="1">
      <alignment vertical="center"/>
    </xf>
    <xf numFmtId="0" fontId="10" fillId="0" borderId="52" xfId="7" applyFont="1" applyBorder="1" applyAlignment="1">
      <alignment horizontal="center" vertical="center"/>
    </xf>
    <xf numFmtId="0" fontId="10" fillId="0" borderId="52" xfId="7" applyFont="1" applyBorder="1" applyAlignment="1">
      <alignment horizontal="left" vertical="center" wrapText="1"/>
    </xf>
    <xf numFmtId="4" fontId="10" fillId="0" borderId="52" xfId="8" applyNumberFormat="1" applyFont="1" applyFill="1" applyBorder="1" applyAlignment="1" applyProtection="1">
      <alignment horizontal="center" vertical="center" wrapText="1"/>
    </xf>
    <xf numFmtId="168" fontId="10" fillId="0" borderId="52" xfId="1" applyNumberFormat="1" applyFont="1" applyFill="1" applyBorder="1" applyAlignment="1" applyProtection="1">
      <alignment horizontal="right" vertical="center" wrapText="1"/>
    </xf>
    <xf numFmtId="167" fontId="10" fillId="0" borderId="53" xfId="9" applyNumberFormat="1" applyFont="1" applyFill="1" applyBorder="1" applyAlignment="1" applyProtection="1">
      <alignment horizontal="right" vertical="center" wrapText="1"/>
    </xf>
    <xf numFmtId="0" fontId="10" fillId="0" borderId="54" xfId="7" applyFont="1" applyBorder="1" applyAlignment="1">
      <alignment horizontal="center" vertical="center"/>
    </xf>
    <xf numFmtId="4" fontId="10" fillId="0" borderId="54" xfId="8" applyNumberFormat="1" applyFont="1" applyFill="1" applyBorder="1" applyAlignment="1" applyProtection="1">
      <alignment horizontal="center" vertical="center" wrapText="1"/>
    </xf>
    <xf numFmtId="167" fontId="10" fillId="0" borderId="54" xfId="9" applyNumberFormat="1" applyFont="1" applyFill="1" applyBorder="1" applyAlignment="1" applyProtection="1">
      <alignment horizontal="right" vertical="center" wrapText="1"/>
    </xf>
    <xf numFmtId="0" fontId="10" fillId="0" borderId="54" xfId="13" applyFont="1" applyBorder="1" applyAlignment="1">
      <alignment horizontal="center" vertical="center" wrapText="1"/>
    </xf>
    <xf numFmtId="168" fontId="10" fillId="0" borderId="54" xfId="1" applyNumberFormat="1" applyFont="1" applyFill="1" applyBorder="1" applyAlignment="1" applyProtection="1">
      <alignment horizontal="right" vertical="center" wrapText="1"/>
    </xf>
    <xf numFmtId="0" fontId="10" fillId="0" borderId="55" xfId="7" applyFont="1" applyBorder="1" applyAlignment="1">
      <alignment vertical="center" wrapText="1"/>
    </xf>
    <xf numFmtId="0" fontId="10" fillId="0" borderId="40" xfId="7" applyFont="1" applyBorder="1" applyAlignment="1">
      <alignment vertical="center" wrapText="1"/>
    </xf>
    <xf numFmtId="0" fontId="10" fillId="0" borderId="56" xfId="7" applyFont="1" applyBorder="1" applyAlignment="1">
      <alignment horizontal="center" vertical="center"/>
    </xf>
    <xf numFmtId="4" fontId="10" fillId="0" borderId="56" xfId="8" applyNumberFormat="1" applyFont="1" applyFill="1" applyBorder="1" applyAlignment="1" applyProtection="1">
      <alignment horizontal="center" vertical="center" wrapText="1"/>
    </xf>
    <xf numFmtId="167" fontId="10" fillId="0" borderId="56" xfId="9" applyNumberFormat="1" applyFont="1" applyFill="1" applyBorder="1" applyAlignment="1" applyProtection="1">
      <alignment horizontal="right" vertical="center" wrapText="1"/>
    </xf>
    <xf numFmtId="167" fontId="10" fillId="0" borderId="57" xfId="9" applyNumberFormat="1" applyFont="1" applyFill="1" applyBorder="1" applyAlignment="1" applyProtection="1">
      <alignment horizontal="right" vertical="center" wrapText="1"/>
    </xf>
    <xf numFmtId="0" fontId="10" fillId="0" borderId="58" xfId="7" applyFont="1" applyBorder="1" applyAlignment="1">
      <alignment horizontal="center" vertical="center"/>
    </xf>
    <xf numFmtId="4" fontId="10" fillId="0" borderId="58" xfId="8" applyNumberFormat="1" applyFont="1" applyFill="1" applyBorder="1" applyAlignment="1" applyProtection="1">
      <alignment horizontal="center" vertical="center" wrapText="1"/>
    </xf>
    <xf numFmtId="167" fontId="10" fillId="0" borderId="58" xfId="9" applyNumberFormat="1" applyFont="1" applyFill="1" applyBorder="1" applyAlignment="1" applyProtection="1">
      <alignment horizontal="right" vertical="center" wrapText="1"/>
    </xf>
    <xf numFmtId="167" fontId="10" fillId="0" borderId="59" xfId="9" applyNumberFormat="1" applyFont="1" applyFill="1" applyBorder="1" applyAlignment="1" applyProtection="1">
      <alignment horizontal="right" vertical="center" wrapText="1"/>
    </xf>
    <xf numFmtId="0" fontId="10" fillId="0" borderId="60" xfId="7" applyFont="1" applyBorder="1" applyAlignment="1">
      <alignment horizontal="center" vertical="center"/>
    </xf>
    <xf numFmtId="4" fontId="10" fillId="0" borderId="60" xfId="8" applyNumberFormat="1" applyFont="1" applyFill="1" applyBorder="1" applyAlignment="1" applyProtection="1">
      <alignment horizontal="center" vertical="center" wrapText="1"/>
    </xf>
    <xf numFmtId="167" fontId="10" fillId="0" borderId="60" xfId="9" applyNumberFormat="1" applyFont="1" applyFill="1" applyBorder="1" applyAlignment="1" applyProtection="1">
      <alignment horizontal="right" vertical="center" wrapText="1"/>
    </xf>
    <xf numFmtId="167" fontId="10" fillId="0" borderId="50" xfId="9" applyNumberFormat="1" applyFont="1" applyFill="1" applyBorder="1" applyAlignment="1" applyProtection="1">
      <alignment horizontal="right" vertical="center" wrapText="1"/>
    </xf>
    <xf numFmtId="172" fontId="10" fillId="0" borderId="53" xfId="14" applyNumberFormat="1" applyFont="1" applyFill="1" applyBorder="1" applyAlignment="1" applyProtection="1">
      <alignment vertical="center"/>
    </xf>
    <xf numFmtId="0" fontId="10" fillId="0" borderId="0" xfId="11" applyFont="1"/>
    <xf numFmtId="0" fontId="10" fillId="0" borderId="0" xfId="7" applyFont="1" applyAlignment="1">
      <alignment horizontal="center" vertical="center"/>
    </xf>
    <xf numFmtId="1" fontId="10" fillId="0" borderId="0" xfId="7" applyNumberFormat="1" applyFont="1" applyAlignment="1">
      <alignment horizontal="center" vertical="center"/>
    </xf>
    <xf numFmtId="0" fontId="9" fillId="0" borderId="11" xfId="11" applyFont="1" applyBorder="1" applyAlignment="1">
      <alignment horizontal="justify" vertical="center"/>
    </xf>
    <xf numFmtId="9" fontId="10" fillId="0" borderId="12" xfId="14" applyNumberFormat="1" applyFont="1" applyFill="1" applyBorder="1" applyAlignment="1" applyProtection="1">
      <alignment horizontal="center" vertical="center"/>
    </xf>
    <xf numFmtId="172" fontId="10" fillId="0" borderId="12" xfId="14" applyNumberFormat="1" applyFont="1" applyFill="1" applyBorder="1" applyAlignment="1" applyProtection="1">
      <alignment vertical="center"/>
    </xf>
    <xf numFmtId="0" fontId="10" fillId="0" borderId="61" xfId="11" applyFont="1" applyBorder="1" applyAlignment="1">
      <alignment vertical="center"/>
    </xf>
    <xf numFmtId="172" fontId="9" fillId="0" borderId="53" xfId="14" applyNumberFormat="1" applyFont="1" applyFill="1" applyBorder="1" applyAlignment="1" applyProtection="1">
      <alignment vertical="center"/>
    </xf>
    <xf numFmtId="0" fontId="10" fillId="0" borderId="0" xfId="11" applyFont="1" applyAlignment="1">
      <alignment horizontal="center"/>
    </xf>
    <xf numFmtId="1" fontId="10" fillId="0" borderId="0" xfId="11" applyNumberFormat="1" applyFont="1" applyAlignment="1">
      <alignment horizontal="center"/>
    </xf>
    <xf numFmtId="0" fontId="10" fillId="0" borderId="0" xfId="11" applyFont="1" applyAlignment="1">
      <alignment vertical="center"/>
    </xf>
    <xf numFmtId="0" fontId="11" fillId="4" borderId="40" xfId="11" applyFont="1" applyFill="1" applyBorder="1" applyAlignment="1">
      <alignment horizontal="center" vertical="center"/>
    </xf>
    <xf numFmtId="172" fontId="9" fillId="4" borderId="49" xfId="14" applyNumberFormat="1" applyFont="1" applyFill="1" applyBorder="1" applyAlignment="1" applyProtection="1">
      <alignment vertical="center"/>
    </xf>
    <xf numFmtId="172" fontId="10" fillId="0" borderId="30" xfId="14" applyNumberFormat="1" applyFont="1" applyFill="1" applyBorder="1" applyAlignment="1" applyProtection="1">
      <alignment vertical="center"/>
    </xf>
    <xf numFmtId="172" fontId="10" fillId="0" borderId="24" xfId="14" applyNumberFormat="1" applyFont="1" applyFill="1" applyBorder="1" applyAlignment="1" applyProtection="1">
      <alignment vertical="center"/>
    </xf>
    <xf numFmtId="9" fontId="13" fillId="0" borderId="0" xfId="11" applyNumberFormat="1" applyFont="1"/>
    <xf numFmtId="49" fontId="9" fillId="0" borderId="11" xfId="12" applyNumberFormat="1" applyFont="1" applyBorder="1" applyAlignment="1">
      <alignment horizontal="right" vertical="center"/>
    </xf>
    <xf numFmtId="49" fontId="9" fillId="0" borderId="12" xfId="12" applyNumberFormat="1" applyFont="1" applyBorder="1" applyAlignment="1">
      <alignment horizontal="right" vertical="center"/>
    </xf>
    <xf numFmtId="170" fontId="9" fillId="0" borderId="13" xfId="12" applyNumberFormat="1" applyFont="1" applyBorder="1" applyAlignment="1">
      <alignment vertical="center"/>
    </xf>
    <xf numFmtId="0" fontId="11" fillId="4" borderId="54" xfId="11" applyFont="1" applyFill="1" applyBorder="1" applyAlignment="1">
      <alignment horizontal="center" vertical="center"/>
    </xf>
    <xf numFmtId="172" fontId="10" fillId="4" borderId="30" xfId="14" applyNumberFormat="1" applyFont="1" applyFill="1" applyBorder="1" applyAlignment="1" applyProtection="1">
      <alignment vertical="center"/>
    </xf>
    <xf numFmtId="9" fontId="10" fillId="4" borderId="28" xfId="10" applyFont="1" applyFill="1" applyBorder="1" applyAlignment="1" applyProtection="1">
      <alignment horizontal="center" vertical="center"/>
    </xf>
    <xf numFmtId="172" fontId="9" fillId="4" borderId="38" xfId="14" applyNumberFormat="1" applyFont="1" applyFill="1" applyBorder="1" applyAlignment="1" applyProtection="1">
      <alignment vertical="center"/>
    </xf>
    <xf numFmtId="0" fontId="10" fillId="0" borderId="11" xfId="11" applyFont="1" applyBorder="1" applyAlignment="1">
      <alignment horizontal="center" vertical="center" wrapText="1"/>
    </xf>
    <xf numFmtId="0" fontId="11" fillId="4" borderId="36" xfId="11" applyFont="1" applyFill="1" applyBorder="1" applyAlignment="1">
      <alignment horizontal="center" vertical="center"/>
    </xf>
    <xf numFmtId="173" fontId="9" fillId="9" borderId="13" xfId="7" applyNumberFormat="1" applyFont="1" applyFill="1" applyBorder="1" applyAlignment="1">
      <alignment vertical="center"/>
    </xf>
    <xf numFmtId="164" fontId="5" fillId="0" borderId="0" xfId="2" applyFont="1"/>
    <xf numFmtId="0" fontId="14" fillId="0" borderId="0" xfId="11" applyFont="1"/>
    <xf numFmtId="0" fontId="14" fillId="0" borderId="0" xfId="11" applyFont="1" applyAlignment="1">
      <alignment horizontal="center"/>
    </xf>
    <xf numFmtId="1" fontId="14" fillId="0" borderId="0" xfId="11" applyNumberFormat="1" applyFont="1" applyAlignment="1">
      <alignment horizontal="center"/>
    </xf>
    <xf numFmtId="2" fontId="14" fillId="0" borderId="0" xfId="11" applyNumberFormat="1" applyFont="1"/>
    <xf numFmtId="172" fontId="14" fillId="0" borderId="0" xfId="14" applyNumberFormat="1" applyFont="1" applyFill="1" applyBorder="1" applyProtection="1"/>
    <xf numFmtId="39" fontId="14" fillId="0" borderId="0" xfId="14" applyNumberFormat="1" applyFont="1" applyFill="1" applyBorder="1" applyAlignment="1" applyProtection="1">
      <alignment vertical="center"/>
    </xf>
    <xf numFmtId="170" fontId="9" fillId="3" borderId="38" xfId="15" applyNumberFormat="1" applyFont="1" applyFill="1" applyBorder="1" applyAlignment="1">
      <alignment horizontal="center" vertical="center"/>
    </xf>
    <xf numFmtId="175" fontId="13" fillId="0" borderId="8" xfId="11" applyNumberFormat="1" applyFont="1" applyBorder="1"/>
    <xf numFmtId="176" fontId="15" fillId="0" borderId="0" xfId="3" applyNumberFormat="1" applyFont="1"/>
    <xf numFmtId="170" fontId="10" fillId="3" borderId="36" xfId="15" applyNumberFormat="1" applyFont="1" applyFill="1" applyBorder="1" applyAlignment="1">
      <alignment horizontal="center" vertical="center"/>
    </xf>
    <xf numFmtId="10" fontId="10" fillId="3" borderId="38" xfId="10" applyNumberFormat="1" applyFont="1" applyFill="1" applyBorder="1" applyAlignment="1">
      <alignment horizontal="center" vertical="center"/>
    </xf>
    <xf numFmtId="0" fontId="14" fillId="0" borderId="4" xfId="11" applyFont="1" applyBorder="1"/>
    <xf numFmtId="0" fontId="14" fillId="0" borderId="8" xfId="11" applyFont="1" applyBorder="1"/>
    <xf numFmtId="170" fontId="9" fillId="3" borderId="36" xfId="15" applyNumberFormat="1" applyFont="1" applyFill="1" applyBorder="1" applyAlignment="1">
      <alignment horizontal="center" vertical="center"/>
    </xf>
    <xf numFmtId="10" fontId="9" fillId="3" borderId="38" xfId="10" applyNumberFormat="1" applyFont="1" applyFill="1" applyBorder="1" applyAlignment="1">
      <alignment horizontal="center" vertical="center"/>
    </xf>
    <xf numFmtId="0" fontId="13" fillId="0" borderId="67" xfId="11" applyFont="1" applyBorder="1"/>
    <xf numFmtId="0" fontId="2" fillId="0" borderId="68" xfId="4" applyFont="1" applyBorder="1"/>
    <xf numFmtId="1" fontId="2" fillId="0" borderId="68" xfId="4" applyNumberFormat="1" applyFont="1" applyBorder="1"/>
    <xf numFmtId="0" fontId="2" fillId="0" borderId="68" xfId="4" applyFont="1" applyBorder="1" applyAlignment="1">
      <alignment horizontal="center"/>
    </xf>
    <xf numFmtId="0" fontId="2" fillId="0" borderId="69" xfId="4" applyFont="1" applyBorder="1"/>
    <xf numFmtId="0" fontId="5" fillId="0" borderId="0" xfId="4" applyFont="1" applyAlignment="1">
      <alignment horizontal="center"/>
    </xf>
    <xf numFmtId="0" fontId="2" fillId="0" borderId="43" xfId="4" applyFont="1" applyBorder="1"/>
    <xf numFmtId="0" fontId="10" fillId="3" borderId="35" xfId="6" applyFont="1" applyFill="1" applyBorder="1" applyAlignment="1">
      <alignment vertical="center" wrapText="1"/>
    </xf>
    <xf numFmtId="0" fontId="10" fillId="3" borderId="36" xfId="6" applyFont="1" applyFill="1" applyBorder="1" applyAlignment="1">
      <alignment vertical="center" wrapText="1"/>
    </xf>
    <xf numFmtId="3" fontId="9" fillId="3" borderId="36" xfId="6" applyNumberFormat="1" applyFont="1" applyFill="1" applyBorder="1" applyAlignment="1">
      <alignment horizontal="center" vertical="center"/>
    </xf>
    <xf numFmtId="0" fontId="10" fillId="3" borderId="35" xfId="6" applyFont="1" applyFill="1" applyBorder="1" applyAlignment="1">
      <alignment horizontal="left" vertical="center" wrapText="1"/>
    </xf>
    <xf numFmtId="0" fontId="10" fillId="3" borderId="36" xfId="6" applyFont="1" applyFill="1" applyBorder="1" applyAlignment="1">
      <alignment horizontal="left" vertical="center" wrapText="1"/>
    </xf>
    <xf numFmtId="0" fontId="10" fillId="3" borderId="38" xfId="6" applyFont="1" applyFill="1" applyBorder="1" applyAlignment="1">
      <alignment horizontal="left" vertical="center" wrapText="1"/>
    </xf>
    <xf numFmtId="0" fontId="9" fillId="3" borderId="39" xfId="6" applyFont="1" applyFill="1" applyBorder="1" applyAlignment="1">
      <alignment horizontal="left" vertical="center" wrapText="1"/>
    </xf>
    <xf numFmtId="0" fontId="10" fillId="3" borderId="40" xfId="6" applyFont="1" applyFill="1" applyBorder="1" applyAlignment="1">
      <alignment horizontal="left" vertical="center" wrapText="1"/>
    </xf>
    <xf numFmtId="0" fontId="10" fillId="3" borderId="49" xfId="6" applyFont="1" applyFill="1" applyBorder="1" applyAlignment="1">
      <alignment horizontal="left" vertical="center" wrapText="1"/>
    </xf>
    <xf numFmtId="3" fontId="10" fillId="3" borderId="36" xfId="6" applyNumberFormat="1" applyFont="1" applyFill="1" applyBorder="1" applyAlignment="1">
      <alignment horizontal="center" vertical="center"/>
    </xf>
    <xf numFmtId="0" fontId="10" fillId="3" borderId="36" xfId="6" applyFont="1" applyFill="1" applyBorder="1" applyAlignment="1">
      <alignment horizontal="center" vertical="center" wrapText="1"/>
    </xf>
    <xf numFmtId="0" fontId="10" fillId="3" borderId="36" xfId="6" applyFont="1" applyFill="1" applyBorder="1" applyAlignment="1">
      <alignment horizontal="center" vertical="center"/>
    </xf>
    <xf numFmtId="0" fontId="10" fillId="3" borderId="35" xfId="7" applyFont="1" applyFill="1" applyBorder="1" applyAlignment="1">
      <alignment vertical="center" wrapText="1"/>
    </xf>
    <xf numFmtId="0" fontId="10" fillId="3" borderId="36" xfId="7" applyFont="1" applyFill="1" applyBorder="1" applyAlignment="1">
      <alignment vertical="center" wrapText="1"/>
    </xf>
    <xf numFmtId="3" fontId="10" fillId="3" borderId="36" xfId="6" applyNumberFormat="1" applyFont="1" applyFill="1" applyBorder="1" applyAlignment="1">
      <alignment horizontal="center" vertical="center" wrapText="1"/>
    </xf>
    <xf numFmtId="0" fontId="9" fillId="4" borderId="64" xfId="11" applyFont="1" applyFill="1" applyBorder="1" applyAlignment="1">
      <alignment horizontal="left" vertical="center" wrapText="1"/>
    </xf>
    <xf numFmtId="0" fontId="9" fillId="4" borderId="65" xfId="11" applyFont="1" applyFill="1" applyBorder="1" applyAlignment="1">
      <alignment horizontal="left" vertical="center" wrapText="1"/>
    </xf>
    <xf numFmtId="0" fontId="9" fillId="4" borderId="66" xfId="11" applyFont="1" applyFill="1" applyBorder="1" applyAlignment="1">
      <alignment horizontal="left" vertical="center" wrapText="1"/>
    </xf>
    <xf numFmtId="0" fontId="9" fillId="4" borderId="11" xfId="11" applyFont="1" applyFill="1" applyBorder="1" applyAlignment="1">
      <alignment horizontal="left" vertical="center"/>
    </xf>
    <xf numFmtId="0" fontId="9" fillId="4" borderId="12" xfId="11" applyFont="1" applyFill="1" applyBorder="1" applyAlignment="1">
      <alignment horizontal="left" vertical="center"/>
    </xf>
    <xf numFmtId="0" fontId="9" fillId="4" borderId="61" xfId="11" applyFont="1" applyFill="1" applyBorder="1" applyAlignment="1">
      <alignment horizontal="left" vertical="center"/>
    </xf>
    <xf numFmtId="0" fontId="9" fillId="0" borderId="11" xfId="11" applyFont="1" applyBorder="1" applyAlignment="1">
      <alignment horizontal="right" vertical="center" indent="3"/>
    </xf>
    <xf numFmtId="0" fontId="9" fillId="0" borderId="12" xfId="11" applyFont="1" applyBorder="1" applyAlignment="1">
      <alignment horizontal="right" vertical="center" indent="3"/>
    </xf>
    <xf numFmtId="0" fontId="9" fillId="0" borderId="61" xfId="11" applyFont="1" applyBorder="1" applyAlignment="1">
      <alignment horizontal="right" vertical="center" indent="3"/>
    </xf>
    <xf numFmtId="3" fontId="9" fillId="3" borderId="36" xfId="6" applyNumberFormat="1" applyFont="1" applyFill="1" applyBorder="1" applyAlignment="1">
      <alignment horizontal="center" vertical="center" wrapText="1"/>
    </xf>
    <xf numFmtId="0" fontId="10" fillId="4" borderId="11" xfId="11" applyFont="1" applyFill="1" applyBorder="1" applyAlignment="1">
      <alignment horizontal="left" vertical="center"/>
    </xf>
    <xf numFmtId="0" fontId="10" fillId="4" borderId="12" xfId="11" applyFont="1" applyFill="1" applyBorder="1" applyAlignment="1">
      <alignment horizontal="left" vertical="center"/>
    </xf>
    <xf numFmtId="0" fontId="10" fillId="4" borderId="61" xfId="11" applyFont="1" applyFill="1" applyBorder="1" applyAlignment="1">
      <alignment horizontal="left" vertical="center"/>
    </xf>
    <xf numFmtId="0" fontId="10" fillId="0" borderId="62" xfId="11" applyFont="1" applyBorder="1" applyAlignment="1">
      <alignment horizontal="left" vertical="center"/>
    </xf>
    <xf numFmtId="0" fontId="10" fillId="0" borderId="63" xfId="11" applyFont="1" applyBorder="1" applyAlignment="1">
      <alignment horizontal="left" vertical="center"/>
    </xf>
    <xf numFmtId="0" fontId="10" fillId="0" borderId="26" xfId="11" applyFont="1" applyBorder="1" applyAlignment="1">
      <alignment horizontal="left" vertical="center"/>
    </xf>
    <xf numFmtId="0" fontId="10" fillId="0" borderId="64" xfId="11" applyFont="1" applyBorder="1" applyAlignment="1">
      <alignment horizontal="left" vertical="center"/>
    </xf>
    <xf numFmtId="0" fontId="10" fillId="0" borderId="65" xfId="11" applyFont="1" applyBorder="1" applyAlignment="1">
      <alignment horizontal="left" vertical="center"/>
    </xf>
    <xf numFmtId="0" fontId="10" fillId="0" borderId="66" xfId="11" applyFont="1" applyBorder="1" applyAlignment="1">
      <alignment horizontal="left" vertical="center"/>
    </xf>
    <xf numFmtId="0" fontId="10" fillId="4" borderId="62" xfId="11" applyFont="1" applyFill="1" applyBorder="1" applyAlignment="1">
      <alignment horizontal="left" vertical="center" wrapText="1"/>
    </xf>
    <xf numFmtId="0" fontId="10" fillId="4" borderId="63" xfId="11" applyFont="1" applyFill="1" applyBorder="1" applyAlignment="1">
      <alignment horizontal="left" vertical="center" wrapText="1"/>
    </xf>
    <xf numFmtId="0" fontId="10" fillId="4" borderId="26" xfId="11" applyFont="1" applyFill="1" applyBorder="1" applyAlignment="1">
      <alignment horizontal="left" vertical="center" wrapText="1"/>
    </xf>
    <xf numFmtId="0" fontId="10" fillId="4" borderId="27" xfId="11" applyFont="1" applyFill="1" applyBorder="1" applyAlignment="1">
      <alignment horizontal="left" vertical="center" wrapText="1"/>
    </xf>
    <xf numFmtId="0" fontId="10" fillId="4" borderId="28" xfId="11" applyFont="1" applyFill="1" applyBorder="1" applyAlignment="1">
      <alignment horizontal="left" vertical="center" wrapText="1"/>
    </xf>
    <xf numFmtId="0" fontId="9" fillId="3" borderId="17" xfId="7" applyFont="1" applyFill="1" applyBorder="1" applyAlignment="1">
      <alignment horizontal="center" vertical="center" wrapText="1"/>
    </xf>
    <xf numFmtId="0" fontId="9" fillId="3" borderId="40" xfId="7" applyFont="1" applyFill="1" applyBorder="1" applyAlignment="1">
      <alignment horizontal="center" vertical="center" wrapText="1"/>
    </xf>
    <xf numFmtId="4" fontId="9" fillId="3" borderId="17" xfId="7" applyNumberFormat="1" applyFont="1" applyFill="1" applyBorder="1" applyAlignment="1">
      <alignment horizontal="center" vertical="center" wrapText="1"/>
    </xf>
    <xf numFmtId="4" fontId="9" fillId="3" borderId="40" xfId="7" applyNumberFormat="1" applyFont="1" applyFill="1" applyBorder="1" applyAlignment="1">
      <alignment horizontal="center" vertical="center" wrapText="1"/>
    </xf>
    <xf numFmtId="4" fontId="9" fillId="3" borderId="18" xfId="7" applyNumberFormat="1" applyFont="1" applyFill="1" applyBorder="1" applyAlignment="1">
      <alignment horizontal="center" vertical="center" wrapText="1"/>
    </xf>
    <xf numFmtId="4" fontId="9" fillId="3" borderId="49" xfId="7" applyNumberFormat="1" applyFont="1" applyFill="1" applyBorder="1" applyAlignment="1">
      <alignment horizontal="center" vertical="center" wrapText="1"/>
    </xf>
    <xf numFmtId="167" fontId="9" fillId="5" borderId="12" xfId="9" applyNumberFormat="1" applyFont="1" applyFill="1" applyBorder="1" applyAlignment="1" applyProtection="1">
      <alignment horizontal="right" vertical="center" wrapText="1" indent="1"/>
    </xf>
    <xf numFmtId="167" fontId="9" fillId="5" borderId="13" xfId="9" applyNumberFormat="1" applyFont="1" applyFill="1" applyBorder="1" applyAlignment="1" applyProtection="1">
      <alignment horizontal="right" vertical="center" wrapText="1" indent="1"/>
    </xf>
    <xf numFmtId="0" fontId="10" fillId="0" borderId="11" xfId="11" applyFont="1" applyBorder="1" applyAlignment="1">
      <alignment horizontal="left" vertical="center"/>
    </xf>
    <xf numFmtId="0" fontId="10" fillId="0" borderId="12" xfId="11" applyFont="1" applyBorder="1" applyAlignment="1">
      <alignment horizontal="left" vertical="center"/>
    </xf>
    <xf numFmtId="0" fontId="10" fillId="0" borderId="61" xfId="11" applyFont="1" applyBorder="1" applyAlignment="1">
      <alignment horizontal="left" vertical="center"/>
    </xf>
    <xf numFmtId="0" fontId="5" fillId="8" borderId="11" xfId="6" applyFont="1" applyFill="1" applyBorder="1" applyAlignment="1">
      <alignment horizontal="center" vertical="center"/>
    </xf>
    <xf numFmtId="0" fontId="5" fillId="8" borderId="12" xfId="6" applyFont="1" applyFill="1" applyBorder="1" applyAlignment="1">
      <alignment horizontal="center" vertical="center"/>
    </xf>
    <xf numFmtId="0" fontId="5" fillId="8" borderId="13" xfId="6" applyFont="1" applyFill="1" applyBorder="1" applyAlignment="1">
      <alignment horizontal="center" vertical="center"/>
    </xf>
    <xf numFmtId="0" fontId="9" fillId="3" borderId="14" xfId="7" applyFont="1" applyFill="1" applyBorder="1" applyAlignment="1">
      <alignment horizontal="center" vertical="center" wrapText="1"/>
    </xf>
    <xf numFmtId="0" fontId="9" fillId="3" borderId="39" xfId="7" applyFont="1" applyFill="1" applyBorder="1" applyAlignment="1">
      <alignment horizontal="center" vertical="center" wrapText="1"/>
    </xf>
    <xf numFmtId="1" fontId="9" fillId="3" borderId="17" xfId="7" applyNumberFormat="1" applyFont="1" applyFill="1" applyBorder="1" applyAlignment="1">
      <alignment horizontal="center" vertical="center" wrapText="1"/>
    </xf>
    <xf numFmtId="1" fontId="9" fillId="3" borderId="40" xfId="7" applyNumberFormat="1" applyFont="1" applyFill="1" applyBorder="1" applyAlignment="1">
      <alignment horizontal="center" vertical="center" wrapText="1"/>
    </xf>
    <xf numFmtId="0" fontId="9" fillId="0" borderId="17" xfId="7" applyFont="1" applyBorder="1" applyAlignment="1">
      <alignment horizontal="center" vertical="center" wrapText="1"/>
    </xf>
    <xf numFmtId="0" fontId="12" fillId="7" borderId="11" xfId="6" applyFont="1" applyFill="1" applyBorder="1" applyAlignment="1">
      <alignment horizontal="center" vertical="center"/>
    </xf>
    <xf numFmtId="0" fontId="12" fillId="7" borderId="12" xfId="6" applyFont="1" applyFill="1" applyBorder="1" applyAlignment="1">
      <alignment horizontal="center" vertical="center"/>
    </xf>
    <xf numFmtId="0" fontId="12" fillId="7" borderId="13" xfId="6" applyFont="1" applyFill="1" applyBorder="1" applyAlignment="1">
      <alignment horizontal="center" vertical="center"/>
    </xf>
    <xf numFmtId="0" fontId="10" fillId="3" borderId="27" xfId="7" applyFont="1" applyFill="1" applyBorder="1" applyAlignment="1">
      <alignment horizontal="right" vertical="center" indent="2"/>
    </xf>
    <xf numFmtId="0" fontId="10" fillId="3" borderId="28" xfId="7" applyFont="1" applyFill="1" applyBorder="1" applyAlignment="1">
      <alignment horizontal="right" vertical="center" indent="2"/>
    </xf>
    <xf numFmtId="0" fontId="10" fillId="3" borderId="29" xfId="7" applyFont="1" applyFill="1" applyBorder="1" applyAlignment="1">
      <alignment horizontal="right" vertical="center" indent="2"/>
    </xf>
    <xf numFmtId="0" fontId="9" fillId="3" borderId="27" xfId="7" applyFont="1" applyFill="1" applyBorder="1" applyAlignment="1">
      <alignment horizontal="right" vertical="center" indent="2"/>
    </xf>
    <xf numFmtId="0" fontId="9" fillId="3" borderId="28" xfId="7" applyFont="1" applyFill="1" applyBorder="1" applyAlignment="1">
      <alignment horizontal="right" vertical="center" indent="2"/>
    </xf>
    <xf numFmtId="0" fontId="9" fillId="3" borderId="29" xfId="7" applyFont="1" applyFill="1" applyBorder="1" applyAlignment="1">
      <alignment horizontal="right" vertical="center" indent="2"/>
    </xf>
    <xf numFmtId="0" fontId="9" fillId="4" borderId="27" xfId="7" applyFont="1" applyFill="1" applyBorder="1" applyAlignment="1">
      <alignment horizontal="right" vertical="center" indent="2"/>
    </xf>
    <xf numFmtId="0" fontId="9" fillId="4" borderId="28" xfId="7" applyFont="1" applyFill="1" applyBorder="1" applyAlignment="1">
      <alignment horizontal="right" vertical="center" indent="2"/>
    </xf>
    <xf numFmtId="0" fontId="9" fillId="4" borderId="29" xfId="7" applyFont="1" applyFill="1" applyBorder="1" applyAlignment="1">
      <alignment horizontal="right" vertical="center" indent="2"/>
    </xf>
    <xf numFmtId="167" fontId="9" fillId="5" borderId="46" xfId="9" applyNumberFormat="1" applyFont="1" applyFill="1" applyBorder="1" applyAlignment="1" applyProtection="1">
      <alignment horizontal="right" vertical="center" wrapText="1" indent="1"/>
    </xf>
    <xf numFmtId="167" fontId="9" fillId="5" borderId="47" xfId="9" applyNumberFormat="1" applyFont="1" applyFill="1" applyBorder="1" applyAlignment="1" applyProtection="1">
      <alignment horizontal="right" vertical="center" wrapText="1" indent="1"/>
    </xf>
    <xf numFmtId="0" fontId="10" fillId="0" borderId="36" xfId="7" applyFont="1" applyBorder="1" applyAlignment="1">
      <alignment horizontal="center" vertical="center" wrapText="1"/>
    </xf>
    <xf numFmtId="0" fontId="10" fillId="0" borderId="40" xfId="7" applyFont="1" applyBorder="1" applyAlignment="1">
      <alignment horizontal="center" vertical="center" wrapText="1"/>
    </xf>
    <xf numFmtId="0" fontId="9" fillId="3" borderId="42" xfId="7" applyFont="1" applyFill="1" applyBorder="1" applyAlignment="1">
      <alignment horizontal="right" vertical="center" indent="2"/>
    </xf>
    <xf numFmtId="0" fontId="9" fillId="3" borderId="43" xfId="7" applyFont="1" applyFill="1" applyBorder="1" applyAlignment="1">
      <alignment horizontal="right" vertical="center" indent="2"/>
    </xf>
    <xf numFmtId="0" fontId="9" fillId="3" borderId="44" xfId="7" applyFont="1" applyFill="1" applyBorder="1" applyAlignment="1">
      <alignment horizontal="right" vertical="center" indent="2"/>
    </xf>
    <xf numFmtId="0" fontId="6" fillId="2" borderId="11" xfId="6" applyFont="1" applyFill="1" applyBorder="1" applyAlignment="1">
      <alignment horizontal="center" vertical="center"/>
    </xf>
    <xf numFmtId="0" fontId="6" fillId="2" borderId="12" xfId="6" applyFont="1" applyFill="1" applyBorder="1" applyAlignment="1">
      <alignment horizontal="center" vertical="center"/>
    </xf>
    <xf numFmtId="0" fontId="6" fillId="2" borderId="13" xfId="6" applyFont="1" applyFill="1" applyBorder="1" applyAlignment="1">
      <alignment horizontal="center" vertical="center"/>
    </xf>
    <xf numFmtId="0" fontId="9" fillId="3" borderId="35" xfId="7" applyFont="1" applyFill="1" applyBorder="1" applyAlignment="1">
      <alignment horizontal="center" vertical="center" wrapText="1"/>
    </xf>
    <xf numFmtId="0" fontId="9" fillId="0" borderId="36" xfId="7" applyFont="1" applyBorder="1" applyAlignment="1">
      <alignment horizontal="center" vertical="center" wrapText="1"/>
    </xf>
    <xf numFmtId="0" fontId="9" fillId="3" borderId="15" xfId="7" applyFont="1" applyFill="1" applyBorder="1" applyAlignment="1">
      <alignment horizontal="center" vertical="center" wrapText="1"/>
    </xf>
    <xf numFmtId="0" fontId="9" fillId="3" borderId="6" xfId="7" applyFont="1" applyFill="1" applyBorder="1" applyAlignment="1">
      <alignment horizontal="center" vertical="center" wrapText="1"/>
    </xf>
    <xf numFmtId="0" fontId="9" fillId="3" borderId="16" xfId="7" applyFont="1" applyFill="1" applyBorder="1" applyAlignment="1">
      <alignment horizontal="center" vertical="center" wrapText="1"/>
    </xf>
    <xf numFmtId="0" fontId="9" fillId="3" borderId="22" xfId="7" applyFont="1" applyFill="1" applyBorder="1" applyAlignment="1">
      <alignment horizontal="center" vertical="center" wrapText="1"/>
    </xf>
    <xf numFmtId="0" fontId="9" fillId="3" borderId="0" xfId="7" applyFont="1" applyFill="1" applyAlignment="1">
      <alignment horizontal="center" vertical="center" wrapText="1"/>
    </xf>
    <xf numFmtId="0" fontId="9" fillId="3" borderId="37" xfId="7" applyFont="1" applyFill="1" applyBorder="1" applyAlignment="1">
      <alignment horizontal="center" vertical="center" wrapText="1"/>
    </xf>
    <xf numFmtId="0" fontId="9" fillId="3" borderId="36" xfId="7" applyFont="1" applyFill="1" applyBorder="1" applyAlignment="1">
      <alignment horizontal="center" vertical="center" wrapText="1"/>
    </xf>
    <xf numFmtId="4" fontId="9" fillId="3" borderId="36" xfId="7" applyNumberFormat="1" applyFont="1" applyFill="1" applyBorder="1" applyAlignment="1">
      <alignment horizontal="center" vertical="center" wrapText="1"/>
    </xf>
    <xf numFmtId="4" fontId="9" fillId="3" borderId="38" xfId="7" applyNumberFormat="1" applyFont="1" applyFill="1" applyBorder="1" applyAlignment="1">
      <alignment horizontal="center" vertical="center" wrapText="1"/>
    </xf>
    <xf numFmtId="0" fontId="10" fillId="4" borderId="27" xfId="7" applyFont="1" applyFill="1" applyBorder="1" applyAlignment="1">
      <alignment horizontal="right" vertical="center" indent="2"/>
    </xf>
    <xf numFmtId="0" fontId="10" fillId="4" borderId="28" xfId="7" applyFont="1" applyFill="1" applyBorder="1" applyAlignment="1">
      <alignment horizontal="right" vertical="center" indent="2"/>
    </xf>
    <xf numFmtId="0" fontId="10" fillId="4" borderId="29" xfId="7" applyFont="1" applyFill="1" applyBorder="1" applyAlignment="1">
      <alignment horizontal="right" vertical="center" indent="2"/>
    </xf>
    <xf numFmtId="0" fontId="9" fillId="0" borderId="27" xfId="7" applyFont="1" applyBorder="1" applyAlignment="1">
      <alignment horizontal="right" vertical="center" indent="2"/>
    </xf>
    <xf numFmtId="0" fontId="9" fillId="0" borderId="28" xfId="7" applyFont="1" applyBorder="1" applyAlignment="1">
      <alignment horizontal="right" vertical="center" indent="2"/>
    </xf>
    <xf numFmtId="0" fontId="9" fillId="0" borderId="29" xfId="7" applyFont="1" applyBorder="1" applyAlignment="1">
      <alignment horizontal="right" vertical="center" indent="2"/>
    </xf>
    <xf numFmtId="0" fontId="10" fillId="3" borderId="31" xfId="7" applyFont="1" applyFill="1" applyBorder="1" applyAlignment="1">
      <alignment horizontal="right" vertical="center" indent="2"/>
    </xf>
    <xf numFmtId="0" fontId="10" fillId="3" borderId="32" xfId="7" applyFont="1" applyFill="1" applyBorder="1" applyAlignment="1">
      <alignment horizontal="right" vertical="center" indent="2"/>
    </xf>
    <xf numFmtId="0" fontId="10" fillId="3" borderId="33" xfId="7" applyFont="1" applyFill="1" applyBorder="1" applyAlignment="1">
      <alignment horizontal="right" vertical="center" indent="2"/>
    </xf>
    <xf numFmtId="0" fontId="9" fillId="3" borderId="19" xfId="7" applyFont="1" applyFill="1" applyBorder="1" applyAlignment="1">
      <alignment horizontal="center" vertical="center" wrapText="1"/>
    </xf>
    <xf numFmtId="1" fontId="9" fillId="3" borderId="15" xfId="7" applyNumberFormat="1" applyFont="1" applyFill="1" applyBorder="1" applyAlignment="1">
      <alignment horizontal="center" vertical="center" wrapText="1"/>
    </xf>
    <xf numFmtId="1" fontId="9" fillId="3" borderId="16" xfId="7" applyNumberFormat="1" applyFont="1" applyFill="1" applyBorder="1" applyAlignment="1">
      <alignment horizontal="center" vertical="center" wrapText="1"/>
    </xf>
    <xf numFmtId="1" fontId="9" fillId="3" borderId="20" xfId="7" applyNumberFormat="1" applyFont="1" applyFill="1" applyBorder="1" applyAlignment="1">
      <alignment horizontal="center" vertical="center" wrapText="1"/>
    </xf>
    <xf numFmtId="1" fontId="9" fillId="3" borderId="21" xfId="7" applyNumberFormat="1" applyFont="1" applyFill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7" xfId="7" applyFont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23" xfId="7" applyFont="1" applyFill="1" applyBorder="1" applyAlignment="1">
      <alignment horizontal="center" vertical="center" wrapText="1"/>
    </xf>
    <xf numFmtId="4" fontId="9" fillId="3" borderId="23" xfId="7" applyNumberFormat="1" applyFont="1" applyFill="1" applyBorder="1" applyAlignment="1">
      <alignment horizontal="center" vertical="center" wrapText="1"/>
    </xf>
    <xf numFmtId="4" fontId="9" fillId="3" borderId="24" xfId="7" applyNumberFormat="1" applyFont="1" applyFill="1" applyBorder="1" applyAlignment="1">
      <alignment horizontal="center" vertical="center" wrapText="1"/>
    </xf>
    <xf numFmtId="0" fontId="5" fillId="0" borderId="5" xfId="6" applyFont="1" applyBorder="1" applyAlignment="1">
      <alignment horizontal="center"/>
    </xf>
    <xf numFmtId="0" fontId="5" fillId="0" borderId="6" xfId="6" applyFont="1" applyBorder="1" applyAlignment="1">
      <alignment horizontal="center"/>
    </xf>
    <xf numFmtId="0" fontId="5" fillId="0" borderId="7" xfId="6" applyFont="1" applyBorder="1" applyAlignment="1">
      <alignment horizontal="center"/>
    </xf>
    <xf numFmtId="0" fontId="5" fillId="0" borderId="9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5" fillId="0" borderId="10" xfId="6" applyFont="1" applyBorder="1" applyAlignment="1">
      <alignment horizontal="center"/>
    </xf>
    <xf numFmtId="0" fontId="5" fillId="0" borderId="9" xfId="6" applyFont="1" applyBorder="1" applyAlignment="1">
      <alignment horizontal="center" wrapText="1"/>
    </xf>
    <xf numFmtId="0" fontId="5" fillId="0" borderId="0" xfId="6" applyFont="1" applyAlignment="1">
      <alignment horizontal="center" wrapText="1"/>
    </xf>
    <xf numFmtId="0" fontId="5" fillId="0" borderId="10" xfId="6" applyFont="1" applyBorder="1" applyAlignment="1">
      <alignment horizontal="center" wrapText="1"/>
    </xf>
    <xf numFmtId="2" fontId="10" fillId="0" borderId="25" xfId="7" applyNumberFormat="1" applyFont="1" applyBorder="1" applyAlignment="1">
      <alignment horizontal="center" vertical="center" wrapText="1"/>
    </xf>
    <xf numFmtId="2" fontId="10" fillId="0" borderId="26" xfId="7" applyNumberFormat="1" applyFont="1" applyBorder="1" applyAlignment="1">
      <alignment horizontal="center" vertical="center" wrapText="1"/>
    </xf>
  </cellXfs>
  <cellStyles count="16">
    <cellStyle name="Hipervínculo" xfId="5" builtinId="8"/>
    <cellStyle name="Millares 2 2" xfId="8" xr:uid="{56B60978-9A3F-40F1-AC09-F37DB39CE95A}"/>
    <cellStyle name="Millares_FORMULARIO 4 - M-OFERENTE PPTA ECONOMICA" xfId="15" xr:uid="{27DE4DC9-0DD3-46D3-BB17-27F1C08A1DEC}"/>
    <cellStyle name="Moneda" xfId="1" builtinId="4"/>
    <cellStyle name="Moneda [0]" xfId="2" builtinId="7"/>
    <cellStyle name="Moneda 2 2 2 2 2" xfId="14" xr:uid="{A5D8541B-C086-4DA1-B004-851531DED598}"/>
    <cellStyle name="Moneda 2 2 5" xfId="9" xr:uid="{318152F5-D94D-482F-B095-14F03C0C311F}"/>
    <cellStyle name="Normal" xfId="0" builtinId="0"/>
    <cellStyle name="Normal 2 10 2 2" xfId="13" xr:uid="{F50B987D-CBBB-419F-B061-6E68EEC40451}"/>
    <cellStyle name="Normal 2 10 3" xfId="7" xr:uid="{5A013875-B792-4939-9BEE-1548B7D16BD5}"/>
    <cellStyle name="Normal 3 11" xfId="6" xr:uid="{13551139-85B5-463B-A7A8-1441EF65D92F}"/>
    <cellStyle name="Normal 3 2 2" xfId="11" xr:uid="{92605CA1-8678-4ED6-94D0-9451856B0CB4}"/>
    <cellStyle name="Normal 3 4" xfId="4" xr:uid="{B16D1238-47DE-4FE3-B778-09EA4451C4AB}"/>
    <cellStyle name="Normal_PTO OFICIAL PREPLIEGO (CORREGIDO) 2" xfId="12" xr:uid="{BB033E4E-3037-4EC5-87AA-0C97437FF545}"/>
    <cellStyle name="Porcentaje" xfId="3" builtinId="5"/>
    <cellStyle name="Porcentaje 2" xfId="10" xr:uid="{30DBF64F-C923-4606-A884-4655167CE41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2000250</xdr:colOff>
      <xdr:row>2</xdr:row>
      <xdr:rowOff>123825</xdr:rowOff>
    </xdr:from>
    <xdr:to>
      <xdr:col>9</xdr:col>
      <xdr:colOff>2905125</xdr:colOff>
      <xdr:row>5</xdr:row>
      <xdr:rowOff>0</xdr:rowOff>
    </xdr:to>
    <xdr:pic>
      <xdr:nvPicPr>
        <xdr:cNvPr id="2" name="Imagen 1" descr="http://www.presidencia.gov.co/prensa_new/historia/escudo.jpg">
          <a:extLst>
            <a:ext uri="{FF2B5EF4-FFF2-40B4-BE49-F238E27FC236}">
              <a16:creationId xmlns:a16="http://schemas.microsoft.com/office/drawing/2014/main" id="{80E0D2CB-6CB8-4674-96EC-7AF7EEBBF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39800" y="590550"/>
          <a:ext cx="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1722004</xdr:colOff>
      <xdr:row>205</xdr:row>
      <xdr:rowOff>106295</xdr:rowOff>
    </xdr:from>
    <xdr:to>
      <xdr:col>7</xdr:col>
      <xdr:colOff>3410567</xdr:colOff>
      <xdr:row>211</xdr:row>
      <xdr:rowOff>55125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E0B091-A4C0-4D2B-B62F-589A0661F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58956">
          <a:off x="7668325" y="115889474"/>
          <a:ext cx="1688563" cy="1268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B70E2-CC94-4B6F-939C-5EE9A4FC0E6C}">
  <sheetPr>
    <tabColor rgb="FFFFFF00"/>
    <pageSetUpPr autoPageBreaks="0"/>
  </sheetPr>
  <dimension ref="A1:P211"/>
  <sheetViews>
    <sheetView tabSelected="1" view="pageBreakPreview" topLeftCell="C187" zoomScale="70" zoomScaleNormal="70" zoomScaleSheetLayoutView="70" workbookViewId="0">
      <selection activeCell="L191" sqref="L191:L192"/>
    </sheetView>
  </sheetViews>
  <sheetFormatPr baseColWidth="10" defaultColWidth="11.44140625" defaultRowHeight="13.8"/>
  <cols>
    <col min="1" max="1" width="5.109375" style="1" customWidth="1"/>
    <col min="2" max="2" width="3.44140625" style="1" customWidth="1"/>
    <col min="3" max="3" width="5.109375" style="1" customWidth="1"/>
    <col min="4" max="4" width="15" style="1" customWidth="1"/>
    <col min="5" max="5" width="19" style="3" customWidth="1"/>
    <col min="6" max="6" width="18.88671875" style="4" customWidth="1"/>
    <col min="7" max="7" width="22.5546875" style="1" customWidth="1"/>
    <col min="8" max="8" width="78.109375" style="1" customWidth="1"/>
    <col min="9" max="9" width="12.109375" style="1" customWidth="1"/>
    <col min="10" max="10" width="25.109375" style="1" customWidth="1"/>
    <col min="11" max="11" width="22.6640625" style="1" customWidth="1"/>
    <col min="12" max="12" width="31.6640625" style="1" customWidth="1"/>
    <col min="13" max="13" width="3.33203125" style="1" customWidth="1"/>
    <col min="14" max="14" width="24" style="1" bestFit="1" customWidth="1"/>
    <col min="15" max="15" width="16.33203125" style="1" bestFit="1" customWidth="1"/>
    <col min="16" max="16" width="20.33203125" style="1" bestFit="1" customWidth="1"/>
    <col min="17" max="16384" width="11.44140625" style="1"/>
  </cols>
  <sheetData>
    <row r="1" spans="2:15" ht="14.4" thickBot="1">
      <c r="C1" s="2"/>
    </row>
    <row r="2" spans="2:15" ht="15" thickTop="1" thickBot="1">
      <c r="B2" s="5"/>
      <c r="C2" s="6"/>
      <c r="D2" s="6"/>
      <c r="E2" s="7"/>
      <c r="F2" s="8"/>
      <c r="G2" s="6"/>
      <c r="H2" s="6"/>
      <c r="I2" s="6"/>
      <c r="J2" s="6"/>
      <c r="K2" s="6"/>
      <c r="L2" s="6"/>
      <c r="M2" s="9"/>
    </row>
    <row r="3" spans="2:15">
      <c r="B3" s="10"/>
      <c r="C3" s="297" t="s">
        <v>0</v>
      </c>
      <c r="D3" s="298"/>
      <c r="E3" s="298"/>
      <c r="F3" s="298"/>
      <c r="G3" s="298"/>
      <c r="H3" s="298"/>
      <c r="I3" s="298"/>
      <c r="J3" s="298"/>
      <c r="K3" s="298"/>
      <c r="L3" s="299"/>
      <c r="M3" s="11"/>
    </row>
    <row r="4" spans="2:15">
      <c r="B4" s="10"/>
      <c r="C4" s="300" t="s">
        <v>1</v>
      </c>
      <c r="D4" s="301"/>
      <c r="E4" s="301"/>
      <c r="F4" s="301"/>
      <c r="G4" s="301"/>
      <c r="H4" s="301"/>
      <c r="I4" s="301"/>
      <c r="J4" s="301"/>
      <c r="K4" s="301"/>
      <c r="L4" s="302"/>
      <c r="M4" s="11"/>
    </row>
    <row r="5" spans="2:15">
      <c r="B5" s="10"/>
      <c r="C5" s="300" t="s">
        <v>2</v>
      </c>
      <c r="D5" s="301"/>
      <c r="E5" s="301"/>
      <c r="F5" s="301"/>
      <c r="G5" s="301"/>
      <c r="H5" s="301"/>
      <c r="I5" s="301"/>
      <c r="J5" s="301"/>
      <c r="K5" s="301"/>
      <c r="L5" s="302"/>
      <c r="M5" s="11"/>
    </row>
    <row r="6" spans="2:15" ht="15" customHeight="1">
      <c r="B6" s="10"/>
      <c r="C6" s="303" t="s">
        <v>3</v>
      </c>
      <c r="D6" s="304"/>
      <c r="E6" s="304"/>
      <c r="F6" s="304"/>
      <c r="G6" s="304"/>
      <c r="H6" s="304"/>
      <c r="I6" s="304"/>
      <c r="J6" s="304"/>
      <c r="K6" s="304"/>
      <c r="L6" s="305"/>
      <c r="M6" s="11"/>
    </row>
    <row r="7" spans="2:15" ht="24" customHeight="1">
      <c r="B7" s="10"/>
      <c r="C7" s="303"/>
      <c r="D7" s="304"/>
      <c r="E7" s="304"/>
      <c r="F7" s="304"/>
      <c r="G7" s="304"/>
      <c r="H7" s="304"/>
      <c r="I7" s="304"/>
      <c r="J7" s="304"/>
      <c r="K7" s="304"/>
      <c r="L7" s="305"/>
      <c r="M7" s="11"/>
    </row>
    <row r="8" spans="2:15" ht="27.75" customHeight="1">
      <c r="B8" s="10"/>
      <c r="C8" s="300" t="s">
        <v>4</v>
      </c>
      <c r="D8" s="301"/>
      <c r="E8" s="301"/>
      <c r="F8" s="301"/>
      <c r="G8" s="301"/>
      <c r="H8" s="301"/>
      <c r="I8" s="301"/>
      <c r="J8" s="301"/>
      <c r="K8" s="301"/>
      <c r="L8" s="302"/>
      <c r="M8" s="11"/>
    </row>
    <row r="9" spans="2:15" ht="16.5" customHeight="1">
      <c r="B9" s="10"/>
      <c r="C9" s="300" t="s">
        <v>5</v>
      </c>
      <c r="D9" s="301"/>
      <c r="E9" s="301"/>
      <c r="F9" s="301"/>
      <c r="G9" s="301"/>
      <c r="H9" s="301"/>
      <c r="I9" s="301"/>
      <c r="J9" s="301"/>
      <c r="K9" s="301"/>
      <c r="L9" s="302"/>
      <c r="M9" s="11"/>
    </row>
    <row r="10" spans="2:15" ht="16.5" customHeight="1" thickBot="1">
      <c r="B10" s="10"/>
      <c r="C10" s="12"/>
      <c r="D10" s="13"/>
      <c r="E10" s="15"/>
      <c r="F10" s="13"/>
      <c r="G10" s="13"/>
      <c r="H10" s="13"/>
      <c r="I10" s="13"/>
      <c r="J10" s="13"/>
      <c r="K10" s="13"/>
      <c r="L10" s="14"/>
      <c r="M10" s="11"/>
    </row>
    <row r="11" spans="2:15" ht="42.75" customHeight="1" thickBot="1">
      <c r="B11" s="10"/>
      <c r="C11" s="262" t="s">
        <v>6</v>
      </c>
      <c r="D11" s="263"/>
      <c r="E11" s="263"/>
      <c r="F11" s="263"/>
      <c r="G11" s="263"/>
      <c r="H11" s="263"/>
      <c r="I11" s="263"/>
      <c r="J11" s="263"/>
      <c r="K11" s="263"/>
      <c r="L11" s="264"/>
      <c r="M11" s="11"/>
      <c r="N11" s="16"/>
    </row>
    <row r="12" spans="2:15" ht="30" customHeight="1">
      <c r="B12" s="10"/>
      <c r="C12" s="238" t="s">
        <v>7</v>
      </c>
      <c r="D12" s="286" t="s">
        <v>8</v>
      </c>
      <c r="E12" s="287"/>
      <c r="F12" s="290" t="s">
        <v>9</v>
      </c>
      <c r="G12" s="291"/>
      <c r="H12" s="238" t="s">
        <v>10</v>
      </c>
      <c r="I12" s="224" t="s">
        <v>11</v>
      </c>
      <c r="J12" s="224" t="s">
        <v>12</v>
      </c>
      <c r="K12" s="226" t="s">
        <v>13</v>
      </c>
      <c r="L12" s="228" t="s">
        <v>14</v>
      </c>
      <c r="M12" s="11"/>
    </row>
    <row r="13" spans="2:15" ht="30" customHeight="1" thickBot="1">
      <c r="B13" s="10"/>
      <c r="C13" s="285"/>
      <c r="D13" s="288"/>
      <c r="E13" s="289"/>
      <c r="F13" s="292"/>
      <c r="G13" s="293"/>
      <c r="H13" s="285"/>
      <c r="I13" s="294"/>
      <c r="J13" s="294"/>
      <c r="K13" s="295"/>
      <c r="L13" s="296"/>
      <c r="M13" s="11"/>
    </row>
    <row r="14" spans="2:15" s="27" customFormat="1" ht="47.25" customHeight="1">
      <c r="B14" s="17"/>
      <c r="C14" s="18">
        <v>1</v>
      </c>
      <c r="D14" s="306" t="s">
        <v>15</v>
      </c>
      <c r="E14" s="307"/>
      <c r="F14" s="306" t="s">
        <v>16</v>
      </c>
      <c r="G14" s="307"/>
      <c r="H14" s="19" t="s">
        <v>6</v>
      </c>
      <c r="I14" s="20" t="s">
        <v>17</v>
      </c>
      <c r="J14" s="21">
        <v>5</v>
      </c>
      <c r="K14" s="22">
        <v>71469039</v>
      </c>
      <c r="L14" s="23">
        <f>+ROUND(K14*J14,0)</f>
        <v>357345195</v>
      </c>
      <c r="M14" s="24"/>
      <c r="N14" s="25"/>
      <c r="O14" s="26"/>
    </row>
    <row r="15" spans="2:15" s="27" customFormat="1" ht="30" customHeight="1">
      <c r="B15" s="17"/>
      <c r="C15" s="246" t="s">
        <v>18</v>
      </c>
      <c r="D15" s="247"/>
      <c r="E15" s="247"/>
      <c r="F15" s="247"/>
      <c r="G15" s="247"/>
      <c r="H15" s="247"/>
      <c r="I15" s="247"/>
      <c r="J15" s="247"/>
      <c r="K15" s="248"/>
      <c r="L15" s="28">
        <f>SUM(L14)</f>
        <v>357345195</v>
      </c>
      <c r="M15" s="24"/>
    </row>
    <row r="16" spans="2:15" s="27" customFormat="1" ht="30" customHeight="1">
      <c r="B16" s="17"/>
      <c r="C16" s="276" t="s">
        <v>19</v>
      </c>
      <c r="D16" s="277"/>
      <c r="E16" s="277"/>
      <c r="F16" s="277"/>
      <c r="G16" s="277"/>
      <c r="H16" s="277"/>
      <c r="I16" s="277"/>
      <c r="J16" s="277"/>
      <c r="K16" s="278"/>
      <c r="L16" s="29">
        <v>80000000</v>
      </c>
      <c r="M16" s="24"/>
    </row>
    <row r="17" spans="2:15" s="27" customFormat="1" ht="30" customHeight="1">
      <c r="B17" s="17"/>
      <c r="C17" s="279" t="s">
        <v>20</v>
      </c>
      <c r="D17" s="280"/>
      <c r="E17" s="280"/>
      <c r="F17" s="280"/>
      <c r="G17" s="280"/>
      <c r="H17" s="280"/>
      <c r="I17" s="280"/>
      <c r="J17" s="280"/>
      <c r="K17" s="281"/>
      <c r="L17" s="30">
        <f>SUM(L15:L16)</f>
        <v>437345195</v>
      </c>
      <c r="M17" s="24"/>
    </row>
    <row r="18" spans="2:15" s="27" customFormat="1" ht="30" customHeight="1" thickBot="1">
      <c r="B18" s="17"/>
      <c r="C18" s="282" t="s">
        <v>21</v>
      </c>
      <c r="D18" s="283"/>
      <c r="E18" s="283"/>
      <c r="F18" s="283"/>
      <c r="G18" s="283"/>
      <c r="H18" s="283"/>
      <c r="I18" s="283"/>
      <c r="J18" s="283"/>
      <c r="K18" s="284"/>
      <c r="L18" s="30">
        <f>+ROUND(L17*19%,0)</f>
        <v>83095587</v>
      </c>
      <c r="M18" s="24"/>
    </row>
    <row r="19" spans="2:15" s="27" customFormat="1" ht="30" customHeight="1" thickBot="1">
      <c r="B19" s="17"/>
      <c r="C19" s="31"/>
      <c r="D19" s="32"/>
      <c r="E19" s="33"/>
      <c r="F19" s="32"/>
      <c r="G19" s="32"/>
      <c r="H19" s="230" t="s">
        <v>22</v>
      </c>
      <c r="I19" s="230"/>
      <c r="J19" s="230"/>
      <c r="K19" s="231"/>
      <c r="L19" s="34">
        <f>+L17+L18</f>
        <v>520440782</v>
      </c>
      <c r="M19" s="24"/>
      <c r="N19" s="35"/>
    </row>
    <row r="20" spans="2:15" ht="38.25" customHeight="1" thickBot="1">
      <c r="B20" s="10"/>
      <c r="C20" s="12"/>
      <c r="D20" s="13"/>
      <c r="E20" s="15"/>
      <c r="F20" s="13"/>
      <c r="G20" s="13"/>
      <c r="H20" s="13"/>
      <c r="I20" s="13"/>
      <c r="J20" s="13"/>
      <c r="K20" s="13"/>
      <c r="L20" s="14"/>
      <c r="M20" s="11"/>
    </row>
    <row r="21" spans="2:15" ht="42.75" customHeight="1" thickBot="1">
      <c r="B21" s="10"/>
      <c r="C21" s="262" t="s">
        <v>23</v>
      </c>
      <c r="D21" s="263"/>
      <c r="E21" s="263"/>
      <c r="F21" s="263"/>
      <c r="G21" s="263"/>
      <c r="H21" s="263"/>
      <c r="I21" s="263"/>
      <c r="J21" s="263"/>
      <c r="K21" s="263"/>
      <c r="L21" s="264"/>
      <c r="M21" s="11"/>
    </row>
    <row r="22" spans="2:15" ht="30" customHeight="1">
      <c r="B22" s="10"/>
      <c r="C22" s="238" t="s">
        <v>7</v>
      </c>
      <c r="D22" s="242" t="s">
        <v>24</v>
      </c>
      <c r="E22" s="267" t="s">
        <v>10</v>
      </c>
      <c r="F22" s="268"/>
      <c r="G22" s="268"/>
      <c r="H22" s="269"/>
      <c r="I22" s="224" t="s">
        <v>11</v>
      </c>
      <c r="J22" s="224" t="s">
        <v>25</v>
      </c>
      <c r="K22" s="226" t="s">
        <v>26</v>
      </c>
      <c r="L22" s="228" t="s">
        <v>27</v>
      </c>
      <c r="M22" s="11"/>
    </row>
    <row r="23" spans="2:15" ht="30" customHeight="1">
      <c r="B23" s="10"/>
      <c r="C23" s="265"/>
      <c r="D23" s="266"/>
      <c r="E23" s="270"/>
      <c r="F23" s="271"/>
      <c r="G23" s="271"/>
      <c r="H23" s="272"/>
      <c r="I23" s="273"/>
      <c r="J23" s="273"/>
      <c r="K23" s="274"/>
      <c r="L23" s="275"/>
      <c r="M23" s="11"/>
    </row>
    <row r="24" spans="2:15" s="27" customFormat="1" ht="47.25" customHeight="1">
      <c r="B24" s="17"/>
      <c r="C24" s="36">
        <v>2</v>
      </c>
      <c r="D24" s="37">
        <v>1</v>
      </c>
      <c r="E24" s="257" t="s">
        <v>28</v>
      </c>
      <c r="F24" s="257"/>
      <c r="G24" s="257"/>
      <c r="H24" s="257"/>
      <c r="I24" s="38" t="s">
        <v>17</v>
      </c>
      <c r="J24" s="38">
        <v>5</v>
      </c>
      <c r="K24" s="39">
        <v>44000000</v>
      </c>
      <c r="L24" s="39">
        <f t="shared" ref="L24:L28" si="0">+ROUND(K24*J24,0)</f>
        <v>220000000</v>
      </c>
      <c r="M24" s="24"/>
      <c r="N24" s="25"/>
      <c r="O24" s="26"/>
    </row>
    <row r="25" spans="2:15" s="27" customFormat="1" ht="47.25" customHeight="1">
      <c r="B25" s="17"/>
      <c r="C25" s="36">
        <v>3</v>
      </c>
      <c r="D25" s="37">
        <v>1</v>
      </c>
      <c r="E25" s="257" t="s">
        <v>29</v>
      </c>
      <c r="F25" s="257"/>
      <c r="G25" s="257"/>
      <c r="H25" s="257"/>
      <c r="I25" s="38" t="s">
        <v>17</v>
      </c>
      <c r="J25" s="38">
        <v>5</v>
      </c>
      <c r="K25" s="39">
        <v>38000000</v>
      </c>
      <c r="L25" s="39">
        <f t="shared" si="0"/>
        <v>190000000</v>
      </c>
      <c r="M25" s="24"/>
      <c r="N25" s="25"/>
      <c r="O25" s="26"/>
    </row>
    <row r="26" spans="2:15" s="27" customFormat="1" ht="47.25" customHeight="1">
      <c r="B26" s="17"/>
      <c r="C26" s="36">
        <v>4</v>
      </c>
      <c r="D26" s="37">
        <v>1</v>
      </c>
      <c r="E26" s="257" t="s">
        <v>30</v>
      </c>
      <c r="F26" s="257"/>
      <c r="G26" s="257"/>
      <c r="H26" s="257"/>
      <c r="I26" s="38" t="s">
        <v>17</v>
      </c>
      <c r="J26" s="38">
        <v>5</v>
      </c>
      <c r="K26" s="39">
        <v>53000000</v>
      </c>
      <c r="L26" s="39">
        <f t="shared" si="0"/>
        <v>265000000</v>
      </c>
      <c r="M26" s="24"/>
      <c r="N26" s="25"/>
      <c r="O26" s="26"/>
    </row>
    <row r="27" spans="2:15" s="27" customFormat="1" ht="47.25" customHeight="1">
      <c r="B27" s="17"/>
      <c r="C27" s="36">
        <v>5</v>
      </c>
      <c r="D27" s="37">
        <v>1</v>
      </c>
      <c r="E27" s="257" t="s">
        <v>31</v>
      </c>
      <c r="F27" s="257"/>
      <c r="G27" s="257"/>
      <c r="H27" s="257"/>
      <c r="I27" s="38" t="s">
        <v>17</v>
      </c>
      <c r="J27" s="38">
        <v>5</v>
      </c>
      <c r="K27" s="39">
        <v>28000000</v>
      </c>
      <c r="L27" s="39">
        <f t="shared" si="0"/>
        <v>140000000</v>
      </c>
      <c r="M27" s="24"/>
      <c r="N27" s="25"/>
      <c r="O27" s="26"/>
    </row>
    <row r="28" spans="2:15" s="27" customFormat="1" ht="47.25" customHeight="1" thickBot="1">
      <c r="B28" s="17"/>
      <c r="C28" s="40">
        <v>6</v>
      </c>
      <c r="D28" s="41">
        <v>1</v>
      </c>
      <c r="E28" s="258" t="s">
        <v>32</v>
      </c>
      <c r="F28" s="258"/>
      <c r="G28" s="258"/>
      <c r="H28" s="258"/>
      <c r="I28" s="42" t="s">
        <v>17</v>
      </c>
      <c r="J28" s="42">
        <v>5</v>
      </c>
      <c r="K28" s="43">
        <v>16000000</v>
      </c>
      <c r="L28" s="43">
        <f t="shared" si="0"/>
        <v>80000000</v>
      </c>
      <c r="M28" s="24"/>
      <c r="N28" s="25"/>
      <c r="O28" s="26"/>
    </row>
    <row r="29" spans="2:15" s="27" customFormat="1" ht="30" customHeight="1">
      <c r="B29" s="17"/>
      <c r="C29" s="259" t="s">
        <v>33</v>
      </c>
      <c r="D29" s="260"/>
      <c r="E29" s="260"/>
      <c r="F29" s="260"/>
      <c r="G29" s="260"/>
      <c r="H29" s="260"/>
      <c r="I29" s="260"/>
      <c r="J29" s="260"/>
      <c r="K29" s="261"/>
      <c r="L29" s="44">
        <f>SUM(L24:L28)</f>
        <v>895000000</v>
      </c>
      <c r="M29" s="24"/>
    </row>
    <row r="30" spans="2:15" s="27" customFormat="1" ht="30" customHeight="1">
      <c r="B30" s="17"/>
      <c r="C30" s="246" t="s">
        <v>34</v>
      </c>
      <c r="D30" s="247"/>
      <c r="E30" s="247"/>
      <c r="F30" s="247"/>
      <c r="G30" s="247"/>
      <c r="H30" s="247"/>
      <c r="I30" s="247"/>
      <c r="J30" s="247"/>
      <c r="K30" s="248"/>
      <c r="L30" s="45">
        <f>+ROUND(L29*10%,0)</f>
        <v>89500000</v>
      </c>
      <c r="M30" s="24"/>
    </row>
    <row r="31" spans="2:15" s="27" customFormat="1" ht="30" customHeight="1">
      <c r="B31" s="17"/>
      <c r="C31" s="249" t="s">
        <v>35</v>
      </c>
      <c r="D31" s="250"/>
      <c r="E31" s="250"/>
      <c r="F31" s="250"/>
      <c r="G31" s="250"/>
      <c r="H31" s="250"/>
      <c r="I31" s="250"/>
      <c r="J31" s="250"/>
      <c r="K31" s="251"/>
      <c r="L31" s="46">
        <f>SUM(L29:L30)</f>
        <v>984500000</v>
      </c>
      <c r="M31" s="24"/>
    </row>
    <row r="32" spans="2:15" s="27" customFormat="1" ht="30" customHeight="1">
      <c r="B32" s="17"/>
      <c r="C32" s="252" t="s">
        <v>36</v>
      </c>
      <c r="D32" s="253"/>
      <c r="E32" s="253"/>
      <c r="F32" s="253"/>
      <c r="G32" s="253"/>
      <c r="H32" s="253"/>
      <c r="I32" s="253"/>
      <c r="J32" s="253"/>
      <c r="K32" s="254"/>
      <c r="L32" s="29">
        <v>200000000</v>
      </c>
      <c r="M32" s="24"/>
    </row>
    <row r="33" spans="1:16" s="27" customFormat="1" ht="30" customHeight="1">
      <c r="B33" s="17"/>
      <c r="C33" s="249" t="s">
        <v>37</v>
      </c>
      <c r="D33" s="250"/>
      <c r="E33" s="250"/>
      <c r="F33" s="250"/>
      <c r="G33" s="250"/>
      <c r="H33" s="250"/>
      <c r="I33" s="250"/>
      <c r="J33" s="250"/>
      <c r="K33" s="251"/>
      <c r="L33" s="46">
        <f>SUM(L31:L32)</f>
        <v>1184500000</v>
      </c>
      <c r="M33" s="24"/>
    </row>
    <row r="34" spans="1:16" s="27" customFormat="1" ht="30" customHeight="1">
      <c r="B34" s="17"/>
      <c r="C34" s="246" t="s">
        <v>38</v>
      </c>
      <c r="D34" s="247"/>
      <c r="E34" s="247"/>
      <c r="F34" s="247"/>
      <c r="G34" s="247"/>
      <c r="H34" s="247"/>
      <c r="I34" s="247"/>
      <c r="J34" s="247"/>
      <c r="K34" s="248"/>
      <c r="L34" s="30">
        <f>+ROUND(L33*19%,0)</f>
        <v>225055000</v>
      </c>
      <c r="M34" s="24"/>
    </row>
    <row r="35" spans="1:16" s="27" customFormat="1" ht="30" customHeight="1" thickBot="1">
      <c r="B35" s="17"/>
      <c r="C35" s="47"/>
      <c r="D35" s="48"/>
      <c r="E35" s="49"/>
      <c r="F35" s="48"/>
      <c r="G35" s="48"/>
      <c r="H35" s="255" t="s">
        <v>39</v>
      </c>
      <c r="I35" s="255"/>
      <c r="J35" s="255"/>
      <c r="K35" s="256"/>
      <c r="L35" s="50">
        <f>SUM(L33:L34)</f>
        <v>1409555000</v>
      </c>
      <c r="M35" s="24"/>
      <c r="N35" s="35"/>
    </row>
    <row r="36" spans="1:16" ht="38.25" customHeight="1" thickBot="1">
      <c r="B36" s="10"/>
      <c r="C36" s="12"/>
      <c r="D36" s="13"/>
      <c r="E36" s="15"/>
      <c r="F36" s="13"/>
      <c r="G36" s="13"/>
      <c r="H36" s="13"/>
      <c r="I36" s="13"/>
      <c r="J36" s="13"/>
      <c r="K36" s="13"/>
      <c r="L36" s="14"/>
      <c r="M36" s="11"/>
    </row>
    <row r="37" spans="1:16" ht="41.25" customHeight="1" thickBot="1">
      <c r="B37" s="10"/>
      <c r="C37" s="243" t="s">
        <v>40</v>
      </c>
      <c r="D37" s="244"/>
      <c r="E37" s="244"/>
      <c r="F37" s="244"/>
      <c r="G37" s="244"/>
      <c r="H37" s="244"/>
      <c r="I37" s="244"/>
      <c r="J37" s="244"/>
      <c r="K37" s="244"/>
      <c r="L37" s="245"/>
      <c r="M37" s="11"/>
    </row>
    <row r="38" spans="1:16" ht="21" customHeight="1" thickBot="1">
      <c r="B38" s="10"/>
      <c r="C38" s="12"/>
      <c r="D38" s="13"/>
      <c r="E38" s="15"/>
      <c r="F38" s="13"/>
      <c r="G38" s="13"/>
      <c r="H38" s="13"/>
      <c r="I38" s="13"/>
      <c r="J38" s="13"/>
      <c r="K38" s="13"/>
      <c r="L38" s="14"/>
      <c r="M38" s="11"/>
    </row>
    <row r="39" spans="1:16" ht="42.75" customHeight="1" thickBot="1">
      <c r="B39" s="10"/>
      <c r="C39" s="235" t="s">
        <v>41</v>
      </c>
      <c r="D39" s="236"/>
      <c r="E39" s="236"/>
      <c r="F39" s="236"/>
      <c r="G39" s="236"/>
      <c r="H39" s="236"/>
      <c r="I39" s="236"/>
      <c r="J39" s="236"/>
      <c r="K39" s="236"/>
      <c r="L39" s="237"/>
      <c r="M39" s="11"/>
    </row>
    <row r="40" spans="1:16" ht="30" customHeight="1">
      <c r="B40" s="10"/>
      <c r="C40" s="238" t="s">
        <v>7</v>
      </c>
      <c r="D40" s="224" t="s">
        <v>8</v>
      </c>
      <c r="E40" s="240" t="s">
        <v>42</v>
      </c>
      <c r="F40" s="242" t="s">
        <v>9</v>
      </c>
      <c r="G40" s="242"/>
      <c r="H40" s="238" t="s">
        <v>10</v>
      </c>
      <c r="I40" s="224" t="s">
        <v>11</v>
      </c>
      <c r="J40" s="224" t="s">
        <v>12</v>
      </c>
      <c r="K40" s="226" t="s">
        <v>13</v>
      </c>
      <c r="L40" s="228" t="s">
        <v>14</v>
      </c>
      <c r="M40" s="11"/>
    </row>
    <row r="41" spans="1:16" ht="30" customHeight="1" thickBot="1">
      <c r="B41" s="10"/>
      <c r="C41" s="239"/>
      <c r="D41" s="225"/>
      <c r="E41" s="241"/>
      <c r="F41" s="51" t="s">
        <v>43</v>
      </c>
      <c r="G41" s="51" t="s">
        <v>44</v>
      </c>
      <c r="H41" s="239"/>
      <c r="I41" s="225"/>
      <c r="J41" s="225"/>
      <c r="K41" s="227"/>
      <c r="L41" s="229"/>
      <c r="M41" s="11"/>
    </row>
    <row r="42" spans="1:16" s="27" customFormat="1" ht="30" customHeight="1" thickBot="1">
      <c r="A42" s="1"/>
      <c r="B42" s="17"/>
      <c r="C42" s="52" t="s">
        <v>45</v>
      </c>
      <c r="D42" s="53"/>
      <c r="E42" s="54"/>
      <c r="F42" s="53"/>
      <c r="G42" s="53"/>
      <c r="H42" s="53"/>
      <c r="I42" s="53"/>
      <c r="J42" s="53"/>
      <c r="K42" s="53"/>
      <c r="L42" s="55"/>
      <c r="M42" s="24"/>
      <c r="N42" s="56"/>
      <c r="O42" s="56"/>
      <c r="P42" s="56"/>
    </row>
    <row r="43" spans="1:16" s="27" customFormat="1" ht="42" customHeight="1">
      <c r="A43" s="1"/>
      <c r="B43" s="17"/>
      <c r="C43" s="18">
        <v>7</v>
      </c>
      <c r="D43" s="57">
        <v>11602</v>
      </c>
      <c r="E43" s="57">
        <v>11602</v>
      </c>
      <c r="F43" s="58" t="s">
        <v>46</v>
      </c>
      <c r="G43" s="59"/>
      <c r="H43" s="60" t="s">
        <v>47</v>
      </c>
      <c r="I43" s="61" t="s">
        <v>48</v>
      </c>
      <c r="J43" s="62">
        <v>12591</v>
      </c>
      <c r="K43" s="63">
        <v>1124</v>
      </c>
      <c r="L43" s="64">
        <f t="shared" ref="L43:L48" si="1">+ROUND(K43*J43,0)</f>
        <v>14152284</v>
      </c>
      <c r="M43" s="24"/>
      <c r="N43" s="25"/>
      <c r="O43" s="26"/>
      <c r="P43" s="65"/>
    </row>
    <row r="44" spans="1:16" s="27" customFormat="1" ht="42" customHeight="1">
      <c r="A44" s="1"/>
      <c r="B44" s="17"/>
      <c r="C44" s="36">
        <v>8</v>
      </c>
      <c r="D44" s="66" t="s">
        <v>49</v>
      </c>
      <c r="E44" s="67">
        <v>11602</v>
      </c>
      <c r="F44" s="66" t="s">
        <v>49</v>
      </c>
      <c r="G44" s="68"/>
      <c r="H44" s="69" t="s">
        <v>50</v>
      </c>
      <c r="I44" s="61" t="s">
        <v>51</v>
      </c>
      <c r="J44" s="62">
        <v>160</v>
      </c>
      <c r="K44" s="63">
        <v>70716</v>
      </c>
      <c r="L44" s="64">
        <f t="shared" si="1"/>
        <v>11314560</v>
      </c>
      <c r="M44" s="24"/>
      <c r="N44" s="25"/>
      <c r="O44" s="26"/>
      <c r="P44" s="65"/>
    </row>
    <row r="45" spans="1:16" s="27" customFormat="1" ht="42" customHeight="1">
      <c r="A45" s="1"/>
      <c r="B45" s="17"/>
      <c r="C45" s="36">
        <v>9</v>
      </c>
      <c r="D45" s="66" t="s">
        <v>52</v>
      </c>
      <c r="E45" s="67">
        <v>11602</v>
      </c>
      <c r="F45" s="66" t="s">
        <v>52</v>
      </c>
      <c r="G45" s="68"/>
      <c r="H45" s="69" t="s">
        <v>53</v>
      </c>
      <c r="I45" s="61" t="s">
        <v>51</v>
      </c>
      <c r="J45" s="62">
        <v>5</v>
      </c>
      <c r="K45" s="63">
        <v>180891</v>
      </c>
      <c r="L45" s="64">
        <f t="shared" si="1"/>
        <v>904455</v>
      </c>
      <c r="M45" s="24"/>
      <c r="N45" s="25"/>
      <c r="O45" s="26"/>
      <c r="P45" s="65"/>
    </row>
    <row r="46" spans="1:16" s="27" customFormat="1" ht="42" customHeight="1">
      <c r="A46" s="1"/>
      <c r="B46" s="17"/>
      <c r="C46" s="36">
        <v>10</v>
      </c>
      <c r="D46" s="66" t="s">
        <v>54</v>
      </c>
      <c r="E46" s="67">
        <v>11602</v>
      </c>
      <c r="F46" s="66" t="s">
        <v>54</v>
      </c>
      <c r="G46" s="68"/>
      <c r="H46" s="69" t="s">
        <v>55</v>
      </c>
      <c r="I46" s="61" t="s">
        <v>51</v>
      </c>
      <c r="J46" s="62">
        <v>27</v>
      </c>
      <c r="K46" s="63">
        <v>173201</v>
      </c>
      <c r="L46" s="64">
        <f t="shared" si="1"/>
        <v>4676427</v>
      </c>
      <c r="M46" s="24"/>
      <c r="N46" s="25"/>
      <c r="O46" s="26"/>
      <c r="P46" s="65"/>
    </row>
    <row r="47" spans="1:16" s="27" customFormat="1" ht="42" customHeight="1">
      <c r="A47" s="1"/>
      <c r="B47" s="17"/>
      <c r="C47" s="36">
        <v>11</v>
      </c>
      <c r="D47" s="66" t="s">
        <v>56</v>
      </c>
      <c r="E47" s="67">
        <v>11602</v>
      </c>
      <c r="F47" s="66" t="s">
        <v>56</v>
      </c>
      <c r="G47" s="68"/>
      <c r="H47" s="69" t="s">
        <v>57</v>
      </c>
      <c r="I47" s="61" t="s">
        <v>51</v>
      </c>
      <c r="J47" s="62">
        <v>27</v>
      </c>
      <c r="K47" s="63">
        <v>193701</v>
      </c>
      <c r="L47" s="64">
        <f t="shared" si="1"/>
        <v>5229927</v>
      </c>
      <c r="M47" s="24"/>
      <c r="N47" s="25"/>
      <c r="O47" s="26"/>
      <c r="P47" s="65"/>
    </row>
    <row r="48" spans="1:16" s="27" customFormat="1" ht="42" customHeight="1" thickBot="1">
      <c r="A48" s="1"/>
      <c r="B48" s="17"/>
      <c r="C48" s="40">
        <v>12</v>
      </c>
      <c r="D48" s="70" t="s">
        <v>58</v>
      </c>
      <c r="E48" s="71">
        <v>11602</v>
      </c>
      <c r="F48" s="70" t="s">
        <v>58</v>
      </c>
      <c r="G48" s="72"/>
      <c r="H48" s="73" t="s">
        <v>59</v>
      </c>
      <c r="I48" s="74" t="s">
        <v>51</v>
      </c>
      <c r="J48" s="75">
        <v>46</v>
      </c>
      <c r="K48" s="76">
        <v>202091</v>
      </c>
      <c r="L48" s="77">
        <f t="shared" si="1"/>
        <v>9296186</v>
      </c>
      <c r="M48" s="24"/>
      <c r="N48" s="25"/>
      <c r="O48" s="26"/>
      <c r="P48" s="65"/>
    </row>
    <row r="49" spans="1:16" s="27" customFormat="1" ht="30" customHeight="1" thickBot="1">
      <c r="A49" s="1"/>
      <c r="B49" s="17"/>
      <c r="C49" s="78" t="s">
        <v>60</v>
      </c>
      <c r="D49" s="79"/>
      <c r="E49" s="80"/>
      <c r="F49" s="79"/>
      <c r="G49" s="79"/>
      <c r="H49" s="81"/>
      <c r="I49" s="82"/>
      <c r="J49" s="83"/>
      <c r="K49" s="84"/>
      <c r="L49" s="85">
        <f>SUM(L43:L48)</f>
        <v>45573839</v>
      </c>
      <c r="M49" s="24"/>
      <c r="N49" s="56"/>
      <c r="O49" s="56"/>
      <c r="P49" s="65"/>
    </row>
    <row r="50" spans="1:16" s="27" customFormat="1" ht="30" customHeight="1" thickBot="1">
      <c r="A50" s="1"/>
      <c r="B50" s="17"/>
      <c r="C50" s="52" t="s">
        <v>61</v>
      </c>
      <c r="D50" s="53"/>
      <c r="E50" s="54"/>
      <c r="F50" s="53"/>
      <c r="G50" s="53"/>
      <c r="H50" s="53"/>
      <c r="I50" s="53"/>
      <c r="J50" s="53"/>
      <c r="K50" s="53"/>
      <c r="L50" s="55"/>
      <c r="M50" s="24"/>
      <c r="N50" s="56"/>
      <c r="O50" s="56"/>
      <c r="P50" s="65"/>
    </row>
    <row r="51" spans="1:16" s="27" customFormat="1" ht="42" customHeight="1">
      <c r="A51" s="1"/>
      <c r="B51" s="17"/>
      <c r="C51" s="18">
        <v>13</v>
      </c>
      <c r="D51" s="58">
        <v>11603</v>
      </c>
      <c r="E51" s="57" t="s">
        <v>62</v>
      </c>
      <c r="F51" s="58" t="s">
        <v>63</v>
      </c>
      <c r="G51" s="59"/>
      <c r="H51" s="60" t="s">
        <v>64</v>
      </c>
      <c r="I51" s="61" t="s">
        <v>48</v>
      </c>
      <c r="J51" s="62">
        <v>4116</v>
      </c>
      <c r="K51" s="63">
        <v>3913</v>
      </c>
      <c r="L51" s="64">
        <f t="shared" ref="L51:L59" si="2">+ROUND(K51*J51,0)</f>
        <v>16105908</v>
      </c>
      <c r="M51" s="24"/>
      <c r="N51" s="25"/>
      <c r="O51" s="26"/>
      <c r="P51" s="65"/>
    </row>
    <row r="52" spans="1:16" s="27" customFormat="1" ht="42" customHeight="1">
      <c r="A52" s="1"/>
      <c r="B52" s="17"/>
      <c r="C52" s="36">
        <v>14</v>
      </c>
      <c r="D52" s="66">
        <v>11603</v>
      </c>
      <c r="E52" s="67" t="s">
        <v>65</v>
      </c>
      <c r="F52" s="66" t="s">
        <v>63</v>
      </c>
      <c r="G52" s="61"/>
      <c r="H52" s="69" t="s">
        <v>66</v>
      </c>
      <c r="I52" s="61" t="s">
        <v>48</v>
      </c>
      <c r="J52" s="62">
        <v>14980</v>
      </c>
      <c r="K52" s="63">
        <v>4572</v>
      </c>
      <c r="L52" s="64">
        <f t="shared" si="2"/>
        <v>68488560</v>
      </c>
      <c r="M52" s="24"/>
      <c r="N52" s="25"/>
      <c r="O52" s="26"/>
      <c r="P52" s="65"/>
    </row>
    <row r="53" spans="1:16" s="27" customFormat="1" ht="42" customHeight="1">
      <c r="A53" s="1"/>
      <c r="B53" s="17"/>
      <c r="C53" s="36">
        <v>15</v>
      </c>
      <c r="D53" s="66">
        <v>11603</v>
      </c>
      <c r="E53" s="67" t="s">
        <v>67</v>
      </c>
      <c r="F53" s="66" t="s">
        <v>68</v>
      </c>
      <c r="G53" s="61"/>
      <c r="H53" s="69" t="s">
        <v>69</v>
      </c>
      <c r="I53" s="61" t="s">
        <v>48</v>
      </c>
      <c r="J53" s="62">
        <v>3685</v>
      </c>
      <c r="K53" s="63">
        <v>2070</v>
      </c>
      <c r="L53" s="64">
        <f t="shared" si="2"/>
        <v>7627950</v>
      </c>
      <c r="M53" s="24"/>
      <c r="N53" s="25"/>
      <c r="O53" s="26"/>
      <c r="P53" s="65"/>
    </row>
    <row r="54" spans="1:16" s="27" customFormat="1" ht="42" customHeight="1">
      <c r="A54" s="1"/>
      <c r="B54" s="17"/>
      <c r="C54" s="36">
        <v>16</v>
      </c>
      <c r="D54" s="66">
        <v>11603</v>
      </c>
      <c r="E54" s="67" t="s">
        <v>70</v>
      </c>
      <c r="F54" s="66"/>
      <c r="G54" s="61" t="s">
        <v>71</v>
      </c>
      <c r="H54" s="69" t="s">
        <v>72</v>
      </c>
      <c r="I54" s="61" t="s">
        <v>51</v>
      </c>
      <c r="J54" s="62">
        <v>1980</v>
      </c>
      <c r="K54" s="63">
        <v>1130000</v>
      </c>
      <c r="L54" s="64">
        <f t="shared" si="2"/>
        <v>2237400000</v>
      </c>
      <c r="M54" s="24"/>
      <c r="N54" s="25"/>
      <c r="O54" s="26"/>
      <c r="P54" s="65"/>
    </row>
    <row r="55" spans="1:16" s="27" customFormat="1" ht="42" customHeight="1">
      <c r="A55" s="1"/>
      <c r="B55" s="17"/>
      <c r="C55" s="36">
        <v>17</v>
      </c>
      <c r="D55" s="66">
        <v>11603</v>
      </c>
      <c r="E55" s="67" t="s">
        <v>73</v>
      </c>
      <c r="F55" s="66"/>
      <c r="G55" s="61" t="s">
        <v>71</v>
      </c>
      <c r="H55" s="69" t="s">
        <v>74</v>
      </c>
      <c r="I55" s="61" t="s">
        <v>51</v>
      </c>
      <c r="J55" s="62">
        <v>254</v>
      </c>
      <c r="K55" s="63">
        <v>1088728</v>
      </c>
      <c r="L55" s="64">
        <f t="shared" si="2"/>
        <v>276536912</v>
      </c>
      <c r="M55" s="24"/>
      <c r="N55" s="25"/>
      <c r="O55" s="26"/>
      <c r="P55" s="65"/>
    </row>
    <row r="56" spans="1:16" s="27" customFormat="1" ht="42" customHeight="1">
      <c r="A56" s="1"/>
      <c r="B56" s="17"/>
      <c r="C56" s="36">
        <v>18</v>
      </c>
      <c r="D56" s="66">
        <v>11603</v>
      </c>
      <c r="E56" s="67" t="s">
        <v>75</v>
      </c>
      <c r="F56" s="66"/>
      <c r="G56" s="61" t="s">
        <v>71</v>
      </c>
      <c r="H56" s="69" t="s">
        <v>76</v>
      </c>
      <c r="I56" s="61" t="s">
        <v>51</v>
      </c>
      <c r="J56" s="62">
        <v>443</v>
      </c>
      <c r="K56" s="63">
        <v>1101508</v>
      </c>
      <c r="L56" s="64">
        <f t="shared" si="2"/>
        <v>487968044</v>
      </c>
      <c r="M56" s="24"/>
      <c r="N56" s="25"/>
      <c r="O56" s="26"/>
      <c r="P56" s="65"/>
    </row>
    <row r="57" spans="1:16" s="27" customFormat="1" ht="42" customHeight="1">
      <c r="A57" s="1"/>
      <c r="B57" s="17"/>
      <c r="C57" s="36">
        <v>19</v>
      </c>
      <c r="D57" s="66">
        <v>11601</v>
      </c>
      <c r="E57" s="67" t="s">
        <v>77</v>
      </c>
      <c r="F57" s="66"/>
      <c r="G57" s="61" t="s">
        <v>78</v>
      </c>
      <c r="H57" s="69" t="s">
        <v>79</v>
      </c>
      <c r="I57" s="61" t="s">
        <v>51</v>
      </c>
      <c r="J57" s="62">
        <v>204</v>
      </c>
      <c r="K57" s="63">
        <v>72062</v>
      </c>
      <c r="L57" s="64">
        <f t="shared" si="2"/>
        <v>14700648</v>
      </c>
      <c r="M57" s="24"/>
      <c r="N57" s="25"/>
      <c r="O57" s="26"/>
      <c r="P57" s="65"/>
    </row>
    <row r="58" spans="1:16" s="27" customFormat="1" ht="69" customHeight="1">
      <c r="A58" s="1"/>
      <c r="B58" s="17"/>
      <c r="C58" s="36">
        <v>20</v>
      </c>
      <c r="D58" s="66">
        <v>11601</v>
      </c>
      <c r="E58" s="67" t="s">
        <v>80</v>
      </c>
      <c r="F58" s="66" t="s">
        <v>81</v>
      </c>
      <c r="G58" s="68"/>
      <c r="H58" s="69" t="s">
        <v>82</v>
      </c>
      <c r="I58" s="61" t="s">
        <v>51</v>
      </c>
      <c r="J58" s="62">
        <v>67</v>
      </c>
      <c r="K58" s="63">
        <v>78188</v>
      </c>
      <c r="L58" s="64">
        <f t="shared" si="2"/>
        <v>5238596</v>
      </c>
      <c r="M58" s="24"/>
      <c r="N58" s="25"/>
      <c r="O58" s="26"/>
      <c r="P58" s="65"/>
    </row>
    <row r="59" spans="1:16" s="27" customFormat="1" ht="74.25" customHeight="1" thickBot="1">
      <c r="A59" s="1"/>
      <c r="B59" s="17"/>
      <c r="C59" s="40">
        <v>21</v>
      </c>
      <c r="D59" s="70">
        <v>11601</v>
      </c>
      <c r="E59" s="71" t="s">
        <v>83</v>
      </c>
      <c r="F59" s="70" t="s">
        <v>81</v>
      </c>
      <c r="G59" s="72"/>
      <c r="H59" s="73" t="s">
        <v>84</v>
      </c>
      <c r="I59" s="74" t="s">
        <v>51</v>
      </c>
      <c r="J59" s="75">
        <v>8</v>
      </c>
      <c r="K59" s="76">
        <v>24592</v>
      </c>
      <c r="L59" s="77">
        <f t="shared" si="2"/>
        <v>196736</v>
      </c>
      <c r="M59" s="24"/>
      <c r="N59" s="25"/>
      <c r="O59" s="26"/>
      <c r="P59" s="65"/>
    </row>
    <row r="60" spans="1:16" s="27" customFormat="1" ht="30" customHeight="1" thickBot="1">
      <c r="A60" s="1"/>
      <c r="B60" s="17"/>
      <c r="C60" s="78" t="s">
        <v>60</v>
      </c>
      <c r="D60" s="79"/>
      <c r="E60" s="80"/>
      <c r="F60" s="79"/>
      <c r="G60" s="79"/>
      <c r="H60" s="81"/>
      <c r="I60" s="82"/>
      <c r="J60" s="83"/>
      <c r="K60" s="84"/>
      <c r="L60" s="85">
        <f>SUM(L51:L59)</f>
        <v>3114263354</v>
      </c>
      <c r="M60" s="24"/>
      <c r="N60" s="56"/>
      <c r="O60" s="56"/>
      <c r="P60" s="65"/>
    </row>
    <row r="61" spans="1:16" s="27" customFormat="1" ht="30" customHeight="1" thickBot="1">
      <c r="A61" s="1"/>
      <c r="B61" s="17"/>
      <c r="C61" s="52" t="s">
        <v>85</v>
      </c>
      <c r="D61" s="53"/>
      <c r="E61" s="54"/>
      <c r="F61" s="53"/>
      <c r="G61" s="53"/>
      <c r="H61" s="53"/>
      <c r="I61" s="53"/>
      <c r="J61" s="53"/>
      <c r="K61" s="53"/>
      <c r="L61" s="55"/>
      <c r="M61" s="24"/>
      <c r="N61" s="56"/>
      <c r="O61" s="56"/>
      <c r="P61" s="65"/>
    </row>
    <row r="62" spans="1:16" s="27" customFormat="1" ht="65.25" customHeight="1" thickBot="1">
      <c r="A62" s="1"/>
      <c r="B62" s="17"/>
      <c r="C62" s="86">
        <v>22</v>
      </c>
      <c r="D62" s="87">
        <v>11603</v>
      </c>
      <c r="E62" s="88" t="s">
        <v>86</v>
      </c>
      <c r="F62" s="87" t="s">
        <v>87</v>
      </c>
      <c r="G62" s="89"/>
      <c r="H62" s="90" t="s">
        <v>88</v>
      </c>
      <c r="I62" s="74" t="s">
        <v>51</v>
      </c>
      <c r="J62" s="75">
        <v>9</v>
      </c>
      <c r="K62" s="76">
        <v>1257042</v>
      </c>
      <c r="L62" s="77">
        <f t="shared" ref="L62" si="3">+ROUND(K62*J62,0)</f>
        <v>11313378</v>
      </c>
      <c r="M62" s="24"/>
      <c r="N62" s="25"/>
      <c r="O62" s="26"/>
      <c r="P62" s="65"/>
    </row>
    <row r="63" spans="1:16" s="27" customFormat="1" ht="30" customHeight="1" thickBot="1">
      <c r="A63" s="1"/>
      <c r="B63" s="17"/>
      <c r="C63" s="78" t="s">
        <v>60</v>
      </c>
      <c r="D63" s="79"/>
      <c r="E63" s="80"/>
      <c r="F63" s="79"/>
      <c r="G63" s="79"/>
      <c r="H63" s="81"/>
      <c r="I63" s="82"/>
      <c r="J63" s="83"/>
      <c r="K63" s="84"/>
      <c r="L63" s="85">
        <f>SUM(L62)</f>
        <v>11313378</v>
      </c>
      <c r="M63" s="24"/>
      <c r="N63" s="56"/>
      <c r="O63" s="56"/>
      <c r="P63" s="65"/>
    </row>
    <row r="64" spans="1:16" s="27" customFormat="1" ht="30" customHeight="1" thickBot="1">
      <c r="A64" s="1"/>
      <c r="B64" s="17"/>
      <c r="C64" s="47"/>
      <c r="D64" s="48"/>
      <c r="E64" s="49"/>
      <c r="F64" s="48"/>
      <c r="G64" s="48"/>
      <c r="H64" s="230" t="s">
        <v>89</v>
      </c>
      <c r="I64" s="230"/>
      <c r="J64" s="230"/>
      <c r="K64" s="231"/>
      <c r="L64" s="34">
        <f>+L49+L60+L63</f>
        <v>3171150571</v>
      </c>
      <c r="M64" s="24"/>
      <c r="N64" s="91"/>
      <c r="O64" s="56"/>
      <c r="P64" s="65"/>
    </row>
    <row r="65" spans="1:16" s="98" customFormat="1" ht="30" customHeight="1" thickBot="1">
      <c r="A65" s="1"/>
      <c r="B65" s="92"/>
      <c r="C65" s="93"/>
      <c r="D65" s="93"/>
      <c r="E65" s="94"/>
      <c r="F65" s="93"/>
      <c r="G65" s="93"/>
      <c r="H65" s="93"/>
      <c r="I65" s="93"/>
      <c r="J65" s="93"/>
      <c r="K65" s="93"/>
      <c r="L65" s="95"/>
      <c r="M65" s="96"/>
      <c r="N65" s="97"/>
      <c r="O65" s="97"/>
      <c r="P65" s="65"/>
    </row>
    <row r="66" spans="1:16" ht="42.75" customHeight="1" thickBot="1">
      <c r="B66" s="10"/>
      <c r="C66" s="235" t="s">
        <v>90</v>
      </c>
      <c r="D66" s="236"/>
      <c r="E66" s="236"/>
      <c r="F66" s="236"/>
      <c r="G66" s="236"/>
      <c r="H66" s="236"/>
      <c r="I66" s="236"/>
      <c r="J66" s="236"/>
      <c r="K66" s="236"/>
      <c r="L66" s="237"/>
      <c r="M66" s="11"/>
      <c r="N66" s="99"/>
      <c r="O66" s="99"/>
      <c r="P66" s="65"/>
    </row>
    <row r="67" spans="1:16" ht="30" customHeight="1">
      <c r="B67" s="10"/>
      <c r="C67" s="238" t="s">
        <v>7</v>
      </c>
      <c r="D67" s="224" t="s">
        <v>8</v>
      </c>
      <c r="E67" s="240" t="s">
        <v>42</v>
      </c>
      <c r="F67" s="242" t="s">
        <v>9</v>
      </c>
      <c r="G67" s="242"/>
      <c r="H67" s="238" t="s">
        <v>10</v>
      </c>
      <c r="I67" s="224" t="s">
        <v>11</v>
      </c>
      <c r="J67" s="224" t="s">
        <v>12</v>
      </c>
      <c r="K67" s="226" t="s">
        <v>13</v>
      </c>
      <c r="L67" s="228" t="s">
        <v>14</v>
      </c>
      <c r="M67" s="11"/>
      <c r="N67" s="99"/>
      <c r="O67" s="99"/>
      <c r="P67" s="65"/>
    </row>
    <row r="68" spans="1:16" ht="30" customHeight="1" thickBot="1">
      <c r="B68" s="10"/>
      <c r="C68" s="239"/>
      <c r="D68" s="225"/>
      <c r="E68" s="241"/>
      <c r="F68" s="51" t="s">
        <v>43</v>
      </c>
      <c r="G68" s="51" t="s">
        <v>44</v>
      </c>
      <c r="H68" s="239"/>
      <c r="I68" s="225"/>
      <c r="J68" s="225"/>
      <c r="K68" s="227"/>
      <c r="L68" s="229"/>
      <c r="M68" s="11"/>
      <c r="N68" s="99"/>
      <c r="O68" s="99"/>
      <c r="P68" s="65"/>
    </row>
    <row r="69" spans="1:16" s="27" customFormat="1" ht="30" customHeight="1" thickBot="1">
      <c r="A69" s="1"/>
      <c r="B69" s="17"/>
      <c r="C69" s="52" t="s">
        <v>45</v>
      </c>
      <c r="D69" s="53"/>
      <c r="E69" s="54"/>
      <c r="F69" s="53"/>
      <c r="G69" s="53"/>
      <c r="H69" s="53"/>
      <c r="I69" s="53"/>
      <c r="J69" s="53"/>
      <c r="K69" s="53"/>
      <c r="L69" s="55"/>
      <c r="M69" s="24"/>
      <c r="N69" s="56"/>
      <c r="O69" s="56"/>
      <c r="P69" s="65"/>
    </row>
    <row r="70" spans="1:16" s="27" customFormat="1" ht="47.25" customHeight="1">
      <c r="A70" s="1"/>
      <c r="B70" s="17"/>
      <c r="C70" s="18">
        <v>23</v>
      </c>
      <c r="D70" s="58">
        <v>11602</v>
      </c>
      <c r="E70" s="57" t="s">
        <v>52</v>
      </c>
      <c r="F70" s="58" t="s">
        <v>91</v>
      </c>
      <c r="G70" s="59"/>
      <c r="H70" s="100" t="s">
        <v>53</v>
      </c>
      <c r="I70" s="61" t="s">
        <v>51</v>
      </c>
      <c r="J70" s="62">
        <v>1030</v>
      </c>
      <c r="K70" s="63">
        <v>180891</v>
      </c>
      <c r="L70" s="64">
        <f t="shared" ref="L70:L71" si="4">+ROUND(K70*J70,0)</f>
        <v>186317730</v>
      </c>
      <c r="M70" s="24"/>
      <c r="N70" s="25"/>
      <c r="O70" s="26"/>
      <c r="P70" s="65"/>
    </row>
    <row r="71" spans="1:16" s="27" customFormat="1" ht="47.25" customHeight="1" thickBot="1">
      <c r="A71" s="1"/>
      <c r="B71" s="17"/>
      <c r="C71" s="40">
        <v>24</v>
      </c>
      <c r="D71" s="70">
        <v>11602</v>
      </c>
      <c r="E71" s="71" t="s">
        <v>56</v>
      </c>
      <c r="F71" s="70" t="s">
        <v>92</v>
      </c>
      <c r="G71" s="72"/>
      <c r="H71" s="73" t="s">
        <v>57</v>
      </c>
      <c r="I71" s="74" t="s">
        <v>51</v>
      </c>
      <c r="J71" s="75">
        <v>1083</v>
      </c>
      <c r="K71" s="76">
        <v>193701</v>
      </c>
      <c r="L71" s="77">
        <f t="shared" si="4"/>
        <v>209778183</v>
      </c>
      <c r="M71" s="24"/>
      <c r="N71" s="25"/>
      <c r="O71" s="26"/>
      <c r="P71" s="65"/>
    </row>
    <row r="72" spans="1:16" s="27" customFormat="1" ht="30" customHeight="1" thickBot="1">
      <c r="A72" s="1"/>
      <c r="B72" s="17"/>
      <c r="C72" s="78" t="s">
        <v>60</v>
      </c>
      <c r="D72" s="79"/>
      <c r="E72" s="80"/>
      <c r="F72" s="79"/>
      <c r="G72" s="79"/>
      <c r="H72" s="81"/>
      <c r="I72" s="82"/>
      <c r="J72" s="83"/>
      <c r="K72" s="84"/>
      <c r="L72" s="85">
        <f>SUM(L70:L71)</f>
        <v>396095913</v>
      </c>
      <c r="M72" s="24"/>
      <c r="N72" s="56"/>
      <c r="O72" s="56"/>
      <c r="P72" s="65"/>
    </row>
    <row r="73" spans="1:16" s="27" customFormat="1" ht="30" customHeight="1" thickBot="1">
      <c r="A73" s="1"/>
      <c r="B73" s="17"/>
      <c r="C73" s="52" t="s">
        <v>61</v>
      </c>
      <c r="D73" s="53"/>
      <c r="E73" s="54"/>
      <c r="F73" s="53"/>
      <c r="G73" s="53"/>
      <c r="H73" s="53"/>
      <c r="I73" s="53"/>
      <c r="J73" s="53"/>
      <c r="K73" s="53"/>
      <c r="L73" s="55"/>
      <c r="M73" s="24"/>
      <c r="N73" s="56"/>
      <c r="O73" s="56"/>
      <c r="P73" s="65"/>
    </row>
    <row r="74" spans="1:16" s="27" customFormat="1" ht="47.25" customHeight="1">
      <c r="A74" s="1"/>
      <c r="B74" s="17"/>
      <c r="C74" s="18">
        <v>25</v>
      </c>
      <c r="D74" s="58">
        <v>11603</v>
      </c>
      <c r="E74" s="57" t="s">
        <v>62</v>
      </c>
      <c r="F74" s="58" t="s">
        <v>63</v>
      </c>
      <c r="G74" s="59"/>
      <c r="H74" s="100" t="s">
        <v>64</v>
      </c>
      <c r="I74" s="61" t="s">
        <v>48</v>
      </c>
      <c r="J74" s="62">
        <v>478</v>
      </c>
      <c r="K74" s="63">
        <v>3913</v>
      </c>
      <c r="L74" s="64">
        <f t="shared" ref="L74:L80" si="5">+ROUND(K74*J74,0)</f>
        <v>1870414</v>
      </c>
      <c r="M74" s="24"/>
      <c r="N74" s="25"/>
      <c r="O74" s="26"/>
      <c r="P74" s="65"/>
    </row>
    <row r="75" spans="1:16" s="27" customFormat="1" ht="47.25" customHeight="1">
      <c r="A75" s="1"/>
      <c r="B75" s="17"/>
      <c r="C75" s="36">
        <v>26</v>
      </c>
      <c r="D75" s="66">
        <v>11603</v>
      </c>
      <c r="E75" s="67" t="s">
        <v>65</v>
      </c>
      <c r="F75" s="66" t="s">
        <v>63</v>
      </c>
      <c r="G75" s="61"/>
      <c r="H75" s="69" t="s">
        <v>66</v>
      </c>
      <c r="I75" s="61" t="s">
        <v>48</v>
      </c>
      <c r="J75" s="62">
        <v>4794</v>
      </c>
      <c r="K75" s="63">
        <v>4572</v>
      </c>
      <c r="L75" s="64">
        <f t="shared" si="5"/>
        <v>21918168</v>
      </c>
      <c r="M75" s="24"/>
      <c r="N75" s="25"/>
      <c r="O75" s="26"/>
      <c r="P75" s="65"/>
    </row>
    <row r="76" spans="1:16" s="27" customFormat="1" ht="47.25" customHeight="1">
      <c r="A76" s="1"/>
      <c r="B76" s="17"/>
      <c r="C76" s="36">
        <v>27</v>
      </c>
      <c r="D76" s="66">
        <v>11603</v>
      </c>
      <c r="E76" s="67" t="s">
        <v>67</v>
      </c>
      <c r="F76" s="66" t="s">
        <v>68</v>
      </c>
      <c r="G76" s="61"/>
      <c r="H76" s="69" t="s">
        <v>69</v>
      </c>
      <c r="I76" s="61" t="s">
        <v>48</v>
      </c>
      <c r="J76" s="62">
        <v>2296</v>
      </c>
      <c r="K76" s="63">
        <v>2070</v>
      </c>
      <c r="L76" s="64">
        <f t="shared" si="5"/>
        <v>4752720</v>
      </c>
      <c r="M76" s="24"/>
      <c r="N76" s="25"/>
      <c r="O76" s="26"/>
      <c r="P76" s="65"/>
    </row>
    <row r="77" spans="1:16" s="27" customFormat="1" ht="47.25" customHeight="1">
      <c r="A77" s="1"/>
      <c r="B77" s="17"/>
      <c r="C77" s="36">
        <v>28</v>
      </c>
      <c r="D77" s="66">
        <v>11603</v>
      </c>
      <c r="E77" s="67" t="s">
        <v>70</v>
      </c>
      <c r="F77" s="66"/>
      <c r="G77" s="61" t="s">
        <v>71</v>
      </c>
      <c r="H77" s="69" t="s">
        <v>93</v>
      </c>
      <c r="I77" s="61" t="s">
        <v>51</v>
      </c>
      <c r="J77" s="62">
        <v>1030</v>
      </c>
      <c r="K77" s="63">
        <v>1130000</v>
      </c>
      <c r="L77" s="64">
        <f t="shared" si="5"/>
        <v>1163900000</v>
      </c>
      <c r="M77" s="24"/>
      <c r="N77" s="25"/>
      <c r="O77" s="26"/>
      <c r="P77" s="65"/>
    </row>
    <row r="78" spans="1:16" s="27" customFormat="1" ht="47.25" customHeight="1">
      <c r="A78" s="1"/>
      <c r="B78" s="17"/>
      <c r="C78" s="36">
        <v>29</v>
      </c>
      <c r="D78" s="66">
        <v>11601</v>
      </c>
      <c r="E78" s="67" t="s">
        <v>77</v>
      </c>
      <c r="F78" s="66"/>
      <c r="G78" s="61" t="s">
        <v>78</v>
      </c>
      <c r="H78" s="69" t="s">
        <v>94</v>
      </c>
      <c r="I78" s="61" t="s">
        <v>51</v>
      </c>
      <c r="J78" s="62">
        <v>2539</v>
      </c>
      <c r="K78" s="63">
        <v>72062</v>
      </c>
      <c r="L78" s="64">
        <f t="shared" si="5"/>
        <v>182965418</v>
      </c>
      <c r="M78" s="24"/>
      <c r="N78" s="25"/>
      <c r="O78" s="26"/>
      <c r="P78" s="65"/>
    </row>
    <row r="79" spans="1:16" s="27" customFormat="1" ht="84" customHeight="1">
      <c r="A79" s="1"/>
      <c r="B79" s="17"/>
      <c r="C79" s="36">
        <v>30</v>
      </c>
      <c r="D79" s="66">
        <v>11603</v>
      </c>
      <c r="E79" s="67" t="s">
        <v>80</v>
      </c>
      <c r="F79" s="66" t="s">
        <v>81</v>
      </c>
      <c r="G79" s="68"/>
      <c r="H79" s="69" t="s">
        <v>95</v>
      </c>
      <c r="I79" s="61" t="s">
        <v>51</v>
      </c>
      <c r="J79" s="62">
        <v>100</v>
      </c>
      <c r="K79" s="63">
        <v>78188</v>
      </c>
      <c r="L79" s="64">
        <f t="shared" si="5"/>
        <v>7818800</v>
      </c>
      <c r="M79" s="24"/>
      <c r="N79" s="25"/>
      <c r="O79" s="26"/>
      <c r="P79" s="65"/>
    </row>
    <row r="80" spans="1:16" s="27" customFormat="1" ht="64.5" customHeight="1" thickBot="1">
      <c r="A80" s="1"/>
      <c r="B80" s="17"/>
      <c r="C80" s="40">
        <v>31</v>
      </c>
      <c r="D80" s="70">
        <v>11603</v>
      </c>
      <c r="E80" s="71" t="s">
        <v>96</v>
      </c>
      <c r="F80" s="70" t="s">
        <v>97</v>
      </c>
      <c r="G80" s="72"/>
      <c r="H80" s="73" t="s">
        <v>98</v>
      </c>
      <c r="I80" s="74" t="s">
        <v>99</v>
      </c>
      <c r="J80" s="75">
        <v>220</v>
      </c>
      <c r="K80" s="76">
        <v>17491</v>
      </c>
      <c r="L80" s="77">
        <f t="shared" si="5"/>
        <v>3848020</v>
      </c>
      <c r="M80" s="24"/>
      <c r="N80" s="25"/>
      <c r="O80" s="26"/>
      <c r="P80" s="65"/>
    </row>
    <row r="81" spans="1:16" s="27" customFormat="1" ht="30" customHeight="1" thickBot="1">
      <c r="A81" s="1"/>
      <c r="B81" s="17"/>
      <c r="C81" s="78" t="s">
        <v>60</v>
      </c>
      <c r="D81" s="79"/>
      <c r="E81" s="80"/>
      <c r="F81" s="79"/>
      <c r="G81" s="79"/>
      <c r="H81" s="81"/>
      <c r="I81" s="82"/>
      <c r="J81" s="83"/>
      <c r="K81" s="84"/>
      <c r="L81" s="85">
        <f>SUM(L74:L80)</f>
        <v>1387073540</v>
      </c>
      <c r="M81" s="24"/>
      <c r="N81" s="56"/>
      <c r="O81" s="56"/>
      <c r="P81" s="65"/>
    </row>
    <row r="82" spans="1:16" s="27" customFormat="1" ht="30" customHeight="1" thickBot="1">
      <c r="A82" s="1"/>
      <c r="B82" s="17"/>
      <c r="C82" s="52" t="s">
        <v>100</v>
      </c>
      <c r="D82" s="53"/>
      <c r="E82" s="54"/>
      <c r="F82" s="53"/>
      <c r="G82" s="53"/>
      <c r="H82" s="53"/>
      <c r="I82" s="53"/>
      <c r="J82" s="53"/>
      <c r="K82" s="53"/>
      <c r="L82" s="55"/>
      <c r="M82" s="24"/>
      <c r="N82" s="56"/>
      <c r="O82" s="56"/>
      <c r="P82" s="65"/>
    </row>
    <row r="83" spans="1:16" s="27" customFormat="1" ht="52.5" customHeight="1">
      <c r="A83" s="1"/>
      <c r="B83" s="17"/>
      <c r="C83" s="18">
        <v>32</v>
      </c>
      <c r="D83" s="101">
        <v>11604</v>
      </c>
      <c r="E83" s="102" t="s">
        <v>101</v>
      </c>
      <c r="F83" s="101" t="s">
        <v>102</v>
      </c>
      <c r="G83" s="20"/>
      <c r="H83" s="100" t="s">
        <v>103</v>
      </c>
      <c r="I83" s="103" t="s">
        <v>51</v>
      </c>
      <c r="J83" s="62">
        <v>74</v>
      </c>
      <c r="K83" s="104">
        <v>78248</v>
      </c>
      <c r="L83" s="64">
        <f t="shared" ref="L83:L97" si="6">+ROUND(K83*J83,0)</f>
        <v>5790352</v>
      </c>
      <c r="M83" s="24"/>
      <c r="N83" s="25"/>
      <c r="O83" s="26"/>
      <c r="P83" s="65"/>
    </row>
    <row r="84" spans="1:16" s="27" customFormat="1" ht="52.5" customHeight="1">
      <c r="A84" s="1"/>
      <c r="B84" s="17"/>
      <c r="C84" s="36">
        <v>33</v>
      </c>
      <c r="D84" s="105">
        <v>11604</v>
      </c>
      <c r="E84" s="106" t="s">
        <v>104</v>
      </c>
      <c r="F84" s="105" t="s">
        <v>102</v>
      </c>
      <c r="G84" s="61"/>
      <c r="H84" s="69" t="s">
        <v>105</v>
      </c>
      <c r="I84" s="103" t="s">
        <v>51</v>
      </c>
      <c r="J84" s="62">
        <v>9</v>
      </c>
      <c r="K84" s="104">
        <v>138113</v>
      </c>
      <c r="L84" s="64">
        <f t="shared" si="6"/>
        <v>1243017</v>
      </c>
      <c r="M84" s="24"/>
      <c r="N84" s="25"/>
      <c r="O84" s="26"/>
      <c r="P84" s="65"/>
    </row>
    <row r="85" spans="1:16" s="27" customFormat="1" ht="52.5" customHeight="1">
      <c r="A85" s="1"/>
      <c r="B85" s="17"/>
      <c r="C85" s="36">
        <v>34</v>
      </c>
      <c r="D85" s="105">
        <v>11604</v>
      </c>
      <c r="E85" s="106" t="s">
        <v>106</v>
      </c>
      <c r="F85" s="105" t="s">
        <v>102</v>
      </c>
      <c r="G85" s="61"/>
      <c r="H85" s="69" t="s">
        <v>107</v>
      </c>
      <c r="I85" s="103" t="s">
        <v>51</v>
      </c>
      <c r="J85" s="62">
        <v>364</v>
      </c>
      <c r="K85" s="104">
        <v>26546</v>
      </c>
      <c r="L85" s="64">
        <f t="shared" si="6"/>
        <v>9662744</v>
      </c>
      <c r="M85" s="24"/>
      <c r="N85" s="25"/>
      <c r="O85" s="26"/>
      <c r="P85" s="65"/>
    </row>
    <row r="86" spans="1:16" s="27" customFormat="1" ht="52.5" customHeight="1">
      <c r="A86" s="1"/>
      <c r="B86" s="17"/>
      <c r="C86" s="36">
        <v>35</v>
      </c>
      <c r="D86" s="105">
        <v>11604</v>
      </c>
      <c r="E86" s="106" t="s">
        <v>108</v>
      </c>
      <c r="F86" s="105" t="s">
        <v>102</v>
      </c>
      <c r="G86" s="61"/>
      <c r="H86" s="69" t="s">
        <v>109</v>
      </c>
      <c r="I86" s="103" t="s">
        <v>51</v>
      </c>
      <c r="J86" s="62">
        <v>9</v>
      </c>
      <c r="K86" s="104">
        <v>31162</v>
      </c>
      <c r="L86" s="64">
        <f t="shared" si="6"/>
        <v>280458</v>
      </c>
      <c r="M86" s="24"/>
      <c r="N86" s="25"/>
      <c r="O86" s="26"/>
      <c r="P86" s="65"/>
    </row>
    <row r="87" spans="1:16" s="27" customFormat="1" ht="52.5" customHeight="1">
      <c r="A87" s="1"/>
      <c r="B87" s="17"/>
      <c r="C87" s="36">
        <v>36</v>
      </c>
      <c r="D87" s="105">
        <v>11604</v>
      </c>
      <c r="E87" s="106" t="s">
        <v>110</v>
      </c>
      <c r="F87" s="105" t="s">
        <v>111</v>
      </c>
      <c r="G87" s="61"/>
      <c r="H87" s="69" t="s">
        <v>112</v>
      </c>
      <c r="I87" s="103" t="s">
        <v>51</v>
      </c>
      <c r="J87" s="62">
        <v>24</v>
      </c>
      <c r="K87" s="104">
        <v>124052</v>
      </c>
      <c r="L87" s="64">
        <f t="shared" si="6"/>
        <v>2977248</v>
      </c>
      <c r="M87" s="24"/>
      <c r="N87" s="25"/>
      <c r="O87" s="26"/>
      <c r="P87" s="65"/>
    </row>
    <row r="88" spans="1:16" s="27" customFormat="1" ht="52.5" customHeight="1">
      <c r="A88" s="1"/>
      <c r="B88" s="17"/>
      <c r="C88" s="36">
        <v>37</v>
      </c>
      <c r="D88" s="105">
        <v>11604</v>
      </c>
      <c r="E88" s="106" t="s">
        <v>113</v>
      </c>
      <c r="F88" s="105" t="s">
        <v>111</v>
      </c>
      <c r="G88" s="61"/>
      <c r="H88" s="69" t="s">
        <v>114</v>
      </c>
      <c r="I88" s="103" t="s">
        <v>51</v>
      </c>
      <c r="J88" s="62">
        <v>227</v>
      </c>
      <c r="K88" s="104">
        <v>152149</v>
      </c>
      <c r="L88" s="64">
        <f t="shared" si="6"/>
        <v>34537823</v>
      </c>
      <c r="M88" s="24"/>
      <c r="N88" s="25"/>
      <c r="O88" s="26"/>
      <c r="P88" s="65"/>
    </row>
    <row r="89" spans="1:16" s="27" customFormat="1" ht="52.5" customHeight="1">
      <c r="A89" s="1"/>
      <c r="B89" s="17"/>
      <c r="C89" s="36">
        <v>38</v>
      </c>
      <c r="D89" s="61">
        <v>11603</v>
      </c>
      <c r="E89" s="67" t="s">
        <v>115</v>
      </c>
      <c r="F89" s="61" t="s">
        <v>116</v>
      </c>
      <c r="G89" s="61"/>
      <c r="H89" s="69" t="s">
        <v>117</v>
      </c>
      <c r="I89" s="61" t="s">
        <v>51</v>
      </c>
      <c r="J89" s="62">
        <v>9</v>
      </c>
      <c r="K89" s="104">
        <v>875627</v>
      </c>
      <c r="L89" s="64">
        <f t="shared" si="6"/>
        <v>7880643</v>
      </c>
      <c r="M89" s="24"/>
      <c r="N89" s="25"/>
      <c r="O89" s="26"/>
      <c r="P89" s="65"/>
    </row>
    <row r="90" spans="1:16" s="27" customFormat="1" ht="52.5" customHeight="1">
      <c r="A90" s="1"/>
      <c r="B90" s="17"/>
      <c r="C90" s="36">
        <v>39</v>
      </c>
      <c r="D90" s="61">
        <v>11603</v>
      </c>
      <c r="E90" s="67" t="s">
        <v>118</v>
      </c>
      <c r="F90" s="61" t="s">
        <v>116</v>
      </c>
      <c r="G90" s="61"/>
      <c r="H90" s="69" t="s">
        <v>119</v>
      </c>
      <c r="I90" s="61" t="s">
        <v>51</v>
      </c>
      <c r="J90" s="62">
        <v>86</v>
      </c>
      <c r="K90" s="104">
        <v>804531</v>
      </c>
      <c r="L90" s="64">
        <f t="shared" si="6"/>
        <v>69189666</v>
      </c>
      <c r="M90" s="24"/>
      <c r="N90" s="25"/>
      <c r="O90" s="26"/>
      <c r="P90" s="65"/>
    </row>
    <row r="91" spans="1:16" s="27" customFormat="1" ht="45" customHeight="1">
      <c r="A91" s="1"/>
      <c r="B91" s="17"/>
      <c r="C91" s="36">
        <v>40</v>
      </c>
      <c r="D91" s="61">
        <v>11402</v>
      </c>
      <c r="E91" s="67" t="s">
        <v>120</v>
      </c>
      <c r="F91" s="105"/>
      <c r="G91" s="61" t="s">
        <v>120</v>
      </c>
      <c r="H91" s="69" t="s">
        <v>121</v>
      </c>
      <c r="I91" s="61" t="s">
        <v>51</v>
      </c>
      <c r="J91" s="62">
        <v>9</v>
      </c>
      <c r="K91" s="104">
        <v>814379</v>
      </c>
      <c r="L91" s="64">
        <f t="shared" si="6"/>
        <v>7329411</v>
      </c>
      <c r="M91" s="24"/>
      <c r="N91" s="25"/>
      <c r="O91" s="26"/>
      <c r="P91" s="65"/>
    </row>
    <row r="92" spans="1:16" s="27" customFormat="1" ht="52.5" customHeight="1">
      <c r="A92" s="1"/>
      <c r="B92" s="17"/>
      <c r="C92" s="36">
        <v>41</v>
      </c>
      <c r="D92" s="61">
        <v>11403</v>
      </c>
      <c r="E92" s="67" t="s">
        <v>122</v>
      </c>
      <c r="F92" s="61" t="s">
        <v>123</v>
      </c>
      <c r="G92" s="61"/>
      <c r="H92" s="69" t="s">
        <v>124</v>
      </c>
      <c r="I92" s="61" t="s">
        <v>125</v>
      </c>
      <c r="J92" s="62">
        <v>2799</v>
      </c>
      <c r="K92" s="104">
        <v>7379</v>
      </c>
      <c r="L92" s="64">
        <f t="shared" si="6"/>
        <v>20653821</v>
      </c>
      <c r="M92" s="24"/>
      <c r="N92" s="25"/>
      <c r="O92" s="26"/>
      <c r="P92" s="65"/>
    </row>
    <row r="93" spans="1:16" s="27" customFormat="1" ht="69.75" customHeight="1">
      <c r="A93" s="1"/>
      <c r="B93" s="17"/>
      <c r="C93" s="36">
        <v>42</v>
      </c>
      <c r="D93" s="61">
        <v>11603</v>
      </c>
      <c r="E93" s="67" t="s">
        <v>126</v>
      </c>
      <c r="F93" s="61" t="s">
        <v>127</v>
      </c>
      <c r="G93" s="61"/>
      <c r="H93" s="69" t="s">
        <v>128</v>
      </c>
      <c r="I93" s="61" t="s">
        <v>51</v>
      </c>
      <c r="J93" s="62">
        <v>99</v>
      </c>
      <c r="K93" s="104">
        <v>733385</v>
      </c>
      <c r="L93" s="64">
        <f t="shared" si="6"/>
        <v>72605115</v>
      </c>
      <c r="M93" s="24"/>
      <c r="N93" s="25"/>
      <c r="O93" s="26"/>
      <c r="P93" s="65"/>
    </row>
    <row r="94" spans="1:16" s="27" customFormat="1" ht="47.25" customHeight="1">
      <c r="A94" s="1"/>
      <c r="B94" s="17"/>
      <c r="C94" s="36">
        <v>43</v>
      </c>
      <c r="D94" s="61">
        <v>11604</v>
      </c>
      <c r="E94" s="67" t="s">
        <v>129</v>
      </c>
      <c r="F94" s="61" t="s">
        <v>130</v>
      </c>
      <c r="G94" s="61"/>
      <c r="H94" s="69" t="s">
        <v>131</v>
      </c>
      <c r="I94" s="61" t="s">
        <v>48</v>
      </c>
      <c r="J94" s="62">
        <v>86</v>
      </c>
      <c r="K94" s="104">
        <v>9845</v>
      </c>
      <c r="L94" s="64">
        <f t="shared" si="6"/>
        <v>846670</v>
      </c>
      <c r="M94" s="24"/>
      <c r="N94" s="25"/>
      <c r="O94" s="26"/>
      <c r="P94" s="65"/>
    </row>
    <row r="95" spans="1:16" s="27" customFormat="1" ht="47.25" customHeight="1">
      <c r="A95" s="1"/>
      <c r="B95" s="17"/>
      <c r="C95" s="36">
        <v>44</v>
      </c>
      <c r="D95" s="61">
        <v>11604</v>
      </c>
      <c r="E95" s="67" t="s">
        <v>132</v>
      </c>
      <c r="F95" s="61" t="s">
        <v>130</v>
      </c>
      <c r="G95" s="61"/>
      <c r="H95" s="69" t="s">
        <v>133</v>
      </c>
      <c r="I95" s="61" t="s">
        <v>51</v>
      </c>
      <c r="J95" s="62">
        <v>57</v>
      </c>
      <c r="K95" s="104">
        <v>199902</v>
      </c>
      <c r="L95" s="64">
        <f t="shared" si="6"/>
        <v>11394414</v>
      </c>
      <c r="M95" s="24"/>
      <c r="N95" s="25"/>
      <c r="O95" s="26"/>
      <c r="P95" s="65"/>
    </row>
    <row r="96" spans="1:16" s="27" customFormat="1" ht="47.25" customHeight="1">
      <c r="A96" s="1"/>
      <c r="B96" s="17"/>
      <c r="C96" s="36">
        <v>45</v>
      </c>
      <c r="D96" s="61">
        <v>11405</v>
      </c>
      <c r="E96" s="67" t="s">
        <v>134</v>
      </c>
      <c r="F96" s="61" t="s">
        <v>135</v>
      </c>
      <c r="G96" s="61"/>
      <c r="H96" s="69" t="s">
        <v>136</v>
      </c>
      <c r="I96" s="61" t="s">
        <v>99</v>
      </c>
      <c r="J96" s="62">
        <v>61</v>
      </c>
      <c r="K96" s="104">
        <v>126793</v>
      </c>
      <c r="L96" s="64">
        <f t="shared" si="6"/>
        <v>7734373</v>
      </c>
      <c r="M96" s="24"/>
      <c r="N96" s="25"/>
      <c r="O96" s="26"/>
      <c r="P96" s="65"/>
    </row>
    <row r="97" spans="1:16" s="27" customFormat="1" ht="65.25" customHeight="1" thickBot="1">
      <c r="A97" s="1"/>
      <c r="B97" s="17"/>
      <c r="C97" s="40">
        <v>46</v>
      </c>
      <c r="D97" s="74">
        <v>11606</v>
      </c>
      <c r="E97" s="71" t="s">
        <v>137</v>
      </c>
      <c r="F97" s="74" t="s">
        <v>138</v>
      </c>
      <c r="G97" s="74"/>
      <c r="H97" s="73" t="s">
        <v>139</v>
      </c>
      <c r="I97" s="74" t="s">
        <v>51</v>
      </c>
      <c r="J97" s="75">
        <v>83</v>
      </c>
      <c r="K97" s="107">
        <v>411674</v>
      </c>
      <c r="L97" s="77">
        <f t="shared" si="6"/>
        <v>34168942</v>
      </c>
      <c r="M97" s="24"/>
      <c r="N97" s="25"/>
      <c r="O97" s="26"/>
      <c r="P97" s="65"/>
    </row>
    <row r="98" spans="1:16" s="27" customFormat="1" ht="30" customHeight="1" thickBot="1">
      <c r="A98" s="1"/>
      <c r="B98" s="17"/>
      <c r="C98" s="78" t="s">
        <v>60</v>
      </c>
      <c r="D98" s="79"/>
      <c r="E98" s="80"/>
      <c r="F98" s="79"/>
      <c r="G98" s="79"/>
      <c r="H98" s="81"/>
      <c r="I98" s="82"/>
      <c r="J98" s="83"/>
      <c r="K98" s="84"/>
      <c r="L98" s="108">
        <f>SUM(L83:L97)</f>
        <v>286294697</v>
      </c>
      <c r="M98" s="24"/>
      <c r="N98" s="56"/>
      <c r="O98" s="56"/>
      <c r="P98" s="65"/>
    </row>
    <row r="99" spans="1:16" s="27" customFormat="1" ht="30" customHeight="1" thickBot="1">
      <c r="A99" s="1"/>
      <c r="B99" s="17"/>
      <c r="C99" s="52" t="s">
        <v>140</v>
      </c>
      <c r="D99" s="53"/>
      <c r="E99" s="54"/>
      <c r="F99" s="53"/>
      <c r="G99" s="53"/>
      <c r="H99" s="53"/>
      <c r="I99" s="109"/>
      <c r="J99" s="109"/>
      <c r="K99" s="109"/>
      <c r="L99" s="110"/>
      <c r="M99" s="24"/>
      <c r="N99" s="56"/>
      <c r="O99" s="56"/>
      <c r="P99" s="65"/>
    </row>
    <row r="100" spans="1:16" s="27" customFormat="1" ht="88.5" customHeight="1" thickBot="1">
      <c r="A100" s="1"/>
      <c r="B100" s="17"/>
      <c r="C100" s="86">
        <v>47</v>
      </c>
      <c r="D100" s="111">
        <v>11608</v>
      </c>
      <c r="E100" s="88" t="s">
        <v>141</v>
      </c>
      <c r="F100" s="111" t="s">
        <v>142</v>
      </c>
      <c r="G100" s="111"/>
      <c r="H100" s="112" t="s">
        <v>143</v>
      </c>
      <c r="I100" s="111" t="s">
        <v>144</v>
      </c>
      <c r="J100" s="113">
        <v>19951</v>
      </c>
      <c r="K100" s="114">
        <v>1600</v>
      </c>
      <c r="L100" s="115">
        <f>+ROUND(K100*J100,0)</f>
        <v>31921600</v>
      </c>
      <c r="M100" s="24"/>
      <c r="N100" s="25"/>
      <c r="O100" s="26"/>
      <c r="P100" s="65"/>
    </row>
    <row r="101" spans="1:16" s="27" customFormat="1" ht="30" customHeight="1" thickBot="1">
      <c r="A101" s="1"/>
      <c r="B101" s="17"/>
      <c r="C101" s="78" t="s">
        <v>60</v>
      </c>
      <c r="D101" s="79"/>
      <c r="E101" s="80"/>
      <c r="F101" s="79"/>
      <c r="G101" s="79"/>
      <c r="H101" s="81"/>
      <c r="I101" s="82"/>
      <c r="J101" s="83"/>
      <c r="K101" s="84"/>
      <c r="L101" s="108">
        <f>SUM(L100)</f>
        <v>31921600</v>
      </c>
      <c r="M101" s="24"/>
      <c r="N101" s="56"/>
      <c r="O101" s="56"/>
      <c r="P101" s="65"/>
    </row>
    <row r="102" spans="1:16" s="27" customFormat="1" ht="30" customHeight="1" thickBot="1">
      <c r="A102" s="1"/>
      <c r="B102" s="17"/>
      <c r="C102" s="47"/>
      <c r="D102" s="48"/>
      <c r="E102" s="49"/>
      <c r="F102" s="48"/>
      <c r="G102" s="48"/>
      <c r="H102" s="230" t="s">
        <v>145</v>
      </c>
      <c r="I102" s="230"/>
      <c r="J102" s="230"/>
      <c r="K102" s="231"/>
      <c r="L102" s="34">
        <f>+L72+L81+L98+L101</f>
        <v>2101385750</v>
      </c>
      <c r="M102" s="24"/>
      <c r="N102" s="91"/>
      <c r="O102" s="56"/>
      <c r="P102" s="65"/>
    </row>
    <row r="103" spans="1:16" s="98" customFormat="1" ht="30" customHeight="1" thickBot="1">
      <c r="A103" s="1"/>
      <c r="B103" s="92"/>
      <c r="C103" s="93"/>
      <c r="D103" s="93"/>
      <c r="E103" s="94"/>
      <c r="F103" s="93"/>
      <c r="G103" s="93"/>
      <c r="H103" s="93"/>
      <c r="I103" s="93"/>
      <c r="J103" s="93"/>
      <c r="K103" s="93"/>
      <c r="L103" s="95"/>
      <c r="M103" s="96"/>
      <c r="N103" s="97"/>
      <c r="O103" s="97"/>
      <c r="P103" s="65"/>
    </row>
    <row r="104" spans="1:16" ht="42.75" customHeight="1" thickBot="1">
      <c r="B104" s="10"/>
      <c r="C104" s="235" t="s">
        <v>146</v>
      </c>
      <c r="D104" s="236"/>
      <c r="E104" s="236"/>
      <c r="F104" s="236"/>
      <c r="G104" s="236"/>
      <c r="H104" s="236"/>
      <c r="I104" s="236"/>
      <c r="J104" s="236"/>
      <c r="K104" s="236"/>
      <c r="L104" s="237"/>
      <c r="M104" s="11"/>
      <c r="N104" s="99"/>
      <c r="O104" s="99"/>
      <c r="P104" s="65"/>
    </row>
    <row r="105" spans="1:16" s="27" customFormat="1" ht="30" customHeight="1" thickBot="1">
      <c r="A105" s="1"/>
      <c r="B105" s="17"/>
      <c r="C105" s="52" t="s">
        <v>147</v>
      </c>
      <c r="D105" s="53"/>
      <c r="E105" s="54"/>
      <c r="F105" s="53"/>
      <c r="G105" s="53"/>
      <c r="H105" s="53"/>
      <c r="I105" s="109"/>
      <c r="J105" s="109"/>
      <c r="K105" s="109"/>
      <c r="L105" s="110"/>
      <c r="M105" s="24"/>
      <c r="N105" s="56"/>
      <c r="O105" s="56"/>
      <c r="P105" s="65"/>
    </row>
    <row r="106" spans="1:16" s="27" customFormat="1" ht="42" customHeight="1">
      <c r="A106" s="1"/>
      <c r="B106" s="17"/>
      <c r="C106" s="18">
        <v>48</v>
      </c>
      <c r="D106" s="58">
        <v>11601</v>
      </c>
      <c r="E106" s="57" t="s">
        <v>148</v>
      </c>
      <c r="F106" s="58" t="s">
        <v>149</v>
      </c>
      <c r="G106" s="59"/>
      <c r="H106" s="60" t="s">
        <v>150</v>
      </c>
      <c r="I106" s="116" t="s">
        <v>51</v>
      </c>
      <c r="J106" s="117">
        <v>11</v>
      </c>
      <c r="K106" s="118">
        <v>166866</v>
      </c>
      <c r="L106" s="28">
        <f t="shared" ref="L106:L108" si="7">+ROUND(K106*J106,0)</f>
        <v>1835526</v>
      </c>
      <c r="M106" s="24"/>
      <c r="N106" s="25"/>
      <c r="O106" s="26"/>
      <c r="P106" s="65"/>
    </row>
    <row r="107" spans="1:16" s="27" customFormat="1" ht="42" customHeight="1">
      <c r="A107" s="1"/>
      <c r="B107" s="17"/>
      <c r="C107" s="36">
        <v>49</v>
      </c>
      <c r="D107" s="66">
        <v>11601</v>
      </c>
      <c r="E107" s="67" t="s">
        <v>151</v>
      </c>
      <c r="F107" s="66" t="s">
        <v>152</v>
      </c>
      <c r="G107" s="68"/>
      <c r="H107" s="69" t="s">
        <v>153</v>
      </c>
      <c r="I107" s="61" t="s">
        <v>51</v>
      </c>
      <c r="J107" s="62">
        <v>15</v>
      </c>
      <c r="K107" s="63">
        <v>51149</v>
      </c>
      <c r="L107" s="64">
        <f t="shared" si="7"/>
        <v>767235</v>
      </c>
      <c r="M107" s="24"/>
      <c r="N107" s="25"/>
      <c r="O107" s="26"/>
      <c r="P107" s="65"/>
    </row>
    <row r="108" spans="1:16" s="27" customFormat="1" ht="42" customHeight="1" thickBot="1">
      <c r="A108" s="1"/>
      <c r="B108" s="17"/>
      <c r="C108" s="40">
        <v>50</v>
      </c>
      <c r="D108" s="70">
        <v>11601</v>
      </c>
      <c r="E108" s="71" t="s">
        <v>154</v>
      </c>
      <c r="F108" s="70" t="s">
        <v>152</v>
      </c>
      <c r="G108" s="72"/>
      <c r="H108" s="73" t="s">
        <v>155</v>
      </c>
      <c r="I108" s="74" t="s">
        <v>51</v>
      </c>
      <c r="J108" s="75">
        <v>37</v>
      </c>
      <c r="K108" s="76">
        <v>10065</v>
      </c>
      <c r="L108" s="77">
        <f t="shared" si="7"/>
        <v>372405</v>
      </c>
      <c r="M108" s="24"/>
      <c r="N108" s="25"/>
      <c r="O108" s="26"/>
      <c r="P108" s="65"/>
    </row>
    <row r="109" spans="1:16" s="27" customFormat="1" ht="30" customHeight="1" thickBot="1">
      <c r="A109" s="1"/>
      <c r="B109" s="17"/>
      <c r="C109" s="78" t="s">
        <v>60</v>
      </c>
      <c r="D109" s="79"/>
      <c r="E109" s="80"/>
      <c r="F109" s="79"/>
      <c r="G109" s="79"/>
      <c r="H109" s="81"/>
      <c r="I109" s="82"/>
      <c r="J109" s="83"/>
      <c r="K109" s="84"/>
      <c r="L109" s="85">
        <f>SUM(L106:L108)</f>
        <v>2975166</v>
      </c>
      <c r="M109" s="24"/>
      <c r="N109" s="25"/>
      <c r="O109" s="26"/>
      <c r="P109" s="65"/>
    </row>
    <row r="110" spans="1:16" s="27" customFormat="1" ht="30" customHeight="1" thickBot="1">
      <c r="A110" s="1"/>
      <c r="B110" s="17"/>
      <c r="C110" s="52" t="s">
        <v>100</v>
      </c>
      <c r="D110" s="53"/>
      <c r="E110" s="54"/>
      <c r="F110" s="53"/>
      <c r="G110" s="53"/>
      <c r="H110" s="53"/>
      <c r="I110" s="53"/>
      <c r="J110" s="53"/>
      <c r="K110" s="53"/>
      <c r="L110" s="55"/>
      <c r="M110" s="24"/>
      <c r="N110" s="25"/>
      <c r="O110" s="26"/>
      <c r="P110" s="65"/>
    </row>
    <row r="111" spans="1:16" s="27" customFormat="1" ht="57.75" customHeight="1">
      <c r="A111" s="1"/>
      <c r="B111" s="17"/>
      <c r="C111" s="18">
        <v>51</v>
      </c>
      <c r="D111" s="101">
        <v>11606</v>
      </c>
      <c r="E111" s="102" t="s">
        <v>101</v>
      </c>
      <c r="F111" s="101" t="s">
        <v>102</v>
      </c>
      <c r="G111" s="20"/>
      <c r="H111" s="60" t="s">
        <v>156</v>
      </c>
      <c r="I111" s="103" t="s">
        <v>157</v>
      </c>
      <c r="J111" s="62">
        <v>33</v>
      </c>
      <c r="K111" s="104">
        <v>78248</v>
      </c>
      <c r="L111" s="64">
        <f t="shared" ref="L111:L139" si="8">+ROUND(K111*J111,0)</f>
        <v>2582184</v>
      </c>
      <c r="M111" s="24"/>
      <c r="N111" s="25"/>
      <c r="O111" s="26"/>
      <c r="P111" s="65"/>
    </row>
    <row r="112" spans="1:16" s="27" customFormat="1" ht="57.75" customHeight="1">
      <c r="A112" s="1"/>
      <c r="B112" s="17"/>
      <c r="C112" s="36">
        <v>52</v>
      </c>
      <c r="D112" s="105">
        <v>11606</v>
      </c>
      <c r="E112" s="106" t="s">
        <v>106</v>
      </c>
      <c r="F112" s="105" t="s">
        <v>102</v>
      </c>
      <c r="G112" s="61"/>
      <c r="H112" s="69" t="s">
        <v>158</v>
      </c>
      <c r="I112" s="103" t="s">
        <v>157</v>
      </c>
      <c r="J112" s="62">
        <v>127</v>
      </c>
      <c r="K112" s="104">
        <v>26546</v>
      </c>
      <c r="L112" s="64">
        <f t="shared" si="8"/>
        <v>3371342</v>
      </c>
      <c r="M112" s="24"/>
      <c r="N112" s="25"/>
      <c r="O112" s="26"/>
      <c r="P112" s="65"/>
    </row>
    <row r="113" spans="1:16" s="27" customFormat="1" ht="57.75" customHeight="1">
      <c r="A113" s="1"/>
      <c r="B113" s="17"/>
      <c r="C113" s="36">
        <v>53</v>
      </c>
      <c r="D113" s="105">
        <v>11606</v>
      </c>
      <c r="E113" s="106" t="s">
        <v>110</v>
      </c>
      <c r="F113" s="105" t="s">
        <v>111</v>
      </c>
      <c r="G113" s="61"/>
      <c r="H113" s="69" t="s">
        <v>112</v>
      </c>
      <c r="I113" s="103" t="s">
        <v>157</v>
      </c>
      <c r="J113" s="62">
        <v>67</v>
      </c>
      <c r="K113" s="104">
        <v>124052</v>
      </c>
      <c r="L113" s="64">
        <f t="shared" si="8"/>
        <v>8311484</v>
      </c>
      <c r="M113" s="24"/>
      <c r="N113" s="25"/>
      <c r="O113" s="26"/>
      <c r="P113" s="65"/>
    </row>
    <row r="114" spans="1:16" s="27" customFormat="1" ht="57.75" customHeight="1">
      <c r="A114" s="1"/>
      <c r="B114" s="17"/>
      <c r="C114" s="36">
        <v>54</v>
      </c>
      <c r="D114" s="105">
        <v>11606</v>
      </c>
      <c r="E114" s="106" t="s">
        <v>113</v>
      </c>
      <c r="F114" s="105" t="s">
        <v>111</v>
      </c>
      <c r="G114" s="61"/>
      <c r="H114" s="69" t="s">
        <v>114</v>
      </c>
      <c r="I114" s="103" t="s">
        <v>157</v>
      </c>
      <c r="J114" s="62">
        <v>22</v>
      </c>
      <c r="K114" s="104">
        <v>152149</v>
      </c>
      <c r="L114" s="64">
        <f t="shared" si="8"/>
        <v>3347278</v>
      </c>
      <c r="M114" s="24"/>
      <c r="N114" s="25"/>
      <c r="O114" s="26"/>
      <c r="P114" s="65"/>
    </row>
    <row r="115" spans="1:16" s="27" customFormat="1" ht="57.75" customHeight="1">
      <c r="A115" s="1"/>
      <c r="B115" s="17"/>
      <c r="C115" s="36">
        <v>55</v>
      </c>
      <c r="D115" s="105">
        <v>11606</v>
      </c>
      <c r="E115" s="106" t="s">
        <v>159</v>
      </c>
      <c r="F115" s="105" t="s">
        <v>111</v>
      </c>
      <c r="G115" s="61"/>
      <c r="H115" s="69" t="s">
        <v>160</v>
      </c>
      <c r="I115" s="103" t="s">
        <v>157</v>
      </c>
      <c r="J115" s="62">
        <v>5</v>
      </c>
      <c r="K115" s="104">
        <v>178593</v>
      </c>
      <c r="L115" s="64">
        <f t="shared" si="8"/>
        <v>892965</v>
      </c>
      <c r="M115" s="24"/>
      <c r="N115" s="25"/>
      <c r="O115" s="26"/>
      <c r="P115" s="65"/>
    </row>
    <row r="116" spans="1:16" s="27" customFormat="1" ht="62.25" customHeight="1">
      <c r="A116" s="1"/>
      <c r="B116" s="17"/>
      <c r="C116" s="36">
        <v>56</v>
      </c>
      <c r="D116" s="61">
        <v>11606</v>
      </c>
      <c r="E116" s="67" t="s">
        <v>161</v>
      </c>
      <c r="F116" s="61"/>
      <c r="G116" s="61" t="s">
        <v>162</v>
      </c>
      <c r="H116" s="69" t="s">
        <v>163</v>
      </c>
      <c r="I116" s="61" t="s">
        <v>99</v>
      </c>
      <c r="J116" s="62">
        <v>2</v>
      </c>
      <c r="K116" s="104">
        <v>1451663</v>
      </c>
      <c r="L116" s="64">
        <f t="shared" si="8"/>
        <v>2903326</v>
      </c>
      <c r="M116" s="24"/>
      <c r="N116" s="25"/>
      <c r="O116" s="26"/>
      <c r="P116" s="65"/>
    </row>
    <row r="117" spans="1:16" s="27" customFormat="1" ht="62.25" customHeight="1">
      <c r="A117" s="1"/>
      <c r="B117" s="17"/>
      <c r="C117" s="36">
        <v>57</v>
      </c>
      <c r="D117" s="61">
        <v>11606</v>
      </c>
      <c r="E117" s="67" t="s">
        <v>164</v>
      </c>
      <c r="F117" s="61"/>
      <c r="G117" s="61" t="s">
        <v>162</v>
      </c>
      <c r="H117" s="69" t="s">
        <v>165</v>
      </c>
      <c r="I117" s="61" t="s">
        <v>99</v>
      </c>
      <c r="J117" s="62">
        <v>4</v>
      </c>
      <c r="K117" s="104">
        <v>1906220</v>
      </c>
      <c r="L117" s="64">
        <f t="shared" si="8"/>
        <v>7624880</v>
      </c>
      <c r="M117" s="24"/>
      <c r="N117" s="25"/>
      <c r="O117" s="26"/>
      <c r="P117" s="65"/>
    </row>
    <row r="118" spans="1:16" s="27" customFormat="1" ht="62.25" customHeight="1">
      <c r="A118" s="1"/>
      <c r="B118" s="17"/>
      <c r="C118" s="36">
        <v>58</v>
      </c>
      <c r="D118" s="61">
        <v>11606</v>
      </c>
      <c r="E118" s="67" t="s">
        <v>166</v>
      </c>
      <c r="F118" s="61"/>
      <c r="G118" s="61" t="s">
        <v>162</v>
      </c>
      <c r="H118" s="69" t="s">
        <v>167</v>
      </c>
      <c r="I118" s="61" t="s">
        <v>99</v>
      </c>
      <c r="J118" s="62">
        <v>14</v>
      </c>
      <c r="K118" s="104">
        <v>2525334</v>
      </c>
      <c r="L118" s="64">
        <f t="shared" si="8"/>
        <v>35354676</v>
      </c>
      <c r="M118" s="24"/>
      <c r="N118" s="25"/>
      <c r="O118" s="26"/>
      <c r="P118" s="65"/>
    </row>
    <row r="119" spans="1:16" s="27" customFormat="1" ht="62.25" customHeight="1">
      <c r="A119" s="1"/>
      <c r="B119" s="17"/>
      <c r="C119" s="36">
        <v>59</v>
      </c>
      <c r="D119" s="61">
        <v>11606</v>
      </c>
      <c r="E119" s="67" t="s">
        <v>168</v>
      </c>
      <c r="F119" s="61"/>
      <c r="G119" s="61" t="s">
        <v>162</v>
      </c>
      <c r="H119" s="69" t="s">
        <v>169</v>
      </c>
      <c r="I119" s="61" t="s">
        <v>99</v>
      </c>
      <c r="J119" s="62">
        <v>10</v>
      </c>
      <c r="K119" s="104">
        <v>3475621</v>
      </c>
      <c r="L119" s="64">
        <f t="shared" si="8"/>
        <v>34756210</v>
      </c>
      <c r="M119" s="24"/>
      <c r="N119" s="25"/>
      <c r="O119" s="26"/>
      <c r="P119" s="65"/>
    </row>
    <row r="120" spans="1:16" s="27" customFormat="1" ht="62.25" customHeight="1">
      <c r="A120" s="1"/>
      <c r="B120" s="17"/>
      <c r="C120" s="36">
        <v>60</v>
      </c>
      <c r="D120" s="61">
        <v>11606</v>
      </c>
      <c r="E120" s="67" t="s">
        <v>170</v>
      </c>
      <c r="F120" s="61" t="s">
        <v>171</v>
      </c>
      <c r="G120" s="61"/>
      <c r="H120" s="69" t="s">
        <v>172</v>
      </c>
      <c r="I120" s="61" t="s">
        <v>99</v>
      </c>
      <c r="J120" s="62">
        <v>114</v>
      </c>
      <c r="K120" s="104">
        <v>435374</v>
      </c>
      <c r="L120" s="64">
        <f t="shared" si="8"/>
        <v>49632636</v>
      </c>
      <c r="M120" s="24"/>
      <c r="N120" s="25"/>
      <c r="O120" s="26"/>
      <c r="P120" s="65"/>
    </row>
    <row r="121" spans="1:16" s="27" customFormat="1" ht="47.25" customHeight="1">
      <c r="A121" s="1"/>
      <c r="B121" s="17"/>
      <c r="C121" s="36">
        <v>61</v>
      </c>
      <c r="D121" s="61">
        <v>11604</v>
      </c>
      <c r="E121" s="67" t="s">
        <v>115</v>
      </c>
      <c r="F121" s="61" t="s">
        <v>116</v>
      </c>
      <c r="G121" s="61"/>
      <c r="H121" s="69" t="s">
        <v>173</v>
      </c>
      <c r="I121" s="61" t="s">
        <v>157</v>
      </c>
      <c r="J121" s="62">
        <v>65</v>
      </c>
      <c r="K121" s="104">
        <v>875627</v>
      </c>
      <c r="L121" s="64">
        <f t="shared" si="8"/>
        <v>56915755</v>
      </c>
      <c r="M121" s="24"/>
      <c r="N121" s="25"/>
      <c r="O121" s="26"/>
      <c r="P121" s="65"/>
    </row>
    <row r="122" spans="1:16" s="27" customFormat="1" ht="47.25" customHeight="1">
      <c r="A122" s="1"/>
      <c r="B122" s="17"/>
      <c r="C122" s="36">
        <v>62</v>
      </c>
      <c r="D122" s="61">
        <v>11604</v>
      </c>
      <c r="E122" s="67" t="s">
        <v>174</v>
      </c>
      <c r="F122" s="61" t="s">
        <v>116</v>
      </c>
      <c r="G122" s="61"/>
      <c r="H122" s="69" t="s">
        <v>175</v>
      </c>
      <c r="I122" s="61" t="s">
        <v>157</v>
      </c>
      <c r="J122" s="62">
        <v>3</v>
      </c>
      <c r="K122" s="104">
        <v>839166</v>
      </c>
      <c r="L122" s="64">
        <f t="shared" si="8"/>
        <v>2517498</v>
      </c>
      <c r="M122" s="24"/>
      <c r="N122" s="25"/>
      <c r="O122" s="26"/>
      <c r="P122" s="65"/>
    </row>
    <row r="123" spans="1:16" s="27" customFormat="1" ht="47.25" customHeight="1">
      <c r="A123" s="1"/>
      <c r="B123" s="17"/>
      <c r="C123" s="36">
        <v>63</v>
      </c>
      <c r="D123" s="61">
        <v>11604</v>
      </c>
      <c r="E123" s="67" t="s">
        <v>118</v>
      </c>
      <c r="F123" s="61" t="s">
        <v>116</v>
      </c>
      <c r="G123" s="61"/>
      <c r="H123" s="69" t="s">
        <v>176</v>
      </c>
      <c r="I123" s="61" t="s">
        <v>157</v>
      </c>
      <c r="J123" s="62">
        <v>65</v>
      </c>
      <c r="K123" s="104">
        <v>804531</v>
      </c>
      <c r="L123" s="64">
        <f t="shared" si="8"/>
        <v>52294515</v>
      </c>
      <c r="M123" s="24"/>
      <c r="N123" s="25"/>
      <c r="O123" s="26"/>
      <c r="P123" s="65"/>
    </row>
    <row r="124" spans="1:16" s="27" customFormat="1" ht="47.25" customHeight="1">
      <c r="A124" s="1"/>
      <c r="B124" s="17"/>
      <c r="C124" s="36">
        <v>64</v>
      </c>
      <c r="D124" s="61">
        <v>14104</v>
      </c>
      <c r="E124" s="67" t="s">
        <v>177</v>
      </c>
      <c r="F124" s="105" t="s">
        <v>116</v>
      </c>
      <c r="G124" s="61"/>
      <c r="H124" s="69" t="s">
        <v>178</v>
      </c>
      <c r="I124" s="61" t="s">
        <v>157</v>
      </c>
      <c r="J124" s="62">
        <v>1</v>
      </c>
      <c r="K124" s="104">
        <v>500472</v>
      </c>
      <c r="L124" s="64">
        <f t="shared" si="8"/>
        <v>500472</v>
      </c>
      <c r="M124" s="24"/>
      <c r="N124" s="25"/>
      <c r="O124" s="26"/>
      <c r="P124" s="65"/>
    </row>
    <row r="125" spans="1:16" s="27" customFormat="1" ht="47.25" customHeight="1">
      <c r="A125" s="1"/>
      <c r="B125" s="17"/>
      <c r="C125" s="36">
        <v>66</v>
      </c>
      <c r="D125" s="61">
        <v>11606</v>
      </c>
      <c r="E125" s="67" t="s">
        <v>179</v>
      </c>
      <c r="F125" s="61"/>
      <c r="G125" s="61" t="s">
        <v>180</v>
      </c>
      <c r="H125" s="69" t="s">
        <v>181</v>
      </c>
      <c r="I125" s="61" t="s">
        <v>157</v>
      </c>
      <c r="J125" s="62">
        <v>9</v>
      </c>
      <c r="K125" s="104">
        <v>1035488</v>
      </c>
      <c r="L125" s="64">
        <f t="shared" si="8"/>
        <v>9319392</v>
      </c>
      <c r="M125" s="24"/>
      <c r="N125" s="25"/>
      <c r="O125" s="26"/>
      <c r="P125" s="65"/>
    </row>
    <row r="126" spans="1:16" s="27" customFormat="1" ht="47.25" customHeight="1">
      <c r="A126" s="1"/>
      <c r="B126" s="17"/>
      <c r="C126" s="36">
        <v>67</v>
      </c>
      <c r="D126" s="61">
        <v>11403</v>
      </c>
      <c r="E126" s="67" t="s">
        <v>122</v>
      </c>
      <c r="F126" s="61" t="s">
        <v>123</v>
      </c>
      <c r="G126" s="61"/>
      <c r="H126" s="69" t="s">
        <v>182</v>
      </c>
      <c r="I126" s="61" t="s">
        <v>125</v>
      </c>
      <c r="J126" s="62">
        <v>10810</v>
      </c>
      <c r="K126" s="104">
        <v>7379</v>
      </c>
      <c r="L126" s="64">
        <f t="shared" si="8"/>
        <v>79766990</v>
      </c>
      <c r="M126" s="24"/>
      <c r="N126" s="25"/>
      <c r="O126" s="26"/>
      <c r="P126" s="65"/>
    </row>
    <row r="127" spans="1:16" s="27" customFormat="1" ht="47.25" customHeight="1">
      <c r="A127" s="1"/>
      <c r="B127" s="17"/>
      <c r="C127" s="36">
        <v>68</v>
      </c>
      <c r="D127" s="61">
        <v>11604</v>
      </c>
      <c r="E127" s="67" t="s">
        <v>183</v>
      </c>
      <c r="F127" s="61" t="s">
        <v>184</v>
      </c>
      <c r="G127" s="61"/>
      <c r="H127" s="69" t="s">
        <v>185</v>
      </c>
      <c r="I127" s="61" t="s">
        <v>186</v>
      </c>
      <c r="J127" s="62">
        <v>86</v>
      </c>
      <c r="K127" s="104">
        <v>2852</v>
      </c>
      <c r="L127" s="64">
        <f t="shared" si="8"/>
        <v>245272</v>
      </c>
      <c r="M127" s="24"/>
      <c r="N127" s="25"/>
      <c r="O127" s="26"/>
      <c r="P127" s="65"/>
    </row>
    <row r="128" spans="1:16" s="27" customFormat="1" ht="65.25" customHeight="1">
      <c r="A128" s="1"/>
      <c r="B128" s="17"/>
      <c r="C128" s="36">
        <v>70</v>
      </c>
      <c r="D128" s="61">
        <v>11604</v>
      </c>
      <c r="E128" s="67" t="s">
        <v>187</v>
      </c>
      <c r="F128" s="61" t="s">
        <v>188</v>
      </c>
      <c r="G128" s="61"/>
      <c r="H128" s="69" t="s">
        <v>189</v>
      </c>
      <c r="I128" s="61" t="s">
        <v>99</v>
      </c>
      <c r="J128" s="62">
        <v>4</v>
      </c>
      <c r="K128" s="104">
        <v>968283</v>
      </c>
      <c r="L128" s="64">
        <f t="shared" si="8"/>
        <v>3873132</v>
      </c>
      <c r="M128" s="24"/>
      <c r="N128" s="25"/>
      <c r="O128" s="26"/>
      <c r="P128" s="65"/>
    </row>
    <row r="129" spans="1:16" s="27" customFormat="1" ht="65.25" customHeight="1">
      <c r="A129" s="1"/>
      <c r="B129" s="17"/>
      <c r="C129" s="36">
        <v>71</v>
      </c>
      <c r="D129" s="61">
        <v>11604</v>
      </c>
      <c r="E129" s="67" t="s">
        <v>190</v>
      </c>
      <c r="F129" s="61" t="s">
        <v>191</v>
      </c>
      <c r="G129" s="61"/>
      <c r="H129" s="69" t="s">
        <v>192</v>
      </c>
      <c r="I129" s="61" t="s">
        <v>99</v>
      </c>
      <c r="J129" s="62">
        <v>58</v>
      </c>
      <c r="K129" s="104">
        <v>32665</v>
      </c>
      <c r="L129" s="64">
        <f t="shared" si="8"/>
        <v>1894570</v>
      </c>
      <c r="M129" s="24"/>
      <c r="N129" s="25"/>
      <c r="O129" s="26"/>
      <c r="P129" s="65"/>
    </row>
    <row r="130" spans="1:16" s="27" customFormat="1" ht="65.25" customHeight="1">
      <c r="A130" s="1"/>
      <c r="B130" s="17"/>
      <c r="C130" s="36">
        <v>72</v>
      </c>
      <c r="D130" s="61">
        <v>11604</v>
      </c>
      <c r="E130" s="67" t="s">
        <v>193</v>
      </c>
      <c r="F130" s="61" t="s">
        <v>194</v>
      </c>
      <c r="G130" s="61"/>
      <c r="H130" s="69" t="s">
        <v>195</v>
      </c>
      <c r="I130" s="61" t="s">
        <v>157</v>
      </c>
      <c r="J130" s="62">
        <v>4</v>
      </c>
      <c r="K130" s="104">
        <v>418969</v>
      </c>
      <c r="L130" s="64">
        <f t="shared" si="8"/>
        <v>1675876</v>
      </c>
      <c r="M130" s="24"/>
      <c r="N130" s="25"/>
      <c r="O130" s="26"/>
      <c r="P130" s="65"/>
    </row>
    <row r="131" spans="1:16" s="27" customFormat="1" ht="57" customHeight="1">
      <c r="A131" s="1"/>
      <c r="B131" s="17"/>
      <c r="C131" s="36">
        <v>74</v>
      </c>
      <c r="D131" s="61">
        <v>11604</v>
      </c>
      <c r="E131" s="67" t="s">
        <v>196</v>
      </c>
      <c r="F131" s="61" t="s">
        <v>194</v>
      </c>
      <c r="G131" s="61"/>
      <c r="H131" s="69" t="s">
        <v>197</v>
      </c>
      <c r="I131" s="61" t="s">
        <v>157</v>
      </c>
      <c r="J131" s="62">
        <v>1</v>
      </c>
      <c r="K131" s="104">
        <v>745158</v>
      </c>
      <c r="L131" s="64">
        <f t="shared" si="8"/>
        <v>745158</v>
      </c>
      <c r="M131" s="24"/>
      <c r="N131" s="25"/>
      <c r="O131" s="26"/>
      <c r="P131" s="65"/>
    </row>
    <row r="132" spans="1:16" s="27" customFormat="1" ht="57" customHeight="1">
      <c r="A132" s="1"/>
      <c r="B132" s="17"/>
      <c r="C132" s="36">
        <v>75</v>
      </c>
      <c r="D132" s="61">
        <v>11604</v>
      </c>
      <c r="E132" s="67" t="s">
        <v>126</v>
      </c>
      <c r="F132" s="61" t="s">
        <v>127</v>
      </c>
      <c r="G132" s="61"/>
      <c r="H132" s="69" t="s">
        <v>198</v>
      </c>
      <c r="I132" s="61" t="s">
        <v>157</v>
      </c>
      <c r="J132" s="62">
        <v>37</v>
      </c>
      <c r="K132" s="104">
        <v>733385</v>
      </c>
      <c r="L132" s="64">
        <f t="shared" si="8"/>
        <v>27135245</v>
      </c>
      <c r="M132" s="24"/>
      <c r="N132" s="25"/>
      <c r="O132" s="26"/>
      <c r="P132" s="65"/>
    </row>
    <row r="133" spans="1:16" s="27" customFormat="1" ht="57" customHeight="1">
      <c r="A133" s="1"/>
      <c r="B133" s="17"/>
      <c r="C133" s="36">
        <v>76</v>
      </c>
      <c r="D133" s="61">
        <v>11604</v>
      </c>
      <c r="E133" s="67" t="s">
        <v>199</v>
      </c>
      <c r="F133" s="61" t="s">
        <v>127</v>
      </c>
      <c r="G133" s="61"/>
      <c r="H133" s="69" t="s">
        <v>200</v>
      </c>
      <c r="I133" s="61" t="s">
        <v>157</v>
      </c>
      <c r="J133" s="62">
        <v>9</v>
      </c>
      <c r="K133" s="104">
        <v>755084</v>
      </c>
      <c r="L133" s="64">
        <f t="shared" si="8"/>
        <v>6795756</v>
      </c>
      <c r="M133" s="24"/>
      <c r="N133" s="25"/>
      <c r="O133" s="26"/>
      <c r="P133" s="65"/>
    </row>
    <row r="134" spans="1:16" s="27" customFormat="1" ht="57" customHeight="1">
      <c r="A134" s="1"/>
      <c r="B134" s="17"/>
      <c r="C134" s="36">
        <v>77</v>
      </c>
      <c r="D134" s="61">
        <v>11604</v>
      </c>
      <c r="E134" s="67" t="s">
        <v>129</v>
      </c>
      <c r="F134" s="61" t="s">
        <v>130</v>
      </c>
      <c r="G134" s="61"/>
      <c r="H134" s="69" t="s">
        <v>131</v>
      </c>
      <c r="I134" s="61" t="s">
        <v>48</v>
      </c>
      <c r="J134" s="62">
        <v>468</v>
      </c>
      <c r="K134" s="104">
        <v>9845</v>
      </c>
      <c r="L134" s="64">
        <f t="shared" si="8"/>
        <v>4607460</v>
      </c>
      <c r="M134" s="24"/>
      <c r="N134" s="25"/>
      <c r="O134" s="26"/>
      <c r="P134" s="65"/>
    </row>
    <row r="135" spans="1:16" s="27" customFormat="1" ht="57" customHeight="1">
      <c r="A135" s="1"/>
      <c r="B135" s="17"/>
      <c r="C135" s="36">
        <v>78</v>
      </c>
      <c r="D135" s="61">
        <v>11604</v>
      </c>
      <c r="E135" s="67" t="s">
        <v>132</v>
      </c>
      <c r="F135" s="61" t="s">
        <v>130</v>
      </c>
      <c r="G135" s="61"/>
      <c r="H135" s="69" t="s">
        <v>133</v>
      </c>
      <c r="I135" s="61" t="s">
        <v>157</v>
      </c>
      <c r="J135" s="62">
        <v>21</v>
      </c>
      <c r="K135" s="104">
        <v>199902</v>
      </c>
      <c r="L135" s="64">
        <f t="shared" si="8"/>
        <v>4197942</v>
      </c>
      <c r="M135" s="24"/>
      <c r="N135" s="25"/>
      <c r="O135" s="26"/>
      <c r="P135" s="65"/>
    </row>
    <row r="136" spans="1:16" s="27" customFormat="1" ht="57" customHeight="1">
      <c r="A136" s="1"/>
      <c r="B136" s="17"/>
      <c r="C136" s="36">
        <v>79</v>
      </c>
      <c r="D136" s="61">
        <v>11604</v>
      </c>
      <c r="E136" s="67" t="s">
        <v>201</v>
      </c>
      <c r="F136" s="61" t="s">
        <v>130</v>
      </c>
      <c r="G136" s="61"/>
      <c r="H136" s="69" t="s">
        <v>202</v>
      </c>
      <c r="I136" s="61" t="s">
        <v>157</v>
      </c>
      <c r="J136" s="62">
        <v>5</v>
      </c>
      <c r="K136" s="104">
        <v>192476</v>
      </c>
      <c r="L136" s="64">
        <f t="shared" si="8"/>
        <v>962380</v>
      </c>
      <c r="M136" s="24"/>
      <c r="N136" s="25"/>
      <c r="O136" s="26"/>
      <c r="P136" s="65"/>
    </row>
    <row r="137" spans="1:16" s="27" customFormat="1" ht="57" customHeight="1">
      <c r="A137" s="1"/>
      <c r="B137" s="17"/>
      <c r="C137" s="36">
        <v>80</v>
      </c>
      <c r="D137" s="61">
        <v>11604</v>
      </c>
      <c r="E137" s="67" t="s">
        <v>134</v>
      </c>
      <c r="F137" s="61" t="s">
        <v>135</v>
      </c>
      <c r="G137" s="61"/>
      <c r="H137" s="69" t="s">
        <v>203</v>
      </c>
      <c r="I137" s="61" t="s">
        <v>99</v>
      </c>
      <c r="J137" s="62">
        <v>8</v>
      </c>
      <c r="K137" s="104">
        <v>126793</v>
      </c>
      <c r="L137" s="64">
        <f t="shared" si="8"/>
        <v>1014344</v>
      </c>
      <c r="M137" s="24"/>
      <c r="N137" s="25"/>
      <c r="O137" s="26"/>
      <c r="P137" s="65"/>
    </row>
    <row r="138" spans="1:16" s="27" customFormat="1" ht="57" customHeight="1">
      <c r="A138" s="1"/>
      <c r="B138" s="17"/>
      <c r="C138" s="36">
        <v>81</v>
      </c>
      <c r="D138" s="61">
        <v>11606</v>
      </c>
      <c r="E138" s="67" t="s">
        <v>137</v>
      </c>
      <c r="F138" s="61" t="s">
        <v>138</v>
      </c>
      <c r="G138" s="61"/>
      <c r="H138" s="69" t="s">
        <v>204</v>
      </c>
      <c r="I138" s="61" t="s">
        <v>157</v>
      </c>
      <c r="J138" s="62">
        <v>15</v>
      </c>
      <c r="K138" s="104">
        <v>411674</v>
      </c>
      <c r="L138" s="64">
        <f t="shared" si="8"/>
        <v>6175110</v>
      </c>
      <c r="M138" s="24"/>
      <c r="N138" s="25"/>
      <c r="O138" s="26"/>
      <c r="P138" s="65"/>
    </row>
    <row r="139" spans="1:16" s="27" customFormat="1" ht="57" customHeight="1" thickBot="1">
      <c r="A139" s="1"/>
      <c r="B139" s="17"/>
      <c r="C139" s="40">
        <v>82</v>
      </c>
      <c r="D139" s="74">
        <v>11606</v>
      </c>
      <c r="E139" s="71" t="s">
        <v>205</v>
      </c>
      <c r="F139" s="74" t="s">
        <v>138</v>
      </c>
      <c r="G139" s="74"/>
      <c r="H139" s="73" t="s">
        <v>206</v>
      </c>
      <c r="I139" s="74" t="s">
        <v>157</v>
      </c>
      <c r="J139" s="75">
        <v>4</v>
      </c>
      <c r="K139" s="107">
        <v>398660</v>
      </c>
      <c r="L139" s="77">
        <f t="shared" si="8"/>
        <v>1594640</v>
      </c>
      <c r="M139" s="24"/>
      <c r="N139" s="25"/>
      <c r="O139" s="26"/>
      <c r="P139" s="65"/>
    </row>
    <row r="140" spans="1:16" s="27" customFormat="1" ht="30" customHeight="1" thickBot="1">
      <c r="A140" s="1"/>
      <c r="B140" s="17"/>
      <c r="C140" s="78" t="s">
        <v>60</v>
      </c>
      <c r="D140" s="79"/>
      <c r="E140" s="80"/>
      <c r="F140" s="79"/>
      <c r="G140" s="79"/>
      <c r="H140" s="81"/>
      <c r="I140" s="82"/>
      <c r="J140" s="83"/>
      <c r="K140" s="84"/>
      <c r="L140" s="108">
        <f>SUM(L111:L139)</f>
        <v>411008488</v>
      </c>
      <c r="M140" s="24"/>
      <c r="N140" s="56"/>
      <c r="O140" s="56"/>
      <c r="P140" s="65"/>
    </row>
    <row r="141" spans="1:16" s="27" customFormat="1" ht="30" customHeight="1" thickBot="1">
      <c r="A141" s="1"/>
      <c r="B141" s="17"/>
      <c r="C141" s="47"/>
      <c r="D141" s="48"/>
      <c r="E141" s="49"/>
      <c r="F141" s="48"/>
      <c r="G141" s="48"/>
      <c r="H141" s="230" t="s">
        <v>207</v>
      </c>
      <c r="I141" s="230"/>
      <c r="J141" s="230"/>
      <c r="K141" s="231"/>
      <c r="L141" s="34">
        <f>+L109+L140</f>
        <v>413983654</v>
      </c>
      <c r="M141" s="24"/>
      <c r="N141" s="91"/>
      <c r="O141" s="56"/>
      <c r="P141" s="65"/>
    </row>
    <row r="142" spans="1:16" s="98" customFormat="1" ht="30" customHeight="1" thickBot="1">
      <c r="A142" s="1"/>
      <c r="B142" s="92"/>
      <c r="C142" s="93"/>
      <c r="D142" s="93"/>
      <c r="E142" s="94"/>
      <c r="F142" s="93"/>
      <c r="G142" s="93"/>
      <c r="H142" s="93"/>
      <c r="I142" s="93"/>
      <c r="J142" s="93"/>
      <c r="K142" s="93"/>
      <c r="L142" s="95"/>
      <c r="M142" s="96"/>
      <c r="N142" s="97"/>
      <c r="O142" s="97"/>
      <c r="P142" s="65"/>
    </row>
    <row r="143" spans="1:16" ht="45" customHeight="1" thickBot="1">
      <c r="B143" s="10"/>
      <c r="C143" s="235" t="s">
        <v>208</v>
      </c>
      <c r="D143" s="236"/>
      <c r="E143" s="236"/>
      <c r="F143" s="236"/>
      <c r="G143" s="236"/>
      <c r="H143" s="236"/>
      <c r="I143" s="236"/>
      <c r="J143" s="236"/>
      <c r="K143" s="236"/>
      <c r="L143" s="237"/>
      <c r="M143" s="11"/>
      <c r="N143" s="99"/>
      <c r="O143" s="99"/>
      <c r="P143" s="65"/>
    </row>
    <row r="144" spans="1:16" ht="30" customHeight="1">
      <c r="B144" s="10"/>
      <c r="C144" s="238" t="s">
        <v>7</v>
      </c>
      <c r="D144" s="224" t="s">
        <v>8</v>
      </c>
      <c r="E144" s="240" t="s">
        <v>8</v>
      </c>
      <c r="F144" s="242" t="s">
        <v>9</v>
      </c>
      <c r="G144" s="242"/>
      <c r="H144" s="238" t="s">
        <v>10</v>
      </c>
      <c r="I144" s="224" t="s">
        <v>11</v>
      </c>
      <c r="J144" s="224" t="s">
        <v>12</v>
      </c>
      <c r="K144" s="226" t="s">
        <v>13</v>
      </c>
      <c r="L144" s="228" t="s">
        <v>14</v>
      </c>
      <c r="M144" s="11"/>
      <c r="N144" s="99"/>
      <c r="O144" s="99"/>
      <c r="P144" s="65"/>
    </row>
    <row r="145" spans="1:16" ht="30" customHeight="1" thickBot="1">
      <c r="B145" s="10"/>
      <c r="C145" s="239"/>
      <c r="D145" s="225"/>
      <c r="E145" s="241"/>
      <c r="F145" s="51" t="s">
        <v>43</v>
      </c>
      <c r="G145" s="51" t="s">
        <v>44</v>
      </c>
      <c r="H145" s="239"/>
      <c r="I145" s="225"/>
      <c r="J145" s="225"/>
      <c r="K145" s="227"/>
      <c r="L145" s="229"/>
      <c r="M145" s="11"/>
      <c r="N145" s="99"/>
      <c r="O145" s="99"/>
      <c r="P145" s="65"/>
    </row>
    <row r="146" spans="1:16" s="27" customFormat="1" ht="30" customHeight="1" thickBot="1">
      <c r="A146" s="1"/>
      <c r="B146" s="17"/>
      <c r="C146" s="52" t="s">
        <v>208</v>
      </c>
      <c r="D146" s="53"/>
      <c r="E146" s="54"/>
      <c r="F146" s="53"/>
      <c r="G146" s="53"/>
      <c r="H146" s="53"/>
      <c r="I146" s="109"/>
      <c r="J146" s="109"/>
      <c r="K146" s="109"/>
      <c r="L146" s="110"/>
      <c r="M146" s="24"/>
      <c r="N146" s="56"/>
      <c r="O146" s="56"/>
      <c r="P146" s="65"/>
    </row>
    <row r="147" spans="1:16" s="27" customFormat="1" ht="50.25" customHeight="1">
      <c r="A147" s="1"/>
      <c r="B147" s="17"/>
      <c r="C147" s="18">
        <v>83</v>
      </c>
      <c r="D147" s="101">
        <v>11607</v>
      </c>
      <c r="E147" s="102" t="s">
        <v>209</v>
      </c>
      <c r="F147" s="101" t="s">
        <v>210</v>
      </c>
      <c r="G147" s="20"/>
      <c r="H147" s="100" t="s">
        <v>211</v>
      </c>
      <c r="I147" s="119" t="s">
        <v>99</v>
      </c>
      <c r="J147" s="117">
        <v>188753</v>
      </c>
      <c r="K147" s="120">
        <v>3234</v>
      </c>
      <c r="L147" s="28">
        <f t="shared" ref="L147:L163" si="9">+ROUND(K147*J147,0)</f>
        <v>610427202</v>
      </c>
      <c r="M147" s="24"/>
      <c r="N147" s="25"/>
      <c r="O147" s="26"/>
      <c r="P147" s="65"/>
    </row>
    <row r="148" spans="1:16" s="27" customFormat="1" ht="50.25" customHeight="1">
      <c r="A148" s="1"/>
      <c r="B148" s="17"/>
      <c r="C148" s="36">
        <v>84</v>
      </c>
      <c r="D148" s="105">
        <v>11607</v>
      </c>
      <c r="E148" s="106" t="s">
        <v>212</v>
      </c>
      <c r="F148" s="105" t="s">
        <v>210</v>
      </c>
      <c r="G148" s="61"/>
      <c r="H148" s="69" t="s">
        <v>213</v>
      </c>
      <c r="I148" s="103" t="s">
        <v>99</v>
      </c>
      <c r="J148" s="62">
        <v>16319</v>
      </c>
      <c r="K148" s="104">
        <v>1879</v>
      </c>
      <c r="L148" s="64">
        <f t="shared" si="9"/>
        <v>30663401</v>
      </c>
      <c r="M148" s="24"/>
      <c r="N148" s="25"/>
      <c r="O148" s="26"/>
      <c r="P148" s="65"/>
    </row>
    <row r="149" spans="1:16" s="27" customFormat="1" ht="50.25" customHeight="1">
      <c r="A149" s="1"/>
      <c r="B149" s="17"/>
      <c r="C149" s="36">
        <v>85</v>
      </c>
      <c r="D149" s="61">
        <v>11607</v>
      </c>
      <c r="E149" s="67" t="s">
        <v>214</v>
      </c>
      <c r="F149" s="61" t="s">
        <v>210</v>
      </c>
      <c r="G149" s="61"/>
      <c r="H149" s="69" t="s">
        <v>215</v>
      </c>
      <c r="I149" s="61" t="s">
        <v>48</v>
      </c>
      <c r="J149" s="62">
        <v>84</v>
      </c>
      <c r="K149" s="104">
        <v>46581</v>
      </c>
      <c r="L149" s="64">
        <f t="shared" si="9"/>
        <v>3912804</v>
      </c>
      <c r="M149" s="24"/>
      <c r="N149" s="25"/>
      <c r="O149" s="26"/>
      <c r="P149" s="65"/>
    </row>
    <row r="150" spans="1:16" s="27" customFormat="1" ht="50.25" customHeight="1">
      <c r="A150" s="1"/>
      <c r="B150" s="17"/>
      <c r="C150" s="36">
        <v>86</v>
      </c>
      <c r="D150" s="61">
        <v>11607</v>
      </c>
      <c r="E150" s="67" t="s">
        <v>216</v>
      </c>
      <c r="F150" s="61" t="s">
        <v>210</v>
      </c>
      <c r="G150" s="61"/>
      <c r="H150" s="69" t="s">
        <v>217</v>
      </c>
      <c r="I150" s="61" t="s">
        <v>48</v>
      </c>
      <c r="J150" s="62">
        <v>61</v>
      </c>
      <c r="K150" s="104">
        <v>43173</v>
      </c>
      <c r="L150" s="64">
        <f t="shared" si="9"/>
        <v>2633553</v>
      </c>
      <c r="M150" s="24"/>
      <c r="N150" s="25"/>
      <c r="O150" s="26"/>
      <c r="P150" s="65"/>
    </row>
    <row r="151" spans="1:16" s="27" customFormat="1" ht="50.25" customHeight="1">
      <c r="A151" s="1"/>
      <c r="B151" s="17"/>
      <c r="C151" s="36">
        <v>87</v>
      </c>
      <c r="D151" s="61">
        <v>11607</v>
      </c>
      <c r="E151" s="67" t="s">
        <v>218</v>
      </c>
      <c r="F151" s="61" t="s">
        <v>219</v>
      </c>
      <c r="G151" s="61"/>
      <c r="H151" s="69" t="s">
        <v>220</v>
      </c>
      <c r="I151" s="61" t="s">
        <v>221</v>
      </c>
      <c r="J151" s="62">
        <v>593</v>
      </c>
      <c r="K151" s="104">
        <v>10132</v>
      </c>
      <c r="L151" s="64">
        <f t="shared" si="9"/>
        <v>6008276</v>
      </c>
      <c r="M151" s="24"/>
      <c r="N151" s="25"/>
      <c r="O151" s="26"/>
      <c r="P151" s="65"/>
    </row>
    <row r="152" spans="1:16" s="27" customFormat="1" ht="74.25" customHeight="1">
      <c r="A152" s="1"/>
      <c r="B152" s="17"/>
      <c r="C152" s="36">
        <v>88</v>
      </c>
      <c r="D152" s="61">
        <v>11607</v>
      </c>
      <c r="E152" s="67" t="s">
        <v>222</v>
      </c>
      <c r="F152" s="61" t="s">
        <v>223</v>
      </c>
      <c r="G152" s="61"/>
      <c r="H152" s="69" t="s">
        <v>224</v>
      </c>
      <c r="I152" s="61" t="s">
        <v>221</v>
      </c>
      <c r="J152" s="62">
        <v>288</v>
      </c>
      <c r="K152" s="104">
        <v>97621</v>
      </c>
      <c r="L152" s="64">
        <f t="shared" si="9"/>
        <v>28114848</v>
      </c>
      <c r="M152" s="24"/>
      <c r="N152" s="25"/>
      <c r="O152" s="26"/>
      <c r="P152" s="65"/>
    </row>
    <row r="153" spans="1:16" s="27" customFormat="1" ht="74.25" customHeight="1">
      <c r="A153" s="1"/>
      <c r="B153" s="17"/>
      <c r="C153" s="36">
        <v>89</v>
      </c>
      <c r="D153" s="61">
        <v>11607</v>
      </c>
      <c r="E153" s="67" t="s">
        <v>225</v>
      </c>
      <c r="F153" s="61" t="s">
        <v>226</v>
      </c>
      <c r="G153" s="61"/>
      <c r="H153" s="69" t="s">
        <v>227</v>
      </c>
      <c r="I153" s="61" t="s">
        <v>221</v>
      </c>
      <c r="J153" s="62">
        <v>61</v>
      </c>
      <c r="K153" s="104">
        <v>532221</v>
      </c>
      <c r="L153" s="64">
        <f t="shared" si="9"/>
        <v>32465481</v>
      </c>
      <c r="M153" s="24"/>
      <c r="N153" s="25"/>
      <c r="O153" s="26"/>
      <c r="P153" s="65"/>
    </row>
    <row r="154" spans="1:16" s="27" customFormat="1" ht="74.25" customHeight="1">
      <c r="A154" s="1"/>
      <c r="B154" s="17"/>
      <c r="C154" s="36">
        <v>90</v>
      </c>
      <c r="D154" s="61">
        <v>11607</v>
      </c>
      <c r="E154" s="67" t="s">
        <v>228</v>
      </c>
      <c r="F154" s="61" t="s">
        <v>226</v>
      </c>
      <c r="G154" s="61"/>
      <c r="H154" s="69" t="s">
        <v>229</v>
      </c>
      <c r="I154" s="61" t="s">
        <v>221</v>
      </c>
      <c r="J154" s="62">
        <v>12</v>
      </c>
      <c r="K154" s="104">
        <v>682760</v>
      </c>
      <c r="L154" s="64">
        <f t="shared" si="9"/>
        <v>8193120</v>
      </c>
      <c r="M154" s="24"/>
      <c r="N154" s="25"/>
      <c r="O154" s="26"/>
      <c r="P154" s="65"/>
    </row>
    <row r="155" spans="1:16" s="27" customFormat="1" ht="69.75" customHeight="1">
      <c r="A155" s="1"/>
      <c r="B155" s="17"/>
      <c r="C155" s="36">
        <v>91</v>
      </c>
      <c r="D155" s="61">
        <v>11607</v>
      </c>
      <c r="E155" s="67" t="s">
        <v>230</v>
      </c>
      <c r="F155" s="61" t="s">
        <v>226</v>
      </c>
      <c r="G155" s="61"/>
      <c r="H155" s="69" t="s">
        <v>231</v>
      </c>
      <c r="I155" s="61" t="s">
        <v>221</v>
      </c>
      <c r="J155" s="62">
        <v>37</v>
      </c>
      <c r="K155" s="104">
        <v>682760</v>
      </c>
      <c r="L155" s="64">
        <f t="shared" si="9"/>
        <v>25262120</v>
      </c>
      <c r="M155" s="24"/>
      <c r="N155" s="25"/>
      <c r="O155" s="26"/>
      <c r="P155" s="65"/>
    </row>
    <row r="156" spans="1:16" s="27" customFormat="1" ht="69.75" customHeight="1">
      <c r="A156" s="1"/>
      <c r="B156" s="17"/>
      <c r="C156" s="36">
        <v>92</v>
      </c>
      <c r="D156" s="61">
        <v>11607</v>
      </c>
      <c r="E156" s="67" t="s">
        <v>232</v>
      </c>
      <c r="F156" s="61" t="s">
        <v>226</v>
      </c>
      <c r="G156" s="61"/>
      <c r="H156" s="69" t="s">
        <v>233</v>
      </c>
      <c r="I156" s="61" t="s">
        <v>221</v>
      </c>
      <c r="J156" s="62">
        <v>12</v>
      </c>
      <c r="K156" s="104">
        <v>726971</v>
      </c>
      <c r="L156" s="64">
        <f t="shared" si="9"/>
        <v>8723652</v>
      </c>
      <c r="M156" s="24"/>
      <c r="N156" s="25"/>
      <c r="O156" s="26"/>
      <c r="P156" s="65"/>
    </row>
    <row r="157" spans="1:16" s="27" customFormat="1" ht="86.25" customHeight="1">
      <c r="A157" s="1"/>
      <c r="B157" s="17"/>
      <c r="C157" s="36">
        <v>93</v>
      </c>
      <c r="D157" s="61">
        <v>11607</v>
      </c>
      <c r="E157" s="67" t="s">
        <v>234</v>
      </c>
      <c r="F157" s="61" t="s">
        <v>226</v>
      </c>
      <c r="G157" s="61"/>
      <c r="H157" s="69" t="s">
        <v>235</v>
      </c>
      <c r="I157" s="61" t="s">
        <v>221</v>
      </c>
      <c r="J157" s="62">
        <v>6</v>
      </c>
      <c r="K157" s="104">
        <v>735857</v>
      </c>
      <c r="L157" s="64">
        <f t="shared" si="9"/>
        <v>4415142</v>
      </c>
      <c r="M157" s="24"/>
      <c r="N157" s="25"/>
      <c r="O157" s="26"/>
      <c r="P157" s="65"/>
    </row>
    <row r="158" spans="1:16" s="27" customFormat="1" ht="66.75" customHeight="1">
      <c r="A158" s="1"/>
      <c r="B158" s="17"/>
      <c r="C158" s="36">
        <v>94</v>
      </c>
      <c r="D158" s="61">
        <v>11607</v>
      </c>
      <c r="E158" s="67" t="s">
        <v>236</v>
      </c>
      <c r="F158" s="61" t="s">
        <v>226</v>
      </c>
      <c r="G158" s="61"/>
      <c r="H158" s="69" t="s">
        <v>237</v>
      </c>
      <c r="I158" s="61" t="s">
        <v>48</v>
      </c>
      <c r="J158" s="62">
        <v>12</v>
      </c>
      <c r="K158" s="104">
        <v>915355</v>
      </c>
      <c r="L158" s="64">
        <f t="shared" si="9"/>
        <v>10984260</v>
      </c>
      <c r="M158" s="24"/>
      <c r="N158" s="25"/>
      <c r="O158" s="26"/>
      <c r="P158" s="65"/>
    </row>
    <row r="159" spans="1:16" s="27" customFormat="1" ht="96" customHeight="1">
      <c r="A159" s="1"/>
      <c r="B159" s="17"/>
      <c r="C159" s="36">
        <v>95</v>
      </c>
      <c r="D159" s="61">
        <v>11607</v>
      </c>
      <c r="E159" s="67" t="s">
        <v>238</v>
      </c>
      <c r="F159" s="61"/>
      <c r="G159" s="61" t="s">
        <v>239</v>
      </c>
      <c r="H159" s="69" t="s">
        <v>240</v>
      </c>
      <c r="I159" s="61" t="s">
        <v>99</v>
      </c>
      <c r="J159" s="62">
        <v>61</v>
      </c>
      <c r="K159" s="104">
        <v>492413</v>
      </c>
      <c r="L159" s="64">
        <f t="shared" si="9"/>
        <v>30037193</v>
      </c>
      <c r="M159" s="24"/>
      <c r="N159" s="25"/>
      <c r="O159" s="26"/>
      <c r="P159" s="65"/>
    </row>
    <row r="160" spans="1:16" s="27" customFormat="1" ht="74.25" customHeight="1">
      <c r="A160" s="1"/>
      <c r="B160" s="17"/>
      <c r="C160" s="36">
        <v>96</v>
      </c>
      <c r="D160" s="61">
        <v>11607</v>
      </c>
      <c r="E160" s="67" t="s">
        <v>241</v>
      </c>
      <c r="F160" s="61"/>
      <c r="G160" s="61" t="s">
        <v>239</v>
      </c>
      <c r="H160" s="69" t="s">
        <v>242</v>
      </c>
      <c r="I160" s="61" t="s">
        <v>99</v>
      </c>
      <c r="J160" s="62">
        <v>55</v>
      </c>
      <c r="K160" s="104">
        <v>363544</v>
      </c>
      <c r="L160" s="64">
        <f t="shared" si="9"/>
        <v>19994920</v>
      </c>
      <c r="M160" s="24"/>
      <c r="N160" s="25"/>
      <c r="O160" s="26"/>
      <c r="P160" s="65"/>
    </row>
    <row r="161" spans="1:16" s="27" customFormat="1" ht="42.75" customHeight="1">
      <c r="A161" s="1"/>
      <c r="B161" s="17"/>
      <c r="C161" s="36">
        <v>97</v>
      </c>
      <c r="D161" s="61">
        <v>11607</v>
      </c>
      <c r="E161" s="67" t="s">
        <v>243</v>
      </c>
      <c r="F161" s="61" t="s">
        <v>244</v>
      </c>
      <c r="G161" s="61"/>
      <c r="H161" s="69" t="s">
        <v>245</v>
      </c>
      <c r="I161" s="61" t="s">
        <v>221</v>
      </c>
      <c r="J161" s="62">
        <v>40</v>
      </c>
      <c r="K161" s="104">
        <v>87218</v>
      </c>
      <c r="L161" s="64">
        <f t="shared" si="9"/>
        <v>3488720</v>
      </c>
      <c r="M161" s="24"/>
      <c r="N161" s="25"/>
      <c r="O161" s="26"/>
      <c r="P161" s="65"/>
    </row>
    <row r="162" spans="1:16" s="27" customFormat="1" ht="42.75" customHeight="1">
      <c r="A162" s="1"/>
      <c r="B162" s="17"/>
      <c r="C162" s="36">
        <v>98</v>
      </c>
      <c r="D162" s="61">
        <v>11607</v>
      </c>
      <c r="E162" s="67" t="s">
        <v>246</v>
      </c>
      <c r="F162" s="61" t="s">
        <v>247</v>
      </c>
      <c r="G162" s="61"/>
      <c r="H162" s="69" t="s">
        <v>248</v>
      </c>
      <c r="I162" s="61" t="s">
        <v>221</v>
      </c>
      <c r="J162" s="62">
        <v>82</v>
      </c>
      <c r="K162" s="104">
        <v>13350</v>
      </c>
      <c r="L162" s="64">
        <f t="shared" si="9"/>
        <v>1094700</v>
      </c>
      <c r="M162" s="24"/>
      <c r="N162" s="25"/>
      <c r="O162" s="26"/>
      <c r="P162" s="65"/>
    </row>
    <row r="163" spans="1:16" s="27" customFormat="1" ht="90" customHeight="1" thickBot="1">
      <c r="A163" s="1"/>
      <c r="B163" s="17"/>
      <c r="C163" s="40">
        <v>99</v>
      </c>
      <c r="D163" s="74">
        <v>11607</v>
      </c>
      <c r="E163" s="71" t="s">
        <v>249</v>
      </c>
      <c r="F163" s="121"/>
      <c r="G163" s="122" t="s">
        <v>250</v>
      </c>
      <c r="H163" s="73" t="s">
        <v>251</v>
      </c>
      <c r="I163" s="74" t="s">
        <v>221</v>
      </c>
      <c r="J163" s="75">
        <v>57</v>
      </c>
      <c r="K163" s="107">
        <v>14416</v>
      </c>
      <c r="L163" s="77">
        <f t="shared" si="9"/>
        <v>821712</v>
      </c>
      <c r="M163" s="24"/>
      <c r="N163" s="25"/>
      <c r="O163" s="26"/>
      <c r="P163" s="65"/>
    </row>
    <row r="164" spans="1:16" s="27" customFormat="1" ht="30" customHeight="1" thickBot="1">
      <c r="A164" s="1"/>
      <c r="B164" s="17"/>
      <c r="C164" s="78" t="s">
        <v>60</v>
      </c>
      <c r="D164" s="79"/>
      <c r="E164" s="80"/>
      <c r="F164" s="79"/>
      <c r="G164" s="79"/>
      <c r="H164" s="81"/>
      <c r="I164" s="82"/>
      <c r="J164" s="83"/>
      <c r="K164" s="84"/>
      <c r="L164" s="108">
        <f>SUM(L147:L163)</f>
        <v>827241104</v>
      </c>
      <c r="M164" s="24"/>
      <c r="N164" s="56"/>
      <c r="O164" s="56"/>
      <c r="P164" s="65"/>
    </row>
    <row r="165" spans="1:16" s="27" customFormat="1" ht="30" customHeight="1" thickBot="1">
      <c r="A165" s="1"/>
      <c r="B165" s="17"/>
      <c r="C165" s="47"/>
      <c r="D165" s="48"/>
      <c r="E165" s="49"/>
      <c r="F165" s="48"/>
      <c r="G165" s="48"/>
      <c r="H165" s="230" t="s">
        <v>252</v>
      </c>
      <c r="I165" s="230"/>
      <c r="J165" s="230"/>
      <c r="K165" s="231"/>
      <c r="L165" s="34">
        <f>+L164</f>
        <v>827241104</v>
      </c>
      <c r="M165" s="24"/>
      <c r="N165" s="91"/>
      <c r="O165" s="56"/>
      <c r="P165" s="65"/>
    </row>
    <row r="166" spans="1:16" s="98" customFormat="1" ht="30" customHeight="1" thickBot="1">
      <c r="A166" s="1"/>
      <c r="B166" s="92"/>
      <c r="C166" s="93"/>
      <c r="D166" s="93"/>
      <c r="E166" s="94"/>
      <c r="F166" s="93"/>
      <c r="G166" s="93"/>
      <c r="H166" s="93"/>
      <c r="I166" s="93"/>
      <c r="J166" s="93"/>
      <c r="K166" s="93"/>
      <c r="L166" s="95"/>
      <c r="M166" s="96"/>
      <c r="N166" s="97"/>
      <c r="O166" s="97"/>
      <c r="P166" s="65"/>
    </row>
    <row r="167" spans="1:16" ht="45" customHeight="1" thickBot="1">
      <c r="B167" s="10"/>
      <c r="C167" s="235" t="s">
        <v>253</v>
      </c>
      <c r="D167" s="236"/>
      <c r="E167" s="236"/>
      <c r="F167" s="236"/>
      <c r="G167" s="236"/>
      <c r="H167" s="236"/>
      <c r="I167" s="236"/>
      <c r="J167" s="236"/>
      <c r="K167" s="236"/>
      <c r="L167" s="237"/>
      <c r="M167" s="11"/>
      <c r="N167" s="99"/>
      <c r="O167" s="99"/>
      <c r="P167" s="65"/>
    </row>
    <row r="168" spans="1:16" ht="30" customHeight="1">
      <c r="B168" s="10"/>
      <c r="C168" s="238" t="s">
        <v>7</v>
      </c>
      <c r="D168" s="224" t="s">
        <v>8</v>
      </c>
      <c r="E168" s="240" t="s">
        <v>8</v>
      </c>
      <c r="F168" s="242" t="s">
        <v>9</v>
      </c>
      <c r="G168" s="242"/>
      <c r="H168" s="238" t="s">
        <v>10</v>
      </c>
      <c r="I168" s="224" t="s">
        <v>11</v>
      </c>
      <c r="J168" s="224" t="s">
        <v>12</v>
      </c>
      <c r="K168" s="226" t="s">
        <v>13</v>
      </c>
      <c r="L168" s="228" t="s">
        <v>14</v>
      </c>
      <c r="M168" s="11"/>
      <c r="N168" s="99"/>
      <c r="O168" s="99"/>
      <c r="P168" s="65"/>
    </row>
    <row r="169" spans="1:16" ht="30" customHeight="1" thickBot="1">
      <c r="B169" s="10"/>
      <c r="C169" s="239"/>
      <c r="D169" s="225"/>
      <c r="E169" s="241"/>
      <c r="F169" s="51" t="s">
        <v>43</v>
      </c>
      <c r="G169" s="51" t="s">
        <v>44</v>
      </c>
      <c r="H169" s="239"/>
      <c r="I169" s="225"/>
      <c r="J169" s="225"/>
      <c r="K169" s="227"/>
      <c r="L169" s="229"/>
      <c r="M169" s="11"/>
      <c r="N169" s="99"/>
      <c r="O169" s="99"/>
      <c r="P169" s="65"/>
    </row>
    <row r="170" spans="1:16" s="27" customFormat="1" ht="30" customHeight="1" thickBot="1">
      <c r="A170" s="1"/>
      <c r="B170" s="17"/>
      <c r="C170" s="52" t="s">
        <v>208</v>
      </c>
      <c r="D170" s="53"/>
      <c r="E170" s="54"/>
      <c r="F170" s="53"/>
      <c r="G170" s="53"/>
      <c r="H170" s="53"/>
      <c r="I170" s="109"/>
      <c r="J170" s="109"/>
      <c r="K170" s="109"/>
      <c r="L170" s="110"/>
      <c r="M170" s="24"/>
      <c r="N170" s="56"/>
      <c r="O170" s="56"/>
      <c r="P170" s="65"/>
    </row>
    <row r="171" spans="1:16" s="27" customFormat="1" ht="45.75" customHeight="1">
      <c r="A171" s="1"/>
      <c r="B171" s="17"/>
      <c r="C171" s="18">
        <v>100</v>
      </c>
      <c r="D171" s="58">
        <v>11601</v>
      </c>
      <c r="E171" s="57" t="s">
        <v>254</v>
      </c>
      <c r="F171" s="58" t="s">
        <v>255</v>
      </c>
      <c r="G171" s="59"/>
      <c r="H171" s="60" t="s">
        <v>256</v>
      </c>
      <c r="I171" s="123" t="s">
        <v>51</v>
      </c>
      <c r="J171" s="124">
        <v>7468</v>
      </c>
      <c r="K171" s="125">
        <v>13981</v>
      </c>
      <c r="L171" s="126">
        <f t="shared" ref="L171:L172" si="10">+ROUND(K171*J171,0)</f>
        <v>104410108</v>
      </c>
      <c r="M171" s="24"/>
      <c r="N171" s="25"/>
      <c r="O171" s="26"/>
      <c r="P171" s="65"/>
    </row>
    <row r="172" spans="1:16" s="27" customFormat="1" ht="45.75" customHeight="1" thickBot="1">
      <c r="A172" s="1"/>
      <c r="B172" s="17"/>
      <c r="C172" s="40">
        <v>101</v>
      </c>
      <c r="D172" s="70">
        <v>11601</v>
      </c>
      <c r="E172" s="71" t="s">
        <v>257</v>
      </c>
      <c r="F172" s="70"/>
      <c r="G172" s="74" t="s">
        <v>258</v>
      </c>
      <c r="H172" s="73" t="s">
        <v>259</v>
      </c>
      <c r="I172" s="127" t="s">
        <v>51</v>
      </c>
      <c r="J172" s="128">
        <v>59</v>
      </c>
      <c r="K172" s="129">
        <v>51618</v>
      </c>
      <c r="L172" s="130">
        <f t="shared" si="10"/>
        <v>3045462</v>
      </c>
      <c r="M172" s="24"/>
      <c r="N172" s="25"/>
      <c r="O172" s="26"/>
      <c r="P172" s="65"/>
    </row>
    <row r="173" spans="1:16" s="27" customFormat="1" ht="30" customHeight="1" thickBot="1">
      <c r="A173" s="1"/>
      <c r="B173" s="17"/>
      <c r="C173" s="78" t="s">
        <v>60</v>
      </c>
      <c r="D173" s="79"/>
      <c r="E173" s="80"/>
      <c r="F173" s="79"/>
      <c r="G173" s="79"/>
      <c r="H173" s="81"/>
      <c r="I173" s="82"/>
      <c r="J173" s="83"/>
      <c r="K173" s="84"/>
      <c r="L173" s="108">
        <f>SUM(L171:L172)</f>
        <v>107455570</v>
      </c>
      <c r="M173" s="24"/>
      <c r="N173" s="56"/>
      <c r="O173" s="56"/>
      <c r="P173" s="65"/>
    </row>
    <row r="174" spans="1:16" s="27" customFormat="1" ht="30" customHeight="1" thickBot="1">
      <c r="A174" s="1"/>
      <c r="B174" s="17"/>
      <c r="C174" s="52" t="s">
        <v>140</v>
      </c>
      <c r="D174" s="53"/>
      <c r="E174" s="54"/>
      <c r="F174" s="53"/>
      <c r="G174" s="53"/>
      <c r="H174" s="53"/>
      <c r="I174" s="109"/>
      <c r="J174" s="109"/>
      <c r="K174" s="109"/>
      <c r="L174" s="110"/>
      <c r="M174" s="24"/>
      <c r="N174" s="56"/>
      <c r="O174" s="56"/>
      <c r="P174" s="65"/>
    </row>
    <row r="175" spans="1:16" s="27" customFormat="1" ht="69.75" customHeight="1" thickBot="1">
      <c r="A175" s="1"/>
      <c r="B175" s="17"/>
      <c r="C175" s="86">
        <v>102</v>
      </c>
      <c r="D175" s="111">
        <v>11608</v>
      </c>
      <c r="E175" s="88" t="s">
        <v>260</v>
      </c>
      <c r="F175" s="111" t="s">
        <v>142</v>
      </c>
      <c r="G175" s="111"/>
      <c r="H175" s="112" t="s">
        <v>261</v>
      </c>
      <c r="I175" s="131" t="s">
        <v>262</v>
      </c>
      <c r="J175" s="132">
        <v>101649</v>
      </c>
      <c r="K175" s="133">
        <v>1473</v>
      </c>
      <c r="L175" s="134">
        <f>+ROUND(K175*J175,0)</f>
        <v>149728977</v>
      </c>
      <c r="M175" s="24"/>
      <c r="N175" s="25"/>
      <c r="O175" s="26"/>
      <c r="P175" s="65"/>
    </row>
    <row r="176" spans="1:16" s="27" customFormat="1" ht="30" customHeight="1" thickBot="1">
      <c r="A176" s="1"/>
      <c r="B176" s="17"/>
      <c r="C176" s="78" t="s">
        <v>60</v>
      </c>
      <c r="D176" s="79"/>
      <c r="E176" s="80"/>
      <c r="F176" s="79"/>
      <c r="G176" s="79"/>
      <c r="H176" s="81"/>
      <c r="I176" s="82"/>
      <c r="J176" s="83"/>
      <c r="K176" s="84"/>
      <c r="L176" s="108">
        <f>SUM(L175)</f>
        <v>149728977</v>
      </c>
      <c r="M176" s="24"/>
    </row>
    <row r="177" spans="2:14" s="27" customFormat="1" ht="30" customHeight="1" thickBot="1">
      <c r="B177" s="17"/>
      <c r="C177" s="47"/>
      <c r="D177" s="48"/>
      <c r="E177" s="49"/>
      <c r="F177" s="48"/>
      <c r="G177" s="48"/>
      <c r="H177" s="230" t="s">
        <v>263</v>
      </c>
      <c r="I177" s="230"/>
      <c r="J177" s="230"/>
      <c r="K177" s="231"/>
      <c r="L177" s="34">
        <f>+L173+L176</f>
        <v>257184547</v>
      </c>
      <c r="M177" s="24"/>
      <c r="N177" s="35"/>
    </row>
    <row r="178" spans="2:14" s="98" customFormat="1" ht="30" customHeight="1" thickBot="1">
      <c r="B178" s="92"/>
      <c r="C178" s="93"/>
      <c r="D178" s="93"/>
      <c r="E178" s="94"/>
      <c r="F178" s="93"/>
      <c r="G178" s="93"/>
      <c r="H178" s="93"/>
      <c r="I178" s="93"/>
      <c r="J178" s="93"/>
      <c r="K178" s="93"/>
      <c r="L178" s="95"/>
      <c r="M178" s="96"/>
    </row>
    <row r="179" spans="2:14" s="98" customFormat="1" ht="30" customHeight="1" thickBot="1">
      <c r="B179" s="92"/>
      <c r="C179" s="93"/>
      <c r="D179" s="93"/>
      <c r="E179" s="94"/>
      <c r="F179" s="93"/>
      <c r="G179" s="93"/>
      <c r="H179" s="232" t="s">
        <v>264</v>
      </c>
      <c r="I179" s="233"/>
      <c r="J179" s="233"/>
      <c r="K179" s="234"/>
      <c r="L179" s="135">
        <f>+L64+L102+L141+L165+L177</f>
        <v>6770945626</v>
      </c>
      <c r="M179" s="96"/>
    </row>
    <row r="180" spans="2:14" s="98" customFormat="1" ht="30" customHeight="1" thickBot="1">
      <c r="B180" s="92"/>
      <c r="C180" s="136"/>
      <c r="D180" s="137"/>
      <c r="E180" s="138"/>
      <c r="F180" s="137"/>
      <c r="G180" s="137"/>
      <c r="H180" s="139" t="s">
        <v>265</v>
      </c>
      <c r="I180" s="140"/>
      <c r="J180" s="141"/>
      <c r="K180" s="142"/>
      <c r="L180" s="143">
        <f>+L179</f>
        <v>6770945626</v>
      </c>
      <c r="M180" s="96"/>
    </row>
    <row r="181" spans="2:14" s="98" customFormat="1" ht="33" customHeight="1" thickBot="1">
      <c r="B181" s="92"/>
      <c r="C181" s="136"/>
      <c r="D181" s="144"/>
      <c r="E181" s="145"/>
      <c r="F181" s="136"/>
      <c r="G181" s="146"/>
      <c r="H181" s="210" t="s">
        <v>266</v>
      </c>
      <c r="I181" s="211"/>
      <c r="J181" s="212"/>
      <c r="K181" s="147" t="s">
        <v>267</v>
      </c>
      <c r="L181" s="148">
        <v>365339198.99999958</v>
      </c>
      <c r="M181" s="96"/>
    </row>
    <row r="182" spans="2:14" s="98" customFormat="1" ht="33" customHeight="1" thickBot="1">
      <c r="B182" s="92"/>
      <c r="C182" s="136"/>
      <c r="D182" s="144"/>
      <c r="E182" s="145"/>
      <c r="F182" s="136"/>
      <c r="G182" s="146"/>
      <c r="H182" s="210" t="s">
        <v>268</v>
      </c>
      <c r="I182" s="211"/>
      <c r="J182" s="212"/>
      <c r="K182" s="147" t="s">
        <v>267</v>
      </c>
      <c r="L182" s="148">
        <v>50000000</v>
      </c>
      <c r="M182" s="96"/>
    </row>
    <row r="183" spans="2:14" s="98" customFormat="1" ht="40.5" customHeight="1">
      <c r="B183" s="92"/>
      <c r="C183" s="136"/>
      <c r="D183" s="144"/>
      <c r="E183" s="145"/>
      <c r="F183" s="136"/>
      <c r="G183" s="146"/>
      <c r="H183" s="213" t="s">
        <v>269</v>
      </c>
      <c r="I183" s="214"/>
      <c r="J183" s="214"/>
      <c r="K183" s="215"/>
      <c r="L183" s="149">
        <f>+L180+L181+L182</f>
        <v>7186284825</v>
      </c>
      <c r="M183" s="96"/>
    </row>
    <row r="184" spans="2:14" s="98" customFormat="1" ht="30" customHeight="1" thickBot="1">
      <c r="B184" s="92"/>
      <c r="C184" s="136"/>
      <c r="D184" s="137"/>
      <c r="E184" s="138"/>
      <c r="F184" s="137"/>
      <c r="G184" s="137"/>
      <c r="H184" s="216" t="s">
        <v>270</v>
      </c>
      <c r="I184" s="217"/>
      <c r="J184" s="217"/>
      <c r="K184" s="218"/>
      <c r="L184" s="150">
        <f>+ROUND((L183/1.31)*0.05*0.19,0)</f>
        <v>52114279</v>
      </c>
      <c r="M184" s="96"/>
    </row>
    <row r="185" spans="2:14" s="98" customFormat="1" ht="30" customHeight="1" thickBot="1">
      <c r="B185" s="92"/>
      <c r="C185" s="136"/>
      <c r="D185" s="137"/>
      <c r="E185" s="138"/>
      <c r="F185" s="137"/>
      <c r="G185" s="137"/>
      <c r="H185" s="139" t="s">
        <v>271</v>
      </c>
      <c r="I185" s="140"/>
      <c r="J185" s="141"/>
      <c r="K185" s="142"/>
      <c r="L185" s="143">
        <f>+L183+L184</f>
        <v>7238399104</v>
      </c>
      <c r="M185" s="96"/>
      <c r="N185" s="151"/>
    </row>
    <row r="186" spans="2:14" s="98" customFormat="1" ht="19.5" customHeight="1" thickBot="1">
      <c r="B186" s="92"/>
      <c r="C186" s="136"/>
      <c r="D186" s="93"/>
      <c r="E186" s="94"/>
      <c r="F186" s="93"/>
      <c r="G186" s="93"/>
      <c r="H186" s="152"/>
      <c r="I186" s="153"/>
      <c r="J186" s="153"/>
      <c r="K186" s="153"/>
      <c r="L186" s="154"/>
      <c r="M186" s="96"/>
    </row>
    <row r="187" spans="2:14" s="98" customFormat="1" ht="83.25" customHeight="1">
      <c r="B187" s="92"/>
      <c r="C187" s="136"/>
      <c r="D187" s="144"/>
      <c r="E187" s="145"/>
      <c r="F187" s="136"/>
      <c r="G187" s="146"/>
      <c r="H187" s="219" t="s">
        <v>272</v>
      </c>
      <c r="I187" s="220"/>
      <c r="J187" s="221"/>
      <c r="K187" s="155" t="s">
        <v>267</v>
      </c>
      <c r="L187" s="156">
        <v>110000000</v>
      </c>
      <c r="M187" s="96"/>
    </row>
    <row r="188" spans="2:14" s="98" customFormat="1" ht="120" customHeight="1" thickBot="1">
      <c r="B188" s="92"/>
      <c r="C188" s="136"/>
      <c r="D188" s="144"/>
      <c r="E188" s="145"/>
      <c r="F188" s="136"/>
      <c r="G188" s="146"/>
      <c r="H188" s="222" t="s">
        <v>273</v>
      </c>
      <c r="I188" s="223"/>
      <c r="J188" s="157">
        <v>0.19</v>
      </c>
      <c r="K188" s="155" t="s">
        <v>267</v>
      </c>
      <c r="L188" s="158">
        <v>20900000</v>
      </c>
      <c r="M188" s="96"/>
    </row>
    <row r="189" spans="2:14" s="98" customFormat="1" ht="108.75" customHeight="1" thickBot="1">
      <c r="B189" s="92"/>
      <c r="C189" s="136"/>
      <c r="D189" s="144"/>
      <c r="E189" s="145"/>
      <c r="F189" s="136"/>
      <c r="G189" s="159" t="s">
        <v>274</v>
      </c>
      <c r="H189" s="200" t="s">
        <v>275</v>
      </c>
      <c r="I189" s="201"/>
      <c r="J189" s="202"/>
      <c r="K189" s="160" t="s">
        <v>267</v>
      </c>
      <c r="L189" s="158">
        <v>130900000</v>
      </c>
      <c r="M189" s="96"/>
    </row>
    <row r="190" spans="2:14" s="98" customFormat="1" ht="19.5" customHeight="1" thickBot="1">
      <c r="B190" s="92"/>
      <c r="C190" s="136"/>
      <c r="D190" s="93"/>
      <c r="E190" s="94"/>
      <c r="F190" s="93"/>
      <c r="G190" s="93"/>
      <c r="H190" s="152"/>
      <c r="I190" s="153"/>
      <c r="J190" s="153"/>
      <c r="K190" s="153"/>
      <c r="L190" s="154"/>
      <c r="M190" s="96"/>
    </row>
    <row r="191" spans="2:14" s="98" customFormat="1" ht="33" customHeight="1" thickBot="1">
      <c r="B191" s="92"/>
      <c r="C191" s="136"/>
      <c r="D191" s="144"/>
      <c r="E191" s="145"/>
      <c r="F191" s="136"/>
      <c r="G191" s="146"/>
      <c r="H191" s="203" t="s">
        <v>276</v>
      </c>
      <c r="I191" s="204"/>
      <c r="J191" s="205"/>
      <c r="K191" s="147" t="s">
        <v>267</v>
      </c>
      <c r="L191" s="148">
        <v>340000000</v>
      </c>
      <c r="M191" s="96"/>
    </row>
    <row r="192" spans="2:14" s="98" customFormat="1" ht="36" customHeight="1" thickBot="1">
      <c r="B192" s="92"/>
      <c r="C192" s="136"/>
      <c r="D192" s="144"/>
      <c r="E192" s="145"/>
      <c r="F192" s="136"/>
      <c r="G192" s="146"/>
      <c r="H192" s="203" t="s">
        <v>277</v>
      </c>
      <c r="I192" s="204"/>
      <c r="J192" s="205"/>
      <c r="K192" s="147" t="s">
        <v>267</v>
      </c>
      <c r="L192" s="148">
        <v>50334226</v>
      </c>
      <c r="M192" s="96"/>
    </row>
    <row r="193" spans="2:14" s="98" customFormat="1" ht="19.5" customHeight="1" thickBot="1">
      <c r="B193" s="92"/>
      <c r="C193" s="136"/>
      <c r="D193" s="93"/>
      <c r="E193" s="94"/>
      <c r="F193" s="93"/>
      <c r="G193" s="93"/>
      <c r="H193" s="152"/>
      <c r="I193" s="153"/>
      <c r="J193" s="153"/>
      <c r="K193" s="153"/>
      <c r="L193" s="154"/>
      <c r="M193" s="96"/>
    </row>
    <row r="194" spans="2:14" s="98" customFormat="1" ht="39.75" customHeight="1" thickBot="1">
      <c r="B194" s="92"/>
      <c r="C194" s="136"/>
      <c r="D194" s="144"/>
      <c r="E194" s="145"/>
      <c r="F194" s="136"/>
      <c r="G194" s="146"/>
      <c r="H194" s="206" t="s">
        <v>278</v>
      </c>
      <c r="I194" s="207"/>
      <c r="J194" s="207"/>
      <c r="K194" s="208"/>
      <c r="L194" s="161">
        <f>+L189+L191+L192+L185+L19+L35</f>
        <v>9689629112</v>
      </c>
      <c r="M194" s="96"/>
      <c r="N194" s="162">
        <v>10200000000</v>
      </c>
    </row>
    <row r="195" spans="2:14" s="98" customFormat="1" ht="45.75" customHeight="1">
      <c r="B195" s="92"/>
      <c r="C195" s="163"/>
      <c r="D195" s="164"/>
      <c r="E195" s="165"/>
      <c r="F195" s="164"/>
      <c r="I195" s="163"/>
      <c r="J195" s="166"/>
      <c r="K195" s="167"/>
      <c r="L195" s="168"/>
      <c r="M195" s="96"/>
    </row>
    <row r="196" spans="2:14" s="98" customFormat="1" ht="89.25" customHeight="1">
      <c r="B196" s="92"/>
      <c r="C196" s="185" t="s">
        <v>279</v>
      </c>
      <c r="D196" s="186"/>
      <c r="E196" s="186"/>
      <c r="F196" s="186"/>
      <c r="G196" s="186"/>
      <c r="H196" s="186"/>
      <c r="I196" s="209" t="s">
        <v>10</v>
      </c>
      <c r="J196" s="209"/>
      <c r="K196" s="209"/>
      <c r="L196" s="169" t="s">
        <v>280</v>
      </c>
      <c r="M196" s="170"/>
      <c r="N196" s="171">
        <f>+L194/N194</f>
        <v>0.94996363843137255</v>
      </c>
    </row>
    <row r="197" spans="2:14" s="98" customFormat="1" ht="71.25" customHeight="1">
      <c r="B197" s="92"/>
      <c r="C197" s="185" t="s">
        <v>281</v>
      </c>
      <c r="D197" s="186"/>
      <c r="E197" s="186"/>
      <c r="F197" s="186"/>
      <c r="G197" s="186"/>
      <c r="H197" s="186"/>
      <c r="I197" s="194" t="s">
        <v>282</v>
      </c>
      <c r="J197" s="194"/>
      <c r="K197" s="172" t="s">
        <v>283</v>
      </c>
      <c r="L197" s="173">
        <v>0.21</v>
      </c>
      <c r="M197" s="170"/>
    </row>
    <row r="198" spans="2:14" s="98" customFormat="1" ht="47.25" customHeight="1">
      <c r="B198" s="92"/>
      <c r="C198" s="185" t="s">
        <v>284</v>
      </c>
      <c r="D198" s="186"/>
      <c r="E198" s="186"/>
      <c r="F198" s="186"/>
      <c r="G198" s="186"/>
      <c r="H198" s="186"/>
      <c r="I198" s="195" t="s">
        <v>285</v>
      </c>
      <c r="J198" s="196"/>
      <c r="K198" s="172" t="s">
        <v>286</v>
      </c>
      <c r="L198" s="173">
        <v>0.05</v>
      </c>
      <c r="M198" s="170"/>
    </row>
    <row r="199" spans="2:14" s="163" customFormat="1" ht="54.75" customHeight="1">
      <c r="B199" s="174"/>
      <c r="C199" s="197" t="s">
        <v>287</v>
      </c>
      <c r="D199" s="198"/>
      <c r="E199" s="198"/>
      <c r="F199" s="198"/>
      <c r="G199" s="198"/>
      <c r="H199" s="198"/>
      <c r="I199" s="199" t="s">
        <v>288</v>
      </c>
      <c r="J199" s="194"/>
      <c r="K199" s="172" t="s">
        <v>289</v>
      </c>
      <c r="L199" s="173">
        <v>0.05</v>
      </c>
      <c r="M199" s="175"/>
    </row>
    <row r="200" spans="2:14" ht="65.25" customHeight="1">
      <c r="B200" s="10"/>
      <c r="C200" s="185" t="s">
        <v>290</v>
      </c>
      <c r="D200" s="186"/>
      <c r="E200" s="186"/>
      <c r="F200" s="186"/>
      <c r="G200" s="186"/>
      <c r="H200" s="186"/>
      <c r="I200" s="187" t="s">
        <v>291</v>
      </c>
      <c r="J200" s="187"/>
      <c r="K200" s="176" t="s">
        <v>292</v>
      </c>
      <c r="L200" s="177">
        <v>0.31</v>
      </c>
      <c r="M200" s="11"/>
    </row>
    <row r="201" spans="2:14" ht="54.75" customHeight="1">
      <c r="B201" s="10"/>
      <c r="C201" s="188" t="s">
        <v>293</v>
      </c>
      <c r="D201" s="189" t="s">
        <v>294</v>
      </c>
      <c r="E201" s="189"/>
      <c r="F201" s="189"/>
      <c r="G201" s="189"/>
      <c r="H201" s="189"/>
      <c r="I201" s="189"/>
      <c r="J201" s="189"/>
      <c r="K201" s="189"/>
      <c r="L201" s="190"/>
      <c r="M201" s="11"/>
    </row>
    <row r="202" spans="2:14" ht="50.25" customHeight="1">
      <c r="B202" s="10"/>
      <c r="C202" s="188" t="s">
        <v>295</v>
      </c>
      <c r="D202" s="189" t="s">
        <v>294</v>
      </c>
      <c r="E202" s="189"/>
      <c r="F202" s="189"/>
      <c r="G202" s="189"/>
      <c r="H202" s="189"/>
      <c r="I202" s="189"/>
      <c r="J202" s="189"/>
      <c r="K202" s="189"/>
      <c r="L202" s="190"/>
      <c r="M202" s="11"/>
    </row>
    <row r="203" spans="2:14" ht="44.25" customHeight="1">
      <c r="B203" s="10"/>
      <c r="C203" s="188" t="s">
        <v>296</v>
      </c>
      <c r="D203" s="189" t="s">
        <v>294</v>
      </c>
      <c r="E203" s="189"/>
      <c r="F203" s="189"/>
      <c r="G203" s="189"/>
      <c r="H203" s="189"/>
      <c r="I203" s="189"/>
      <c r="J203" s="189"/>
      <c r="K203" s="189"/>
      <c r="L203" s="190"/>
      <c r="M203" s="11"/>
    </row>
    <row r="204" spans="2:14" ht="65.25" customHeight="1" thickBot="1">
      <c r="B204" s="10"/>
      <c r="C204" s="191" t="s">
        <v>297</v>
      </c>
      <c r="D204" s="192"/>
      <c r="E204" s="192"/>
      <c r="F204" s="192"/>
      <c r="G204" s="192"/>
      <c r="H204" s="192"/>
      <c r="I204" s="192"/>
      <c r="J204" s="192"/>
      <c r="K204" s="192"/>
      <c r="L204" s="193"/>
      <c r="M204" s="11"/>
    </row>
    <row r="205" spans="2:14" ht="14.4" thickBot="1">
      <c r="B205" s="178"/>
      <c r="C205" s="179"/>
      <c r="D205" s="179"/>
      <c r="E205" s="180"/>
      <c r="F205" s="181"/>
      <c r="G205" s="179"/>
      <c r="H205" s="179"/>
      <c r="I205" s="179"/>
      <c r="J205" s="179"/>
      <c r="K205" s="179"/>
      <c r="L205" s="179"/>
      <c r="M205" s="182"/>
    </row>
    <row r="206" spans="2:14" ht="14.4" thickTop="1"/>
    <row r="209" spans="8:8">
      <c r="H209" s="184"/>
    </row>
    <row r="210" spans="8:8">
      <c r="H210" s="183" t="s">
        <v>298</v>
      </c>
    </row>
    <row r="211" spans="8:8">
      <c r="H211" s="4" t="s">
        <v>299</v>
      </c>
    </row>
  </sheetData>
  <mergeCells count="114">
    <mergeCell ref="C3:L3"/>
    <mergeCell ref="C4:L4"/>
    <mergeCell ref="C5:L5"/>
    <mergeCell ref="C6:L7"/>
    <mergeCell ref="C8:L8"/>
    <mergeCell ref="C9:L9"/>
    <mergeCell ref="D14:E14"/>
    <mergeCell ref="F14:G14"/>
    <mergeCell ref="C15:K15"/>
    <mergeCell ref="C16:K16"/>
    <mergeCell ref="C17:K17"/>
    <mergeCell ref="C18:K18"/>
    <mergeCell ref="C11:L11"/>
    <mergeCell ref="C12:C13"/>
    <mergeCell ref="D12:E13"/>
    <mergeCell ref="F12:G13"/>
    <mergeCell ref="H12:H13"/>
    <mergeCell ref="I12:I13"/>
    <mergeCell ref="J12:J13"/>
    <mergeCell ref="K12:K13"/>
    <mergeCell ref="L12:L13"/>
    <mergeCell ref="H19:K19"/>
    <mergeCell ref="C21:L21"/>
    <mergeCell ref="C22:C23"/>
    <mergeCell ref="D22:D23"/>
    <mergeCell ref="E22:H23"/>
    <mergeCell ref="I22:I23"/>
    <mergeCell ref="J22:J23"/>
    <mergeCell ref="K22:K23"/>
    <mergeCell ref="L22:L23"/>
    <mergeCell ref="C30:K30"/>
    <mergeCell ref="C31:K31"/>
    <mergeCell ref="C32:K32"/>
    <mergeCell ref="C33:K33"/>
    <mergeCell ref="C34:K34"/>
    <mergeCell ref="H35:K35"/>
    <mergeCell ref="E24:H24"/>
    <mergeCell ref="E25:H25"/>
    <mergeCell ref="E26:H26"/>
    <mergeCell ref="E27:H27"/>
    <mergeCell ref="E28:H28"/>
    <mergeCell ref="C29:K29"/>
    <mergeCell ref="C37:L37"/>
    <mergeCell ref="C39:L39"/>
    <mergeCell ref="C40:C41"/>
    <mergeCell ref="D40:D41"/>
    <mergeCell ref="E40:E41"/>
    <mergeCell ref="F40:G40"/>
    <mergeCell ref="H40:H41"/>
    <mergeCell ref="I40:I41"/>
    <mergeCell ref="J40:J41"/>
    <mergeCell ref="K40:K41"/>
    <mergeCell ref="K67:K68"/>
    <mergeCell ref="L67:L68"/>
    <mergeCell ref="H102:K102"/>
    <mergeCell ref="C104:L104"/>
    <mergeCell ref="H141:K141"/>
    <mergeCell ref="C143:L143"/>
    <mergeCell ref="L40:L41"/>
    <mergeCell ref="H64:K64"/>
    <mergeCell ref="C66:L66"/>
    <mergeCell ref="C67:C68"/>
    <mergeCell ref="D67:D68"/>
    <mergeCell ref="E67:E68"/>
    <mergeCell ref="F67:G67"/>
    <mergeCell ref="H67:H68"/>
    <mergeCell ref="I67:I68"/>
    <mergeCell ref="J67:J68"/>
    <mergeCell ref="I168:I169"/>
    <mergeCell ref="J168:J169"/>
    <mergeCell ref="K168:K169"/>
    <mergeCell ref="L168:L169"/>
    <mergeCell ref="H177:K177"/>
    <mergeCell ref="H179:K179"/>
    <mergeCell ref="J144:J145"/>
    <mergeCell ref="K144:K145"/>
    <mergeCell ref="L144:L145"/>
    <mergeCell ref="H165:K165"/>
    <mergeCell ref="C167:L167"/>
    <mergeCell ref="C168:C169"/>
    <mergeCell ref="D168:D169"/>
    <mergeCell ref="E168:E169"/>
    <mergeCell ref="F168:G168"/>
    <mergeCell ref="H168:H169"/>
    <mergeCell ref="C144:C145"/>
    <mergeCell ref="D144:D145"/>
    <mergeCell ref="E144:E145"/>
    <mergeCell ref="F144:G144"/>
    <mergeCell ref="H144:H145"/>
    <mergeCell ref="I144:I145"/>
    <mergeCell ref="H189:J189"/>
    <mergeCell ref="H191:J191"/>
    <mergeCell ref="H192:J192"/>
    <mergeCell ref="H194:K194"/>
    <mergeCell ref="C196:H196"/>
    <mergeCell ref="I196:K196"/>
    <mergeCell ref="H181:J181"/>
    <mergeCell ref="H182:J182"/>
    <mergeCell ref="H183:K183"/>
    <mergeCell ref="H184:K184"/>
    <mergeCell ref="H187:J187"/>
    <mergeCell ref="H188:I188"/>
    <mergeCell ref="C200:H200"/>
    <mergeCell ref="I200:J200"/>
    <mergeCell ref="C201:L201"/>
    <mergeCell ref="C202:L202"/>
    <mergeCell ref="C203:L203"/>
    <mergeCell ref="C204:L204"/>
    <mergeCell ref="C197:H197"/>
    <mergeCell ref="I197:J197"/>
    <mergeCell ref="C198:H198"/>
    <mergeCell ref="I198:J198"/>
    <mergeCell ref="C199:H199"/>
    <mergeCell ref="I199:J199"/>
  </mergeCells>
  <conditionalFormatting sqref="N14:N187">
    <cfRule type="cellIs" dxfId="0" priority="1" operator="greaterThan">
      <formula>0.03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scale="37" orientation="portrait" r:id="rId1"/>
  <rowBreaks count="5" manualBreakCount="5">
    <brk id="58" max="12" man="1"/>
    <brk id="107" max="12" man="1"/>
    <brk id="142" max="12" man="1"/>
    <brk id="152" max="12" man="1"/>
    <brk id="205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92ee41-aea1-476c-913e-8d499c0e43f8">
      <Terms xmlns="http://schemas.microsoft.com/office/infopath/2007/PartnerControls"/>
    </lcf76f155ced4ddcb4097134ff3c332f>
    <TaxCatchAll xmlns="0e7306cc-d3f7-4a04-8e04-1b14da015b8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7BD25E86851D4B90E8C6A4509D6DFB" ma:contentTypeVersion="15" ma:contentTypeDescription="Crear nuevo documento." ma:contentTypeScope="" ma:versionID="18ac04a6e91c25f9a8f8073906378e99">
  <xsd:schema xmlns:xsd="http://www.w3.org/2001/XMLSchema" xmlns:xs="http://www.w3.org/2001/XMLSchema" xmlns:p="http://schemas.microsoft.com/office/2006/metadata/properties" xmlns:ns2="2692ee41-aea1-476c-913e-8d499c0e43f8" xmlns:ns3="0e7306cc-d3f7-4a04-8e04-1b14da015b82" targetNamespace="http://schemas.microsoft.com/office/2006/metadata/properties" ma:root="true" ma:fieldsID="befb9775dec051c6d91d55c75228ec8d" ns2:_="" ns3:_="">
    <xsd:import namespace="2692ee41-aea1-476c-913e-8d499c0e43f8"/>
    <xsd:import namespace="0e7306cc-d3f7-4a04-8e04-1b14da015b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2ee41-aea1-476c-913e-8d499c0e4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2420daa1-26d7-4d39-b77c-5f8933a14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7306cc-d3f7-4a04-8e04-1b14da015b8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b997958a-8c36-4f27-a491-61dcc4094744}" ma:internalName="TaxCatchAll" ma:showField="CatchAllData" ma:web="0e7306cc-d3f7-4a04-8e04-1b14da015b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9677FC-1AC3-457D-B7DB-88E9C99AE3CC}">
  <ds:schemaRefs>
    <ds:schemaRef ds:uri="http://schemas.microsoft.com/office/2006/metadata/properties"/>
    <ds:schemaRef ds:uri="http://schemas.microsoft.com/office/infopath/2007/PartnerControls"/>
    <ds:schemaRef ds:uri="2692ee41-aea1-476c-913e-8d499c0e43f8"/>
    <ds:schemaRef ds:uri="0e7306cc-d3f7-4a04-8e04-1b14da015b82"/>
  </ds:schemaRefs>
</ds:datastoreItem>
</file>

<file path=customXml/itemProps2.xml><?xml version="1.0" encoding="utf-8"?>
<ds:datastoreItem xmlns:ds="http://schemas.openxmlformats.org/officeDocument/2006/customXml" ds:itemID="{FA04ABEC-F8DE-45D2-A841-243552D2B9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7E7648-D826-4F3E-8CB7-3D483BA8FB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2ee41-aea1-476c-913e-8d499c0e43f8"/>
    <ds:schemaRef ds:uri="0e7306cc-d3f7-4a04-8e04-1b14da015b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No1</vt:lpstr>
      <vt:lpstr>'FORMULARIO No1'!Área_de_impresión</vt:lpstr>
      <vt:lpstr>'FORMULARIO No1'!Títulos_a_imprimir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Posada</dc:creator>
  <cp:lastModifiedBy>Oscar Felipe Polania Ibarra</cp:lastModifiedBy>
  <dcterms:created xsi:type="dcterms:W3CDTF">2025-06-09T20:16:09Z</dcterms:created>
  <dcterms:modified xsi:type="dcterms:W3CDTF">2025-07-21T19:34:18Z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0x010100517BD25E86851D4B90E8C6A4509D6DFB</vt:lpwstr>
  </property>
</Properties>
</file>