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wnloads\ACUEDUCTO MULTIVEREDAL\"/>
    </mc:Choice>
  </mc:AlternateContent>
  <xr:revisionPtr revIDLastSave="0" documentId="13_ncr:1_{1DD10DAD-E44F-4781-8A5A-6B07458E254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4" l="1"/>
  <c r="F25" i="4" s="1"/>
  <c r="F7" i="4"/>
  <c r="F8" i="4"/>
  <c r="F9" i="4"/>
  <c r="F10" i="4"/>
  <c r="F11" i="4"/>
  <c r="F12" i="4"/>
  <c r="F13" i="4"/>
  <c r="F14" i="4"/>
  <c r="F15" i="4"/>
  <c r="F16" i="4"/>
  <c r="F17" i="4"/>
  <c r="F6" i="4"/>
  <c r="F18" i="4" l="1"/>
  <c r="F19" i="4" l="1"/>
  <c r="F22" i="4" s="1"/>
  <c r="F26" i="4" s="1"/>
</calcChain>
</file>

<file path=xl/sharedStrings.xml><?xml version="1.0" encoding="utf-8"?>
<sst xmlns="http://schemas.openxmlformats.org/spreadsheetml/2006/main" count="47" uniqueCount="37">
  <si>
    <t>ITEM</t>
  </si>
  <si>
    <t>DESCRIPCIÓN</t>
  </si>
  <si>
    <t>UND.</t>
  </si>
  <si>
    <t>CANT.</t>
  </si>
  <si>
    <t>VLR UNIT.</t>
  </si>
  <si>
    <t xml:space="preserve"> VLR TOTAL </t>
  </si>
  <si>
    <t>PRESUPUESTO GENERAL.</t>
  </si>
  <si>
    <t>SECRETARÍA DE INFRAESTRUCTURA Y SERVICIOS PÚBLICOS.</t>
  </si>
  <si>
    <t>MUNICIPIO DE ANORI.</t>
  </si>
  <si>
    <t>und.</t>
  </si>
  <si>
    <t>suministro, transporte y aplicación de pintura exterior tipo 1</t>
  </si>
  <si>
    <t>m2</t>
  </si>
  <si>
    <t>suministro, transporte y aplicación de pintura interior tipo 1</t>
  </si>
  <si>
    <t>suministro, transporte y aplicación de pintura anticorrosiva para puertas ventanas incluye brocha disolvente</t>
  </si>
  <si>
    <t xml:space="preserve">recorrido de inspección de la cuenca de abastecimiento, para evidenciar agente contaminantes </t>
  </si>
  <si>
    <t xml:space="preserve">limpieza del área de la bocatoma </t>
  </si>
  <si>
    <t xml:space="preserve">mantenimiento preventivo y correctivo de la tubería de aducción y desarenador </t>
  </si>
  <si>
    <t xml:space="preserve">limpieza de arvenses y cercos de protección del sistema </t>
  </si>
  <si>
    <t xml:space="preserve">inspección de tanques compactos, identificación de fugas, óxidos y mantenimiento de válvulas </t>
  </si>
  <si>
    <t xml:space="preserve">mantenimiento preventivo y correctivo de la tubería de conducción </t>
  </si>
  <si>
    <t>ml</t>
  </si>
  <si>
    <t xml:space="preserve">mantenimiento revisión de las caja de muestreó </t>
  </si>
  <si>
    <t xml:space="preserve"> SUBTOTAL COSTO DIRECTO </t>
  </si>
  <si>
    <t xml:space="preserve"> % ADMINISTRACIÓN </t>
  </si>
  <si>
    <t xml:space="preserve"> % IMPREVISTOS </t>
  </si>
  <si>
    <t xml:space="preserve"> % UTILIDADES </t>
  </si>
  <si>
    <t xml:space="preserve"> VALOR TOTAL OBRA </t>
  </si>
  <si>
    <t xml:space="preserve">limpieza de tanque de quiebre y todos los accesorio, purgas y ventosas </t>
  </si>
  <si>
    <t>suministro, transporte y aplicación de pintura anticorrosiva para ventanas incluye brocha disolvente</t>
  </si>
  <si>
    <t>gl</t>
  </si>
  <si>
    <t>aporte de la comunidad en mano de obra no calificada</t>
  </si>
  <si>
    <t xml:space="preserve"> VALOR TOTAL </t>
  </si>
  <si>
    <t>APORTE DE LA COMUNIDAD</t>
  </si>
  <si>
    <t>CONVENIO DE ASOCIACIÓN CON LA ASOCIACIÓN DE USUARIOS DEL ACUEDUCTO MULTIVEREDAL EL RETIRO, LA HONDONA Y EL ROBLE E.S.P, PARA EL MANTENIMIENTO PREVENTIVO Y CORRECTIVO DEL SISTEMA DE ACUEDUCTO, DESDE LA PRODUCCIÓN, ALMACENAMIENTO Y DISTRIBUCIÓN DE AGUA.</t>
  </si>
  <si>
    <t>Matricula profesional: 25202237162 CND</t>
  </si>
  <si>
    <t>Secretario de infraestructura y servicios públicos.</t>
  </si>
  <si>
    <t>Municipio de Anori -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</si>
</sst>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8" formatCode="_-&quot;$&quot;\ * #,##0.00_-;\-&quot;$&quot;\ * #,##0.00_-;_-&quot;$&quot;\ * &quot;-&quot;??_-;_-@_-"/>
    <numFmt numFmtId="170" formatCode="_(&quot;C$&quot;* #,##0_);_(&quot;C$&quot;* \(#,##0\);_(&quot;C$&quot;* &quot;-&quot;_);_(@_)"/>
    <numFmt numFmtId="178" formatCode="_(&quot;$&quot;\ * #,##0.00_);_(&quot;$&quot;\ * \(#,##0.00\);_(&quot;$&quot;\ * &quot;-&quot;??_);_(@_)"/>
  </numFmts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0" fontId="3" fillId="0" borderId="0"/>
    <xf numFmtId="9" fontId="6" fillId="0" borderId="0" applyFont="0" applyFill="0" applyBorder="0" applyAlignment="0" applyProtection="0"/>
    <xf numFmtId="178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168" fontId="3" fillId="0" borderId="0" applyFont="0" applyFill="0" applyBorder="0" applyAlignment="0" applyProtection="0"/>
  </cellStyleXfs>
  <cellXfs count="54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8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3" fontId="2" fillId="0" borderId="1" xfId="1" applyFont="1" applyBorder="1" applyAlignment="1">
      <alignment horizontal="right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right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6" xfId="2" applyNumberFormat="1" applyFont="1" applyBorder="1" applyAlignment="1">
      <alignment horizontal="center" vertical="center" wrapText="1"/>
    </xf>
    <xf numFmtId="6" fontId="4" fillId="3" borderId="6" xfId="0" applyNumberFormat="1" applyFont="1" applyFill="1" applyBorder="1" applyAlignment="1">
      <alignment horizontal="center" vertical="center" wrapText="1"/>
    </xf>
    <xf numFmtId="6" fontId="4" fillId="2" borderId="6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3" fontId="5" fillId="0" borderId="6" xfId="1" applyFont="1" applyFill="1" applyBorder="1" applyAlignment="1">
      <alignment horizontal="center" vertical="center" wrapText="1"/>
    </xf>
    <xf numFmtId="43" fontId="4" fillId="3" borderId="6" xfId="0" applyNumberFormat="1" applyFont="1" applyFill="1" applyBorder="1"/>
    <xf numFmtId="43" fontId="4" fillId="3" borderId="9" xfId="0" applyNumberFormat="1" applyFont="1" applyFill="1" applyBorder="1"/>
    <xf numFmtId="0" fontId="4" fillId="3" borderId="5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6" fontId="0" fillId="0" borderId="0" xfId="0" applyNumberFormat="1"/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4" borderId="11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</cellXfs>
  <cellStyles count="11">
    <cellStyle name="Millares" xfId="1" builtinId="3"/>
    <cellStyle name="Moneda" xfId="2" builtinId="4"/>
    <cellStyle name="Moneda 12" xfId="7" xr:uid="{DFEA9494-3092-471B-9B0A-E05BABBC0907}"/>
    <cellStyle name="Moneda 2" xfId="10" xr:uid="{C639A4A9-FE56-4A33-B3A9-6BF7191ECE8D}"/>
    <cellStyle name="Moneda 2 4" xfId="3" xr:uid="{D163DC0F-B898-4FF2-B39E-11AD01935B2C}"/>
    <cellStyle name="Normal" xfId="0" builtinId="0"/>
    <cellStyle name="Normal 2 2" xfId="4" xr:uid="{4359F55A-0839-4540-A43A-9AA5B45154F6}"/>
    <cellStyle name="Normal 2 2 4" xfId="5" xr:uid="{D181525A-B81B-4D5C-9A8F-C1856B1D7A2D}"/>
    <cellStyle name="Porcentaje 2" xfId="8" xr:uid="{DDC9DD06-FDFA-4ABF-BC40-A19D4C9651F1}"/>
    <cellStyle name="Porcentaje 2 2" xfId="9" xr:uid="{42F06399-1D86-4EAA-9257-9B12F6F63E6D}"/>
    <cellStyle name="Porcentaje 3" xfId="6" xr:uid="{1118BAF6-34C5-458F-8FCC-A0BBA1862C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9"/>
  <sheetViews>
    <sheetView tabSelected="1" topLeftCell="A13" workbookViewId="0">
      <selection activeCell="J28" sqref="J28"/>
    </sheetView>
  </sheetViews>
  <sheetFormatPr baseColWidth="10" defaultRowHeight="14.4" x14ac:dyDescent="0.3"/>
  <cols>
    <col min="1" max="1" width="6.44140625" customWidth="1"/>
    <col min="2" max="2" width="32.5546875" customWidth="1"/>
    <col min="3" max="3" width="8.33203125" customWidth="1"/>
    <col min="5" max="5" width="14.5546875" customWidth="1"/>
    <col min="6" max="6" width="15.88671875" customWidth="1"/>
    <col min="8" max="8" width="14.88671875" bestFit="1" customWidth="1"/>
  </cols>
  <sheetData>
    <row r="1" spans="1:8" ht="15.75" customHeight="1" x14ac:dyDescent="0.3">
      <c r="A1" s="33" t="s">
        <v>6</v>
      </c>
      <c r="B1" s="34"/>
      <c r="C1" s="34"/>
      <c r="D1" s="34"/>
      <c r="E1" s="34"/>
      <c r="F1" s="35"/>
    </row>
    <row r="2" spans="1:8" ht="15.75" customHeight="1" x14ac:dyDescent="0.3">
      <c r="A2" s="36" t="s">
        <v>8</v>
      </c>
      <c r="B2" s="37"/>
      <c r="C2" s="37"/>
      <c r="D2" s="37"/>
      <c r="E2" s="37"/>
      <c r="F2" s="38"/>
    </row>
    <row r="3" spans="1:8" ht="15.75" customHeight="1" x14ac:dyDescent="0.3">
      <c r="A3" s="36" t="s">
        <v>7</v>
      </c>
      <c r="B3" s="37"/>
      <c r="C3" s="37"/>
      <c r="D3" s="37"/>
      <c r="E3" s="37"/>
      <c r="F3" s="38"/>
    </row>
    <row r="4" spans="1:8" ht="56.4" customHeight="1" x14ac:dyDescent="0.3">
      <c r="A4" s="36" t="s">
        <v>33</v>
      </c>
      <c r="B4" s="37"/>
      <c r="C4" s="37"/>
      <c r="D4" s="37"/>
      <c r="E4" s="37"/>
      <c r="F4" s="38"/>
    </row>
    <row r="5" spans="1:8" x14ac:dyDescent="0.3">
      <c r="A5" s="14" t="s">
        <v>0</v>
      </c>
      <c r="B5" s="5" t="s">
        <v>1</v>
      </c>
      <c r="C5" s="4" t="s">
        <v>2</v>
      </c>
      <c r="D5" s="6" t="s">
        <v>3</v>
      </c>
      <c r="E5" s="4" t="s">
        <v>4</v>
      </c>
      <c r="F5" s="15" t="s">
        <v>5</v>
      </c>
    </row>
    <row r="6" spans="1:8" ht="39.6" x14ac:dyDescent="0.3">
      <c r="A6" s="16">
        <v>1</v>
      </c>
      <c r="B6" s="8" t="s">
        <v>14</v>
      </c>
      <c r="C6" s="7" t="s">
        <v>9</v>
      </c>
      <c r="D6" s="9">
        <v>1</v>
      </c>
      <c r="E6" s="10">
        <v>1600000</v>
      </c>
      <c r="F6" s="17">
        <f>E6*D6</f>
        <v>1600000</v>
      </c>
    </row>
    <row r="7" spans="1:8" x14ac:dyDescent="0.3">
      <c r="A7" s="16">
        <v>2</v>
      </c>
      <c r="B7" s="8" t="s">
        <v>15</v>
      </c>
      <c r="C7" s="7" t="s">
        <v>9</v>
      </c>
      <c r="D7" s="9">
        <v>1</v>
      </c>
      <c r="E7" s="10">
        <v>1090000</v>
      </c>
      <c r="F7" s="17">
        <f t="shared" ref="F7:F17" si="0">E7*D7</f>
        <v>1090000</v>
      </c>
    </row>
    <row r="8" spans="1:8" ht="39.6" x14ac:dyDescent="0.3">
      <c r="A8" s="16">
        <v>3</v>
      </c>
      <c r="B8" s="8" t="s">
        <v>16</v>
      </c>
      <c r="C8" s="7" t="s">
        <v>9</v>
      </c>
      <c r="D8" s="9">
        <v>1</v>
      </c>
      <c r="E8" s="10">
        <v>1400000</v>
      </c>
      <c r="F8" s="17">
        <f t="shared" si="0"/>
        <v>1400000</v>
      </c>
    </row>
    <row r="9" spans="1:8" ht="26.4" x14ac:dyDescent="0.3">
      <c r="A9" s="16">
        <v>4</v>
      </c>
      <c r="B9" s="8" t="s">
        <v>17</v>
      </c>
      <c r="C9" s="7" t="s">
        <v>9</v>
      </c>
      <c r="D9" s="9">
        <v>1</v>
      </c>
      <c r="E9" s="10">
        <v>850000</v>
      </c>
      <c r="F9" s="17">
        <f t="shared" si="0"/>
        <v>850000</v>
      </c>
    </row>
    <row r="10" spans="1:8" ht="39.6" x14ac:dyDescent="0.3">
      <c r="A10" s="16">
        <v>5</v>
      </c>
      <c r="B10" s="8" t="s">
        <v>18</v>
      </c>
      <c r="C10" s="7" t="s">
        <v>9</v>
      </c>
      <c r="D10" s="9">
        <v>1</v>
      </c>
      <c r="E10" s="10">
        <v>1400000</v>
      </c>
      <c r="F10" s="17">
        <f t="shared" si="0"/>
        <v>1400000</v>
      </c>
    </row>
    <row r="11" spans="1:8" ht="26.4" x14ac:dyDescent="0.3">
      <c r="A11" s="16">
        <v>6</v>
      </c>
      <c r="B11" s="8" t="s">
        <v>19</v>
      </c>
      <c r="C11" s="7" t="s">
        <v>20</v>
      </c>
      <c r="D11" s="11">
        <v>7321.5593681227574</v>
      </c>
      <c r="E11" s="12">
        <v>1200</v>
      </c>
      <c r="F11" s="17">
        <f t="shared" si="0"/>
        <v>8785871.2417473085</v>
      </c>
      <c r="H11" s="3"/>
    </row>
    <row r="12" spans="1:8" ht="26.4" x14ac:dyDescent="0.3">
      <c r="A12" s="16">
        <v>7</v>
      </c>
      <c r="B12" s="8" t="s">
        <v>27</v>
      </c>
      <c r="C12" s="7" t="s">
        <v>9</v>
      </c>
      <c r="D12" s="11">
        <v>9</v>
      </c>
      <c r="E12" s="10">
        <v>300000</v>
      </c>
      <c r="F12" s="17">
        <f t="shared" si="0"/>
        <v>2700000</v>
      </c>
    </row>
    <row r="13" spans="1:8" ht="26.4" x14ac:dyDescent="0.3">
      <c r="A13" s="16">
        <v>8</v>
      </c>
      <c r="B13" s="8" t="s">
        <v>21</v>
      </c>
      <c r="C13" s="7" t="s">
        <v>9</v>
      </c>
      <c r="D13" s="11">
        <v>4</v>
      </c>
      <c r="E13" s="12">
        <v>350000</v>
      </c>
      <c r="F13" s="17">
        <f t="shared" si="0"/>
        <v>1400000</v>
      </c>
    </row>
    <row r="14" spans="1:8" ht="26.4" x14ac:dyDescent="0.3">
      <c r="A14" s="16">
        <v>9</v>
      </c>
      <c r="B14" s="8" t="s">
        <v>10</v>
      </c>
      <c r="C14" s="7" t="s">
        <v>11</v>
      </c>
      <c r="D14" s="11">
        <v>43.2</v>
      </c>
      <c r="E14" s="12">
        <v>25000</v>
      </c>
      <c r="F14" s="17">
        <f t="shared" si="0"/>
        <v>1080000</v>
      </c>
    </row>
    <row r="15" spans="1:8" ht="26.4" x14ac:dyDescent="0.3">
      <c r="A15" s="16">
        <v>10</v>
      </c>
      <c r="B15" s="8" t="s">
        <v>12</v>
      </c>
      <c r="C15" s="7" t="s">
        <v>11</v>
      </c>
      <c r="D15" s="11">
        <v>82.92</v>
      </c>
      <c r="E15" s="12">
        <v>22000</v>
      </c>
      <c r="F15" s="17">
        <f t="shared" si="0"/>
        <v>1824240</v>
      </c>
    </row>
    <row r="16" spans="1:8" ht="39.6" x14ac:dyDescent="0.3">
      <c r="A16" s="16">
        <v>11</v>
      </c>
      <c r="B16" s="8" t="s">
        <v>13</v>
      </c>
      <c r="C16" s="7" t="s">
        <v>9</v>
      </c>
      <c r="D16" s="11">
        <v>3</v>
      </c>
      <c r="E16" s="12">
        <v>130000</v>
      </c>
      <c r="F16" s="17">
        <f t="shared" si="0"/>
        <v>390000</v>
      </c>
    </row>
    <row r="17" spans="1:15" ht="39.6" x14ac:dyDescent="0.3">
      <c r="A17" s="16">
        <v>12</v>
      </c>
      <c r="B17" s="8" t="s">
        <v>28</v>
      </c>
      <c r="C17" s="7" t="s">
        <v>9</v>
      </c>
      <c r="D17" s="11">
        <v>1</v>
      </c>
      <c r="E17" s="12">
        <v>90000</v>
      </c>
      <c r="F17" s="17">
        <f t="shared" si="0"/>
        <v>90000</v>
      </c>
    </row>
    <row r="18" spans="1:15" ht="15.75" customHeight="1" x14ac:dyDescent="0.3">
      <c r="A18" s="39" t="s">
        <v>22</v>
      </c>
      <c r="B18" s="40"/>
      <c r="C18" s="40"/>
      <c r="D18" s="40"/>
      <c r="E18" s="40"/>
      <c r="F18" s="18">
        <f>SUM(F6:F17)</f>
        <v>22610111.241747309</v>
      </c>
    </row>
    <row r="19" spans="1:15" ht="15.75" customHeight="1" x14ac:dyDescent="0.3">
      <c r="A19" s="28" t="s">
        <v>23</v>
      </c>
      <c r="B19" s="29"/>
      <c r="C19" s="29"/>
      <c r="D19" s="29"/>
      <c r="E19" s="13">
        <v>0.1057</v>
      </c>
      <c r="F19" s="19">
        <f>F18*0.1057</f>
        <v>2389888.7582526905</v>
      </c>
    </row>
    <row r="20" spans="1:15" ht="15.75" customHeight="1" x14ac:dyDescent="0.3">
      <c r="A20" s="28" t="s">
        <v>24</v>
      </c>
      <c r="B20" s="29"/>
      <c r="C20" s="29"/>
      <c r="D20" s="29"/>
      <c r="E20" s="13">
        <v>0</v>
      </c>
      <c r="F20" s="19">
        <v>0</v>
      </c>
    </row>
    <row r="21" spans="1:15" ht="15.75" customHeight="1" x14ac:dyDescent="0.3">
      <c r="A21" s="28" t="s">
        <v>25</v>
      </c>
      <c r="B21" s="29"/>
      <c r="C21" s="29"/>
      <c r="D21" s="29"/>
      <c r="E21" s="13">
        <v>0</v>
      </c>
      <c r="F21" s="19">
        <v>0</v>
      </c>
    </row>
    <row r="22" spans="1:15" ht="15.75" customHeight="1" x14ac:dyDescent="0.3">
      <c r="A22" s="30" t="s">
        <v>31</v>
      </c>
      <c r="B22" s="31"/>
      <c r="C22" s="31"/>
      <c r="D22" s="31"/>
      <c r="E22" s="31"/>
      <c r="F22" s="19">
        <f>F21+F20+F19+F18</f>
        <v>25000000</v>
      </c>
    </row>
    <row r="23" spans="1:15" ht="15.75" customHeight="1" x14ac:dyDescent="0.3">
      <c r="A23" s="28" t="s">
        <v>32</v>
      </c>
      <c r="B23" s="29"/>
      <c r="C23" s="29"/>
      <c r="D23" s="29"/>
      <c r="E23" s="29"/>
      <c r="F23" s="32"/>
    </row>
    <row r="24" spans="1:15" ht="26.4" x14ac:dyDescent="0.3">
      <c r="A24" s="20">
        <v>1</v>
      </c>
      <c r="B24" s="2" t="s">
        <v>30</v>
      </c>
      <c r="C24" s="1" t="s">
        <v>29</v>
      </c>
      <c r="D24" s="1">
        <v>1</v>
      </c>
      <c r="E24" s="1">
        <v>10715000</v>
      </c>
      <c r="F24" s="21">
        <f>+E24*D24</f>
        <v>10715000</v>
      </c>
    </row>
    <row r="25" spans="1:15" ht="15" customHeight="1" x14ac:dyDescent="0.3">
      <c r="A25" s="24" t="s">
        <v>22</v>
      </c>
      <c r="B25" s="25"/>
      <c r="C25" s="25"/>
      <c r="D25" s="25"/>
      <c r="E25" s="25"/>
      <c r="F25" s="22">
        <f>F24</f>
        <v>10715000</v>
      </c>
      <c r="H25" s="41"/>
    </row>
    <row r="26" spans="1:15" ht="15.75" customHeight="1" thickBot="1" x14ac:dyDescent="0.35">
      <c r="A26" s="26" t="s">
        <v>26</v>
      </c>
      <c r="B26" s="27"/>
      <c r="C26" s="27"/>
      <c r="D26" s="27"/>
      <c r="E26" s="27"/>
      <c r="F26" s="23">
        <f>F25+F22</f>
        <v>35715000</v>
      </c>
    </row>
    <row r="27" spans="1:15" x14ac:dyDescent="0.3">
      <c r="A27" s="46" t="s">
        <v>34</v>
      </c>
      <c r="B27" s="45"/>
      <c r="C27" s="45"/>
      <c r="D27" s="45"/>
      <c r="E27" s="45"/>
      <c r="F27" s="47"/>
      <c r="G27" s="43"/>
      <c r="H27" s="43"/>
      <c r="I27" s="43"/>
      <c r="J27" s="43"/>
      <c r="K27" s="43"/>
      <c r="L27" s="42"/>
      <c r="M27" s="42"/>
      <c r="N27" s="42"/>
      <c r="O27" s="42"/>
    </row>
    <row r="28" spans="1:15" x14ac:dyDescent="0.3">
      <c r="A28" s="48" t="s">
        <v>35</v>
      </c>
      <c r="B28" s="49"/>
      <c r="C28" s="49"/>
      <c r="D28" s="49"/>
      <c r="E28" s="49"/>
      <c r="F28" s="50"/>
      <c r="G28" s="44"/>
      <c r="H28" s="44"/>
      <c r="I28" s="44"/>
      <c r="J28" s="44"/>
      <c r="K28" s="44"/>
      <c r="L28" s="42"/>
      <c r="M28" s="42"/>
      <c r="N28" s="42"/>
      <c r="O28" s="42"/>
    </row>
    <row r="29" spans="1:15" ht="15" thickBot="1" x14ac:dyDescent="0.35">
      <c r="A29" s="51" t="s">
        <v>36</v>
      </c>
      <c r="B29" s="52"/>
      <c r="C29" s="52"/>
      <c r="D29" s="52"/>
      <c r="E29" s="52"/>
      <c r="F29" s="53"/>
      <c r="G29" s="44"/>
      <c r="H29" s="44"/>
      <c r="I29" s="44"/>
      <c r="J29" s="44"/>
      <c r="K29" s="44"/>
      <c r="L29" s="42"/>
      <c r="M29" s="42"/>
      <c r="N29" s="42"/>
      <c r="O29" s="42"/>
    </row>
  </sheetData>
  <mergeCells count="15">
    <mergeCell ref="A27:F27"/>
    <mergeCell ref="A28:F28"/>
    <mergeCell ref="A29:F29"/>
    <mergeCell ref="A1:F1"/>
    <mergeCell ref="A2:F2"/>
    <mergeCell ref="A3:F3"/>
    <mergeCell ref="A4:F4"/>
    <mergeCell ref="A19:D19"/>
    <mergeCell ref="A18:E18"/>
    <mergeCell ref="A25:E25"/>
    <mergeCell ref="A26:E26"/>
    <mergeCell ref="A20:D20"/>
    <mergeCell ref="A21:D21"/>
    <mergeCell ref="A22:E22"/>
    <mergeCell ref="A23:F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2023-09-22T20:09:21Z</dcterms:created>
  <dcterms:modified xsi:type="dcterms:W3CDTF">2025-07-23T17:14:45Z</dcterms:modified>
</cp:coreProperties>
</file>