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fac\Desktop\DILIA\2025\CONTRATO CUBIERTAS\RTA OBSERVACIONES PLIEGOS DEFINITIVOS Y ADENDAS\"/>
    </mc:Choice>
  </mc:AlternateContent>
  <xr:revisionPtr revIDLastSave="0" documentId="13_ncr:1_{7656FAC8-DFF0-4118-8139-54B7361849E3}" xr6:coauthVersionLast="36" xr6:coauthVersionMax="47" xr10:uidLastSave="{00000000-0000-0000-0000-000000000000}"/>
  <bookViews>
    <workbookView xWindow="0" yWindow="0" windowWidth="19200" windowHeight="8250" activeTab="1" xr2:uid="{FC6B66D1-55BE-4844-AF39-F37E367EEBBA}"/>
  </bookViews>
  <sheets>
    <sheet name="METRICAS " sheetId="1" r:id="rId1"/>
    <sheet name="PRECIO  DE REFERENCIA " sheetId="2" r:id="rId2"/>
  </sheets>
  <definedNames>
    <definedName name="_xlnm._FilterDatabase" localSheetId="0" hidden="1">'METRICAS '!$A$2:$E$120</definedName>
    <definedName name="_xlnm._FilterDatabase" localSheetId="1" hidden="1">'PRECIO  DE REFERENCIA '!$A$2:$D$120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G5" i="1"/>
  <c r="H5" i="1" s="1"/>
  <c r="G6" i="1"/>
  <c r="H6" i="1" s="1"/>
  <c r="G7" i="1"/>
  <c r="H7" i="1" s="1"/>
  <c r="G8" i="1"/>
  <c r="H8" i="1" s="1"/>
  <c r="G9" i="1"/>
  <c r="H9" i="1" s="1"/>
  <c r="G10" i="1"/>
  <c r="O10" i="1" s="1"/>
  <c r="G11" i="1"/>
  <c r="H11" i="1" s="1"/>
  <c r="G12" i="1"/>
  <c r="H12" i="1" s="1"/>
  <c r="G13" i="1"/>
  <c r="H13" i="1" s="1"/>
  <c r="G14" i="1"/>
  <c r="H14" i="1" s="1"/>
  <c r="M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O22" i="1" s="1"/>
  <c r="G23" i="1"/>
  <c r="H23" i="1" s="1"/>
  <c r="G24" i="1"/>
  <c r="H24" i="1" s="1"/>
  <c r="G25" i="1"/>
  <c r="H25" i="1" s="1"/>
  <c r="G26" i="1"/>
  <c r="O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O34" i="1" s="1"/>
  <c r="G35" i="1"/>
  <c r="H35" i="1" s="1"/>
  <c r="G36" i="1"/>
  <c r="H36" i="1" s="1"/>
  <c r="G37" i="1"/>
  <c r="H37" i="1" s="1"/>
  <c r="G38" i="1"/>
  <c r="O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O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O54" i="1" s="1"/>
  <c r="G55" i="1"/>
  <c r="H55" i="1" s="1"/>
  <c r="G56" i="1"/>
  <c r="H56" i="1" s="1"/>
  <c r="G57" i="1"/>
  <c r="H57" i="1" s="1"/>
  <c r="G58" i="1"/>
  <c r="O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O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O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O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O104" i="1" s="1"/>
  <c r="G105" i="1"/>
  <c r="O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O117" i="1" s="1"/>
  <c r="G118" i="1"/>
  <c r="H118" i="1" s="1"/>
  <c r="G119" i="1"/>
  <c r="H119" i="1" s="1"/>
  <c r="G120" i="1"/>
  <c r="H120" i="1" s="1"/>
  <c r="L4" i="1"/>
  <c r="K4" i="1"/>
  <c r="J4" i="1"/>
  <c r="I4" i="1"/>
  <c r="G4" i="1"/>
  <c r="O4" i="1" s="1"/>
  <c r="O103" i="1"/>
  <c r="O11" i="1"/>
  <c r="O17" i="1"/>
  <c r="O19" i="1"/>
  <c r="O30" i="1"/>
  <c r="O41" i="1"/>
  <c r="O42" i="1"/>
  <c r="O43" i="1"/>
  <c r="O51" i="1"/>
  <c r="O59" i="1"/>
  <c r="O62" i="1"/>
  <c r="O65" i="1"/>
  <c r="O67" i="1"/>
  <c r="O70" i="1"/>
  <c r="O71" i="1"/>
  <c r="O75" i="1"/>
  <c r="O78" i="1"/>
  <c r="O79" i="1"/>
  <c r="O87" i="1"/>
  <c r="O90" i="1"/>
  <c r="O97" i="1"/>
  <c r="O99" i="1"/>
  <c r="O108" i="1"/>
  <c r="O109" i="1"/>
  <c r="O111" i="1"/>
  <c r="O112" i="1"/>
  <c r="O13" i="1"/>
  <c r="O45" i="1"/>
  <c r="O47" i="1"/>
  <c r="O89" i="1"/>
  <c r="O119" i="1"/>
  <c r="H82" i="1" l="1"/>
  <c r="H58" i="1"/>
  <c r="H46" i="1"/>
  <c r="H34" i="1"/>
  <c r="M34" i="1" s="1"/>
  <c r="N34" i="1" s="1"/>
  <c r="H22" i="1"/>
  <c r="H10" i="1"/>
  <c r="O50" i="1"/>
  <c r="H4" i="1"/>
  <c r="M4" i="1" s="1"/>
  <c r="N4" i="1" s="1"/>
  <c r="H117" i="1"/>
  <c r="H105" i="1"/>
  <c r="H98" i="1"/>
  <c r="H74" i="1"/>
  <c r="M74" i="1" s="1"/>
  <c r="N74" i="1" s="1"/>
  <c r="H38" i="1"/>
  <c r="O66" i="1"/>
  <c r="H104" i="1"/>
  <c r="H54" i="1"/>
  <c r="M54" i="1" s="1"/>
  <c r="N54" i="1" s="1"/>
  <c r="H26" i="1"/>
  <c r="M7" i="1"/>
  <c r="N7" i="1" s="1"/>
  <c r="O73" i="1"/>
  <c r="O8" i="1"/>
  <c r="M81" i="1"/>
  <c r="N81" i="1" s="1"/>
  <c r="O69" i="1"/>
  <c r="N14" i="1"/>
  <c r="O120" i="1"/>
  <c r="M120" i="1"/>
  <c r="N120" i="1" s="1"/>
  <c r="M117" i="1"/>
  <c r="N117" i="1" s="1"/>
  <c r="M108" i="1"/>
  <c r="N108" i="1" s="1"/>
  <c r="M107" i="1"/>
  <c r="N107" i="1" s="1"/>
  <c r="M102" i="1"/>
  <c r="N102" i="1" s="1"/>
  <c r="O94" i="1"/>
  <c r="M69" i="1"/>
  <c r="N69" i="1" s="1"/>
  <c r="O37" i="1"/>
  <c r="M26" i="1"/>
  <c r="N26" i="1" s="1"/>
  <c r="M25" i="1"/>
  <c r="N25" i="1" s="1"/>
  <c r="O25" i="1"/>
  <c r="M21" i="1"/>
  <c r="N21" i="1" s="1"/>
  <c r="O21" i="1"/>
  <c r="O18" i="1"/>
  <c r="O14" i="1"/>
  <c r="O5" i="1"/>
  <c r="O116" i="1"/>
  <c r="M116" i="1"/>
  <c r="N116" i="1" s="1"/>
  <c r="O113" i="1"/>
  <c r="O107" i="1"/>
  <c r="M103" i="1"/>
  <c r="N103" i="1" s="1"/>
  <c r="O102" i="1"/>
  <c r="M99" i="1"/>
  <c r="N99" i="1" s="1"/>
  <c r="M98" i="1"/>
  <c r="N98" i="1" s="1"/>
  <c r="M94" i="1"/>
  <c r="N94" i="1" s="1"/>
  <c r="O93" i="1"/>
  <c r="M93" i="1"/>
  <c r="N93" i="1" s="1"/>
  <c r="M90" i="1"/>
  <c r="N90" i="1" s="1"/>
  <c r="M89" i="1"/>
  <c r="N89" i="1" s="1"/>
  <c r="O86" i="1"/>
  <c r="M86" i="1"/>
  <c r="N86" i="1" s="1"/>
  <c r="M78" i="1"/>
  <c r="N78" i="1" s="1"/>
  <c r="O77" i="1"/>
  <c r="M73" i="1"/>
  <c r="N73" i="1" s="1"/>
  <c r="M67" i="1"/>
  <c r="N67" i="1" s="1"/>
  <c r="M66" i="1"/>
  <c r="N66" i="1" s="1"/>
  <c r="O63" i="1"/>
  <c r="M61" i="1"/>
  <c r="N61" i="1" s="1"/>
  <c r="M58" i="1"/>
  <c r="N58" i="1" s="1"/>
  <c r="O57" i="1"/>
  <c r="M57" i="1"/>
  <c r="N57" i="1" s="1"/>
  <c r="O53" i="1"/>
  <c r="M46" i="1"/>
  <c r="N46" i="1" s="1"/>
  <c r="M45" i="1"/>
  <c r="N45" i="1" s="1"/>
  <c r="O39" i="1"/>
  <c r="O33" i="1"/>
  <c r="M33" i="1"/>
  <c r="N33" i="1" s="1"/>
  <c r="M18" i="1"/>
  <c r="N18" i="1" s="1"/>
  <c r="M6" i="1"/>
  <c r="N6" i="1" s="1"/>
  <c r="M55" i="1"/>
  <c r="N55" i="1" s="1"/>
  <c r="M31" i="1"/>
  <c r="N31" i="1" s="1"/>
  <c r="M15" i="1"/>
  <c r="N15" i="1" s="1"/>
  <c r="M43" i="1"/>
  <c r="N43" i="1" s="1"/>
  <c r="M22" i="1"/>
  <c r="N22" i="1" s="1"/>
  <c r="M11" i="1"/>
  <c r="N11" i="1" s="1"/>
  <c r="O20" i="1"/>
  <c r="M42" i="1"/>
  <c r="N42" i="1" s="1"/>
  <c r="M113" i="1"/>
  <c r="N113" i="1" s="1"/>
  <c r="M39" i="1"/>
  <c r="N39" i="1" s="1"/>
  <c r="M23" i="1"/>
  <c r="N23" i="1" s="1"/>
  <c r="M75" i="1"/>
  <c r="N75" i="1" s="1"/>
  <c r="O91" i="1"/>
  <c r="O24" i="1"/>
  <c r="O16" i="1"/>
  <c r="O12" i="1"/>
  <c r="O7" i="1"/>
  <c r="M112" i="1"/>
  <c r="N112" i="1" s="1"/>
  <c r="M62" i="1"/>
  <c r="N62" i="1" s="1"/>
  <c r="M51" i="1"/>
  <c r="N51" i="1" s="1"/>
  <c r="M30" i="1"/>
  <c r="N30" i="1" s="1"/>
  <c r="M19" i="1"/>
  <c r="N19" i="1" s="1"/>
  <c r="M10" i="1"/>
  <c r="N10" i="1" s="1"/>
  <c r="O55" i="1"/>
  <c r="O31" i="1"/>
  <c r="O23" i="1"/>
  <c r="O15" i="1"/>
  <c r="O6" i="1"/>
  <c r="M109" i="1"/>
  <c r="N109" i="1" s="1"/>
  <c r="M82" i="1"/>
  <c r="N82" i="1" s="1"/>
  <c r="M70" i="1"/>
  <c r="N70" i="1" s="1"/>
  <c r="M59" i="1"/>
  <c r="N59" i="1" s="1"/>
  <c r="M50" i="1"/>
  <c r="N50" i="1" s="1"/>
  <c r="M38" i="1"/>
  <c r="N38" i="1" s="1"/>
  <c r="O100" i="1"/>
  <c r="O92" i="1"/>
  <c r="M92" i="1"/>
  <c r="N92" i="1" s="1"/>
  <c r="O101" i="1"/>
  <c r="O85" i="1"/>
  <c r="M85" i="1"/>
  <c r="N85" i="1" s="1"/>
  <c r="M65" i="1"/>
  <c r="N65" i="1" s="1"/>
  <c r="M49" i="1"/>
  <c r="N49" i="1" s="1"/>
  <c r="M41" i="1"/>
  <c r="N41" i="1" s="1"/>
  <c r="M29" i="1"/>
  <c r="N29" i="1" s="1"/>
  <c r="M17" i="1"/>
  <c r="N17" i="1" s="1"/>
  <c r="M111" i="1"/>
  <c r="N111" i="1" s="1"/>
  <c r="M97" i="1"/>
  <c r="N97" i="1" s="1"/>
  <c r="M53" i="1"/>
  <c r="N53" i="1" s="1"/>
  <c r="M37" i="1"/>
  <c r="N37" i="1" s="1"/>
  <c r="M13" i="1"/>
  <c r="N13" i="1" s="1"/>
  <c r="M5" i="1"/>
  <c r="N5" i="1" s="1"/>
  <c r="M77" i="1"/>
  <c r="N77" i="1" s="1"/>
  <c r="O81" i="1"/>
  <c r="O61" i="1"/>
  <c r="O49" i="1"/>
  <c r="O29" i="1"/>
  <c r="O95" i="1"/>
  <c r="O35" i="1"/>
  <c r="M35" i="1"/>
  <c r="N35" i="1" s="1"/>
  <c r="M101" i="1"/>
  <c r="N101" i="1" s="1"/>
  <c r="M95" i="1"/>
  <c r="N95" i="1" s="1"/>
  <c r="M87" i="1"/>
  <c r="N87" i="1" s="1"/>
  <c r="M79" i="1"/>
  <c r="N79" i="1" s="1"/>
  <c r="M71" i="1"/>
  <c r="N71" i="1" s="1"/>
  <c r="O96" i="1"/>
  <c r="M96" i="1"/>
  <c r="N96" i="1" s="1"/>
  <c r="O88" i="1"/>
  <c r="M88" i="1"/>
  <c r="N88" i="1" s="1"/>
  <c r="O84" i="1"/>
  <c r="M84" i="1"/>
  <c r="N84" i="1" s="1"/>
  <c r="M91" i="1"/>
  <c r="N91" i="1" s="1"/>
  <c r="M63" i="1"/>
  <c r="N63" i="1" s="1"/>
  <c r="M119" i="1"/>
  <c r="N119" i="1" s="1"/>
  <c r="M47" i="1"/>
  <c r="N47" i="1" s="1"/>
  <c r="M100" i="1"/>
  <c r="N100" i="1" s="1"/>
  <c r="M20" i="1"/>
  <c r="N20" i="1" s="1"/>
  <c r="M16" i="1"/>
  <c r="N16" i="1" s="1"/>
  <c r="M24" i="1"/>
  <c r="N24" i="1" s="1"/>
  <c r="M12" i="1"/>
  <c r="N12" i="1" s="1"/>
  <c r="M8" i="1"/>
  <c r="N8" i="1" s="1"/>
  <c r="O114" i="1"/>
  <c r="O110" i="1"/>
  <c r="M80" i="1"/>
  <c r="N80" i="1" s="1"/>
  <c r="O80" i="1"/>
  <c r="M76" i="1"/>
  <c r="N76" i="1" s="1"/>
  <c r="O76" i="1"/>
  <c r="O72" i="1"/>
  <c r="M72" i="1"/>
  <c r="N72" i="1" s="1"/>
  <c r="O68" i="1"/>
  <c r="M68" i="1"/>
  <c r="N68" i="1" s="1"/>
  <c r="M64" i="1"/>
  <c r="N64" i="1" s="1"/>
  <c r="O64" i="1"/>
  <c r="M60" i="1"/>
  <c r="N60" i="1" s="1"/>
  <c r="O60" i="1"/>
  <c r="O56" i="1"/>
  <c r="M56" i="1"/>
  <c r="N56" i="1" s="1"/>
  <c r="O52" i="1"/>
  <c r="M52" i="1"/>
  <c r="N52" i="1" s="1"/>
  <c r="M48" i="1"/>
  <c r="N48" i="1" s="1"/>
  <c r="O48" i="1"/>
  <c r="M44" i="1"/>
  <c r="N44" i="1" s="1"/>
  <c r="O44" i="1"/>
  <c r="O40" i="1"/>
  <c r="M40" i="1"/>
  <c r="N40" i="1" s="1"/>
  <c r="O36" i="1"/>
  <c r="M36" i="1"/>
  <c r="N36" i="1" s="1"/>
  <c r="M32" i="1"/>
  <c r="N32" i="1" s="1"/>
  <c r="O32" i="1"/>
  <c r="M28" i="1"/>
  <c r="N28" i="1" s="1"/>
  <c r="O28" i="1"/>
  <c r="M114" i="1"/>
  <c r="N114" i="1" s="1"/>
  <c r="M110" i="1"/>
  <c r="N110" i="1" s="1"/>
  <c r="M118" i="1"/>
  <c r="N118" i="1" s="1"/>
  <c r="O118" i="1"/>
  <c r="O9" i="1" l="1"/>
  <c r="M9" i="1"/>
  <c r="N9" i="1" s="1"/>
</calcChain>
</file>

<file path=xl/sharedStrings.xml><?xml version="1.0" encoding="utf-8"?>
<sst xmlns="http://schemas.openxmlformats.org/spreadsheetml/2006/main" count="969" uniqueCount="263">
  <si>
    <t>ITEM</t>
  </si>
  <si>
    <t>PRELIMINARES</t>
  </si>
  <si>
    <t xml:space="preserve">UNIDAD </t>
  </si>
  <si>
    <t>CANTIDAD</t>
  </si>
  <si>
    <t>VALOR UNITARIO</t>
  </si>
  <si>
    <t>1.1</t>
  </si>
  <si>
    <t>Demolición, retiro y disposición mortero de soporte para teja de barro.</t>
  </si>
  <si>
    <t>m2</t>
  </si>
  <si>
    <t>1.2</t>
  </si>
  <si>
    <t xml:space="preserve">Demolición y retiro de canal , incluye demolición de mortero , concreto , retiro de alambre o malla o laminas y todas las actividades complementarias para su retiro. </t>
  </si>
  <si>
    <t>mL</t>
  </si>
  <si>
    <t>1.3</t>
  </si>
  <si>
    <t>Desmonte de cubiertas teja de barro disposición selección y acomodacion dentro del club.</t>
  </si>
  <si>
    <t>1.4</t>
  </si>
  <si>
    <t>Desmonte retiro y disposición esterilla de guadua.</t>
  </si>
  <si>
    <t>1.5</t>
  </si>
  <si>
    <t>Desmonte, retiro y disposición de listones en madera existentes.desmonte retiro y disposición de listones en madera existentes</t>
  </si>
  <si>
    <t>1.6</t>
  </si>
  <si>
    <t xml:space="preserve">Demolición de muros en mampostería para acceder a bajantes y reemplazarlas </t>
  </si>
  <si>
    <t>1.7</t>
  </si>
  <si>
    <t>Desmonte de lamina alveolar de 8 mm existente</t>
  </si>
  <si>
    <t>1.8</t>
  </si>
  <si>
    <t>Desmonte esterilla de guadua dañada de cubierta (incluye corte y retiro del mortero/concreto de  pega). cantidad asumida y variable al momento de ejecutar la obra</t>
  </si>
  <si>
    <t>1.9</t>
  </si>
  <si>
    <t>Desmonte de canales existente</t>
  </si>
  <si>
    <t>1.10</t>
  </si>
  <si>
    <t>Desmonte de cubierta en vidrio y disposicion final</t>
  </si>
  <si>
    <t>1.11</t>
  </si>
  <si>
    <t>Desmonte de flanches existente</t>
  </si>
  <si>
    <t>1.12</t>
  </si>
  <si>
    <t xml:space="preserve">Desmonte de lámparas y montaje de panel ojo de buey ó similar </t>
  </si>
  <si>
    <t>un</t>
  </si>
  <si>
    <t>1.13</t>
  </si>
  <si>
    <t xml:space="preserve">Desmonte de redes existentes, que pasen o que afecten el area de intervencion de la reparacion, la restauracion o el cambio de la cubierta o de alguno de sus componentes para redes :  hidraulicas, electricas, hidrosanitarias, gas y camaras ó deshabilitadas </t>
  </si>
  <si>
    <t>1.14</t>
  </si>
  <si>
    <t xml:space="preserve">Desmonte de reflectores exietentes ó similar </t>
  </si>
  <si>
    <t>1.15</t>
  </si>
  <si>
    <t xml:space="preserve">Desmonte e almacenamiento de faroles , luminarias o candelabros existente para reinstalar al finalizar , incluye todas las actividades necesarias para el correcto desmonte y almacenamiento de estos elementos. </t>
  </si>
  <si>
    <t>1.16</t>
  </si>
  <si>
    <t>Desmonte teja de barro, consistente en la instalación de andamios, escaleras y demás equipos para retirar la teja de barro, las limatesas y limahoyas existentes con el cuidado de no fracturarlas o romperlas, para luego apilarlas en montones de máximo 6 tejas para su posterior lavado y reinstalación. en esta actividad se incluye la instalación de tablones en madera ordinaria para evitar que los operarios se apoyen y circulen sobre las superficies y tejados existentes.</t>
  </si>
  <si>
    <t>1.17</t>
  </si>
  <si>
    <t xml:space="preserve">Desmonte ventiladores ó similar  (incluye retiro de cajas y cables) </t>
  </si>
  <si>
    <t>1.18</t>
  </si>
  <si>
    <t xml:space="preserve">desmonte y retiro de cubierta existente, incluye ganchos , soportes , tornillos , caballete ,anclajes ,maderos , polines , esterilla , mortero de pega , trasiego hasta punto de acopio designado por la supervisión o designado como  acopio para disposición final y todo lo que complemente la cubierta actual. </t>
  </si>
  <si>
    <t>1.19</t>
  </si>
  <si>
    <t>Desmonte y retiro de esterilla en guadua , incluye ganchos , alambre, malla , soportes , tornillos , anclajes ,maderos , polines ,  mortero de pega , trasiego hasta punto de acopio designado por la supervisión o designado como  acopio para disposición final y todo lo que complemente la cubierta actual.</t>
  </si>
  <si>
    <t>1.20</t>
  </si>
  <si>
    <t>Desmonte y retiro de las capas de afinado y pega (mortero y/o concreto reforzado) de las tejas, el cual se hará con el cuidado de no afectar la estructura en guadua existente, dejando la superficie lisa y dispuesta para recibir una nueva capa de mortero e impermeabilizante. dependiendo de las condiciones físicas de estas superficies después del desmonte de las tejas, se deberá hacer una valoración técnica sobre la necesidad o no de demoler toda la capa hasta la guadua existente. en este item se asume la demolición de la totalidad de la capa de mortero y/o concreto, pero se espera que esta cantidad sea mucho menor, dado que en  ninguna de las cabañas a intervenir se pueden apreciar fisuras o humedades en cielorraso que permitan inferir daños graves que ameriten intervenciones mayores como demoler todo el elemento constructivo.</t>
  </si>
  <si>
    <t>1.21</t>
  </si>
  <si>
    <t xml:space="preserve">Desmonte y retiro de vigas o cerchas metálicas  existente, incluye soportes , tornillería , anclajes , trasiego hasta punto de acopio designado por la supervisión o designado como  acopio para disposición final y todo lo que complemente la estructura de  cubierta actual. </t>
  </si>
  <si>
    <t>1.22</t>
  </si>
  <si>
    <t>Desmontede tirantes de madera (vigas rollizas principales de soporte)deteriorados diametro 8 a 15 cm., longitud de 1 a 6m consiste en el retiro de las vigas principales de madera rolliza que sostienen la cubierta y que se encuentran deterioradas por el comején, ejecutando las actividades que resulten necesarias para su retiro, bien sea desde la parte exterior o desde el interior. se asume el retiro de 4 unidades por cabaña, pero al momento de retirar la cubierta, esta cantidad será variable. incluye retiro de material sobrante hasta sistio autorizado por interventoría.</t>
  </si>
  <si>
    <t>1.23</t>
  </si>
  <si>
    <t xml:space="preserve">Suministro e instalación de cerramiento, señalización de prevención y barreras provisionales para la intervención de las cubiertas , actividad que se iniciara en la etapa inicial y va hasta el finalizar todas las labores constructivas . </t>
  </si>
  <si>
    <t>CUBIERTA</t>
  </si>
  <si>
    <t>2.1</t>
  </si>
  <si>
    <t>Adecuación tubería pvc de 1/2" agua fría -red (incluye: registro, tapa registro, uniones, limpiador, pegante, regatas, pañete, estuco pintura, o enchape según el caso).</t>
  </si>
  <si>
    <t>2.2</t>
  </si>
  <si>
    <t>Mantenimiento de cielo razo en drywall incluye pintura color blanco (a dos manos) tipo vinilo color institucional, resane – resane de filos – reparación malla y cinta malla – dilataciones (altura de trabajo máxima 3,5mts) incluye materiales.</t>
  </si>
  <si>
    <t>2.3</t>
  </si>
  <si>
    <t>Servicio de mantenimiento, instalación o remplazo de caballete liso teja termo acústica / o equivalente. color.  según diseño (incluye instalación y el suministro de todos los accesorios requeridos para el correcto montaje.).</t>
  </si>
  <si>
    <t>2.4</t>
  </si>
  <si>
    <t>Servicio de mantenimiento, instalación o remplazo de cielo raso suspendido pvc junta perdida (perfilería metálica, cal .24-26, estructura cada 50 cm).</t>
  </si>
  <si>
    <t>2.5</t>
  </si>
  <si>
    <t>Servicio de mantenimiento, instalación o remplazo de teja en policarbonato (incluye materiales, caballetes, revisión, ajuste, limpieza manual, anticorrosiva y pintura esmalte para cerchas y correas).</t>
  </si>
  <si>
    <t>2.6</t>
  </si>
  <si>
    <t>Servicio de mantenimiento, instalación o remplazo de teja traslucida a=0.88 m. o equivalente. cristal u opal según diseño. (incluye instalación y el suministro de todos los accesorios requeridos para el correcto montaje.).</t>
  </si>
  <si>
    <t>2.7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</si>
  <si>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materiales).</t>
  </si>
  <si>
    <t>2.8</t>
  </si>
  <si>
    <t>Servicio de mantenimiento, instalación, o remplazo superboar (incluye resane, pintura a dos manos y acabados).</t>
  </si>
  <si>
    <t>2.9</t>
  </si>
  <si>
    <t>Servicio estructura de techos : mantenimiento que consiste desmonte  de tejas  de cubierta- todo tipo de tejas  (incluye cargue y retiro de material desmontado).</t>
  </si>
  <si>
    <t>2.10</t>
  </si>
  <si>
    <t>Servicio estructura de techos : mantenimiento que consiste desmonte cielo raso en pvc (incluye y reinstalación).</t>
  </si>
  <si>
    <t>2.11</t>
  </si>
  <si>
    <t xml:space="preserve">Servicio estructura de techos : mantenimiento que consiste en el en el suministro e instlacion de cielo raso suspendido drywall junta perdida (perfileria metálica cal. 24-26, estructura cada 40 cm). sin pintar. membrana acústica e:3mm y fibra de vidrio tipo frescasa de 3,5" sobre drywall. </t>
  </si>
  <si>
    <t>2.12</t>
  </si>
  <si>
    <t>Servicio estructura de techos : mantenimiento que consiste en el suministro e instlacion de  cielo raso suspendido pvc junta perdida (perfileria metálica, cal .24-26,  estructura cada 50 cm). (por m2)</t>
  </si>
  <si>
    <t>2.13</t>
  </si>
  <si>
    <t>Servicio estructura de techos : mantenimiento y pintura de cubierta (incluye aplicación de pintura  vinilo acrílico color institucional, interior y exterior.  revisión, ajuste, limpieza manual, anticorrosivo y  pintura esmalte  para  estructura metálica) (por m2)</t>
  </si>
  <si>
    <t>2.14</t>
  </si>
  <si>
    <t>Servicio estructura de techos : suministro e instalación de cielo raso en pvc. color blanco catedral o similar, medidas por lamina (300cm x 25cm) espesor 6mm, usos techo o pared y espacios pequeños. (por m2)</t>
  </si>
  <si>
    <t>kg</t>
  </si>
  <si>
    <t>2.15</t>
  </si>
  <si>
    <t>Servicio estructura de techos : suministro e instalacion de tapa de inspeccion de cielo raso en pvc 0,6x0,6 (refuerzo en perfileria metalica cal. 24 o .26 marco en angulo (por unidad)</t>
  </si>
  <si>
    <t>2.16</t>
  </si>
  <si>
    <t>Servicio estructura de techos :mantenimiento de cubierta (incluye desmonte, reinstalación, limpieza, cargue y retiro de tejas, caballetes.  revisión, ajuste, limpieza manual,  anticorrosivo y  pintura esmalte  para  estructura metálica) (por m2)</t>
  </si>
  <si>
    <t>2.17</t>
  </si>
  <si>
    <t>Suministro  e  instalación  de  encorozada</t>
  </si>
  <si>
    <t>2.18</t>
  </si>
  <si>
    <t>Suministro  e  instalación  de  limatesa  en eternit  acorde  a  la  teja  donde  se  va  a instalar,    incluye    elementos    para    la fijación,  soportes,  acabados  y  todas  las actividades      necesarias      para      su</t>
  </si>
  <si>
    <t>2.19</t>
  </si>
  <si>
    <t>Suministro  e  instalación  de  teja  eternit española (incluye platinas de soporte con anticorrosivo,        limatesa,        caballete articulado para garantizar el angulo de la cubierta, limahoya en lámina galvanizada cal. 24, amarres y demás accesorios para</t>
  </si>
  <si>
    <t>2.20</t>
  </si>
  <si>
    <t>Suministro e impermeabilización en broncoelástico o similar</t>
  </si>
  <si>
    <t>2.21</t>
  </si>
  <si>
    <t>Impermeabilización del perimetro soscos con sello de poliuretano y pelicula de material impermeable de poliuretano</t>
  </si>
  <si>
    <t>2.22</t>
  </si>
  <si>
    <t>Suministro e instalación de caballete para muros , incluye soportes , pintura por juntas caras , empalmes y todas las actividades necesarias para su instalación</t>
  </si>
  <si>
    <t>2.23</t>
  </si>
  <si>
    <t xml:space="preserve">Suministro e instalación de caballete para muros,   incluye   soportes,   pintura   por juntas   caras,   empalmes  </t>
  </si>
  <si>
    <t>2.24</t>
  </si>
  <si>
    <t>Suministro e instalación de encorozado teja de cubierta (incluye estuco y pintura)</t>
  </si>
  <si>
    <t>2.25</t>
  </si>
  <si>
    <t>Suministro e instalacion de epoxico para fisuras en cubierta</t>
  </si>
  <si>
    <t>2.26</t>
  </si>
  <si>
    <t xml:space="preserve">Suministro e instalación de estructura metálica en tubular circular  tipo pesado igual al existente incluye tratamiento para la corrosión , pintura final de acabado similar al existente , ensayos , apoyos , soldadura , cortes ,soportes , anclajes y todas las actividades necesarias para su correcto funcionamiento.  </t>
  </si>
  <si>
    <t>2.27</t>
  </si>
  <si>
    <t>Suministro e instalacion de flanche retirado con sika</t>
  </si>
  <si>
    <t>2.28</t>
  </si>
  <si>
    <t>Suministro e instalación de lámina en fibrocemento de 14mm  244x122cm</t>
  </si>
  <si>
    <t>2.29</t>
  </si>
  <si>
    <t>Suministro e instalacion de limahoyas</t>
  </si>
  <si>
    <t>2.30</t>
  </si>
  <si>
    <t xml:space="preserve">Suministro e instalacion de limatesa </t>
  </si>
  <si>
    <t>2.31</t>
  </si>
  <si>
    <t xml:space="preserve">Suministro e instalación de perfil estructural rectangular para la conformación de las vigas o viguetas, donde descansara la lámina de superboart o anclaje de la cubierta, incluye soldadura , ensayos , cortes , soldadura y todas las actividades complementarias.  </t>
  </si>
  <si>
    <t>2.32</t>
  </si>
  <si>
    <t xml:space="preserve">Suministro e instalación de perfil metálico tubular pt tm a  500 grado c  soldados para formar una pieza rectangular , la cual funcionara como las vigas o viguetas de la cubierta incluye pintura, refuerzo , anclaje , soldadura , pruebas , ensayos, modulación y todas las actividades que se requieran para el armado de la estructura que soportara la cubierta.  </t>
  </si>
  <si>
    <t>2.33</t>
  </si>
  <si>
    <t>Suministro e instalacion de platina metalica( incluye tornillo autoperforante y anticorrosivo)</t>
  </si>
  <si>
    <t>2.34</t>
  </si>
  <si>
    <t xml:space="preserve">Suministro e instalación de superboard 10 mm (incluye tratamiento de juntas, empastado ,lijado ,pintura ,sellaso con silicona ,instalacion de manto frio en las juntas , acabado final , estructura, tornillería , fijación a los perfiles o maderos y demás accesorios para su correcto funcionamiento) </t>
  </si>
  <si>
    <t>2.35</t>
  </si>
  <si>
    <t>Suministro e instalación de tuberia metálica agua negra 2 1/2" sch 240 , dos manos de pintura anticorrosiva en base alquidica y dos manos de esmalte color caoba.</t>
  </si>
  <si>
    <t>2.36</t>
  </si>
  <si>
    <t xml:space="preserve">Suministro e instalación de vigas prefabricadas ( concreto reforzados ) con acabado similar a las existentes , incluye pintura por todas sus caras con un acabado  similar a las existentes , apoyos , amarres , soportes , columna de apoyo a las vigas centrales , maniobras para su instalación y todas las actividades necesarias para su correcto funcionamiento </t>
  </si>
  <si>
    <t>2.37</t>
  </si>
  <si>
    <t>Suministro e instalación emulsión asfáltica</t>
  </si>
  <si>
    <t>2.38</t>
  </si>
  <si>
    <t>Suministro e instalación esterilla en guadua (para áreas deterioradas se asumen 121 m2 por cada cabaña a intervenir, pero al momento de levantar el tejado se deberá verificar la cantidad real a instalar e incluir en el balance de obra). incluye todos los accesorios de instalación.</t>
  </si>
  <si>
    <t>2.39</t>
  </si>
  <si>
    <t>Suministro e instalación estructura metálica con acabado anticorrosivo y retardante al fuego</t>
  </si>
  <si>
    <t>2.40</t>
  </si>
  <si>
    <t>Suministro e instalación membrana impermeabilizante con asfaltos modificados</t>
  </si>
  <si>
    <t>2.41</t>
  </si>
  <si>
    <t>Suministro e instalación pares y/o tirantes en madera rolliza (alfarda) inmunizada 10 cm a 14cm de diametro aprox long. 1 a 3 metros  (incluye empalme y accesorios cuando la distancia  a instalar supere los 3 ml), incluye aplicación de barniz con tintilla para igualar el color de la madera existente. (se asumen 12 unidades por cada cabaña a intervenir, pero al momento de levantar el tejado se deberá verificar la cantidad real a instalar e incluir en el balance de obra).</t>
  </si>
  <si>
    <t>2.42</t>
  </si>
  <si>
    <t>Suministro e instalación teja colonial de barro</t>
  </si>
  <si>
    <t>2.43</t>
  </si>
  <si>
    <t>Suministro e instalación  de canal con sosco y corte de rebose en cal 18 con un desarrollo de  ,30x,,40x,60 inc wash primer</t>
  </si>
  <si>
    <t>2.44</t>
  </si>
  <si>
    <t>Suministro e instalación  de cinta flanche</t>
  </si>
  <si>
    <t>2.45</t>
  </si>
  <si>
    <t>Suministro e instalación  de lamina alveolar de 8 mm color bronce inc accesorios</t>
  </si>
  <si>
    <t>2.46</t>
  </si>
  <si>
    <t>Suministro e instalación  teja de cubierta (incluye estuco y pintura)</t>
  </si>
  <si>
    <t>2.47</t>
  </si>
  <si>
    <t>Suministro e instalación tuberia sanitaria de aguas  a canales</t>
  </si>
  <si>
    <t>2.48</t>
  </si>
  <si>
    <t>Suministro e instalación  vigas,viguetas y pie de amigos y soportes de canales inc wash primer y acabado final</t>
  </si>
  <si>
    <t>2.49</t>
  </si>
  <si>
    <t>Suministro e instalación   afinado impermeabilizado en asfalto (incluye  tela impermeabilizante tipo sikafelt 40x1.2m 2 2.8kg o similar)</t>
  </si>
  <si>
    <t>2.50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</si>
  <si>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</si>
  <si>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2.51</t>
  </si>
  <si>
    <t>Mantenimiento de estructura existente inc</t>
  </si>
  <si>
    <t>2.52</t>
  </si>
  <si>
    <t>Mantenimiento y adecuación de cubierta (teja termoacústica upvc y estructura de soporte) (incluye materiales, caballetes, revisión, ajuste, limpieza manual, anticorrosiva y pintura esmalte para cerchas y correas).</t>
  </si>
  <si>
    <t>2.53</t>
  </si>
  <si>
    <t>Resane de perforaciones en cielo razo en madera por eliminación de balas de iluminación de 8 y 6 pulgadas. (incluye acabados</t>
  </si>
  <si>
    <t>2.54</t>
  </si>
  <si>
    <t xml:space="preserve">suministro e instalación de vigas prefabricadas en concreto guardando la similitud con las existentes, incluye anclajes , acero de refuerzo , soportes , resanes , pintura y todas las actividades necesarias para su correcto funcionamiento e instalación. </t>
  </si>
  <si>
    <t>ML</t>
  </si>
  <si>
    <t>2.55</t>
  </si>
  <si>
    <t>Pañete bajo guadua 1:4 misma textura existente</t>
  </si>
  <si>
    <t>ACABADOS</t>
  </si>
  <si>
    <t>3.1</t>
  </si>
  <si>
    <t>Suministro e instalación de mampostería hasta una altura de 65 cm, incluye grafiles , viguetas , cuchillas y todas las actividades complementarias para el acabado de las cubiertas.</t>
  </si>
  <si>
    <t>3.2</t>
  </si>
  <si>
    <t>3.3</t>
  </si>
  <si>
    <t>Estuco y pintura 3 manos rústica en pintura vinilo tipo 1 tito pabón o similar</t>
  </si>
  <si>
    <t>3.4</t>
  </si>
  <si>
    <t>Lavado de tejas españolas, consistente en retiro previo con cepillo, de las algas y liquenes y posterior lavado con hidrolavadora y los detergentes o jabones que se estimen necesarios para garantizar la limpieza del material.</t>
  </si>
  <si>
    <t>M2</t>
  </si>
  <si>
    <t>3.5</t>
  </si>
  <si>
    <t>Lavado general de cubierta, consistente en la instalación de tablas burras o planchones sobre la cubierta en teja de barro para evitar su  rompimiento, instalación de andamios, retiro de vegetación, retiro de algas y liquenes, lavado general con hidrolavadora, colocación y pegado de tejas sueltas, suministro e instalación de tejas de barro que requieran reemplazo y demás actividades requeridas para restauración</t>
  </si>
  <si>
    <t>3.6</t>
  </si>
  <si>
    <t xml:space="preserve">Lavado y restauración de cubierta existente dejando un acabado similar al tono original de la teja de barro incluye todos los suplementos requeridos para su limpieza , cambio de piezas, impermeabilización de canales , uso de equipos o maquinaria tipo pesada para trabajo en alturas , empleabilidad de todos los protocolos para trabajo seguro en alturas , retiro de plantas o residuos sobre las cubiertas y todas las actividades adicionales requeridas para la finalización de la actividad. </t>
  </si>
  <si>
    <t>3.7</t>
  </si>
  <si>
    <t>3.8</t>
  </si>
  <si>
    <t>Pintura blanca vinilo tipo 1</t>
  </si>
  <si>
    <t>3.9</t>
  </si>
  <si>
    <t>Pintura para exterior blanca</t>
  </si>
  <si>
    <t>gL</t>
  </si>
  <si>
    <t>3.10</t>
  </si>
  <si>
    <t>Pintura tipo 2 bajo pañete de cielorraso 2 manos</t>
  </si>
  <si>
    <t>3.11</t>
  </si>
  <si>
    <t>prueba de estanqueidad para sistemas de impermeabilización</t>
  </si>
  <si>
    <t>3.12</t>
  </si>
  <si>
    <t>Re-instalación teja colonial española (incluye mortero de pega, instalación de limatesas y limahoyas en la misma teja)</t>
  </si>
  <si>
    <t>3.13</t>
  </si>
  <si>
    <t xml:space="preserve">Reinstalación de las luminarias existentes ( faroles , candelabros ) incluye cableado y conexión a los puntos existentes y todas las actividades complementarias . </t>
  </si>
  <si>
    <t>UN</t>
  </si>
  <si>
    <t>3.14</t>
  </si>
  <si>
    <t>Sandblasting y pintura de canal metalica existente</t>
  </si>
  <si>
    <t>3.15</t>
  </si>
  <si>
    <t>Suministro  y   aplicación   de  pintura   de aceite  color (por defiir)  al  existente, incluye  alistado  de  la  superficie,  pintura de      todas      las      caras,      aditivos, componentes   y   todas   las   actividades complementarias     para     su     correcto</t>
  </si>
  <si>
    <t>3.16</t>
  </si>
  <si>
    <t>suministro e instalación de encorozado teja de cubierta (incluye estuco y pintura)</t>
  </si>
  <si>
    <t>3.17</t>
  </si>
  <si>
    <t>suministro e instalcion de silicona pára extriores</t>
  </si>
  <si>
    <t>3.18</t>
  </si>
  <si>
    <t>suministro e instalcion de vidrio bronce 4 mm</t>
  </si>
  <si>
    <t xml:space="preserve">M2 </t>
  </si>
  <si>
    <t>3.19</t>
  </si>
  <si>
    <t>suministro y aplicación  de pintura epoxica poliamida con alta resistencia a la corrosión a causa de  vapores emitido por químicos o condiciones húmedas, incluye todas las caras ,  aditivos , componentes adicionales para su funcionamiento , alistado de la superficie donde se va a aplicar el producto,  las capas necesarias para su cobertura total y todas las actividades complementarias para su resultado final.</t>
  </si>
  <si>
    <t>3.20</t>
  </si>
  <si>
    <t>Aplicación inmunizante a estructura de madera existente  y guadua interior de cielorasos en los cuales hay "zarzo"  (Inmunizante Dursban Mata comején DWT)</t>
  </si>
  <si>
    <t>ELECTRICO</t>
  </si>
  <si>
    <t>4.1</t>
  </si>
  <si>
    <t>servicio de remplazo e instalación luminaria tipo bala 6 pulgadas incluye materiales.</t>
  </si>
  <si>
    <t>4.2</t>
  </si>
  <si>
    <t>servicio de remplazo e instalación de luminaria tipo panel led redondo 8” 18w. 100-240v. flujo luminoso mayor a 1050lm, irc 70 vida útil mayor a 20.000h incluye materiales.</t>
  </si>
  <si>
    <t>4.3</t>
  </si>
  <si>
    <t>reemplazo de salida iluminación en tubería conduit pvc 3/4" alambre n° 12 awg prom. 12 m incluye revisión y reparación de tubería.</t>
  </si>
  <si>
    <t>4.4</t>
  </si>
  <si>
    <t>servicio de remplazo e instalación de tubería y cableado en cielo razo para instalación de luminaria desde tablero existente (altura de trabajo 3.5mts).</t>
  </si>
  <si>
    <t>4.5</t>
  </si>
  <si>
    <t>servicios de remplazo e instalación de lampara de 18 watts cantidad 2, otro tipo de cable, surchos, cintas aislamiento.</t>
  </si>
  <si>
    <t>4.6</t>
  </si>
  <si>
    <t>suministro e instalación de tubería conduit pvc 3/4".</t>
  </si>
  <si>
    <t>4.7</t>
  </si>
  <si>
    <t>suministro e instalación de tubería conduit pvc 1".</t>
  </si>
  <si>
    <t>4.8</t>
  </si>
  <si>
    <t>suministro e instalación de tubería conduit pvc 2".</t>
  </si>
  <si>
    <t>ASEO</t>
  </si>
  <si>
    <t>5.1</t>
  </si>
  <si>
    <t>Limpieza y eliminación de escombros y basura en la cubierta.</t>
  </si>
  <si>
    <t>5.2</t>
  </si>
  <si>
    <t xml:space="preserve">Limpieza y eliminación de la suciedad (tierra, arena, vegetación, etc.) de la cubierta y del manto asfaltico impermeabilizante. </t>
  </si>
  <si>
    <t>5.3</t>
  </si>
  <si>
    <t>Limpieza de rejillas del desagüe</t>
  </si>
  <si>
    <t>ml</t>
  </si>
  <si>
    <t>5.4</t>
  </si>
  <si>
    <t>Lavado de tejas de cualquier tipo  consistente en retiro previo con cepillo, de las algas y liquenes y posterior lavado con hidrolavadora y los detergentes o jabones que se estimen necesarios para garantizar la limpieza del material.</t>
  </si>
  <si>
    <t>5.5</t>
  </si>
  <si>
    <t xml:space="preserve"> Disposición final de los escombros o material sobrante de obra , incluye certificación de escombrera autorizada. </t>
  </si>
  <si>
    <t>M3</t>
  </si>
  <si>
    <t>Aminitración</t>
  </si>
  <si>
    <t xml:space="preserve">Imprevistos </t>
  </si>
  <si>
    <t>Utilidad</t>
  </si>
  <si>
    <t>Iva sobre utilidad (19%)</t>
  </si>
  <si>
    <t>MENOR VALOR</t>
  </si>
  <si>
    <t xml:space="preserve">MAYOR VALOR </t>
  </si>
  <si>
    <t>MEDIANA</t>
  </si>
  <si>
    <t>MEDIA GEOMETRICA</t>
  </si>
  <si>
    <t>MEDIA ARMONICA</t>
  </si>
  <si>
    <t>PROMEDIO</t>
  </si>
  <si>
    <t>DESVIACIÒN ESTANDAR</t>
  </si>
  <si>
    <t>% DISPERSIÒN</t>
  </si>
  <si>
    <t>PRECIO UNITARIO DE REFERENCIA</t>
  </si>
  <si>
    <t>METRICA</t>
  </si>
  <si>
    <t xml:space="preserve">MENOR VALOR </t>
  </si>
  <si>
    <t>3.21</t>
  </si>
  <si>
    <t>3.22</t>
  </si>
  <si>
    <t>Sumisito e instalación de tubería pvc 3” tipo pesado , incluye accesorios , aditivos de pega , reductores , uniones y todas las actividades complementarias para su instalación</t>
  </si>
  <si>
    <t>Sumisito e instalación de tubería pvc 4” tipo pesado , incluye accesorios , aditivos de pega , reductores , uniones y todas las actividades complementarias para su instalación</t>
  </si>
  <si>
    <t>GENSPROY</t>
  </si>
  <si>
    <t>PROCINOVA SAS</t>
  </si>
  <si>
    <t>Suministro e instalación de tubería pvc 3” tipo pesado , incluye accesorios , aditivos de pega , reductores , uniones y todas las actividades complementarias para su instalación</t>
  </si>
  <si>
    <t>Suminisitro e instalación de tubería pvc 4” tipo pesado , incluye accesorios , aditivos de pega , reductores , uniones y todas las actividades complementarias para su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</si>
</sst>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sz val="6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2" fontId="4" fillId="2" borderId="1" xfId="3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2" fontId="5" fillId="0" borderId="1" xfId="3" applyFont="1" applyFill="1" applyBorder="1" applyAlignment="1">
      <alignment vertical="center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42" fontId="4" fillId="0" borderId="1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5" fillId="0" borderId="1" xfId="5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43" fontId="5" fillId="0" borderId="1" xfId="1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3" fontId="5" fillId="0" borderId="1" xfId="1" applyNumberFormat="1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4" fontId="9" fillId="0" borderId="1" xfId="2" applyFont="1" applyBorder="1" applyAlignment="1">
      <alignment vertical="center" wrapText="1"/>
    </xf>
    <xf numFmtId="164" fontId="9" fillId="0" borderId="1" xfId="2" applyNumberFormat="1" applyFont="1" applyBorder="1" applyAlignment="1">
      <alignment vertical="center" wrapText="1"/>
    </xf>
    <xf numFmtId="10" fontId="9" fillId="0" borderId="1" xfId="4" applyNumberFormat="1" applyFont="1" applyBorder="1" applyAlignment="1">
      <alignment horizontal="center" vertical="center" wrapText="1"/>
    </xf>
    <xf numFmtId="44" fontId="10" fillId="0" borderId="1" xfId="2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2" fontId="9" fillId="0" borderId="1" xfId="2" applyNumberFormat="1" applyFont="1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7">
    <cellStyle name="Comma [0] 2" xfId="5" xr:uid="{BA2A0D9B-4551-4663-9185-AE277E96AA46}"/>
    <cellStyle name="Millares [0]" xfId="1" builtinId="6"/>
    <cellStyle name="Moneda" xfId="2" builtinId="4"/>
    <cellStyle name="Moneda [0]" xfId="3" builtinId="7"/>
    <cellStyle name="Normal" xfId="0" builtinId="0"/>
    <cellStyle name="Normal 9" xfId="6" xr:uid="{BFEDB5C7-9292-4795-9B62-749EC6379B75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5A2D-8EA4-40E0-A2A5-634230FC0D45}">
  <dimension ref="A1:P126"/>
  <sheetViews>
    <sheetView topLeftCell="C31" workbookViewId="0">
      <selection activeCell="D38" sqref="D38"/>
    </sheetView>
  </sheetViews>
  <sheetFormatPr baseColWidth="10" defaultColWidth="10.84375" defaultRowHeight="13"/>
  <cols>
    <col min="1" max="1" width="10.84375" style="27"/>
    <col min="2" max="2" width="115.3828125" style="4" customWidth="1"/>
    <col min="3" max="4" width="10.84375" style="29" customWidth="1"/>
    <col min="5" max="5" width="16.4609375" style="4" customWidth="1"/>
    <col min="6" max="6" width="15.23046875" style="4" bestFit="1" customWidth="1"/>
    <col min="7" max="14" width="0" style="4" hidden="1" customWidth="1"/>
    <col min="15" max="16384" width="10.84375" style="4"/>
  </cols>
  <sheetData>
    <row r="1" spans="1:16">
      <c r="F1" s="38"/>
    </row>
    <row r="2" spans="1:16">
      <c r="A2" s="1" t="s">
        <v>0</v>
      </c>
      <c r="B2" s="2"/>
      <c r="C2" s="3"/>
      <c r="D2" s="3"/>
      <c r="E2" s="30" t="s">
        <v>260</v>
      </c>
      <c r="F2" s="30" t="s">
        <v>259</v>
      </c>
    </row>
    <row r="3" spans="1:16" ht="21">
      <c r="A3" s="5">
        <v>1</v>
      </c>
      <c r="B3" s="6" t="s">
        <v>1</v>
      </c>
      <c r="C3" s="6" t="s">
        <v>2</v>
      </c>
      <c r="D3" s="6" t="s">
        <v>3</v>
      </c>
      <c r="E3" s="7" t="s">
        <v>4</v>
      </c>
      <c r="F3" s="7" t="s">
        <v>4</v>
      </c>
      <c r="G3" s="31" t="s">
        <v>244</v>
      </c>
      <c r="H3" s="31" t="s">
        <v>245</v>
      </c>
      <c r="I3" s="31" t="s">
        <v>246</v>
      </c>
      <c r="J3" s="31" t="s">
        <v>247</v>
      </c>
      <c r="K3" s="31" t="s">
        <v>248</v>
      </c>
      <c r="L3" s="31" t="s">
        <v>249</v>
      </c>
      <c r="M3" s="31" t="s">
        <v>250</v>
      </c>
      <c r="N3" s="31" t="s">
        <v>251</v>
      </c>
      <c r="O3" s="31" t="s">
        <v>252</v>
      </c>
      <c r="P3" s="31" t="s">
        <v>253</v>
      </c>
    </row>
    <row r="4" spans="1:16">
      <c r="A4" s="8" t="s">
        <v>5</v>
      </c>
      <c r="B4" s="9" t="s">
        <v>6</v>
      </c>
      <c r="C4" s="10" t="s">
        <v>7</v>
      </c>
      <c r="D4" s="3">
        <v>1</v>
      </c>
      <c r="E4" s="11">
        <v>25000</v>
      </c>
      <c r="F4" s="11">
        <v>23000</v>
      </c>
      <c r="G4" s="32">
        <f>+ROUND(MIN(E4,F4),2)</f>
        <v>23000</v>
      </c>
      <c r="H4" s="37">
        <f>+ROUND(MAX(F4,G4),2)</f>
        <v>23000</v>
      </c>
      <c r="I4" s="33">
        <f>+ROUND(MEDIAN(E4,F4),2)</f>
        <v>24000</v>
      </c>
      <c r="J4" s="32">
        <f>+ROUND(GEOMEAN(E4,F4),2)</f>
        <v>23979.16</v>
      </c>
      <c r="K4" s="32">
        <f>+ROUND(HARMEAN(E4,F4),2)</f>
        <v>23958.33</v>
      </c>
      <c r="L4" s="32">
        <f>+ROUND(AVERAGE(E4,F4),2)</f>
        <v>24000</v>
      </c>
      <c r="M4" s="32">
        <f>+STDEV(G4:L4)</f>
        <v>508.56257126991449</v>
      </c>
      <c r="N4" s="34">
        <f>+M4/L4*100%</f>
        <v>2.1190107136246437E-2</v>
      </c>
      <c r="O4" s="35">
        <f>G4</f>
        <v>23000</v>
      </c>
      <c r="P4" s="36" t="s">
        <v>254</v>
      </c>
    </row>
    <row r="5" spans="1:16">
      <c r="A5" s="8" t="s">
        <v>8</v>
      </c>
      <c r="B5" s="9" t="s">
        <v>9</v>
      </c>
      <c r="C5" s="10" t="s">
        <v>10</v>
      </c>
      <c r="D5" s="3">
        <v>1</v>
      </c>
      <c r="E5" s="11">
        <v>33000</v>
      </c>
      <c r="F5" s="11">
        <v>35000</v>
      </c>
      <c r="G5" s="32">
        <f t="shared" ref="G5:G68" si="0">+ROUND(MIN(E5,F5),2)</f>
        <v>33000</v>
      </c>
      <c r="H5" s="37">
        <f t="shared" ref="H5:H68" si="1">+ROUND(MAX(F5,G5),2)</f>
        <v>35000</v>
      </c>
      <c r="I5" s="33">
        <f t="shared" ref="I5:I68" si="2">+ROUND(MEDIAN(E5,F5),2)</f>
        <v>34000</v>
      </c>
      <c r="J5" s="32">
        <f t="shared" ref="J5:J68" si="3">+ROUND(GEOMEAN(E5,F5),2)</f>
        <v>33985.29</v>
      </c>
      <c r="K5" s="32">
        <f t="shared" ref="K5:K68" si="4">+ROUND(HARMEAN(E5,F5),2)</f>
        <v>33970.589999999997</v>
      </c>
      <c r="L5" s="32">
        <f t="shared" ref="L5:L68" si="5">+ROUND(AVERAGE(E5,F5),2)</f>
        <v>34000</v>
      </c>
      <c r="M5" s="32">
        <f t="shared" ref="M5:M68" si="6">+STDEV(G5:L5)</f>
        <v>632.57519760631362</v>
      </c>
      <c r="N5" s="34">
        <f t="shared" ref="N5:N68" si="7">+M5/L5*100%</f>
        <v>1.8605152870773928E-2</v>
      </c>
      <c r="O5" s="35">
        <f t="shared" ref="O5:O68" si="8">G5</f>
        <v>33000</v>
      </c>
      <c r="P5" s="36" t="s">
        <v>254</v>
      </c>
    </row>
    <row r="6" spans="1:16">
      <c r="A6" s="8" t="s">
        <v>11</v>
      </c>
      <c r="B6" s="9" t="s">
        <v>12</v>
      </c>
      <c r="C6" s="10" t="s">
        <v>7</v>
      </c>
      <c r="D6" s="3">
        <v>1</v>
      </c>
      <c r="E6" s="11">
        <v>12500</v>
      </c>
      <c r="F6" s="11">
        <v>12000</v>
      </c>
      <c r="G6" s="32">
        <f t="shared" si="0"/>
        <v>12000</v>
      </c>
      <c r="H6" s="37">
        <f t="shared" si="1"/>
        <v>12000</v>
      </c>
      <c r="I6" s="33">
        <f t="shared" si="2"/>
        <v>12250</v>
      </c>
      <c r="J6" s="32">
        <f t="shared" si="3"/>
        <v>12247.45</v>
      </c>
      <c r="K6" s="32">
        <f t="shared" si="4"/>
        <v>12244.9</v>
      </c>
      <c r="L6" s="32">
        <f t="shared" si="5"/>
        <v>12250</v>
      </c>
      <c r="M6" s="32">
        <f t="shared" si="6"/>
        <v>128.12579137966983</v>
      </c>
      <c r="N6" s="34">
        <f t="shared" si="7"/>
        <v>1.0459248275891415E-2</v>
      </c>
      <c r="O6" s="35">
        <f t="shared" si="8"/>
        <v>12000</v>
      </c>
      <c r="P6" s="36" t="s">
        <v>254</v>
      </c>
    </row>
    <row r="7" spans="1:16">
      <c r="A7" s="8" t="s">
        <v>13</v>
      </c>
      <c r="B7" s="9" t="s">
        <v>14</v>
      </c>
      <c r="C7" s="10" t="s">
        <v>7</v>
      </c>
      <c r="D7" s="3">
        <v>1</v>
      </c>
      <c r="E7" s="11">
        <v>40000</v>
      </c>
      <c r="F7" s="11">
        <v>45000</v>
      </c>
      <c r="G7" s="32">
        <f t="shared" si="0"/>
        <v>40000</v>
      </c>
      <c r="H7" s="37">
        <f t="shared" si="1"/>
        <v>45000</v>
      </c>
      <c r="I7" s="33">
        <f t="shared" si="2"/>
        <v>42500</v>
      </c>
      <c r="J7" s="32">
        <f t="shared" si="3"/>
        <v>42426.41</v>
      </c>
      <c r="K7" s="32">
        <f t="shared" si="4"/>
        <v>42352.94</v>
      </c>
      <c r="L7" s="32">
        <f t="shared" si="5"/>
        <v>42500</v>
      </c>
      <c r="M7" s="32">
        <f t="shared" si="6"/>
        <v>1582.3354718864136</v>
      </c>
      <c r="N7" s="34">
        <f t="shared" si="7"/>
        <v>3.7231422867915615E-2</v>
      </c>
      <c r="O7" s="35">
        <f t="shared" si="8"/>
        <v>40000</v>
      </c>
      <c r="P7" s="36" t="s">
        <v>254</v>
      </c>
    </row>
    <row r="8" spans="1:16">
      <c r="A8" s="8" t="s">
        <v>15</v>
      </c>
      <c r="B8" s="9" t="s">
        <v>16</v>
      </c>
      <c r="C8" s="10" t="s">
        <v>7</v>
      </c>
      <c r="D8" s="3">
        <v>1</v>
      </c>
      <c r="E8" s="11">
        <v>12000</v>
      </c>
      <c r="F8" s="11">
        <v>10000</v>
      </c>
      <c r="G8" s="32">
        <f t="shared" si="0"/>
        <v>10000</v>
      </c>
      <c r="H8" s="37">
        <f t="shared" si="1"/>
        <v>10000</v>
      </c>
      <c r="I8" s="33">
        <f t="shared" si="2"/>
        <v>11000</v>
      </c>
      <c r="J8" s="32">
        <f t="shared" si="3"/>
        <v>10954.45</v>
      </c>
      <c r="K8" s="32">
        <f t="shared" si="4"/>
        <v>10909.09</v>
      </c>
      <c r="L8" s="32">
        <f t="shared" si="5"/>
        <v>11000</v>
      </c>
      <c r="M8" s="32">
        <f t="shared" si="6"/>
        <v>499.91916853294072</v>
      </c>
      <c r="N8" s="34">
        <f t="shared" si="7"/>
        <v>4.5447197139358249E-2</v>
      </c>
      <c r="O8" s="35">
        <f t="shared" si="8"/>
        <v>10000</v>
      </c>
      <c r="P8" s="36" t="s">
        <v>254</v>
      </c>
    </row>
    <row r="9" spans="1:16">
      <c r="A9" s="8" t="s">
        <v>17</v>
      </c>
      <c r="B9" s="12" t="s">
        <v>18</v>
      </c>
      <c r="C9" s="10" t="s">
        <v>10</v>
      </c>
      <c r="D9" s="3">
        <v>1</v>
      </c>
      <c r="E9" s="11">
        <v>35000</v>
      </c>
      <c r="F9" s="11">
        <v>30000</v>
      </c>
      <c r="G9" s="32">
        <f t="shared" si="0"/>
        <v>30000</v>
      </c>
      <c r="H9" s="37">
        <f t="shared" si="1"/>
        <v>30000</v>
      </c>
      <c r="I9" s="33">
        <f t="shared" si="2"/>
        <v>32500</v>
      </c>
      <c r="J9" s="32">
        <f t="shared" si="3"/>
        <v>32403.7</v>
      </c>
      <c r="K9" s="32">
        <f t="shared" si="4"/>
        <v>32307.69</v>
      </c>
      <c r="L9" s="32">
        <f t="shared" si="5"/>
        <v>32500</v>
      </c>
      <c r="M9" s="32">
        <f t="shared" si="6"/>
        <v>1255.7619894510265</v>
      </c>
      <c r="N9" s="34">
        <f t="shared" si="7"/>
        <v>3.8638830444646971E-2</v>
      </c>
      <c r="O9" s="35">
        <f t="shared" si="8"/>
        <v>30000</v>
      </c>
      <c r="P9" s="36" t="s">
        <v>254</v>
      </c>
    </row>
    <row r="10" spans="1:16">
      <c r="A10" s="8" t="s">
        <v>19</v>
      </c>
      <c r="B10" s="13" t="s">
        <v>20</v>
      </c>
      <c r="C10" s="10" t="s">
        <v>7</v>
      </c>
      <c r="D10" s="3">
        <v>1</v>
      </c>
      <c r="E10" s="11">
        <v>12000</v>
      </c>
      <c r="F10" s="11">
        <v>10000</v>
      </c>
      <c r="G10" s="32">
        <f t="shared" si="0"/>
        <v>10000</v>
      </c>
      <c r="H10" s="37">
        <f t="shared" si="1"/>
        <v>10000</v>
      </c>
      <c r="I10" s="33">
        <f t="shared" si="2"/>
        <v>11000</v>
      </c>
      <c r="J10" s="32">
        <f t="shared" si="3"/>
        <v>10954.45</v>
      </c>
      <c r="K10" s="32">
        <f t="shared" si="4"/>
        <v>10909.09</v>
      </c>
      <c r="L10" s="32">
        <f t="shared" si="5"/>
        <v>11000</v>
      </c>
      <c r="M10" s="32">
        <f t="shared" si="6"/>
        <v>499.91916853294072</v>
      </c>
      <c r="N10" s="34">
        <f t="shared" si="7"/>
        <v>4.5447197139358249E-2</v>
      </c>
      <c r="O10" s="35">
        <f t="shared" si="8"/>
        <v>10000</v>
      </c>
      <c r="P10" s="36" t="s">
        <v>254</v>
      </c>
    </row>
    <row r="11" spans="1:16">
      <c r="A11" s="8" t="s">
        <v>21</v>
      </c>
      <c r="B11" s="9" t="s">
        <v>22</v>
      </c>
      <c r="C11" s="10" t="s">
        <v>7</v>
      </c>
      <c r="D11" s="3">
        <v>1</v>
      </c>
      <c r="E11" s="11">
        <v>46200</v>
      </c>
      <c r="F11" s="11">
        <v>45000</v>
      </c>
      <c r="G11" s="32">
        <f t="shared" si="0"/>
        <v>45000</v>
      </c>
      <c r="H11" s="37">
        <f t="shared" si="1"/>
        <v>45000</v>
      </c>
      <c r="I11" s="33">
        <f t="shared" si="2"/>
        <v>45600</v>
      </c>
      <c r="J11" s="32">
        <f t="shared" si="3"/>
        <v>45596.05</v>
      </c>
      <c r="K11" s="32">
        <f t="shared" si="4"/>
        <v>45592.11</v>
      </c>
      <c r="L11" s="32">
        <f t="shared" si="5"/>
        <v>45600</v>
      </c>
      <c r="M11" s="32">
        <f t="shared" si="6"/>
        <v>308.32401474206796</v>
      </c>
      <c r="N11" s="34">
        <f t="shared" si="7"/>
        <v>6.7614915513611396E-3</v>
      </c>
      <c r="O11" s="35">
        <f t="shared" si="8"/>
        <v>45000</v>
      </c>
      <c r="P11" s="36" t="s">
        <v>254</v>
      </c>
    </row>
    <row r="12" spans="1:16">
      <c r="A12" s="8" t="s">
        <v>23</v>
      </c>
      <c r="B12" s="13" t="s">
        <v>24</v>
      </c>
      <c r="C12" s="10" t="s">
        <v>10</v>
      </c>
      <c r="D12" s="3">
        <v>1</v>
      </c>
      <c r="E12" s="11">
        <v>36200</v>
      </c>
      <c r="F12" s="11">
        <v>35000</v>
      </c>
      <c r="G12" s="32">
        <f t="shared" si="0"/>
        <v>35000</v>
      </c>
      <c r="H12" s="37">
        <f t="shared" si="1"/>
        <v>35000</v>
      </c>
      <c r="I12" s="33">
        <f t="shared" si="2"/>
        <v>35600</v>
      </c>
      <c r="J12" s="32">
        <f t="shared" si="3"/>
        <v>35594.94</v>
      </c>
      <c r="K12" s="32">
        <f t="shared" si="4"/>
        <v>35589.89</v>
      </c>
      <c r="L12" s="32">
        <f t="shared" si="5"/>
        <v>35600</v>
      </c>
      <c r="M12" s="32">
        <f t="shared" si="6"/>
        <v>307.90305645879323</v>
      </c>
      <c r="N12" s="34">
        <f t="shared" si="7"/>
        <v>8.6489622600784619E-3</v>
      </c>
      <c r="O12" s="35">
        <f t="shared" si="8"/>
        <v>35000</v>
      </c>
      <c r="P12" s="36" t="s">
        <v>254</v>
      </c>
    </row>
    <row r="13" spans="1:16">
      <c r="A13" s="8" t="s">
        <v>25</v>
      </c>
      <c r="B13" s="13" t="s">
        <v>26</v>
      </c>
      <c r="C13" s="10" t="s">
        <v>7</v>
      </c>
      <c r="D13" s="3">
        <v>1</v>
      </c>
      <c r="E13" s="11">
        <v>45000</v>
      </c>
      <c r="F13" s="11">
        <v>30000</v>
      </c>
      <c r="G13" s="32">
        <f t="shared" si="0"/>
        <v>30000</v>
      </c>
      <c r="H13" s="37">
        <f t="shared" si="1"/>
        <v>30000</v>
      </c>
      <c r="I13" s="33">
        <f t="shared" si="2"/>
        <v>37500</v>
      </c>
      <c r="J13" s="32">
        <f t="shared" si="3"/>
        <v>36742.35</v>
      </c>
      <c r="K13" s="32">
        <f t="shared" si="4"/>
        <v>36000</v>
      </c>
      <c r="L13" s="32">
        <f t="shared" si="5"/>
        <v>37500</v>
      </c>
      <c r="M13" s="32">
        <f t="shared" si="6"/>
        <v>3624.53545350987</v>
      </c>
      <c r="N13" s="34">
        <f t="shared" si="7"/>
        <v>9.6654278760263196E-2</v>
      </c>
      <c r="O13" s="35">
        <f t="shared" si="8"/>
        <v>30000</v>
      </c>
      <c r="P13" s="36" t="s">
        <v>254</v>
      </c>
    </row>
    <row r="14" spans="1:16">
      <c r="A14" s="8" t="s">
        <v>27</v>
      </c>
      <c r="B14" s="13" t="s">
        <v>28</v>
      </c>
      <c r="C14" s="10" t="s">
        <v>10</v>
      </c>
      <c r="D14" s="3">
        <v>1</v>
      </c>
      <c r="E14" s="11">
        <v>8000</v>
      </c>
      <c r="F14" s="11">
        <v>10000</v>
      </c>
      <c r="G14" s="32">
        <f t="shared" si="0"/>
        <v>8000</v>
      </c>
      <c r="H14" s="37">
        <f t="shared" si="1"/>
        <v>10000</v>
      </c>
      <c r="I14" s="33">
        <f t="shared" si="2"/>
        <v>9000</v>
      </c>
      <c r="J14" s="32">
        <f t="shared" si="3"/>
        <v>8944.27</v>
      </c>
      <c r="K14" s="32">
        <f t="shared" si="4"/>
        <v>8888.89</v>
      </c>
      <c r="L14" s="32">
        <f t="shared" si="5"/>
        <v>9000</v>
      </c>
      <c r="M14" s="32">
        <f t="shared" si="6"/>
        <v>634.16275525031165</v>
      </c>
      <c r="N14" s="34">
        <f t="shared" si="7"/>
        <v>7.0462528361145735E-2</v>
      </c>
      <c r="O14" s="35">
        <f t="shared" si="8"/>
        <v>8000</v>
      </c>
      <c r="P14" s="36" t="s">
        <v>254</v>
      </c>
    </row>
    <row r="15" spans="1:16">
      <c r="A15" s="8" t="s">
        <v>29</v>
      </c>
      <c r="B15" s="12" t="s">
        <v>30</v>
      </c>
      <c r="C15" s="10" t="s">
        <v>31</v>
      </c>
      <c r="D15" s="3">
        <v>1</v>
      </c>
      <c r="E15" s="11">
        <v>26000</v>
      </c>
      <c r="F15" s="11">
        <v>25000</v>
      </c>
      <c r="G15" s="32">
        <f t="shared" si="0"/>
        <v>25000</v>
      </c>
      <c r="H15" s="37">
        <f t="shared" si="1"/>
        <v>25000</v>
      </c>
      <c r="I15" s="33">
        <f t="shared" si="2"/>
        <v>25500</v>
      </c>
      <c r="J15" s="32">
        <f t="shared" si="3"/>
        <v>25495.1</v>
      </c>
      <c r="K15" s="32">
        <f t="shared" si="4"/>
        <v>25490.2</v>
      </c>
      <c r="L15" s="32">
        <f t="shared" si="5"/>
        <v>25500</v>
      </c>
      <c r="M15" s="32">
        <f t="shared" si="6"/>
        <v>256.32688830215733</v>
      </c>
      <c r="N15" s="34">
        <f t="shared" si="7"/>
        <v>1.0052034835378719E-2</v>
      </c>
      <c r="O15" s="35">
        <f t="shared" si="8"/>
        <v>25000</v>
      </c>
      <c r="P15" s="36" t="s">
        <v>254</v>
      </c>
    </row>
    <row r="16" spans="1:16" ht="25">
      <c r="A16" s="8" t="s">
        <v>32</v>
      </c>
      <c r="B16" s="9" t="s">
        <v>33</v>
      </c>
      <c r="C16" s="10" t="s">
        <v>10</v>
      </c>
      <c r="D16" s="3">
        <v>1</v>
      </c>
      <c r="E16" s="11">
        <v>45000</v>
      </c>
      <c r="F16" s="11">
        <v>50000</v>
      </c>
      <c r="G16" s="32">
        <f t="shared" si="0"/>
        <v>45000</v>
      </c>
      <c r="H16" s="37">
        <f t="shared" si="1"/>
        <v>50000</v>
      </c>
      <c r="I16" s="33">
        <f t="shared" si="2"/>
        <v>47500</v>
      </c>
      <c r="J16" s="32">
        <f t="shared" si="3"/>
        <v>47434.16</v>
      </c>
      <c r="K16" s="32">
        <f t="shared" si="4"/>
        <v>47368.42</v>
      </c>
      <c r="L16" s="32">
        <f t="shared" si="5"/>
        <v>47500</v>
      </c>
      <c r="M16" s="32">
        <f t="shared" si="6"/>
        <v>1582.0968634020696</v>
      </c>
      <c r="N16" s="34">
        <f t="shared" si="7"/>
        <v>3.3307302387411995E-2</v>
      </c>
      <c r="O16" s="35">
        <f t="shared" si="8"/>
        <v>45000</v>
      </c>
      <c r="P16" s="36" t="s">
        <v>254</v>
      </c>
    </row>
    <row r="17" spans="1:16">
      <c r="A17" s="8" t="s">
        <v>34</v>
      </c>
      <c r="B17" s="13" t="s">
        <v>35</v>
      </c>
      <c r="C17" s="10" t="s">
        <v>31</v>
      </c>
      <c r="D17" s="3">
        <v>1</v>
      </c>
      <c r="E17" s="11">
        <v>36000</v>
      </c>
      <c r="F17" s="11">
        <v>40000</v>
      </c>
      <c r="G17" s="32">
        <f t="shared" si="0"/>
        <v>36000</v>
      </c>
      <c r="H17" s="37">
        <f t="shared" si="1"/>
        <v>40000</v>
      </c>
      <c r="I17" s="33">
        <f t="shared" si="2"/>
        <v>38000</v>
      </c>
      <c r="J17" s="32">
        <f t="shared" si="3"/>
        <v>37947.33</v>
      </c>
      <c r="K17" s="32">
        <f t="shared" si="4"/>
        <v>37894.74</v>
      </c>
      <c r="L17" s="32">
        <f t="shared" si="5"/>
        <v>38000</v>
      </c>
      <c r="M17" s="32">
        <f t="shared" si="6"/>
        <v>1265.6774324987653</v>
      </c>
      <c r="N17" s="34">
        <f t="shared" si="7"/>
        <v>3.3307300855230662E-2</v>
      </c>
      <c r="O17" s="35">
        <f t="shared" si="8"/>
        <v>36000</v>
      </c>
      <c r="P17" s="36" t="s">
        <v>254</v>
      </c>
    </row>
    <row r="18" spans="1:16" ht="25">
      <c r="A18" s="8" t="s">
        <v>36</v>
      </c>
      <c r="B18" s="9" t="s">
        <v>37</v>
      </c>
      <c r="C18" s="10" t="s">
        <v>31</v>
      </c>
      <c r="D18" s="3">
        <v>1</v>
      </c>
      <c r="E18" s="11">
        <v>36000</v>
      </c>
      <c r="F18" s="11">
        <v>40000</v>
      </c>
      <c r="G18" s="32">
        <f t="shared" si="0"/>
        <v>36000</v>
      </c>
      <c r="H18" s="37">
        <f t="shared" si="1"/>
        <v>40000</v>
      </c>
      <c r="I18" s="33">
        <f t="shared" si="2"/>
        <v>38000</v>
      </c>
      <c r="J18" s="32">
        <f t="shared" si="3"/>
        <v>37947.33</v>
      </c>
      <c r="K18" s="32">
        <f t="shared" si="4"/>
        <v>37894.74</v>
      </c>
      <c r="L18" s="32">
        <f t="shared" si="5"/>
        <v>38000</v>
      </c>
      <c r="M18" s="32">
        <f t="shared" si="6"/>
        <v>1265.6774324987653</v>
      </c>
      <c r="N18" s="34">
        <f t="shared" si="7"/>
        <v>3.3307300855230662E-2</v>
      </c>
      <c r="O18" s="35">
        <f t="shared" si="8"/>
        <v>36000</v>
      </c>
      <c r="P18" s="36" t="s">
        <v>254</v>
      </c>
    </row>
    <row r="19" spans="1:16" ht="37.5">
      <c r="A19" s="8" t="s">
        <v>38</v>
      </c>
      <c r="B19" s="9" t="s">
        <v>39</v>
      </c>
      <c r="C19" s="10" t="s">
        <v>7</v>
      </c>
      <c r="D19" s="3">
        <v>1</v>
      </c>
      <c r="E19" s="11">
        <v>90000</v>
      </c>
      <c r="F19" s="11">
        <v>85000</v>
      </c>
      <c r="G19" s="32">
        <f t="shared" si="0"/>
        <v>85000</v>
      </c>
      <c r="H19" s="37">
        <f t="shared" si="1"/>
        <v>85000</v>
      </c>
      <c r="I19" s="33">
        <f t="shared" si="2"/>
        <v>87500</v>
      </c>
      <c r="J19" s="32">
        <f t="shared" si="3"/>
        <v>87464.28</v>
      </c>
      <c r="K19" s="32">
        <f t="shared" si="4"/>
        <v>87428.57</v>
      </c>
      <c r="L19" s="32">
        <f t="shared" si="5"/>
        <v>87500</v>
      </c>
      <c r="M19" s="32">
        <f t="shared" si="6"/>
        <v>1277.4360761214898</v>
      </c>
      <c r="N19" s="34">
        <f t="shared" si="7"/>
        <v>1.4599269441388455E-2</v>
      </c>
      <c r="O19" s="35">
        <f t="shared" si="8"/>
        <v>85000</v>
      </c>
      <c r="P19" s="36" t="s">
        <v>254</v>
      </c>
    </row>
    <row r="20" spans="1:16">
      <c r="A20" s="8" t="s">
        <v>40</v>
      </c>
      <c r="B20" s="9" t="s">
        <v>41</v>
      </c>
      <c r="C20" s="10" t="s">
        <v>31</v>
      </c>
      <c r="D20" s="3">
        <v>1</v>
      </c>
      <c r="E20" s="11">
        <v>30000</v>
      </c>
      <c r="F20" s="11">
        <v>30000</v>
      </c>
      <c r="G20" s="32">
        <f t="shared" si="0"/>
        <v>30000</v>
      </c>
      <c r="H20" s="37">
        <f t="shared" si="1"/>
        <v>30000</v>
      </c>
      <c r="I20" s="33">
        <f t="shared" si="2"/>
        <v>30000</v>
      </c>
      <c r="J20" s="32">
        <f t="shared" si="3"/>
        <v>30000</v>
      </c>
      <c r="K20" s="32">
        <f t="shared" si="4"/>
        <v>30000</v>
      </c>
      <c r="L20" s="32">
        <f t="shared" si="5"/>
        <v>30000</v>
      </c>
      <c r="M20" s="32">
        <f t="shared" si="6"/>
        <v>0</v>
      </c>
      <c r="N20" s="34">
        <f t="shared" si="7"/>
        <v>0</v>
      </c>
      <c r="O20" s="35">
        <f t="shared" si="8"/>
        <v>30000</v>
      </c>
      <c r="P20" s="36" t="s">
        <v>254</v>
      </c>
    </row>
    <row r="21" spans="1:16" ht="25">
      <c r="A21" s="8" t="s">
        <v>42</v>
      </c>
      <c r="B21" s="9" t="s">
        <v>43</v>
      </c>
      <c r="C21" s="10" t="s">
        <v>7</v>
      </c>
      <c r="D21" s="3">
        <v>1</v>
      </c>
      <c r="E21" s="11">
        <v>45000</v>
      </c>
      <c r="F21" s="11">
        <v>40000</v>
      </c>
      <c r="G21" s="32">
        <f t="shared" si="0"/>
        <v>40000</v>
      </c>
      <c r="H21" s="37">
        <f t="shared" si="1"/>
        <v>40000</v>
      </c>
      <c r="I21" s="33">
        <f t="shared" si="2"/>
        <v>42500</v>
      </c>
      <c r="J21" s="32">
        <f t="shared" si="3"/>
        <v>42426.41</v>
      </c>
      <c r="K21" s="32">
        <f t="shared" si="4"/>
        <v>42352.94</v>
      </c>
      <c r="L21" s="32">
        <f t="shared" si="5"/>
        <v>42500</v>
      </c>
      <c r="M21" s="32">
        <f t="shared" si="6"/>
        <v>1263.6859626729533</v>
      </c>
      <c r="N21" s="34">
        <f t="shared" si="7"/>
        <v>2.9733787357010665E-2</v>
      </c>
      <c r="O21" s="35">
        <f t="shared" si="8"/>
        <v>40000</v>
      </c>
      <c r="P21" s="36" t="s">
        <v>254</v>
      </c>
    </row>
    <row r="22" spans="1:16" ht="25">
      <c r="A22" s="8" t="s">
        <v>44</v>
      </c>
      <c r="B22" s="9" t="s">
        <v>45</v>
      </c>
      <c r="C22" s="10" t="s">
        <v>7</v>
      </c>
      <c r="D22" s="3">
        <v>1</v>
      </c>
      <c r="E22" s="11">
        <v>42000</v>
      </c>
      <c r="F22" s="11">
        <v>45000</v>
      </c>
      <c r="G22" s="32">
        <f t="shared" si="0"/>
        <v>42000</v>
      </c>
      <c r="H22" s="37">
        <f t="shared" si="1"/>
        <v>45000</v>
      </c>
      <c r="I22" s="33">
        <f t="shared" si="2"/>
        <v>43500</v>
      </c>
      <c r="J22" s="32">
        <f t="shared" si="3"/>
        <v>43474.13</v>
      </c>
      <c r="K22" s="32">
        <f t="shared" si="4"/>
        <v>43448.28</v>
      </c>
      <c r="L22" s="32">
        <f t="shared" si="5"/>
        <v>43500</v>
      </c>
      <c r="M22" s="32">
        <f t="shared" si="6"/>
        <v>948.93001293913471</v>
      </c>
      <c r="N22" s="34">
        <f t="shared" si="7"/>
        <v>2.1814483056072063E-2</v>
      </c>
      <c r="O22" s="35">
        <f t="shared" si="8"/>
        <v>42000</v>
      </c>
      <c r="P22" s="36" t="s">
        <v>254</v>
      </c>
    </row>
    <row r="23" spans="1:16" ht="81" customHeight="1">
      <c r="A23" s="8" t="s">
        <v>46</v>
      </c>
      <c r="B23" s="9" t="s">
        <v>47</v>
      </c>
      <c r="C23" s="10" t="s">
        <v>7</v>
      </c>
      <c r="D23" s="3">
        <v>1</v>
      </c>
      <c r="E23" s="11">
        <v>40000</v>
      </c>
      <c r="F23" s="11">
        <v>35000</v>
      </c>
      <c r="G23" s="32">
        <f t="shared" si="0"/>
        <v>35000</v>
      </c>
      <c r="H23" s="37">
        <f t="shared" si="1"/>
        <v>35000</v>
      </c>
      <c r="I23" s="33">
        <f t="shared" si="2"/>
        <v>37500</v>
      </c>
      <c r="J23" s="32">
        <f t="shared" si="3"/>
        <v>37416.57</v>
      </c>
      <c r="K23" s="32">
        <f t="shared" si="4"/>
        <v>37333.33</v>
      </c>
      <c r="L23" s="32">
        <f t="shared" si="5"/>
        <v>37500</v>
      </c>
      <c r="M23" s="32">
        <f t="shared" si="6"/>
        <v>1260.2233494213108</v>
      </c>
      <c r="N23" s="34">
        <f t="shared" si="7"/>
        <v>3.3605955984568288E-2</v>
      </c>
      <c r="O23" s="35">
        <f t="shared" si="8"/>
        <v>35000</v>
      </c>
      <c r="P23" s="36" t="s">
        <v>254</v>
      </c>
    </row>
    <row r="24" spans="1:16" ht="25">
      <c r="A24" s="8" t="s">
        <v>48</v>
      </c>
      <c r="B24" s="9" t="s">
        <v>49</v>
      </c>
      <c r="C24" s="10" t="s">
        <v>10</v>
      </c>
      <c r="D24" s="3">
        <v>1</v>
      </c>
      <c r="E24" s="11">
        <v>40000</v>
      </c>
      <c r="F24" s="11">
        <v>45000</v>
      </c>
      <c r="G24" s="32">
        <f t="shared" si="0"/>
        <v>40000</v>
      </c>
      <c r="H24" s="37">
        <f t="shared" si="1"/>
        <v>45000</v>
      </c>
      <c r="I24" s="33">
        <f t="shared" si="2"/>
        <v>42500</v>
      </c>
      <c r="J24" s="32">
        <f t="shared" si="3"/>
        <v>42426.41</v>
      </c>
      <c r="K24" s="32">
        <f t="shared" si="4"/>
        <v>42352.94</v>
      </c>
      <c r="L24" s="32">
        <f t="shared" si="5"/>
        <v>42500</v>
      </c>
      <c r="M24" s="32">
        <f t="shared" si="6"/>
        <v>1582.3354718864136</v>
      </c>
      <c r="N24" s="34">
        <f t="shared" si="7"/>
        <v>3.7231422867915615E-2</v>
      </c>
      <c r="O24" s="35">
        <f t="shared" si="8"/>
        <v>40000</v>
      </c>
      <c r="P24" s="36" t="s">
        <v>254</v>
      </c>
    </row>
    <row r="25" spans="1:16" ht="50">
      <c r="A25" s="8" t="s">
        <v>50</v>
      </c>
      <c r="B25" s="9" t="s">
        <v>51</v>
      </c>
      <c r="C25" s="10" t="s">
        <v>31</v>
      </c>
      <c r="D25" s="3">
        <v>1</v>
      </c>
      <c r="E25" s="11">
        <v>125000</v>
      </c>
      <c r="F25" s="11">
        <v>130000</v>
      </c>
      <c r="G25" s="32">
        <f t="shared" si="0"/>
        <v>125000</v>
      </c>
      <c r="H25" s="37">
        <f t="shared" si="1"/>
        <v>130000</v>
      </c>
      <c r="I25" s="33">
        <f t="shared" si="2"/>
        <v>127500</v>
      </c>
      <c r="J25" s="32">
        <f t="shared" si="3"/>
        <v>127475.49</v>
      </c>
      <c r="K25" s="32">
        <f t="shared" si="4"/>
        <v>127450.98</v>
      </c>
      <c r="L25" s="32">
        <f t="shared" si="5"/>
        <v>127500</v>
      </c>
      <c r="M25" s="32">
        <f t="shared" si="6"/>
        <v>1581.2718039824779</v>
      </c>
      <c r="N25" s="34">
        <f t="shared" si="7"/>
        <v>1.2402131795941003E-2</v>
      </c>
      <c r="O25" s="35">
        <f t="shared" si="8"/>
        <v>125000</v>
      </c>
      <c r="P25" s="36" t="s">
        <v>254</v>
      </c>
    </row>
    <row r="26" spans="1:16" ht="25">
      <c r="A26" s="8" t="s">
        <v>52</v>
      </c>
      <c r="B26" s="9" t="s">
        <v>53</v>
      </c>
      <c r="C26" s="10" t="s">
        <v>10</v>
      </c>
      <c r="D26" s="3">
        <v>1</v>
      </c>
      <c r="E26" s="11">
        <v>32000</v>
      </c>
      <c r="F26" s="11">
        <v>35000</v>
      </c>
      <c r="G26" s="32">
        <f t="shared" si="0"/>
        <v>32000</v>
      </c>
      <c r="H26" s="37">
        <f t="shared" si="1"/>
        <v>35000</v>
      </c>
      <c r="I26" s="33">
        <f t="shared" si="2"/>
        <v>33500</v>
      </c>
      <c r="J26" s="32">
        <f t="shared" si="3"/>
        <v>33466.400000000001</v>
      </c>
      <c r="K26" s="32">
        <f t="shared" si="4"/>
        <v>33432.839999999997</v>
      </c>
      <c r="L26" s="32">
        <f t="shared" si="5"/>
        <v>33500</v>
      </c>
      <c r="M26" s="32">
        <f t="shared" si="6"/>
        <v>949.09929189029879</v>
      </c>
      <c r="N26" s="34">
        <f t="shared" si="7"/>
        <v>2.8331322145979068E-2</v>
      </c>
      <c r="O26" s="35">
        <f t="shared" si="8"/>
        <v>32000</v>
      </c>
      <c r="P26" s="36" t="s">
        <v>254</v>
      </c>
    </row>
    <row r="27" spans="1:16">
      <c r="A27" s="1">
        <v>2</v>
      </c>
      <c r="B27" s="1" t="s">
        <v>54</v>
      </c>
      <c r="C27" s="1" t="s">
        <v>2</v>
      </c>
      <c r="D27" s="1" t="s">
        <v>3</v>
      </c>
      <c r="E27" s="14" t="s">
        <v>4</v>
      </c>
      <c r="F27" s="14" t="s">
        <v>4</v>
      </c>
      <c r="G27" s="32">
        <f t="shared" si="0"/>
        <v>0</v>
      </c>
      <c r="H27" s="37">
        <f t="shared" si="1"/>
        <v>0</v>
      </c>
      <c r="I27" s="33" t="e">
        <f t="shared" si="2"/>
        <v>#NUM!</v>
      </c>
      <c r="J27" s="32" t="e">
        <f t="shared" si="3"/>
        <v>#NUM!</v>
      </c>
      <c r="K27" s="32" t="e">
        <f t="shared" si="4"/>
        <v>#N/A</v>
      </c>
      <c r="L27" s="32" t="e">
        <f t="shared" si="5"/>
        <v>#DIV/0!</v>
      </c>
      <c r="M27" s="32"/>
      <c r="N27" s="34"/>
      <c r="O27" s="35"/>
      <c r="P27" s="36"/>
    </row>
    <row r="28" spans="1:16">
      <c r="A28" s="8" t="s">
        <v>55</v>
      </c>
      <c r="B28" s="12" t="s">
        <v>56</v>
      </c>
      <c r="C28" s="10" t="s">
        <v>7</v>
      </c>
      <c r="D28" s="3">
        <v>1</v>
      </c>
      <c r="E28" s="11">
        <v>90000</v>
      </c>
      <c r="F28" s="11">
        <v>95000</v>
      </c>
      <c r="G28" s="32">
        <f t="shared" si="0"/>
        <v>90000</v>
      </c>
      <c r="H28" s="37">
        <f t="shared" si="1"/>
        <v>95000</v>
      </c>
      <c r="I28" s="33">
        <f t="shared" si="2"/>
        <v>92500</v>
      </c>
      <c r="J28" s="32">
        <f t="shared" si="3"/>
        <v>92466.21</v>
      </c>
      <c r="K28" s="32">
        <f t="shared" si="4"/>
        <v>92432.43</v>
      </c>
      <c r="L28" s="32">
        <f t="shared" si="5"/>
        <v>92500</v>
      </c>
      <c r="M28" s="32">
        <f t="shared" si="6"/>
        <v>1581.3914860484947</v>
      </c>
      <c r="N28" s="34">
        <f t="shared" si="7"/>
        <v>1.7096124173497242E-2</v>
      </c>
      <c r="O28" s="35">
        <f t="shared" si="8"/>
        <v>90000</v>
      </c>
      <c r="P28" s="36" t="s">
        <v>254</v>
      </c>
    </row>
    <row r="29" spans="1:16" ht="25">
      <c r="A29" s="8" t="s">
        <v>57</v>
      </c>
      <c r="B29" s="12" t="s">
        <v>58</v>
      </c>
      <c r="C29" s="10" t="s">
        <v>7</v>
      </c>
      <c r="D29" s="3">
        <v>1</v>
      </c>
      <c r="E29" s="11">
        <v>54000</v>
      </c>
      <c r="F29" s="11">
        <v>55000</v>
      </c>
      <c r="G29" s="32">
        <f t="shared" si="0"/>
        <v>54000</v>
      </c>
      <c r="H29" s="37">
        <f t="shared" si="1"/>
        <v>55000</v>
      </c>
      <c r="I29" s="33">
        <f t="shared" si="2"/>
        <v>54500</v>
      </c>
      <c r="J29" s="32">
        <f t="shared" si="3"/>
        <v>54497.71</v>
      </c>
      <c r="K29" s="32">
        <f t="shared" si="4"/>
        <v>54495.41</v>
      </c>
      <c r="L29" s="32">
        <f t="shared" si="5"/>
        <v>54500</v>
      </c>
      <c r="M29" s="32">
        <f t="shared" si="6"/>
        <v>316.23359186947022</v>
      </c>
      <c r="N29" s="34">
        <f t="shared" si="7"/>
        <v>5.802451226962756E-3</v>
      </c>
      <c r="O29" s="35">
        <f t="shared" si="8"/>
        <v>54000</v>
      </c>
      <c r="P29" s="36" t="s">
        <v>254</v>
      </c>
    </row>
    <row r="30" spans="1:16" ht="25">
      <c r="A30" s="8" t="s">
        <v>59</v>
      </c>
      <c r="B30" s="12" t="s">
        <v>60</v>
      </c>
      <c r="C30" s="10" t="s">
        <v>7</v>
      </c>
      <c r="D30" s="3">
        <v>1</v>
      </c>
      <c r="E30" s="11">
        <v>105000</v>
      </c>
      <c r="F30" s="11">
        <v>110000</v>
      </c>
      <c r="G30" s="32">
        <f t="shared" si="0"/>
        <v>105000</v>
      </c>
      <c r="H30" s="37">
        <f t="shared" si="1"/>
        <v>110000</v>
      </c>
      <c r="I30" s="33">
        <f t="shared" si="2"/>
        <v>107500</v>
      </c>
      <c r="J30" s="32">
        <f t="shared" si="3"/>
        <v>107470.93</v>
      </c>
      <c r="K30" s="32">
        <f t="shared" si="4"/>
        <v>107441.86</v>
      </c>
      <c r="L30" s="32">
        <f t="shared" si="5"/>
        <v>107500</v>
      </c>
      <c r="M30" s="32">
        <f t="shared" si="6"/>
        <v>1581.3258821096933</v>
      </c>
      <c r="N30" s="34">
        <f t="shared" si="7"/>
        <v>1.4710008205671567E-2</v>
      </c>
      <c r="O30" s="35">
        <f t="shared" si="8"/>
        <v>105000</v>
      </c>
      <c r="P30" s="36" t="s">
        <v>254</v>
      </c>
    </row>
    <row r="31" spans="1:16">
      <c r="A31" s="8" t="s">
        <v>61</v>
      </c>
      <c r="B31" s="12" t="s">
        <v>62</v>
      </c>
      <c r="C31" s="10" t="s">
        <v>7</v>
      </c>
      <c r="D31" s="3">
        <v>1</v>
      </c>
      <c r="E31" s="11">
        <v>95000</v>
      </c>
      <c r="F31" s="11">
        <v>97000</v>
      </c>
      <c r="G31" s="32">
        <f t="shared" si="0"/>
        <v>95000</v>
      </c>
      <c r="H31" s="37">
        <f t="shared" si="1"/>
        <v>97000</v>
      </c>
      <c r="I31" s="33">
        <f t="shared" si="2"/>
        <v>96000</v>
      </c>
      <c r="J31" s="32">
        <f t="shared" si="3"/>
        <v>95994.79</v>
      </c>
      <c r="K31" s="32">
        <f t="shared" si="4"/>
        <v>95989.58</v>
      </c>
      <c r="L31" s="32">
        <f t="shared" si="5"/>
        <v>96000</v>
      </c>
      <c r="M31" s="32">
        <f t="shared" si="6"/>
        <v>632.47055336197275</v>
      </c>
      <c r="N31" s="34">
        <f t="shared" si="7"/>
        <v>6.5882349308538828E-3</v>
      </c>
      <c r="O31" s="35">
        <f t="shared" si="8"/>
        <v>95000</v>
      </c>
      <c r="P31" s="36" t="s">
        <v>254</v>
      </c>
    </row>
    <row r="32" spans="1:16" ht="25">
      <c r="A32" s="8" t="s">
        <v>63</v>
      </c>
      <c r="B32" s="12" t="s">
        <v>64</v>
      </c>
      <c r="C32" s="10" t="s">
        <v>7</v>
      </c>
      <c r="D32" s="3">
        <v>1</v>
      </c>
      <c r="E32" s="11">
        <v>155000</v>
      </c>
      <c r="F32" s="11">
        <v>150000</v>
      </c>
      <c r="G32" s="32">
        <f t="shared" si="0"/>
        <v>150000</v>
      </c>
      <c r="H32" s="37">
        <f t="shared" si="1"/>
        <v>150000</v>
      </c>
      <c r="I32" s="33">
        <f t="shared" si="2"/>
        <v>152500</v>
      </c>
      <c r="J32" s="32">
        <f t="shared" si="3"/>
        <v>152479.51</v>
      </c>
      <c r="K32" s="32">
        <f t="shared" si="4"/>
        <v>152459.01999999999</v>
      </c>
      <c r="L32" s="32">
        <f t="shared" si="5"/>
        <v>152500</v>
      </c>
      <c r="M32" s="32">
        <f t="shared" si="6"/>
        <v>1283.1486876962724</v>
      </c>
      <c r="N32" s="34">
        <f t="shared" si="7"/>
        <v>8.4140897553853927E-3</v>
      </c>
      <c r="O32" s="35">
        <f t="shared" si="8"/>
        <v>150000</v>
      </c>
      <c r="P32" s="36" t="s">
        <v>254</v>
      </c>
    </row>
    <row r="33" spans="1:16" ht="25">
      <c r="A33" s="8" t="s">
        <v>65</v>
      </c>
      <c r="B33" s="12" t="s">
        <v>66</v>
      </c>
      <c r="C33" s="10" t="s">
        <v>7</v>
      </c>
      <c r="D33" s="3">
        <v>1</v>
      </c>
      <c r="E33" s="11">
        <v>155000</v>
      </c>
      <c r="F33" s="11">
        <v>155000</v>
      </c>
      <c r="G33" s="32">
        <f t="shared" si="0"/>
        <v>155000</v>
      </c>
      <c r="H33" s="37">
        <f t="shared" si="1"/>
        <v>155000</v>
      </c>
      <c r="I33" s="33">
        <f t="shared" si="2"/>
        <v>155000</v>
      </c>
      <c r="J33" s="32">
        <f t="shared" si="3"/>
        <v>155000</v>
      </c>
      <c r="K33" s="32">
        <f t="shared" si="4"/>
        <v>155000</v>
      </c>
      <c r="L33" s="32">
        <f t="shared" si="5"/>
        <v>155000</v>
      </c>
      <c r="M33" s="32">
        <f t="shared" si="6"/>
        <v>0</v>
      </c>
      <c r="N33" s="34">
        <f t="shared" si="7"/>
        <v>0</v>
      </c>
      <c r="O33" s="35">
        <f t="shared" si="8"/>
        <v>155000</v>
      </c>
      <c r="P33" s="36" t="s">
        <v>254</v>
      </c>
    </row>
    <row r="34" spans="1:16" ht="25">
      <c r="A34" s="8" t="s">
        <v>67</v>
      </c>
      <c r="B34" s="12" t="s">
        <v>68</v>
      </c>
      <c r="C34" s="10" t="s">
        <v>7</v>
      </c>
      <c r="D34" s="3">
        <v>1</v>
      </c>
      <c r="E34" s="11">
        <v>135000</v>
      </c>
      <c r="F34" s="11">
        <v>130000</v>
      </c>
      <c r="G34" s="32">
        <f t="shared" si="0"/>
        <v>130000</v>
      </c>
      <c r="H34" s="37">
        <f t="shared" si="1"/>
        <v>130000</v>
      </c>
      <c r="I34" s="33">
        <f t="shared" si="2"/>
        <v>132500</v>
      </c>
      <c r="J34" s="32">
        <f t="shared" si="3"/>
        <v>132476.41</v>
      </c>
      <c r="K34" s="32">
        <f t="shared" si="4"/>
        <v>132452.82999999999</v>
      </c>
      <c r="L34" s="32">
        <f t="shared" si="5"/>
        <v>132500</v>
      </c>
      <c r="M34" s="32">
        <f t="shared" si="6"/>
        <v>1281.9787050285445</v>
      </c>
      <c r="N34" s="34">
        <f t="shared" si="7"/>
        <v>9.6753109813475062E-3</v>
      </c>
      <c r="O34" s="35">
        <f t="shared" si="8"/>
        <v>130000</v>
      </c>
      <c r="P34" s="36" t="s">
        <v>254</v>
      </c>
    </row>
    <row r="35" spans="1:16">
      <c r="A35" s="8" t="s">
        <v>69</v>
      </c>
      <c r="B35" s="12" t="s">
        <v>70</v>
      </c>
      <c r="C35" s="10" t="s">
        <v>7</v>
      </c>
      <c r="D35" s="3">
        <v>1</v>
      </c>
      <c r="E35" s="11">
        <v>160000</v>
      </c>
      <c r="F35" s="11">
        <v>155000</v>
      </c>
      <c r="G35" s="32">
        <f t="shared" si="0"/>
        <v>155000</v>
      </c>
      <c r="H35" s="37">
        <f t="shared" si="1"/>
        <v>155000</v>
      </c>
      <c r="I35" s="33">
        <f t="shared" si="2"/>
        <v>157500</v>
      </c>
      <c r="J35" s="32">
        <f t="shared" si="3"/>
        <v>157480.16</v>
      </c>
      <c r="K35" s="32">
        <f t="shared" si="4"/>
        <v>157460.32</v>
      </c>
      <c r="L35" s="32">
        <f t="shared" si="5"/>
        <v>157500</v>
      </c>
      <c r="M35" s="32">
        <f t="shared" si="6"/>
        <v>1283.3947968519549</v>
      </c>
      <c r="N35" s="34">
        <f t="shared" si="7"/>
        <v>8.1485383927108242E-3</v>
      </c>
      <c r="O35" s="35">
        <f t="shared" si="8"/>
        <v>155000</v>
      </c>
      <c r="P35" s="36" t="s">
        <v>254</v>
      </c>
    </row>
    <row r="36" spans="1:16">
      <c r="A36" s="8" t="s">
        <v>71</v>
      </c>
      <c r="B36" s="12" t="s">
        <v>72</v>
      </c>
      <c r="C36" s="10" t="s">
        <v>7</v>
      </c>
      <c r="D36" s="3">
        <v>1</v>
      </c>
      <c r="E36" s="11">
        <v>52000</v>
      </c>
      <c r="F36" s="11">
        <v>50000</v>
      </c>
      <c r="G36" s="32">
        <f t="shared" si="0"/>
        <v>50000</v>
      </c>
      <c r="H36" s="37">
        <f t="shared" si="1"/>
        <v>50000</v>
      </c>
      <c r="I36" s="33">
        <f t="shared" si="2"/>
        <v>51000</v>
      </c>
      <c r="J36" s="32">
        <f t="shared" si="3"/>
        <v>50990.2</v>
      </c>
      <c r="K36" s="32">
        <f t="shared" si="4"/>
        <v>50980.39</v>
      </c>
      <c r="L36" s="32">
        <f t="shared" si="5"/>
        <v>51000</v>
      </c>
      <c r="M36" s="32">
        <f t="shared" si="6"/>
        <v>512.65253354489482</v>
      </c>
      <c r="N36" s="34">
        <f t="shared" si="7"/>
        <v>1.0052010461664604E-2</v>
      </c>
      <c r="O36" s="35">
        <f t="shared" si="8"/>
        <v>50000</v>
      </c>
      <c r="P36" s="36" t="s">
        <v>254</v>
      </c>
    </row>
    <row r="37" spans="1:16">
      <c r="A37" s="8" t="s">
        <v>73</v>
      </c>
      <c r="B37" s="12" t="s">
        <v>74</v>
      </c>
      <c r="C37" s="10" t="s">
        <v>7</v>
      </c>
      <c r="D37" s="3">
        <v>1</v>
      </c>
      <c r="E37" s="11">
        <v>42000</v>
      </c>
      <c r="F37" s="11">
        <v>45000</v>
      </c>
      <c r="G37" s="32">
        <f t="shared" si="0"/>
        <v>42000</v>
      </c>
      <c r="H37" s="37">
        <f t="shared" si="1"/>
        <v>45000</v>
      </c>
      <c r="I37" s="33">
        <f t="shared" si="2"/>
        <v>43500</v>
      </c>
      <c r="J37" s="32">
        <f t="shared" si="3"/>
        <v>43474.13</v>
      </c>
      <c r="K37" s="32">
        <f t="shared" si="4"/>
        <v>43448.28</v>
      </c>
      <c r="L37" s="32">
        <f t="shared" si="5"/>
        <v>43500</v>
      </c>
      <c r="M37" s="32">
        <f t="shared" si="6"/>
        <v>948.93001293913471</v>
      </c>
      <c r="N37" s="34">
        <f t="shared" si="7"/>
        <v>2.1814483056072063E-2</v>
      </c>
      <c r="O37" s="35">
        <f t="shared" si="8"/>
        <v>42000</v>
      </c>
      <c r="P37" s="36" t="s">
        <v>254</v>
      </c>
    </row>
    <row r="38" spans="1:16" ht="25">
      <c r="A38" s="8" t="s">
        <v>75</v>
      </c>
      <c r="B38" s="12" t="s">
        <v>76</v>
      </c>
      <c r="C38" s="10" t="s">
        <v>7</v>
      </c>
      <c r="D38" s="3">
        <v>1</v>
      </c>
      <c r="E38" s="11">
        <v>110000</v>
      </c>
      <c r="F38" s="11">
        <v>115000</v>
      </c>
      <c r="G38" s="32">
        <f t="shared" si="0"/>
        <v>110000</v>
      </c>
      <c r="H38" s="37">
        <f t="shared" si="1"/>
        <v>115000</v>
      </c>
      <c r="I38" s="33">
        <f t="shared" si="2"/>
        <v>112500</v>
      </c>
      <c r="J38" s="32">
        <f t="shared" si="3"/>
        <v>112472.22</v>
      </c>
      <c r="K38" s="32">
        <f t="shared" si="4"/>
        <v>112444.44</v>
      </c>
      <c r="L38" s="32">
        <f t="shared" si="5"/>
        <v>112500</v>
      </c>
      <c r="M38" s="32">
        <f t="shared" si="6"/>
        <v>1581.3096502203482</v>
      </c>
      <c r="N38" s="34">
        <f t="shared" si="7"/>
        <v>1.4056085779736428E-2</v>
      </c>
      <c r="O38" s="35">
        <f t="shared" si="8"/>
        <v>110000</v>
      </c>
      <c r="P38" s="36" t="s">
        <v>254</v>
      </c>
    </row>
    <row r="39" spans="1:16" ht="25">
      <c r="A39" s="8" t="s">
        <v>77</v>
      </c>
      <c r="B39" s="12" t="s">
        <v>78</v>
      </c>
      <c r="C39" s="10" t="s">
        <v>7</v>
      </c>
      <c r="D39" s="3">
        <v>1</v>
      </c>
      <c r="E39" s="11">
        <v>93000</v>
      </c>
      <c r="F39" s="11">
        <v>95000</v>
      </c>
      <c r="G39" s="32">
        <f t="shared" si="0"/>
        <v>93000</v>
      </c>
      <c r="H39" s="37">
        <f t="shared" si="1"/>
        <v>95000</v>
      </c>
      <c r="I39" s="33">
        <f t="shared" si="2"/>
        <v>94000</v>
      </c>
      <c r="J39" s="32">
        <f t="shared" si="3"/>
        <v>93994.68</v>
      </c>
      <c r="K39" s="32">
        <f t="shared" si="4"/>
        <v>93989.36</v>
      </c>
      <c r="L39" s="32">
        <f t="shared" si="5"/>
        <v>94000</v>
      </c>
      <c r="M39" s="32">
        <f t="shared" si="6"/>
        <v>632.47119434801141</v>
      </c>
      <c r="N39" s="34">
        <f t="shared" si="7"/>
        <v>6.7284169611490571E-3</v>
      </c>
      <c r="O39" s="35">
        <f t="shared" si="8"/>
        <v>93000</v>
      </c>
      <c r="P39" s="36" t="s">
        <v>254</v>
      </c>
    </row>
    <row r="40" spans="1:16" ht="25">
      <c r="A40" s="8" t="s">
        <v>79</v>
      </c>
      <c r="B40" s="12" t="s">
        <v>80</v>
      </c>
      <c r="C40" s="10" t="s">
        <v>7</v>
      </c>
      <c r="D40" s="3">
        <v>1</v>
      </c>
      <c r="E40" s="11">
        <v>63000</v>
      </c>
      <c r="F40" s="11">
        <v>65000</v>
      </c>
      <c r="G40" s="32">
        <f t="shared" si="0"/>
        <v>63000</v>
      </c>
      <c r="H40" s="37">
        <f t="shared" si="1"/>
        <v>65000</v>
      </c>
      <c r="I40" s="33">
        <f t="shared" si="2"/>
        <v>64000</v>
      </c>
      <c r="J40" s="32">
        <f t="shared" si="3"/>
        <v>63992.19</v>
      </c>
      <c r="K40" s="32">
        <f t="shared" si="4"/>
        <v>63984.38</v>
      </c>
      <c r="L40" s="32">
        <f t="shared" si="5"/>
        <v>64000</v>
      </c>
      <c r="M40" s="32">
        <f t="shared" si="6"/>
        <v>632.48928628870863</v>
      </c>
      <c r="N40" s="34">
        <f t="shared" si="7"/>
        <v>9.8826450982610718E-3</v>
      </c>
      <c r="O40" s="35">
        <f t="shared" si="8"/>
        <v>63000</v>
      </c>
      <c r="P40" s="36" t="s">
        <v>254</v>
      </c>
    </row>
    <row r="41" spans="1:16" ht="25">
      <c r="A41" s="8" t="s">
        <v>81</v>
      </c>
      <c r="B41" s="12" t="s">
        <v>82</v>
      </c>
      <c r="C41" s="10" t="s">
        <v>83</v>
      </c>
      <c r="D41" s="3">
        <v>1</v>
      </c>
      <c r="E41" s="11">
        <v>90000</v>
      </c>
      <c r="F41" s="11">
        <v>95000</v>
      </c>
      <c r="G41" s="32">
        <f t="shared" si="0"/>
        <v>90000</v>
      </c>
      <c r="H41" s="37">
        <f t="shared" si="1"/>
        <v>95000</v>
      </c>
      <c r="I41" s="33">
        <f t="shared" si="2"/>
        <v>92500</v>
      </c>
      <c r="J41" s="32">
        <f t="shared" si="3"/>
        <v>92466.21</v>
      </c>
      <c r="K41" s="32">
        <f t="shared" si="4"/>
        <v>92432.43</v>
      </c>
      <c r="L41" s="32">
        <f t="shared" si="5"/>
        <v>92500</v>
      </c>
      <c r="M41" s="32">
        <f t="shared" si="6"/>
        <v>1581.3914860484947</v>
      </c>
      <c r="N41" s="34">
        <f t="shared" si="7"/>
        <v>1.7096124173497242E-2</v>
      </c>
      <c r="O41" s="35">
        <f t="shared" si="8"/>
        <v>90000</v>
      </c>
      <c r="P41" s="36" t="s">
        <v>254</v>
      </c>
    </row>
    <row r="42" spans="1:16" ht="25">
      <c r="A42" s="8" t="s">
        <v>84</v>
      </c>
      <c r="B42" s="12" t="s">
        <v>85</v>
      </c>
      <c r="C42" s="10" t="s">
        <v>10</v>
      </c>
      <c r="D42" s="3">
        <v>1</v>
      </c>
      <c r="E42" s="11">
        <v>110000</v>
      </c>
      <c r="F42" s="11">
        <v>120000</v>
      </c>
      <c r="G42" s="32">
        <f t="shared" si="0"/>
        <v>110000</v>
      </c>
      <c r="H42" s="37">
        <f t="shared" si="1"/>
        <v>120000</v>
      </c>
      <c r="I42" s="33">
        <f t="shared" si="2"/>
        <v>115000</v>
      </c>
      <c r="J42" s="32">
        <f t="shared" si="3"/>
        <v>114891.25</v>
      </c>
      <c r="K42" s="32">
        <f t="shared" si="4"/>
        <v>114782.61</v>
      </c>
      <c r="L42" s="32">
        <f t="shared" si="5"/>
        <v>115000</v>
      </c>
      <c r="M42" s="32">
        <f t="shared" si="6"/>
        <v>3163.5852159008878</v>
      </c>
      <c r="N42" s="34">
        <f t="shared" si="7"/>
        <v>2.750943666000772E-2</v>
      </c>
      <c r="O42" s="35">
        <f t="shared" si="8"/>
        <v>110000</v>
      </c>
      <c r="P42" s="36" t="s">
        <v>254</v>
      </c>
    </row>
    <row r="43" spans="1:16" ht="25">
      <c r="A43" s="8" t="s">
        <v>86</v>
      </c>
      <c r="B43" s="9" t="s">
        <v>87</v>
      </c>
      <c r="C43" s="10" t="s">
        <v>10</v>
      </c>
      <c r="D43" s="3">
        <v>1</v>
      </c>
      <c r="E43" s="11">
        <v>95000</v>
      </c>
      <c r="F43" s="11">
        <v>90000</v>
      </c>
      <c r="G43" s="32">
        <f t="shared" si="0"/>
        <v>90000</v>
      </c>
      <c r="H43" s="37">
        <f t="shared" si="1"/>
        <v>90000</v>
      </c>
      <c r="I43" s="33">
        <f t="shared" si="2"/>
        <v>92500</v>
      </c>
      <c r="J43" s="32">
        <f t="shared" si="3"/>
        <v>92466.21</v>
      </c>
      <c r="K43" s="32">
        <f t="shared" si="4"/>
        <v>92432.43</v>
      </c>
      <c r="L43" s="32">
        <f t="shared" si="5"/>
        <v>92500</v>
      </c>
      <c r="M43" s="32">
        <f t="shared" si="6"/>
        <v>1278.1545415741662</v>
      </c>
      <c r="N43" s="34">
        <f t="shared" si="7"/>
        <v>1.3817886935936932E-2</v>
      </c>
      <c r="O43" s="35">
        <f t="shared" si="8"/>
        <v>90000</v>
      </c>
      <c r="P43" s="36" t="s">
        <v>254</v>
      </c>
    </row>
    <row r="44" spans="1:16">
      <c r="A44" s="8" t="s">
        <v>88</v>
      </c>
      <c r="B44" s="9" t="s">
        <v>89</v>
      </c>
      <c r="C44" s="10" t="s">
        <v>7</v>
      </c>
      <c r="D44" s="3">
        <v>1</v>
      </c>
      <c r="E44" s="11">
        <v>30000</v>
      </c>
      <c r="F44" s="11">
        <v>35000</v>
      </c>
      <c r="G44" s="32">
        <f t="shared" si="0"/>
        <v>30000</v>
      </c>
      <c r="H44" s="37">
        <f t="shared" si="1"/>
        <v>35000</v>
      </c>
      <c r="I44" s="33">
        <f t="shared" si="2"/>
        <v>32500</v>
      </c>
      <c r="J44" s="32">
        <f t="shared" si="3"/>
        <v>32403.7</v>
      </c>
      <c r="K44" s="32">
        <f t="shared" si="4"/>
        <v>32307.69</v>
      </c>
      <c r="L44" s="32">
        <f t="shared" si="5"/>
        <v>32500</v>
      </c>
      <c r="M44" s="32">
        <f t="shared" si="6"/>
        <v>1583.1850305054893</v>
      </c>
      <c r="N44" s="34">
        <f t="shared" si="7"/>
        <v>4.8713385554015054E-2</v>
      </c>
      <c r="O44" s="35">
        <f t="shared" si="8"/>
        <v>30000</v>
      </c>
      <c r="P44" s="36" t="s">
        <v>254</v>
      </c>
    </row>
    <row r="45" spans="1:16" ht="25">
      <c r="A45" s="8" t="s">
        <v>90</v>
      </c>
      <c r="B45" s="9" t="s">
        <v>91</v>
      </c>
      <c r="C45" s="10" t="s">
        <v>10</v>
      </c>
      <c r="D45" s="3">
        <v>1</v>
      </c>
      <c r="E45" s="11">
        <v>900000</v>
      </c>
      <c r="F45" s="11">
        <v>95000</v>
      </c>
      <c r="G45" s="32">
        <f t="shared" si="0"/>
        <v>95000</v>
      </c>
      <c r="H45" s="37">
        <f t="shared" si="1"/>
        <v>95000</v>
      </c>
      <c r="I45" s="33">
        <f t="shared" si="2"/>
        <v>497500</v>
      </c>
      <c r="J45" s="32">
        <f t="shared" si="3"/>
        <v>292403.83</v>
      </c>
      <c r="K45" s="32">
        <f t="shared" si="4"/>
        <v>171859.3</v>
      </c>
      <c r="L45" s="32">
        <f t="shared" si="5"/>
        <v>497500</v>
      </c>
      <c r="M45" s="32">
        <f t="shared" si="6"/>
        <v>186950.95977230286</v>
      </c>
      <c r="N45" s="34">
        <f t="shared" si="7"/>
        <v>0.37578082366292032</v>
      </c>
      <c r="O45" s="35">
        <f t="shared" si="8"/>
        <v>95000</v>
      </c>
      <c r="P45" s="36" t="s">
        <v>254</v>
      </c>
    </row>
    <row r="46" spans="1:16" ht="25">
      <c r="A46" s="8" t="s">
        <v>92</v>
      </c>
      <c r="B46" s="9" t="s">
        <v>93</v>
      </c>
      <c r="C46" s="10" t="s">
        <v>7</v>
      </c>
      <c r="D46" s="3">
        <v>1</v>
      </c>
      <c r="E46" s="11">
        <v>250000</v>
      </c>
      <c r="F46" s="11">
        <v>245000</v>
      </c>
      <c r="G46" s="32">
        <f t="shared" si="0"/>
        <v>245000</v>
      </c>
      <c r="H46" s="37">
        <f t="shared" si="1"/>
        <v>245000</v>
      </c>
      <c r="I46" s="33">
        <f t="shared" si="2"/>
        <v>247500</v>
      </c>
      <c r="J46" s="32">
        <f t="shared" si="3"/>
        <v>247487.37</v>
      </c>
      <c r="K46" s="32">
        <f t="shared" si="4"/>
        <v>247474.75</v>
      </c>
      <c r="L46" s="32">
        <f t="shared" si="5"/>
        <v>247500</v>
      </c>
      <c r="M46" s="32">
        <f t="shared" si="6"/>
        <v>1286.1382453168342</v>
      </c>
      <c r="N46" s="34">
        <f t="shared" si="7"/>
        <v>5.1965181628962995E-3</v>
      </c>
      <c r="O46" s="35">
        <f t="shared" si="8"/>
        <v>245000</v>
      </c>
      <c r="P46" s="36" t="s">
        <v>254</v>
      </c>
    </row>
    <row r="47" spans="1:16">
      <c r="A47" s="8" t="s">
        <v>94</v>
      </c>
      <c r="B47" s="9" t="s">
        <v>95</v>
      </c>
      <c r="C47" s="10" t="s">
        <v>10</v>
      </c>
      <c r="D47" s="3">
        <v>1</v>
      </c>
      <c r="E47" s="11">
        <v>38000</v>
      </c>
      <c r="F47" s="11">
        <v>35000</v>
      </c>
      <c r="G47" s="32">
        <f t="shared" si="0"/>
        <v>35000</v>
      </c>
      <c r="H47" s="37">
        <f t="shared" si="1"/>
        <v>35000</v>
      </c>
      <c r="I47" s="33">
        <f t="shared" si="2"/>
        <v>36500</v>
      </c>
      <c r="J47" s="32">
        <f t="shared" si="3"/>
        <v>36469.17</v>
      </c>
      <c r="K47" s="32">
        <f t="shared" si="4"/>
        <v>36438.36</v>
      </c>
      <c r="L47" s="32">
        <f t="shared" si="5"/>
        <v>36500</v>
      </c>
      <c r="M47" s="32">
        <f t="shared" si="6"/>
        <v>763.0012924868912</v>
      </c>
      <c r="N47" s="34">
        <f t="shared" si="7"/>
        <v>2.0904144999640856E-2</v>
      </c>
      <c r="O47" s="35">
        <f t="shared" si="8"/>
        <v>35000</v>
      </c>
      <c r="P47" s="36" t="s">
        <v>254</v>
      </c>
    </row>
    <row r="48" spans="1:16">
      <c r="A48" s="8" t="s">
        <v>96</v>
      </c>
      <c r="B48" s="9" t="s">
        <v>97</v>
      </c>
      <c r="C48" s="15" t="s">
        <v>7</v>
      </c>
      <c r="D48" s="16">
        <v>1</v>
      </c>
      <c r="E48" s="11">
        <v>25000</v>
      </c>
      <c r="F48" s="11">
        <v>20000</v>
      </c>
      <c r="G48" s="32">
        <f t="shared" si="0"/>
        <v>20000</v>
      </c>
      <c r="H48" s="37">
        <f t="shared" si="1"/>
        <v>20000</v>
      </c>
      <c r="I48" s="33">
        <f t="shared" si="2"/>
        <v>22500</v>
      </c>
      <c r="J48" s="32">
        <f t="shared" si="3"/>
        <v>22360.68</v>
      </c>
      <c r="K48" s="32">
        <f t="shared" si="4"/>
        <v>22222.22</v>
      </c>
      <c r="L48" s="32">
        <f t="shared" si="5"/>
        <v>22500</v>
      </c>
      <c r="M48" s="32">
        <f t="shared" si="6"/>
        <v>1241.4300669630973</v>
      </c>
      <c r="N48" s="34">
        <f t="shared" si="7"/>
        <v>5.5174669642804319E-2</v>
      </c>
      <c r="O48" s="35">
        <f t="shared" si="8"/>
        <v>20000</v>
      </c>
      <c r="P48" s="36" t="s">
        <v>254</v>
      </c>
    </row>
    <row r="49" spans="1:16">
      <c r="A49" s="8" t="s">
        <v>98</v>
      </c>
      <c r="B49" s="9" t="s">
        <v>99</v>
      </c>
      <c r="C49" s="10" t="s">
        <v>10</v>
      </c>
      <c r="D49" s="3">
        <v>1</v>
      </c>
      <c r="E49" s="11">
        <v>120000</v>
      </c>
      <c r="F49" s="11">
        <v>125000</v>
      </c>
      <c r="G49" s="32">
        <f t="shared" si="0"/>
        <v>120000</v>
      </c>
      <c r="H49" s="37">
        <f t="shared" si="1"/>
        <v>125000</v>
      </c>
      <c r="I49" s="33">
        <f t="shared" si="2"/>
        <v>122500</v>
      </c>
      <c r="J49" s="32">
        <f t="shared" si="3"/>
        <v>122474.49</v>
      </c>
      <c r="K49" s="32">
        <f t="shared" si="4"/>
        <v>122448.98</v>
      </c>
      <c r="L49" s="32">
        <f t="shared" si="5"/>
        <v>122500</v>
      </c>
      <c r="M49" s="32">
        <f t="shared" si="6"/>
        <v>1581.2828754116069</v>
      </c>
      <c r="N49" s="34">
        <f t="shared" si="7"/>
        <v>1.2908431636013119E-2</v>
      </c>
      <c r="O49" s="35">
        <f t="shared" si="8"/>
        <v>120000</v>
      </c>
      <c r="P49" s="36" t="s">
        <v>254</v>
      </c>
    </row>
    <row r="50" spans="1:16">
      <c r="A50" s="8" t="s">
        <v>100</v>
      </c>
      <c r="B50" s="9" t="s">
        <v>101</v>
      </c>
      <c r="C50" s="10" t="s">
        <v>10</v>
      </c>
      <c r="D50" s="3">
        <v>1</v>
      </c>
      <c r="E50" s="11">
        <v>120000</v>
      </c>
      <c r="F50" s="11">
        <v>125000</v>
      </c>
      <c r="G50" s="32">
        <f t="shared" si="0"/>
        <v>120000</v>
      </c>
      <c r="H50" s="37">
        <f t="shared" si="1"/>
        <v>125000</v>
      </c>
      <c r="I50" s="33">
        <f t="shared" si="2"/>
        <v>122500</v>
      </c>
      <c r="J50" s="32">
        <f t="shared" si="3"/>
        <v>122474.49</v>
      </c>
      <c r="K50" s="32">
        <f t="shared" si="4"/>
        <v>122448.98</v>
      </c>
      <c r="L50" s="32">
        <f t="shared" si="5"/>
        <v>122500</v>
      </c>
      <c r="M50" s="32">
        <f t="shared" si="6"/>
        <v>1581.2828754116069</v>
      </c>
      <c r="N50" s="34">
        <f t="shared" si="7"/>
        <v>1.2908431636013119E-2</v>
      </c>
      <c r="O50" s="35">
        <f t="shared" si="8"/>
        <v>120000</v>
      </c>
      <c r="P50" s="36" t="s">
        <v>254</v>
      </c>
    </row>
    <row r="51" spans="1:16">
      <c r="A51" s="8" t="s">
        <v>102</v>
      </c>
      <c r="B51" s="9" t="s">
        <v>103</v>
      </c>
      <c r="C51" s="10" t="s">
        <v>10</v>
      </c>
      <c r="D51" s="3">
        <v>1</v>
      </c>
      <c r="E51" s="11">
        <v>30000</v>
      </c>
      <c r="F51" s="11">
        <v>35000</v>
      </c>
      <c r="G51" s="32">
        <f t="shared" si="0"/>
        <v>30000</v>
      </c>
      <c r="H51" s="37">
        <f t="shared" si="1"/>
        <v>35000</v>
      </c>
      <c r="I51" s="33">
        <f t="shared" si="2"/>
        <v>32500</v>
      </c>
      <c r="J51" s="32">
        <f t="shared" si="3"/>
        <v>32403.7</v>
      </c>
      <c r="K51" s="32">
        <f t="shared" si="4"/>
        <v>32307.69</v>
      </c>
      <c r="L51" s="32">
        <f t="shared" si="5"/>
        <v>32500</v>
      </c>
      <c r="M51" s="32">
        <f t="shared" si="6"/>
        <v>1583.1850305054893</v>
      </c>
      <c r="N51" s="34">
        <f t="shared" si="7"/>
        <v>4.8713385554015054E-2</v>
      </c>
      <c r="O51" s="35">
        <f t="shared" si="8"/>
        <v>30000</v>
      </c>
      <c r="P51" s="36" t="s">
        <v>254</v>
      </c>
    </row>
    <row r="52" spans="1:16">
      <c r="A52" s="8" t="s">
        <v>104</v>
      </c>
      <c r="B52" s="9" t="s">
        <v>105</v>
      </c>
      <c r="C52" s="10" t="s">
        <v>10</v>
      </c>
      <c r="D52" s="3">
        <v>1</v>
      </c>
      <c r="E52" s="11">
        <v>50000</v>
      </c>
      <c r="F52" s="11">
        <v>40000</v>
      </c>
      <c r="G52" s="32">
        <f t="shared" si="0"/>
        <v>40000</v>
      </c>
      <c r="H52" s="37">
        <f t="shared" si="1"/>
        <v>40000</v>
      </c>
      <c r="I52" s="33">
        <f t="shared" si="2"/>
        <v>45000</v>
      </c>
      <c r="J52" s="32">
        <f t="shared" si="3"/>
        <v>44721.36</v>
      </c>
      <c r="K52" s="32">
        <f t="shared" si="4"/>
        <v>44444.44</v>
      </c>
      <c r="L52" s="32">
        <f t="shared" si="5"/>
        <v>45000</v>
      </c>
      <c r="M52" s="32">
        <f t="shared" si="6"/>
        <v>2482.8601339261945</v>
      </c>
      <c r="N52" s="34">
        <f t="shared" si="7"/>
        <v>5.5174669642804319E-2</v>
      </c>
      <c r="O52" s="35">
        <f t="shared" si="8"/>
        <v>40000</v>
      </c>
      <c r="P52" s="36" t="s">
        <v>254</v>
      </c>
    </row>
    <row r="53" spans="1:16" ht="25">
      <c r="A53" s="8" t="s">
        <v>106</v>
      </c>
      <c r="B53" s="9" t="s">
        <v>107</v>
      </c>
      <c r="C53" s="10" t="s">
        <v>10</v>
      </c>
      <c r="D53" s="3">
        <v>1</v>
      </c>
      <c r="E53" s="11">
        <v>250000</v>
      </c>
      <c r="F53" s="11">
        <v>250000</v>
      </c>
      <c r="G53" s="32">
        <f t="shared" si="0"/>
        <v>250000</v>
      </c>
      <c r="H53" s="37">
        <f t="shared" si="1"/>
        <v>250000</v>
      </c>
      <c r="I53" s="33">
        <f t="shared" si="2"/>
        <v>250000</v>
      </c>
      <c r="J53" s="32">
        <f t="shared" si="3"/>
        <v>250000</v>
      </c>
      <c r="K53" s="32">
        <f t="shared" si="4"/>
        <v>250000</v>
      </c>
      <c r="L53" s="32">
        <f t="shared" si="5"/>
        <v>250000</v>
      </c>
      <c r="M53" s="32">
        <f t="shared" si="6"/>
        <v>0</v>
      </c>
      <c r="N53" s="34">
        <f t="shared" si="7"/>
        <v>0</v>
      </c>
      <c r="O53" s="35">
        <f t="shared" si="8"/>
        <v>250000</v>
      </c>
      <c r="P53" s="36" t="s">
        <v>254</v>
      </c>
    </row>
    <row r="54" spans="1:16">
      <c r="A54" s="8" t="s">
        <v>108</v>
      </c>
      <c r="B54" s="13" t="s">
        <v>109</v>
      </c>
      <c r="C54" s="10" t="s">
        <v>7</v>
      </c>
      <c r="D54" s="3">
        <v>1</v>
      </c>
      <c r="E54" s="11">
        <v>80000</v>
      </c>
      <c r="F54" s="11">
        <v>85000</v>
      </c>
      <c r="G54" s="32">
        <f t="shared" si="0"/>
        <v>80000</v>
      </c>
      <c r="H54" s="37">
        <f t="shared" si="1"/>
        <v>85000</v>
      </c>
      <c r="I54" s="33">
        <f t="shared" si="2"/>
        <v>82500</v>
      </c>
      <c r="J54" s="32">
        <f t="shared" si="3"/>
        <v>82462.11</v>
      </c>
      <c r="K54" s="32">
        <f t="shared" si="4"/>
        <v>82424.240000000005</v>
      </c>
      <c r="L54" s="32">
        <f t="shared" si="5"/>
        <v>82500</v>
      </c>
      <c r="M54" s="32">
        <f t="shared" si="6"/>
        <v>1581.4564495605518</v>
      </c>
      <c r="N54" s="34">
        <f t="shared" si="7"/>
        <v>1.9169169085582447E-2</v>
      </c>
      <c r="O54" s="35">
        <f t="shared" si="8"/>
        <v>80000</v>
      </c>
      <c r="P54" s="36" t="s">
        <v>254</v>
      </c>
    </row>
    <row r="55" spans="1:16">
      <c r="A55" s="8" t="s">
        <v>110</v>
      </c>
      <c r="B55" s="9" t="s">
        <v>111</v>
      </c>
      <c r="C55" s="10" t="s">
        <v>7</v>
      </c>
      <c r="D55" s="3">
        <v>1</v>
      </c>
      <c r="E55" s="11">
        <v>128000</v>
      </c>
      <c r="F55" s="11">
        <v>125000</v>
      </c>
      <c r="G55" s="32">
        <f t="shared" si="0"/>
        <v>125000</v>
      </c>
      <c r="H55" s="37">
        <f t="shared" si="1"/>
        <v>125000</v>
      </c>
      <c r="I55" s="33">
        <f t="shared" si="2"/>
        <v>126500</v>
      </c>
      <c r="J55" s="32">
        <f t="shared" si="3"/>
        <v>126491.11</v>
      </c>
      <c r="K55" s="32">
        <f t="shared" si="4"/>
        <v>126482.21</v>
      </c>
      <c r="L55" s="32">
        <f t="shared" si="5"/>
        <v>126500</v>
      </c>
      <c r="M55" s="32">
        <f t="shared" si="6"/>
        <v>771.18050794004637</v>
      </c>
      <c r="N55" s="34">
        <f t="shared" si="7"/>
        <v>6.0962886003165717E-3</v>
      </c>
      <c r="O55" s="35">
        <f t="shared" si="8"/>
        <v>125000</v>
      </c>
      <c r="P55" s="36" t="s">
        <v>254</v>
      </c>
    </row>
    <row r="56" spans="1:16">
      <c r="A56" s="8" t="s">
        <v>112</v>
      </c>
      <c r="B56" s="9" t="s">
        <v>113</v>
      </c>
      <c r="C56" s="10" t="s">
        <v>7</v>
      </c>
      <c r="D56" s="3">
        <v>1</v>
      </c>
      <c r="E56" s="11">
        <v>135000</v>
      </c>
      <c r="F56" s="11">
        <v>130000</v>
      </c>
      <c r="G56" s="32">
        <f t="shared" si="0"/>
        <v>130000</v>
      </c>
      <c r="H56" s="37">
        <f t="shared" si="1"/>
        <v>130000</v>
      </c>
      <c r="I56" s="33">
        <f t="shared" si="2"/>
        <v>132500</v>
      </c>
      <c r="J56" s="32">
        <f t="shared" si="3"/>
        <v>132476.41</v>
      </c>
      <c r="K56" s="32">
        <f t="shared" si="4"/>
        <v>132452.82999999999</v>
      </c>
      <c r="L56" s="32">
        <f t="shared" si="5"/>
        <v>132500</v>
      </c>
      <c r="M56" s="32">
        <f t="shared" si="6"/>
        <v>1281.9787050285445</v>
      </c>
      <c r="N56" s="34">
        <f t="shared" si="7"/>
        <v>9.6753109813475062E-3</v>
      </c>
      <c r="O56" s="35">
        <f t="shared" si="8"/>
        <v>130000</v>
      </c>
      <c r="P56" s="36" t="s">
        <v>254</v>
      </c>
    </row>
    <row r="57" spans="1:16">
      <c r="A57" s="8" t="s">
        <v>114</v>
      </c>
      <c r="B57" s="9" t="s">
        <v>115</v>
      </c>
      <c r="C57" s="10" t="s">
        <v>7</v>
      </c>
      <c r="D57" s="3">
        <v>1</v>
      </c>
      <c r="E57" s="11">
        <v>98000</v>
      </c>
      <c r="F57" s="11">
        <v>95000</v>
      </c>
      <c r="G57" s="32">
        <f t="shared" si="0"/>
        <v>95000</v>
      </c>
      <c r="H57" s="37">
        <f t="shared" si="1"/>
        <v>95000</v>
      </c>
      <c r="I57" s="33">
        <f t="shared" si="2"/>
        <v>96500</v>
      </c>
      <c r="J57" s="32">
        <f t="shared" si="3"/>
        <v>96488.34</v>
      </c>
      <c r="K57" s="32">
        <f t="shared" si="4"/>
        <v>96476.68</v>
      </c>
      <c r="L57" s="32">
        <f t="shared" si="5"/>
        <v>96500</v>
      </c>
      <c r="M57" s="32">
        <f t="shared" si="6"/>
        <v>770.12931960807589</v>
      </c>
      <c r="N57" s="34">
        <f t="shared" si="7"/>
        <v>7.9806147109645169E-3</v>
      </c>
      <c r="O57" s="35">
        <f t="shared" si="8"/>
        <v>95000</v>
      </c>
      <c r="P57" s="36" t="s">
        <v>254</v>
      </c>
    </row>
    <row r="58" spans="1:16" ht="25">
      <c r="A58" s="8" t="s">
        <v>116</v>
      </c>
      <c r="B58" s="9" t="s">
        <v>117</v>
      </c>
      <c r="C58" s="10" t="s">
        <v>7</v>
      </c>
      <c r="D58" s="3">
        <v>1</v>
      </c>
      <c r="E58" s="11">
        <v>185000</v>
      </c>
      <c r="F58" s="11">
        <v>185000</v>
      </c>
      <c r="G58" s="32">
        <f t="shared" si="0"/>
        <v>185000</v>
      </c>
      <c r="H58" s="37">
        <f t="shared" si="1"/>
        <v>185000</v>
      </c>
      <c r="I58" s="33">
        <f t="shared" si="2"/>
        <v>185000</v>
      </c>
      <c r="J58" s="32">
        <f t="shared" si="3"/>
        <v>185000</v>
      </c>
      <c r="K58" s="32">
        <f t="shared" si="4"/>
        <v>185000</v>
      </c>
      <c r="L58" s="32">
        <f t="shared" si="5"/>
        <v>185000</v>
      </c>
      <c r="M58" s="32">
        <f t="shared" si="6"/>
        <v>0</v>
      </c>
      <c r="N58" s="34">
        <f t="shared" si="7"/>
        <v>0</v>
      </c>
      <c r="O58" s="35">
        <f t="shared" si="8"/>
        <v>185000</v>
      </c>
      <c r="P58" s="36" t="s">
        <v>254</v>
      </c>
    </row>
    <row r="59" spans="1:16" ht="37.5">
      <c r="A59" s="8" t="s">
        <v>118</v>
      </c>
      <c r="B59" s="9" t="s">
        <v>119</v>
      </c>
      <c r="C59" s="10" t="s">
        <v>7</v>
      </c>
      <c r="D59" s="3">
        <v>1</v>
      </c>
      <c r="E59" s="11">
        <v>350000</v>
      </c>
      <c r="F59" s="11">
        <v>380000</v>
      </c>
      <c r="G59" s="32">
        <f t="shared" si="0"/>
        <v>350000</v>
      </c>
      <c r="H59" s="37">
        <f t="shared" si="1"/>
        <v>380000</v>
      </c>
      <c r="I59" s="33">
        <f t="shared" si="2"/>
        <v>365000</v>
      </c>
      <c r="J59" s="32">
        <f t="shared" si="3"/>
        <v>364691.65</v>
      </c>
      <c r="K59" s="32">
        <f t="shared" si="4"/>
        <v>364383.56</v>
      </c>
      <c r="L59" s="32">
        <f t="shared" si="5"/>
        <v>365000</v>
      </c>
      <c r="M59" s="32">
        <f t="shared" si="6"/>
        <v>9490.3375974944465</v>
      </c>
      <c r="N59" s="34">
        <f t="shared" si="7"/>
        <v>2.6000924924642319E-2</v>
      </c>
      <c r="O59" s="35">
        <f t="shared" si="8"/>
        <v>350000</v>
      </c>
      <c r="P59" s="36" t="s">
        <v>254</v>
      </c>
    </row>
    <row r="60" spans="1:16">
      <c r="A60" s="8" t="s">
        <v>120</v>
      </c>
      <c r="B60" s="9" t="s">
        <v>121</v>
      </c>
      <c r="C60" s="10" t="s">
        <v>83</v>
      </c>
      <c r="D60" s="3">
        <v>1</v>
      </c>
      <c r="E60" s="11">
        <v>85000</v>
      </c>
      <c r="F60" s="11">
        <v>80000</v>
      </c>
      <c r="G60" s="32">
        <f t="shared" si="0"/>
        <v>80000</v>
      </c>
      <c r="H60" s="37">
        <f t="shared" si="1"/>
        <v>80000</v>
      </c>
      <c r="I60" s="33">
        <f t="shared" si="2"/>
        <v>82500</v>
      </c>
      <c r="J60" s="32">
        <f t="shared" si="3"/>
        <v>82462.11</v>
      </c>
      <c r="K60" s="32">
        <f t="shared" si="4"/>
        <v>82424.240000000005</v>
      </c>
      <c r="L60" s="32">
        <f t="shared" si="5"/>
        <v>82500</v>
      </c>
      <c r="M60" s="32">
        <f t="shared" si="6"/>
        <v>1276.6314406241145</v>
      </c>
      <c r="N60" s="34">
        <f t="shared" si="7"/>
        <v>1.5474320492413509E-2</v>
      </c>
      <c r="O60" s="35">
        <f t="shared" si="8"/>
        <v>80000</v>
      </c>
      <c r="P60" s="36" t="s">
        <v>254</v>
      </c>
    </row>
    <row r="61" spans="1:16" ht="25">
      <c r="A61" s="8" t="s">
        <v>122</v>
      </c>
      <c r="B61" s="9" t="s">
        <v>123</v>
      </c>
      <c r="C61" s="10" t="s">
        <v>7</v>
      </c>
      <c r="D61" s="3">
        <v>1</v>
      </c>
      <c r="E61" s="11">
        <v>128000</v>
      </c>
      <c r="F61" s="11">
        <v>125000</v>
      </c>
      <c r="G61" s="32">
        <f t="shared" si="0"/>
        <v>125000</v>
      </c>
      <c r="H61" s="37">
        <f t="shared" si="1"/>
        <v>125000</v>
      </c>
      <c r="I61" s="33">
        <f t="shared" si="2"/>
        <v>126500</v>
      </c>
      <c r="J61" s="32">
        <f t="shared" si="3"/>
        <v>126491.11</v>
      </c>
      <c r="K61" s="32">
        <f t="shared" si="4"/>
        <v>126482.21</v>
      </c>
      <c r="L61" s="32">
        <f t="shared" si="5"/>
        <v>126500</v>
      </c>
      <c r="M61" s="32">
        <f t="shared" si="6"/>
        <v>771.18050794004637</v>
      </c>
      <c r="N61" s="34">
        <f t="shared" si="7"/>
        <v>6.0962886003165717E-3</v>
      </c>
      <c r="O61" s="35">
        <f t="shared" si="8"/>
        <v>125000</v>
      </c>
      <c r="P61" s="36" t="s">
        <v>254</v>
      </c>
    </row>
    <row r="62" spans="1:16">
      <c r="A62" s="8" t="s">
        <v>124</v>
      </c>
      <c r="B62" s="9" t="s">
        <v>125</v>
      </c>
      <c r="C62" s="10" t="s">
        <v>7</v>
      </c>
      <c r="D62" s="3">
        <v>1</v>
      </c>
      <c r="E62" s="11">
        <v>280000</v>
      </c>
      <c r="F62" s="11">
        <v>295000</v>
      </c>
      <c r="G62" s="32">
        <f t="shared" si="0"/>
        <v>280000</v>
      </c>
      <c r="H62" s="37">
        <f t="shared" si="1"/>
        <v>295000</v>
      </c>
      <c r="I62" s="33">
        <f t="shared" si="2"/>
        <v>287500</v>
      </c>
      <c r="J62" s="32">
        <f t="shared" si="3"/>
        <v>287402.15999999997</v>
      </c>
      <c r="K62" s="32">
        <f t="shared" si="4"/>
        <v>287304.34999999998</v>
      </c>
      <c r="L62" s="32">
        <f t="shared" si="5"/>
        <v>287500</v>
      </c>
      <c r="M62" s="32">
        <f t="shared" si="6"/>
        <v>4744.1225853628621</v>
      </c>
      <c r="N62" s="34">
        <f t="shared" si="7"/>
        <v>1.6501295949088217E-2</v>
      </c>
      <c r="O62" s="35">
        <f t="shared" si="8"/>
        <v>280000</v>
      </c>
      <c r="P62" s="36" t="s">
        <v>254</v>
      </c>
    </row>
    <row r="63" spans="1:16" ht="37.5">
      <c r="A63" s="8" t="s">
        <v>126</v>
      </c>
      <c r="B63" s="9" t="s">
        <v>127</v>
      </c>
      <c r="C63" s="10" t="s">
        <v>7</v>
      </c>
      <c r="D63" s="3">
        <v>1</v>
      </c>
      <c r="E63" s="11">
        <v>780000</v>
      </c>
      <c r="F63" s="11">
        <v>800000</v>
      </c>
      <c r="G63" s="32">
        <f t="shared" si="0"/>
        <v>780000</v>
      </c>
      <c r="H63" s="37">
        <f t="shared" si="1"/>
        <v>800000</v>
      </c>
      <c r="I63" s="33">
        <f t="shared" si="2"/>
        <v>790000</v>
      </c>
      <c r="J63" s="32">
        <f t="shared" si="3"/>
        <v>789936.71</v>
      </c>
      <c r="K63" s="32">
        <f t="shared" si="4"/>
        <v>789873.42</v>
      </c>
      <c r="L63" s="32">
        <f t="shared" si="5"/>
        <v>790000</v>
      </c>
      <c r="M63" s="32">
        <f t="shared" si="6"/>
        <v>6324.7769871253167</v>
      </c>
      <c r="N63" s="34">
        <f t="shared" si="7"/>
        <v>8.0060468191459708E-3</v>
      </c>
      <c r="O63" s="35">
        <f t="shared" si="8"/>
        <v>780000</v>
      </c>
      <c r="P63" s="36" t="s">
        <v>254</v>
      </c>
    </row>
    <row r="64" spans="1:16">
      <c r="A64" s="8" t="s">
        <v>128</v>
      </c>
      <c r="B64" s="17" t="s">
        <v>129</v>
      </c>
      <c r="C64" s="10" t="s">
        <v>7</v>
      </c>
      <c r="D64" s="3">
        <v>1</v>
      </c>
      <c r="E64" s="11">
        <v>165000</v>
      </c>
      <c r="F64" s="11">
        <v>180000</v>
      </c>
      <c r="G64" s="32">
        <f t="shared" si="0"/>
        <v>165000</v>
      </c>
      <c r="H64" s="37">
        <f t="shared" si="1"/>
        <v>180000</v>
      </c>
      <c r="I64" s="33">
        <f t="shared" si="2"/>
        <v>172500</v>
      </c>
      <c r="J64" s="32">
        <f t="shared" si="3"/>
        <v>172336.88</v>
      </c>
      <c r="K64" s="32">
        <f t="shared" si="4"/>
        <v>172173.91</v>
      </c>
      <c r="L64" s="32">
        <f t="shared" si="5"/>
        <v>172500</v>
      </c>
      <c r="M64" s="32">
        <f t="shared" si="6"/>
        <v>4745.3778581931701</v>
      </c>
      <c r="N64" s="34">
        <f t="shared" si="7"/>
        <v>2.7509436859090842E-2</v>
      </c>
      <c r="O64" s="35">
        <f t="shared" si="8"/>
        <v>165000</v>
      </c>
      <c r="P64" s="36" t="s">
        <v>254</v>
      </c>
    </row>
    <row r="65" spans="1:16" ht="25">
      <c r="A65" s="8" t="s">
        <v>130</v>
      </c>
      <c r="B65" s="9" t="s">
        <v>131</v>
      </c>
      <c r="C65" s="10" t="s">
        <v>7</v>
      </c>
      <c r="D65" s="3">
        <v>1</v>
      </c>
      <c r="E65" s="11">
        <v>95000</v>
      </c>
      <c r="F65" s="11">
        <v>95000</v>
      </c>
      <c r="G65" s="32">
        <f t="shared" si="0"/>
        <v>95000</v>
      </c>
      <c r="H65" s="37">
        <f t="shared" si="1"/>
        <v>95000</v>
      </c>
      <c r="I65" s="33">
        <f t="shared" si="2"/>
        <v>95000</v>
      </c>
      <c r="J65" s="32">
        <f t="shared" si="3"/>
        <v>95000</v>
      </c>
      <c r="K65" s="32">
        <f t="shared" si="4"/>
        <v>95000</v>
      </c>
      <c r="L65" s="32">
        <f t="shared" si="5"/>
        <v>95000</v>
      </c>
      <c r="M65" s="32">
        <f t="shared" si="6"/>
        <v>0</v>
      </c>
      <c r="N65" s="34">
        <f t="shared" si="7"/>
        <v>0</v>
      </c>
      <c r="O65" s="35">
        <f t="shared" si="8"/>
        <v>95000</v>
      </c>
      <c r="P65" s="36" t="s">
        <v>254</v>
      </c>
    </row>
    <row r="66" spans="1:16">
      <c r="A66" s="8" t="s">
        <v>132</v>
      </c>
      <c r="B66" s="9" t="s">
        <v>133</v>
      </c>
      <c r="C66" s="10" t="s">
        <v>7</v>
      </c>
      <c r="D66" s="3">
        <v>1</v>
      </c>
      <c r="E66" s="11">
        <v>145000</v>
      </c>
      <c r="F66" s="11">
        <v>145000</v>
      </c>
      <c r="G66" s="32">
        <f t="shared" si="0"/>
        <v>145000</v>
      </c>
      <c r="H66" s="37">
        <f t="shared" si="1"/>
        <v>145000</v>
      </c>
      <c r="I66" s="33">
        <f t="shared" si="2"/>
        <v>145000</v>
      </c>
      <c r="J66" s="32">
        <f t="shared" si="3"/>
        <v>145000</v>
      </c>
      <c r="K66" s="32">
        <f t="shared" si="4"/>
        <v>145000</v>
      </c>
      <c r="L66" s="32">
        <f t="shared" si="5"/>
        <v>145000</v>
      </c>
      <c r="M66" s="32">
        <f t="shared" si="6"/>
        <v>0</v>
      </c>
      <c r="N66" s="34">
        <f t="shared" si="7"/>
        <v>0</v>
      </c>
      <c r="O66" s="35">
        <f t="shared" si="8"/>
        <v>145000</v>
      </c>
      <c r="P66" s="36" t="s">
        <v>254</v>
      </c>
    </row>
    <row r="67" spans="1:16">
      <c r="A67" s="8" t="s">
        <v>134</v>
      </c>
      <c r="B67" s="17" t="s">
        <v>135</v>
      </c>
      <c r="C67" s="10" t="s">
        <v>7</v>
      </c>
      <c r="D67" s="3">
        <v>1</v>
      </c>
      <c r="E67" s="11">
        <v>152000</v>
      </c>
      <c r="F67" s="11">
        <v>145000</v>
      </c>
      <c r="G67" s="32">
        <f t="shared" si="0"/>
        <v>145000</v>
      </c>
      <c r="H67" s="37">
        <f t="shared" si="1"/>
        <v>145000</v>
      </c>
      <c r="I67" s="33">
        <f t="shared" si="2"/>
        <v>148500</v>
      </c>
      <c r="J67" s="32">
        <f t="shared" si="3"/>
        <v>148458.75</v>
      </c>
      <c r="K67" s="32">
        <f t="shared" si="4"/>
        <v>148417.51</v>
      </c>
      <c r="L67" s="32">
        <f t="shared" si="5"/>
        <v>148500</v>
      </c>
      <c r="M67" s="32">
        <f t="shared" si="6"/>
        <v>1791.678592716898</v>
      </c>
      <c r="N67" s="34">
        <f t="shared" si="7"/>
        <v>1.2065175708531301E-2</v>
      </c>
      <c r="O67" s="35">
        <f t="shared" si="8"/>
        <v>145000</v>
      </c>
      <c r="P67" s="36" t="s">
        <v>254</v>
      </c>
    </row>
    <row r="68" spans="1:16" ht="37.5">
      <c r="A68" s="8" t="s">
        <v>136</v>
      </c>
      <c r="B68" s="9" t="s">
        <v>137</v>
      </c>
      <c r="C68" s="10" t="s">
        <v>7</v>
      </c>
      <c r="D68" s="3">
        <v>1</v>
      </c>
      <c r="E68" s="11">
        <v>185000</v>
      </c>
      <c r="F68" s="11">
        <v>180000</v>
      </c>
      <c r="G68" s="32">
        <f t="shared" si="0"/>
        <v>180000</v>
      </c>
      <c r="H68" s="37">
        <f t="shared" si="1"/>
        <v>180000</v>
      </c>
      <c r="I68" s="33">
        <f t="shared" si="2"/>
        <v>182500</v>
      </c>
      <c r="J68" s="32">
        <f t="shared" si="3"/>
        <v>182482.88</v>
      </c>
      <c r="K68" s="32">
        <f t="shared" si="4"/>
        <v>182465.75</v>
      </c>
      <c r="L68" s="32">
        <f t="shared" si="5"/>
        <v>182500</v>
      </c>
      <c r="M68" s="32">
        <f t="shared" si="6"/>
        <v>1284.4253976584243</v>
      </c>
      <c r="N68" s="34">
        <f t="shared" si="7"/>
        <v>7.0379473844297226E-3</v>
      </c>
      <c r="O68" s="35">
        <f t="shared" si="8"/>
        <v>180000</v>
      </c>
      <c r="P68" s="36" t="s">
        <v>254</v>
      </c>
    </row>
    <row r="69" spans="1:16">
      <c r="A69" s="8" t="s">
        <v>138</v>
      </c>
      <c r="B69" s="17" t="s">
        <v>139</v>
      </c>
      <c r="C69" s="10" t="s">
        <v>7</v>
      </c>
      <c r="D69" s="3">
        <v>1</v>
      </c>
      <c r="E69" s="11">
        <v>160000</v>
      </c>
      <c r="F69" s="11">
        <v>162000</v>
      </c>
      <c r="G69" s="32">
        <f t="shared" ref="G69:G120" si="9">+ROUND(MIN(E69,F69),2)</f>
        <v>160000</v>
      </c>
      <c r="H69" s="37">
        <f t="shared" ref="H69:H120" si="10">+ROUND(MAX(F69,G69),2)</f>
        <v>162000</v>
      </c>
      <c r="I69" s="33">
        <f t="shared" ref="I69:I120" si="11">+ROUND(MEDIAN(E69,F69),2)</f>
        <v>161000</v>
      </c>
      <c r="J69" s="32">
        <f t="shared" ref="J69:J120" si="12">+ROUND(GEOMEAN(E69,F69),2)</f>
        <v>160996.89000000001</v>
      </c>
      <c r="K69" s="32">
        <f t="shared" ref="K69:K120" si="13">+ROUND(HARMEAN(E69,F69),2)</f>
        <v>160993.79</v>
      </c>
      <c r="L69" s="32">
        <f t="shared" ref="L69:L120" si="14">+ROUND(AVERAGE(E69,F69),2)</f>
        <v>161000</v>
      </c>
      <c r="M69" s="32">
        <f t="shared" ref="M69:M120" si="15">+STDEV(G69:L69)</f>
        <v>632.46086979880954</v>
      </c>
      <c r="N69" s="34">
        <f t="shared" ref="N69:N120" si="16">+M69/L69*100%</f>
        <v>3.9283283838435377E-3</v>
      </c>
      <c r="O69" s="35">
        <f t="shared" ref="O69:O120" si="17">G69</f>
        <v>160000</v>
      </c>
      <c r="P69" s="36" t="s">
        <v>254</v>
      </c>
    </row>
    <row r="70" spans="1:16">
      <c r="A70" s="8" t="s">
        <v>140</v>
      </c>
      <c r="B70" s="13" t="s">
        <v>141</v>
      </c>
      <c r="C70" s="10" t="s">
        <v>7</v>
      </c>
      <c r="D70" s="3">
        <v>1</v>
      </c>
      <c r="E70" s="11">
        <v>160000</v>
      </c>
      <c r="F70" s="11">
        <v>165000</v>
      </c>
      <c r="G70" s="32">
        <f t="shared" si="9"/>
        <v>160000</v>
      </c>
      <c r="H70" s="37">
        <f t="shared" si="10"/>
        <v>165000</v>
      </c>
      <c r="I70" s="33">
        <f t="shared" si="11"/>
        <v>162500</v>
      </c>
      <c r="J70" s="32">
        <f t="shared" si="12"/>
        <v>162480.76999999999</v>
      </c>
      <c r="K70" s="32">
        <f t="shared" si="13"/>
        <v>162461.54</v>
      </c>
      <c r="L70" s="32">
        <f t="shared" si="14"/>
        <v>162500</v>
      </c>
      <c r="M70" s="32">
        <f t="shared" si="15"/>
        <v>1581.2206851132451</v>
      </c>
      <c r="N70" s="34">
        <f t="shared" si="16"/>
        <v>9.7305888314661235E-3</v>
      </c>
      <c r="O70" s="35">
        <f t="shared" si="17"/>
        <v>160000</v>
      </c>
      <c r="P70" s="36" t="s">
        <v>254</v>
      </c>
    </row>
    <row r="71" spans="1:16">
      <c r="A71" s="8" t="s">
        <v>142</v>
      </c>
      <c r="B71" s="13" t="s">
        <v>143</v>
      </c>
      <c r="C71" s="10" t="s">
        <v>7</v>
      </c>
      <c r="D71" s="3">
        <v>1</v>
      </c>
      <c r="E71" s="11">
        <v>38000</v>
      </c>
      <c r="F71" s="11">
        <v>40000</v>
      </c>
      <c r="G71" s="32">
        <f t="shared" si="9"/>
        <v>38000</v>
      </c>
      <c r="H71" s="37">
        <f t="shared" si="10"/>
        <v>40000</v>
      </c>
      <c r="I71" s="33">
        <f t="shared" si="11"/>
        <v>39000</v>
      </c>
      <c r="J71" s="32">
        <f t="shared" si="12"/>
        <v>38987.18</v>
      </c>
      <c r="K71" s="32">
        <f t="shared" si="13"/>
        <v>38974.36</v>
      </c>
      <c r="L71" s="32">
        <f t="shared" si="14"/>
        <v>39000</v>
      </c>
      <c r="M71" s="32">
        <f t="shared" si="15"/>
        <v>632.54647788126999</v>
      </c>
      <c r="N71" s="34">
        <f t="shared" si="16"/>
        <v>1.6219140458494104E-2</v>
      </c>
      <c r="O71" s="35">
        <f t="shared" si="17"/>
        <v>38000</v>
      </c>
      <c r="P71" s="36" t="s">
        <v>254</v>
      </c>
    </row>
    <row r="72" spans="1:16">
      <c r="A72" s="8" t="s">
        <v>144</v>
      </c>
      <c r="B72" s="13" t="s">
        <v>145</v>
      </c>
      <c r="C72" s="10" t="s">
        <v>7</v>
      </c>
      <c r="D72" s="3">
        <v>1</v>
      </c>
      <c r="E72" s="11">
        <v>142000</v>
      </c>
      <c r="F72" s="11">
        <v>145000</v>
      </c>
      <c r="G72" s="32">
        <f t="shared" si="9"/>
        <v>142000</v>
      </c>
      <c r="H72" s="37">
        <f t="shared" si="10"/>
        <v>145000</v>
      </c>
      <c r="I72" s="33">
        <f t="shared" si="11"/>
        <v>143500</v>
      </c>
      <c r="J72" s="32">
        <f t="shared" si="12"/>
        <v>143492.16</v>
      </c>
      <c r="K72" s="32">
        <f t="shared" si="13"/>
        <v>143484.32</v>
      </c>
      <c r="L72" s="32">
        <f t="shared" si="14"/>
        <v>143500</v>
      </c>
      <c r="M72" s="32">
        <f t="shared" si="15"/>
        <v>948.70597443043414</v>
      </c>
      <c r="N72" s="34">
        <f t="shared" si="16"/>
        <v>6.6111914594455343E-3</v>
      </c>
      <c r="O72" s="35">
        <f t="shared" si="17"/>
        <v>142000</v>
      </c>
      <c r="P72" s="36" t="s">
        <v>254</v>
      </c>
    </row>
    <row r="73" spans="1:16">
      <c r="A73" s="8" t="s">
        <v>146</v>
      </c>
      <c r="B73" s="13" t="s">
        <v>147</v>
      </c>
      <c r="C73" s="10" t="s">
        <v>7</v>
      </c>
      <c r="D73" s="3">
        <v>1</v>
      </c>
      <c r="E73" s="11">
        <v>135000</v>
      </c>
      <c r="F73" s="11">
        <v>130000</v>
      </c>
      <c r="G73" s="32">
        <f t="shared" si="9"/>
        <v>130000</v>
      </c>
      <c r="H73" s="37">
        <f t="shared" si="10"/>
        <v>130000</v>
      </c>
      <c r="I73" s="33">
        <f t="shared" si="11"/>
        <v>132500</v>
      </c>
      <c r="J73" s="32">
        <f t="shared" si="12"/>
        <v>132476.41</v>
      </c>
      <c r="K73" s="32">
        <f t="shared" si="13"/>
        <v>132452.82999999999</v>
      </c>
      <c r="L73" s="32">
        <f t="shared" si="14"/>
        <v>132500</v>
      </c>
      <c r="M73" s="32">
        <f t="shared" si="15"/>
        <v>1281.9787050285445</v>
      </c>
      <c r="N73" s="34">
        <f t="shared" si="16"/>
        <v>9.6753109813475062E-3</v>
      </c>
      <c r="O73" s="35">
        <f t="shared" si="17"/>
        <v>130000</v>
      </c>
      <c r="P73" s="36" t="s">
        <v>254</v>
      </c>
    </row>
    <row r="74" spans="1:16">
      <c r="A74" s="8" t="s">
        <v>148</v>
      </c>
      <c r="B74" s="13" t="s">
        <v>149</v>
      </c>
      <c r="C74" s="10" t="s">
        <v>7</v>
      </c>
      <c r="D74" s="3">
        <v>1</v>
      </c>
      <c r="E74" s="11">
        <v>90000</v>
      </c>
      <c r="F74" s="11">
        <v>85000</v>
      </c>
      <c r="G74" s="32">
        <f t="shared" si="9"/>
        <v>85000</v>
      </c>
      <c r="H74" s="37">
        <f t="shared" si="10"/>
        <v>85000</v>
      </c>
      <c r="I74" s="33">
        <f t="shared" si="11"/>
        <v>87500</v>
      </c>
      <c r="J74" s="32">
        <f t="shared" si="12"/>
        <v>87464.28</v>
      </c>
      <c r="K74" s="32">
        <f t="shared" si="13"/>
        <v>87428.57</v>
      </c>
      <c r="L74" s="32">
        <f t="shared" si="14"/>
        <v>87500</v>
      </c>
      <c r="M74" s="32">
        <f t="shared" si="15"/>
        <v>1277.4360761214898</v>
      </c>
      <c r="N74" s="34">
        <f t="shared" si="16"/>
        <v>1.4599269441388455E-2</v>
      </c>
      <c r="O74" s="35">
        <f t="shared" si="17"/>
        <v>85000</v>
      </c>
      <c r="P74" s="36" t="s">
        <v>254</v>
      </c>
    </row>
    <row r="75" spans="1:16">
      <c r="A75" s="8" t="s">
        <v>150</v>
      </c>
      <c r="B75" s="13" t="s">
        <v>151</v>
      </c>
      <c r="C75" s="10" t="s">
        <v>7</v>
      </c>
      <c r="D75" s="3">
        <v>1</v>
      </c>
      <c r="E75" s="11">
        <v>105000</v>
      </c>
      <c r="F75" s="11">
        <v>100000</v>
      </c>
      <c r="G75" s="32">
        <f t="shared" si="9"/>
        <v>100000</v>
      </c>
      <c r="H75" s="37">
        <f t="shared" si="10"/>
        <v>100000</v>
      </c>
      <c r="I75" s="33">
        <f t="shared" si="11"/>
        <v>102500</v>
      </c>
      <c r="J75" s="32">
        <f t="shared" si="12"/>
        <v>102469.51</v>
      </c>
      <c r="K75" s="32">
        <f t="shared" si="13"/>
        <v>102439.02</v>
      </c>
      <c r="L75" s="32">
        <f t="shared" si="14"/>
        <v>102500</v>
      </c>
      <c r="M75" s="32">
        <f t="shared" si="15"/>
        <v>1279.3855614069851</v>
      </c>
      <c r="N75" s="34">
        <f t="shared" si="16"/>
        <v>1.2481810355190099E-2</v>
      </c>
      <c r="O75" s="35">
        <f t="shared" si="17"/>
        <v>100000</v>
      </c>
      <c r="P75" s="36" t="s">
        <v>254</v>
      </c>
    </row>
    <row r="76" spans="1:16">
      <c r="A76" s="8" t="s">
        <v>152</v>
      </c>
      <c r="B76" s="13" t="s">
        <v>153</v>
      </c>
      <c r="C76" s="10" t="s">
        <v>7</v>
      </c>
      <c r="D76" s="3">
        <v>1</v>
      </c>
      <c r="E76" s="11">
        <v>140000</v>
      </c>
      <c r="F76" s="11">
        <v>135000</v>
      </c>
      <c r="G76" s="32">
        <f t="shared" si="9"/>
        <v>135000</v>
      </c>
      <c r="H76" s="37">
        <f t="shared" si="10"/>
        <v>135000</v>
      </c>
      <c r="I76" s="33">
        <f t="shared" si="11"/>
        <v>137500</v>
      </c>
      <c r="J76" s="32">
        <f t="shared" si="12"/>
        <v>137477.26999999999</v>
      </c>
      <c r="K76" s="32">
        <f t="shared" si="13"/>
        <v>137454.54999999999</v>
      </c>
      <c r="L76" s="32">
        <f t="shared" si="14"/>
        <v>137500</v>
      </c>
      <c r="M76" s="32">
        <f t="shared" si="15"/>
        <v>1282.3032093333695</v>
      </c>
      <c r="N76" s="34">
        <f t="shared" si="16"/>
        <v>9.3258415224245061E-3</v>
      </c>
      <c r="O76" s="35">
        <f t="shared" si="17"/>
        <v>135000</v>
      </c>
      <c r="P76" s="36" t="s">
        <v>254</v>
      </c>
    </row>
    <row r="77" spans="1:16" ht="25">
      <c r="A77" s="8" t="s">
        <v>154</v>
      </c>
      <c r="B77" s="13" t="s">
        <v>155</v>
      </c>
      <c r="C77" s="10" t="s">
        <v>7</v>
      </c>
      <c r="D77" s="3">
        <v>1</v>
      </c>
      <c r="E77" s="11">
        <v>95000</v>
      </c>
      <c r="F77" s="11">
        <v>95000</v>
      </c>
      <c r="G77" s="32">
        <f t="shared" si="9"/>
        <v>95000</v>
      </c>
      <c r="H77" s="37">
        <f t="shared" si="10"/>
        <v>95000</v>
      </c>
      <c r="I77" s="33">
        <f t="shared" si="11"/>
        <v>95000</v>
      </c>
      <c r="J77" s="32">
        <f t="shared" si="12"/>
        <v>95000</v>
      </c>
      <c r="K77" s="32">
        <f t="shared" si="13"/>
        <v>95000</v>
      </c>
      <c r="L77" s="32">
        <f t="shared" si="14"/>
        <v>95000</v>
      </c>
      <c r="M77" s="32">
        <f t="shared" si="15"/>
        <v>0</v>
      </c>
      <c r="N77" s="34">
        <f t="shared" si="16"/>
        <v>0</v>
      </c>
      <c r="O77" s="35">
        <f t="shared" si="17"/>
        <v>95000</v>
      </c>
      <c r="P77" s="36" t="s">
        <v>254</v>
      </c>
    </row>
    <row r="78" spans="1:16">
      <c r="A78" s="8" t="s">
        <v>156</v>
      </c>
      <c r="B78" s="13" t="s">
        <v>157</v>
      </c>
      <c r="C78" s="10" t="s">
        <v>7</v>
      </c>
      <c r="D78" s="3">
        <v>1</v>
      </c>
      <c r="E78" s="11">
        <v>165000</v>
      </c>
      <c r="F78" s="11">
        <v>160000</v>
      </c>
      <c r="G78" s="32">
        <f t="shared" si="9"/>
        <v>160000</v>
      </c>
      <c r="H78" s="37">
        <f t="shared" si="10"/>
        <v>160000</v>
      </c>
      <c r="I78" s="33">
        <f t="shared" si="11"/>
        <v>162500</v>
      </c>
      <c r="J78" s="32">
        <f t="shared" si="12"/>
        <v>162480.76999999999</v>
      </c>
      <c r="K78" s="32">
        <f t="shared" si="13"/>
        <v>162461.54</v>
      </c>
      <c r="L78" s="32">
        <f t="shared" si="14"/>
        <v>162500</v>
      </c>
      <c r="M78" s="32">
        <f t="shared" si="15"/>
        <v>1283.6259274791335</v>
      </c>
      <c r="N78" s="34">
        <f t="shared" si="16"/>
        <v>7.8992364767946667E-3</v>
      </c>
      <c r="O78" s="35">
        <f t="shared" si="17"/>
        <v>160000</v>
      </c>
      <c r="P78" s="36" t="s">
        <v>254</v>
      </c>
    </row>
    <row r="79" spans="1:16" ht="25">
      <c r="A79" s="8" t="s">
        <v>158</v>
      </c>
      <c r="B79" s="13" t="s">
        <v>159</v>
      </c>
      <c r="C79" s="10" t="s">
        <v>7</v>
      </c>
      <c r="D79" s="3">
        <v>1</v>
      </c>
      <c r="E79" s="11">
        <v>95000</v>
      </c>
      <c r="F79" s="11">
        <v>95000</v>
      </c>
      <c r="G79" s="32">
        <f t="shared" si="9"/>
        <v>95000</v>
      </c>
      <c r="H79" s="37">
        <f t="shared" si="10"/>
        <v>95000</v>
      </c>
      <c r="I79" s="33">
        <f t="shared" si="11"/>
        <v>95000</v>
      </c>
      <c r="J79" s="32">
        <f t="shared" si="12"/>
        <v>95000</v>
      </c>
      <c r="K79" s="32">
        <f t="shared" si="13"/>
        <v>95000</v>
      </c>
      <c r="L79" s="32">
        <f t="shared" si="14"/>
        <v>95000</v>
      </c>
      <c r="M79" s="32">
        <f t="shared" si="15"/>
        <v>0</v>
      </c>
      <c r="N79" s="34">
        <f t="shared" si="16"/>
        <v>0</v>
      </c>
      <c r="O79" s="35">
        <f t="shared" si="17"/>
        <v>95000</v>
      </c>
      <c r="P79" s="36" t="s">
        <v>254</v>
      </c>
    </row>
    <row r="80" spans="1:16">
      <c r="A80" s="8" t="s">
        <v>160</v>
      </c>
      <c r="B80" s="12" t="s">
        <v>161</v>
      </c>
      <c r="C80" s="10" t="s">
        <v>7</v>
      </c>
      <c r="D80" s="3">
        <v>1</v>
      </c>
      <c r="E80" s="11">
        <v>35000</v>
      </c>
      <c r="F80" s="11">
        <v>30000</v>
      </c>
      <c r="G80" s="32">
        <f t="shared" si="9"/>
        <v>30000</v>
      </c>
      <c r="H80" s="37">
        <f t="shared" si="10"/>
        <v>30000</v>
      </c>
      <c r="I80" s="33">
        <f t="shared" si="11"/>
        <v>32500</v>
      </c>
      <c r="J80" s="32">
        <f t="shared" si="12"/>
        <v>32403.7</v>
      </c>
      <c r="K80" s="32">
        <f t="shared" si="13"/>
        <v>32307.69</v>
      </c>
      <c r="L80" s="32">
        <f t="shared" si="14"/>
        <v>32500</v>
      </c>
      <c r="M80" s="32">
        <f t="shared" si="15"/>
        <v>1255.7619894510265</v>
      </c>
      <c r="N80" s="34">
        <f t="shared" si="16"/>
        <v>3.8638830444646971E-2</v>
      </c>
      <c r="O80" s="35">
        <f t="shared" si="17"/>
        <v>30000</v>
      </c>
      <c r="P80" s="36" t="s">
        <v>254</v>
      </c>
    </row>
    <row r="81" spans="1:16" ht="25">
      <c r="A81" s="8" t="s">
        <v>162</v>
      </c>
      <c r="B81" s="18" t="s">
        <v>163</v>
      </c>
      <c r="C81" s="3" t="s">
        <v>164</v>
      </c>
      <c r="D81" s="3">
        <v>1</v>
      </c>
      <c r="E81" s="11">
        <v>820000</v>
      </c>
      <c r="F81" s="11">
        <v>800000</v>
      </c>
      <c r="G81" s="32">
        <f t="shared" si="9"/>
        <v>800000</v>
      </c>
      <c r="H81" s="37">
        <f t="shared" si="10"/>
        <v>800000</v>
      </c>
      <c r="I81" s="33">
        <f t="shared" si="11"/>
        <v>810000</v>
      </c>
      <c r="J81" s="32">
        <f t="shared" si="12"/>
        <v>809938.27</v>
      </c>
      <c r="K81" s="32">
        <f t="shared" si="13"/>
        <v>809876.54</v>
      </c>
      <c r="L81" s="32">
        <f t="shared" si="14"/>
        <v>810000</v>
      </c>
      <c r="M81" s="32">
        <f t="shared" si="15"/>
        <v>5140.2737360666633</v>
      </c>
      <c r="N81" s="34">
        <f t="shared" si="16"/>
        <v>6.3460169581069916E-3</v>
      </c>
      <c r="O81" s="35">
        <f t="shared" si="17"/>
        <v>800000</v>
      </c>
      <c r="P81" s="36" t="s">
        <v>254</v>
      </c>
    </row>
    <row r="82" spans="1:16">
      <c r="A82" s="8" t="s">
        <v>165</v>
      </c>
      <c r="B82" s="13" t="s">
        <v>166</v>
      </c>
      <c r="C82" s="19" t="s">
        <v>7</v>
      </c>
      <c r="D82" s="15">
        <v>1</v>
      </c>
      <c r="E82" s="11">
        <v>75000</v>
      </c>
      <c r="F82" s="11">
        <v>70000</v>
      </c>
      <c r="G82" s="32">
        <f t="shared" si="9"/>
        <v>70000</v>
      </c>
      <c r="H82" s="37">
        <f t="shared" si="10"/>
        <v>70000</v>
      </c>
      <c r="I82" s="33">
        <f t="shared" si="11"/>
        <v>72500</v>
      </c>
      <c r="J82" s="32">
        <f t="shared" si="12"/>
        <v>72456.88</v>
      </c>
      <c r="K82" s="32">
        <f t="shared" si="13"/>
        <v>72413.789999999994</v>
      </c>
      <c r="L82" s="32">
        <f t="shared" si="14"/>
        <v>72500</v>
      </c>
      <c r="M82" s="32">
        <f t="shared" si="15"/>
        <v>1274.6989545522763</v>
      </c>
      <c r="N82" s="34">
        <f t="shared" si="16"/>
        <v>1.7582054545548637E-2</v>
      </c>
      <c r="O82" s="35">
        <f t="shared" si="17"/>
        <v>70000</v>
      </c>
      <c r="P82" s="36" t="s">
        <v>254</v>
      </c>
    </row>
    <row r="83" spans="1:16">
      <c r="A83" s="6">
        <v>3</v>
      </c>
      <c r="B83" s="20" t="s">
        <v>167</v>
      </c>
      <c r="C83" s="6" t="s">
        <v>2</v>
      </c>
      <c r="D83" s="6" t="s">
        <v>3</v>
      </c>
      <c r="E83" s="7" t="s">
        <v>4</v>
      </c>
      <c r="F83" s="7" t="s">
        <v>4</v>
      </c>
      <c r="G83" s="32">
        <f t="shared" si="9"/>
        <v>0</v>
      </c>
      <c r="H83" s="37">
        <f t="shared" si="10"/>
        <v>0</v>
      </c>
      <c r="I83" s="33" t="e">
        <f t="shared" si="11"/>
        <v>#NUM!</v>
      </c>
      <c r="J83" s="32" t="e">
        <f t="shared" si="12"/>
        <v>#NUM!</v>
      </c>
      <c r="K83" s="32" t="e">
        <f t="shared" si="13"/>
        <v>#N/A</v>
      </c>
      <c r="L83" s="32" t="e">
        <f t="shared" si="14"/>
        <v>#DIV/0!</v>
      </c>
      <c r="M83" s="32"/>
      <c r="N83" s="34"/>
      <c r="O83" s="35"/>
      <c r="P83" s="36"/>
    </row>
    <row r="84" spans="1:16" ht="25">
      <c r="A84" s="8" t="s">
        <v>168</v>
      </c>
      <c r="B84" s="18" t="s">
        <v>169</v>
      </c>
      <c r="C84" s="3" t="s">
        <v>164</v>
      </c>
      <c r="D84" s="3">
        <v>1</v>
      </c>
      <c r="E84" s="11">
        <v>95000</v>
      </c>
      <c r="F84" s="11">
        <v>98000</v>
      </c>
      <c r="G84" s="32">
        <f t="shared" si="9"/>
        <v>95000</v>
      </c>
      <c r="H84" s="37">
        <f t="shared" si="10"/>
        <v>98000</v>
      </c>
      <c r="I84" s="33">
        <f t="shared" si="11"/>
        <v>96500</v>
      </c>
      <c r="J84" s="32">
        <f t="shared" si="12"/>
        <v>96488.34</v>
      </c>
      <c r="K84" s="32">
        <f t="shared" si="13"/>
        <v>96476.68</v>
      </c>
      <c r="L84" s="32">
        <f t="shared" si="14"/>
        <v>96500</v>
      </c>
      <c r="M84" s="32">
        <f t="shared" si="15"/>
        <v>948.73345514954849</v>
      </c>
      <c r="N84" s="34">
        <f t="shared" si="16"/>
        <v>9.8314347683891041E-3</v>
      </c>
      <c r="O84" s="35">
        <f t="shared" si="17"/>
        <v>95000</v>
      </c>
      <c r="P84" s="36" t="s">
        <v>254</v>
      </c>
    </row>
    <row r="85" spans="1:16" ht="25">
      <c r="A85" s="8" t="s">
        <v>170</v>
      </c>
      <c r="B85" s="18" t="s">
        <v>117</v>
      </c>
      <c r="C85" s="21" t="s">
        <v>7</v>
      </c>
      <c r="D85" s="3">
        <v>1</v>
      </c>
      <c r="E85" s="11">
        <v>185000</v>
      </c>
      <c r="F85" s="11">
        <v>185000</v>
      </c>
      <c r="G85" s="32">
        <f t="shared" si="9"/>
        <v>185000</v>
      </c>
      <c r="H85" s="37">
        <f t="shared" si="10"/>
        <v>185000</v>
      </c>
      <c r="I85" s="33">
        <f t="shared" si="11"/>
        <v>185000</v>
      </c>
      <c r="J85" s="32">
        <f t="shared" si="12"/>
        <v>185000</v>
      </c>
      <c r="K85" s="32">
        <f t="shared" si="13"/>
        <v>185000</v>
      </c>
      <c r="L85" s="32">
        <f t="shared" si="14"/>
        <v>185000</v>
      </c>
      <c r="M85" s="32">
        <f t="shared" si="15"/>
        <v>0</v>
      </c>
      <c r="N85" s="34">
        <f t="shared" si="16"/>
        <v>0</v>
      </c>
      <c r="O85" s="35">
        <f t="shared" si="17"/>
        <v>185000</v>
      </c>
      <c r="P85" s="36" t="s">
        <v>254</v>
      </c>
    </row>
    <row r="86" spans="1:16">
      <c r="A86" s="8" t="s">
        <v>171</v>
      </c>
      <c r="B86" s="18" t="s">
        <v>172</v>
      </c>
      <c r="C86" s="16" t="s">
        <v>7</v>
      </c>
      <c r="D86" s="3">
        <v>1</v>
      </c>
      <c r="E86" s="11">
        <v>36000</v>
      </c>
      <c r="F86" s="11">
        <v>34000</v>
      </c>
      <c r="G86" s="32">
        <f t="shared" si="9"/>
        <v>34000</v>
      </c>
      <c r="H86" s="37">
        <f t="shared" si="10"/>
        <v>34000</v>
      </c>
      <c r="I86" s="33">
        <f t="shared" si="11"/>
        <v>35000</v>
      </c>
      <c r="J86" s="32">
        <f t="shared" si="12"/>
        <v>34985.71</v>
      </c>
      <c r="K86" s="32">
        <f t="shared" si="13"/>
        <v>34971.43</v>
      </c>
      <c r="L86" s="32">
        <f t="shared" si="14"/>
        <v>35000</v>
      </c>
      <c r="M86" s="32">
        <f t="shared" si="15"/>
        <v>510.9744192683882</v>
      </c>
      <c r="N86" s="34">
        <f t="shared" si="16"/>
        <v>1.4599269121953948E-2</v>
      </c>
      <c r="O86" s="35">
        <f t="shared" si="17"/>
        <v>34000</v>
      </c>
      <c r="P86" s="36" t="s">
        <v>254</v>
      </c>
    </row>
    <row r="87" spans="1:16" ht="25">
      <c r="A87" s="8" t="s">
        <v>173</v>
      </c>
      <c r="B87" s="18" t="s">
        <v>174</v>
      </c>
      <c r="C87" s="22" t="s">
        <v>175</v>
      </c>
      <c r="D87" s="3">
        <v>1</v>
      </c>
      <c r="E87" s="11">
        <v>55000</v>
      </c>
      <c r="F87" s="11">
        <v>50000</v>
      </c>
      <c r="G87" s="32">
        <f t="shared" si="9"/>
        <v>50000</v>
      </c>
      <c r="H87" s="37">
        <f t="shared" si="10"/>
        <v>50000</v>
      </c>
      <c r="I87" s="33">
        <f t="shared" si="11"/>
        <v>52500</v>
      </c>
      <c r="J87" s="32">
        <f t="shared" si="12"/>
        <v>52440.44</v>
      </c>
      <c r="K87" s="32">
        <f t="shared" si="13"/>
        <v>52380.95</v>
      </c>
      <c r="L87" s="32">
        <f t="shared" si="14"/>
        <v>52500</v>
      </c>
      <c r="M87" s="32">
        <f t="shared" si="15"/>
        <v>1268.704329155011</v>
      </c>
      <c r="N87" s="34">
        <f t="shared" si="16"/>
        <v>2.4165796745809733E-2</v>
      </c>
      <c r="O87" s="35">
        <f t="shared" si="17"/>
        <v>50000</v>
      </c>
      <c r="P87" s="36" t="s">
        <v>254</v>
      </c>
    </row>
    <row r="88" spans="1:16" ht="37.5">
      <c r="A88" s="8" t="s">
        <v>176</v>
      </c>
      <c r="B88" s="18" t="s">
        <v>177</v>
      </c>
      <c r="C88" s="10" t="s">
        <v>164</v>
      </c>
      <c r="D88" s="3">
        <v>1</v>
      </c>
      <c r="E88" s="11">
        <v>55000</v>
      </c>
      <c r="F88" s="11">
        <v>50000</v>
      </c>
      <c r="G88" s="32">
        <f t="shared" si="9"/>
        <v>50000</v>
      </c>
      <c r="H88" s="37">
        <f t="shared" si="10"/>
        <v>50000</v>
      </c>
      <c r="I88" s="33">
        <f t="shared" si="11"/>
        <v>52500</v>
      </c>
      <c r="J88" s="32">
        <f t="shared" si="12"/>
        <v>52440.44</v>
      </c>
      <c r="K88" s="32">
        <f t="shared" si="13"/>
        <v>52380.95</v>
      </c>
      <c r="L88" s="32">
        <f t="shared" si="14"/>
        <v>52500</v>
      </c>
      <c r="M88" s="32">
        <f t="shared" si="15"/>
        <v>1268.704329155011</v>
      </c>
      <c r="N88" s="34">
        <f t="shared" si="16"/>
        <v>2.4165796745809733E-2</v>
      </c>
      <c r="O88" s="35">
        <f t="shared" si="17"/>
        <v>50000</v>
      </c>
      <c r="P88" s="36" t="s">
        <v>254</v>
      </c>
    </row>
    <row r="89" spans="1:16" ht="37.5">
      <c r="A89" s="8" t="s">
        <v>178</v>
      </c>
      <c r="B89" s="18" t="s">
        <v>179</v>
      </c>
      <c r="C89" s="23" t="s">
        <v>175</v>
      </c>
      <c r="D89" s="3">
        <v>1</v>
      </c>
      <c r="E89" s="11">
        <v>60000</v>
      </c>
      <c r="F89" s="11">
        <v>65000</v>
      </c>
      <c r="G89" s="32">
        <f t="shared" si="9"/>
        <v>60000</v>
      </c>
      <c r="H89" s="37">
        <f t="shared" si="10"/>
        <v>65000</v>
      </c>
      <c r="I89" s="33">
        <f t="shared" si="11"/>
        <v>62500</v>
      </c>
      <c r="J89" s="32">
        <f t="shared" si="12"/>
        <v>62449.98</v>
      </c>
      <c r="K89" s="32">
        <f t="shared" si="13"/>
        <v>62400</v>
      </c>
      <c r="L89" s="32">
        <f t="shared" si="14"/>
        <v>62500</v>
      </c>
      <c r="M89" s="32">
        <f t="shared" si="15"/>
        <v>1581.6921951083486</v>
      </c>
      <c r="N89" s="34">
        <f t="shared" si="16"/>
        <v>2.530707512173358E-2</v>
      </c>
      <c r="O89" s="35">
        <f t="shared" si="17"/>
        <v>60000</v>
      </c>
      <c r="P89" s="36" t="s">
        <v>254</v>
      </c>
    </row>
    <row r="90" spans="1:16" ht="25">
      <c r="A90" s="8" t="s">
        <v>180</v>
      </c>
      <c r="B90" s="18" t="s">
        <v>159</v>
      </c>
      <c r="C90" s="19" t="s">
        <v>7</v>
      </c>
      <c r="D90" s="3">
        <v>1</v>
      </c>
      <c r="E90" s="11">
        <v>50000</v>
      </c>
      <c r="F90" s="11">
        <v>45000</v>
      </c>
      <c r="G90" s="32">
        <f t="shared" si="9"/>
        <v>45000</v>
      </c>
      <c r="H90" s="37">
        <f t="shared" si="10"/>
        <v>45000</v>
      </c>
      <c r="I90" s="33">
        <f t="shared" si="11"/>
        <v>47500</v>
      </c>
      <c r="J90" s="32">
        <f t="shared" si="12"/>
        <v>47434.16</v>
      </c>
      <c r="K90" s="32">
        <f t="shared" si="13"/>
        <v>47368.42</v>
      </c>
      <c r="L90" s="32">
        <f t="shared" si="14"/>
        <v>47500</v>
      </c>
      <c r="M90" s="32">
        <f t="shared" si="15"/>
        <v>1266.4479796606993</v>
      </c>
      <c r="N90" s="34">
        <f t="shared" si="16"/>
        <v>2.6662062729698933E-2</v>
      </c>
      <c r="O90" s="35">
        <f t="shared" si="17"/>
        <v>45000</v>
      </c>
      <c r="P90" s="36" t="s">
        <v>254</v>
      </c>
    </row>
    <row r="91" spans="1:16">
      <c r="A91" s="8" t="s">
        <v>181</v>
      </c>
      <c r="B91" s="18" t="s">
        <v>182</v>
      </c>
      <c r="C91" s="19" t="s">
        <v>7</v>
      </c>
      <c r="D91" s="3">
        <v>1</v>
      </c>
      <c r="E91" s="11">
        <v>45000</v>
      </c>
      <c r="F91" s="11">
        <v>40000</v>
      </c>
      <c r="G91" s="32">
        <f t="shared" si="9"/>
        <v>40000</v>
      </c>
      <c r="H91" s="37">
        <f t="shared" si="10"/>
        <v>40000</v>
      </c>
      <c r="I91" s="33">
        <f t="shared" si="11"/>
        <v>42500</v>
      </c>
      <c r="J91" s="32">
        <f t="shared" si="12"/>
        <v>42426.41</v>
      </c>
      <c r="K91" s="32">
        <f t="shared" si="13"/>
        <v>42352.94</v>
      </c>
      <c r="L91" s="32">
        <f t="shared" si="14"/>
        <v>42500</v>
      </c>
      <c r="M91" s="32">
        <f t="shared" si="15"/>
        <v>1263.6859626729533</v>
      </c>
      <c r="N91" s="34">
        <f t="shared" si="16"/>
        <v>2.9733787357010665E-2</v>
      </c>
      <c r="O91" s="35">
        <f t="shared" si="17"/>
        <v>40000</v>
      </c>
      <c r="P91" s="36" t="s">
        <v>254</v>
      </c>
    </row>
    <row r="92" spans="1:16">
      <c r="A92" s="8" t="s">
        <v>183</v>
      </c>
      <c r="B92" s="18" t="s">
        <v>184</v>
      </c>
      <c r="C92" s="23" t="s">
        <v>185</v>
      </c>
      <c r="D92" s="3">
        <v>1</v>
      </c>
      <c r="E92" s="11">
        <v>45000</v>
      </c>
      <c r="F92" s="11">
        <v>60000</v>
      </c>
      <c r="G92" s="32">
        <f t="shared" si="9"/>
        <v>45000</v>
      </c>
      <c r="H92" s="37">
        <f t="shared" si="10"/>
        <v>60000</v>
      </c>
      <c r="I92" s="33">
        <f t="shared" si="11"/>
        <v>52500</v>
      </c>
      <c r="J92" s="32">
        <f t="shared" si="12"/>
        <v>51961.52</v>
      </c>
      <c r="K92" s="32">
        <f t="shared" si="13"/>
        <v>51428.57</v>
      </c>
      <c r="L92" s="32">
        <f t="shared" si="14"/>
        <v>52500</v>
      </c>
      <c r="M92" s="32">
        <f t="shared" si="15"/>
        <v>4764.576677676273</v>
      </c>
      <c r="N92" s="34">
        <f t="shared" si="16"/>
        <v>9.0753841479548056E-2</v>
      </c>
      <c r="O92" s="35">
        <f t="shared" si="17"/>
        <v>45000</v>
      </c>
      <c r="P92" s="36" t="s">
        <v>254</v>
      </c>
    </row>
    <row r="93" spans="1:16">
      <c r="A93" s="8" t="s">
        <v>186</v>
      </c>
      <c r="B93" s="18" t="s">
        <v>187</v>
      </c>
      <c r="C93" s="16" t="s">
        <v>7</v>
      </c>
      <c r="D93" s="3">
        <v>1</v>
      </c>
      <c r="E93" s="11">
        <v>36000</v>
      </c>
      <c r="F93" s="11">
        <v>35000</v>
      </c>
      <c r="G93" s="32">
        <f t="shared" si="9"/>
        <v>35000</v>
      </c>
      <c r="H93" s="37">
        <f t="shared" si="10"/>
        <v>35000</v>
      </c>
      <c r="I93" s="33">
        <f t="shared" si="11"/>
        <v>35500</v>
      </c>
      <c r="J93" s="32">
        <f t="shared" si="12"/>
        <v>35496.480000000003</v>
      </c>
      <c r="K93" s="32">
        <f t="shared" si="13"/>
        <v>35492.959999999999</v>
      </c>
      <c r="L93" s="32">
        <f t="shared" si="14"/>
        <v>35500</v>
      </c>
      <c r="M93" s="32">
        <f t="shared" si="15"/>
        <v>256.84886596336537</v>
      </c>
      <c r="N93" s="34">
        <f t="shared" si="16"/>
        <v>7.2351793229117004E-3</v>
      </c>
      <c r="O93" s="35">
        <f t="shared" si="17"/>
        <v>35000</v>
      </c>
      <c r="P93" s="36" t="s">
        <v>254</v>
      </c>
    </row>
    <row r="94" spans="1:16">
      <c r="A94" s="8" t="s">
        <v>188</v>
      </c>
      <c r="B94" s="18" t="s">
        <v>189</v>
      </c>
      <c r="C94" s="10" t="s">
        <v>31</v>
      </c>
      <c r="D94" s="3">
        <v>1</v>
      </c>
      <c r="E94" s="11">
        <v>1000000</v>
      </c>
      <c r="F94" s="11">
        <v>800000</v>
      </c>
      <c r="G94" s="32">
        <f t="shared" si="9"/>
        <v>800000</v>
      </c>
      <c r="H94" s="37">
        <f t="shared" si="10"/>
        <v>800000</v>
      </c>
      <c r="I94" s="33">
        <f t="shared" si="11"/>
        <v>900000</v>
      </c>
      <c r="J94" s="32">
        <f t="shared" si="12"/>
        <v>894427.19</v>
      </c>
      <c r="K94" s="32">
        <f t="shared" si="13"/>
        <v>888888.89</v>
      </c>
      <c r="L94" s="32">
        <f t="shared" si="14"/>
        <v>900000</v>
      </c>
      <c r="M94" s="32">
        <f t="shared" si="15"/>
        <v>49657.210511600693</v>
      </c>
      <c r="N94" s="34">
        <f t="shared" si="16"/>
        <v>5.5174678346222993E-2</v>
      </c>
      <c r="O94" s="35">
        <f t="shared" si="17"/>
        <v>800000</v>
      </c>
      <c r="P94" s="36" t="s">
        <v>254</v>
      </c>
    </row>
    <row r="95" spans="1:16">
      <c r="A95" s="8" t="s">
        <v>190</v>
      </c>
      <c r="B95" s="18" t="s">
        <v>191</v>
      </c>
      <c r="C95" s="10" t="s">
        <v>164</v>
      </c>
      <c r="D95" s="3">
        <v>1</v>
      </c>
      <c r="E95" s="11">
        <v>100000</v>
      </c>
      <c r="F95" s="11">
        <v>95000</v>
      </c>
      <c r="G95" s="32">
        <f t="shared" si="9"/>
        <v>95000</v>
      </c>
      <c r="H95" s="37">
        <f t="shared" si="10"/>
        <v>95000</v>
      </c>
      <c r="I95" s="33">
        <f t="shared" si="11"/>
        <v>97500</v>
      </c>
      <c r="J95" s="32">
        <f t="shared" si="12"/>
        <v>97467.94</v>
      </c>
      <c r="K95" s="32">
        <f t="shared" si="13"/>
        <v>97435.9</v>
      </c>
      <c r="L95" s="32">
        <f t="shared" si="14"/>
        <v>97500</v>
      </c>
      <c r="M95" s="32">
        <f t="shared" si="15"/>
        <v>1278.8011726613324</v>
      </c>
      <c r="N95" s="34">
        <f t="shared" si="16"/>
        <v>1.3115909463193152E-2</v>
      </c>
      <c r="O95" s="35">
        <f t="shared" si="17"/>
        <v>95000</v>
      </c>
      <c r="P95" s="36" t="s">
        <v>254</v>
      </c>
    </row>
    <row r="96" spans="1:16">
      <c r="A96" s="8" t="s">
        <v>192</v>
      </c>
      <c r="B96" s="18" t="s">
        <v>193</v>
      </c>
      <c r="C96" s="19" t="s">
        <v>194</v>
      </c>
      <c r="D96" s="3">
        <v>1</v>
      </c>
      <c r="E96" s="11">
        <v>30000</v>
      </c>
      <c r="F96" s="11">
        <v>30000</v>
      </c>
      <c r="G96" s="32">
        <f t="shared" si="9"/>
        <v>30000</v>
      </c>
      <c r="H96" s="37">
        <f t="shared" si="10"/>
        <v>30000</v>
      </c>
      <c r="I96" s="33">
        <f t="shared" si="11"/>
        <v>30000</v>
      </c>
      <c r="J96" s="32">
        <f t="shared" si="12"/>
        <v>30000</v>
      </c>
      <c r="K96" s="32">
        <f t="shared" si="13"/>
        <v>30000</v>
      </c>
      <c r="L96" s="32">
        <f t="shared" si="14"/>
        <v>30000</v>
      </c>
      <c r="M96" s="32">
        <f t="shared" si="15"/>
        <v>0</v>
      </c>
      <c r="N96" s="34">
        <f t="shared" si="16"/>
        <v>0</v>
      </c>
      <c r="O96" s="35">
        <f t="shared" si="17"/>
        <v>30000</v>
      </c>
      <c r="P96" s="36" t="s">
        <v>254</v>
      </c>
    </row>
    <row r="97" spans="1:16">
      <c r="A97" s="8" t="s">
        <v>195</v>
      </c>
      <c r="B97" s="24" t="s">
        <v>196</v>
      </c>
      <c r="C97" s="10" t="s">
        <v>164</v>
      </c>
      <c r="D97" s="3">
        <v>1</v>
      </c>
      <c r="E97" s="11">
        <v>45000</v>
      </c>
      <c r="F97" s="11">
        <v>50000</v>
      </c>
      <c r="G97" s="32">
        <f t="shared" si="9"/>
        <v>45000</v>
      </c>
      <c r="H97" s="37">
        <f t="shared" si="10"/>
        <v>50000</v>
      </c>
      <c r="I97" s="33">
        <f t="shared" si="11"/>
        <v>47500</v>
      </c>
      <c r="J97" s="32">
        <f t="shared" si="12"/>
        <v>47434.16</v>
      </c>
      <c r="K97" s="32">
        <f t="shared" si="13"/>
        <v>47368.42</v>
      </c>
      <c r="L97" s="32">
        <f t="shared" si="14"/>
        <v>47500</v>
      </c>
      <c r="M97" s="32">
        <f t="shared" si="15"/>
        <v>1582.0968634020696</v>
      </c>
      <c r="N97" s="34">
        <f t="shared" si="16"/>
        <v>3.3307302387411995E-2</v>
      </c>
      <c r="O97" s="35">
        <f t="shared" si="17"/>
        <v>45000</v>
      </c>
      <c r="P97" s="36" t="s">
        <v>254</v>
      </c>
    </row>
    <row r="98" spans="1:16" ht="25">
      <c r="A98" s="8" t="s">
        <v>197</v>
      </c>
      <c r="B98" s="24" t="s">
        <v>198</v>
      </c>
      <c r="C98" s="3" t="s">
        <v>164</v>
      </c>
      <c r="D98" s="3">
        <v>1</v>
      </c>
      <c r="E98" s="11">
        <v>65000</v>
      </c>
      <c r="F98" s="11">
        <v>70000</v>
      </c>
      <c r="G98" s="32">
        <f t="shared" si="9"/>
        <v>65000</v>
      </c>
      <c r="H98" s="37">
        <f t="shared" si="10"/>
        <v>70000</v>
      </c>
      <c r="I98" s="33">
        <f t="shared" si="11"/>
        <v>67500</v>
      </c>
      <c r="J98" s="32">
        <f t="shared" si="12"/>
        <v>67453.69</v>
      </c>
      <c r="K98" s="32">
        <f t="shared" si="13"/>
        <v>67407.41</v>
      </c>
      <c r="L98" s="32">
        <f t="shared" si="14"/>
        <v>67500</v>
      </c>
      <c r="M98" s="32">
        <f t="shared" si="15"/>
        <v>1581.6132263736288</v>
      </c>
      <c r="N98" s="34">
        <f t="shared" si="16"/>
        <v>2.3431307057387094E-2</v>
      </c>
      <c r="O98" s="35">
        <f t="shared" si="17"/>
        <v>65000</v>
      </c>
      <c r="P98" s="36" t="s">
        <v>254</v>
      </c>
    </row>
    <row r="99" spans="1:16">
      <c r="A99" s="8" t="s">
        <v>199</v>
      </c>
      <c r="B99" s="18" t="s">
        <v>200</v>
      </c>
      <c r="C99" s="3" t="s">
        <v>164</v>
      </c>
      <c r="D99" s="3">
        <v>1</v>
      </c>
      <c r="E99" s="11">
        <v>30000</v>
      </c>
      <c r="F99" s="11">
        <v>35000</v>
      </c>
      <c r="G99" s="32">
        <f t="shared" si="9"/>
        <v>30000</v>
      </c>
      <c r="H99" s="37">
        <f t="shared" si="10"/>
        <v>35000</v>
      </c>
      <c r="I99" s="33">
        <f t="shared" si="11"/>
        <v>32500</v>
      </c>
      <c r="J99" s="32">
        <f t="shared" si="12"/>
        <v>32403.7</v>
      </c>
      <c r="K99" s="32">
        <f t="shared" si="13"/>
        <v>32307.69</v>
      </c>
      <c r="L99" s="32">
        <f t="shared" si="14"/>
        <v>32500</v>
      </c>
      <c r="M99" s="32">
        <f t="shared" si="15"/>
        <v>1583.1850305054893</v>
      </c>
      <c r="N99" s="34">
        <f t="shared" si="16"/>
        <v>4.8713385554015054E-2</v>
      </c>
      <c r="O99" s="35">
        <f t="shared" si="17"/>
        <v>30000</v>
      </c>
      <c r="P99" s="36" t="s">
        <v>254</v>
      </c>
    </row>
    <row r="100" spans="1:16">
      <c r="A100" s="8" t="s">
        <v>201</v>
      </c>
      <c r="B100" s="24" t="s">
        <v>202</v>
      </c>
      <c r="C100" s="3" t="s">
        <v>164</v>
      </c>
      <c r="D100" s="3">
        <v>1</v>
      </c>
      <c r="E100" s="11">
        <v>30000</v>
      </c>
      <c r="F100" s="11">
        <v>29500</v>
      </c>
      <c r="G100" s="32">
        <f t="shared" si="9"/>
        <v>29500</v>
      </c>
      <c r="H100" s="37">
        <f t="shared" si="10"/>
        <v>29500</v>
      </c>
      <c r="I100" s="33">
        <f t="shared" si="11"/>
        <v>29750</v>
      </c>
      <c r="J100" s="32">
        <f t="shared" si="12"/>
        <v>29748.95</v>
      </c>
      <c r="K100" s="32">
        <f t="shared" si="13"/>
        <v>29747.9</v>
      </c>
      <c r="L100" s="32">
        <f t="shared" si="14"/>
        <v>29750</v>
      </c>
      <c r="M100" s="32">
        <f t="shared" si="15"/>
        <v>128.69513750203129</v>
      </c>
      <c r="N100" s="34">
        <f t="shared" si="16"/>
        <v>4.3258869748581943E-3</v>
      </c>
      <c r="O100" s="35">
        <f t="shared" si="17"/>
        <v>29500</v>
      </c>
      <c r="P100" s="36" t="s">
        <v>254</v>
      </c>
    </row>
    <row r="101" spans="1:16">
      <c r="A101" s="8" t="s">
        <v>203</v>
      </c>
      <c r="B101" s="24" t="s">
        <v>204</v>
      </c>
      <c r="C101" s="3" t="s">
        <v>205</v>
      </c>
      <c r="D101" s="3">
        <v>1</v>
      </c>
      <c r="E101" s="11">
        <v>130000</v>
      </c>
      <c r="F101" s="11">
        <v>120000</v>
      </c>
      <c r="G101" s="32">
        <f t="shared" si="9"/>
        <v>120000</v>
      </c>
      <c r="H101" s="37">
        <f t="shared" si="10"/>
        <v>120000</v>
      </c>
      <c r="I101" s="33">
        <f t="shared" si="11"/>
        <v>125000</v>
      </c>
      <c r="J101" s="32">
        <f t="shared" si="12"/>
        <v>124899.96</v>
      </c>
      <c r="K101" s="32">
        <f t="shared" si="13"/>
        <v>124800</v>
      </c>
      <c r="L101" s="32">
        <f t="shared" si="14"/>
        <v>125000</v>
      </c>
      <c r="M101" s="32">
        <f t="shared" si="15"/>
        <v>2544.3350408833094</v>
      </c>
      <c r="N101" s="34">
        <f t="shared" si="16"/>
        <v>2.0354680327066475E-2</v>
      </c>
      <c r="O101" s="35">
        <f t="shared" si="17"/>
        <v>120000</v>
      </c>
      <c r="P101" s="36" t="s">
        <v>254</v>
      </c>
    </row>
    <row r="102" spans="1:16" ht="37.5">
      <c r="A102" s="8" t="s">
        <v>206</v>
      </c>
      <c r="B102" s="24" t="s">
        <v>207</v>
      </c>
      <c r="C102" s="10" t="s">
        <v>164</v>
      </c>
      <c r="D102" s="3">
        <v>1</v>
      </c>
      <c r="E102" s="11">
        <v>85000</v>
      </c>
      <c r="F102" s="11">
        <v>85000</v>
      </c>
      <c r="G102" s="32">
        <f t="shared" si="9"/>
        <v>85000</v>
      </c>
      <c r="H102" s="37">
        <f t="shared" si="10"/>
        <v>85000</v>
      </c>
      <c r="I102" s="33">
        <f t="shared" si="11"/>
        <v>85000</v>
      </c>
      <c r="J102" s="32">
        <f t="shared" si="12"/>
        <v>85000</v>
      </c>
      <c r="K102" s="32">
        <f t="shared" si="13"/>
        <v>85000</v>
      </c>
      <c r="L102" s="32">
        <f t="shared" si="14"/>
        <v>85000</v>
      </c>
      <c r="M102" s="32">
        <f t="shared" si="15"/>
        <v>0</v>
      </c>
      <c r="N102" s="34">
        <f t="shared" si="16"/>
        <v>0</v>
      </c>
      <c r="O102" s="35">
        <f t="shared" si="17"/>
        <v>85000</v>
      </c>
      <c r="P102" s="36" t="s">
        <v>254</v>
      </c>
    </row>
    <row r="103" spans="1:16">
      <c r="A103" s="8" t="s">
        <v>208</v>
      </c>
      <c r="B103" s="13" t="s">
        <v>209</v>
      </c>
      <c r="C103" s="23" t="s">
        <v>185</v>
      </c>
      <c r="D103" s="3">
        <v>1</v>
      </c>
      <c r="E103" s="11">
        <v>2000000</v>
      </c>
      <c r="F103" s="11">
        <v>2000000</v>
      </c>
      <c r="G103" s="32">
        <f t="shared" si="9"/>
        <v>2000000</v>
      </c>
      <c r="H103" s="37">
        <f t="shared" si="10"/>
        <v>2000000</v>
      </c>
      <c r="I103" s="33">
        <f t="shared" si="11"/>
        <v>2000000</v>
      </c>
      <c r="J103" s="32">
        <f t="shared" si="12"/>
        <v>2000000</v>
      </c>
      <c r="K103" s="32">
        <f t="shared" si="13"/>
        <v>2000000</v>
      </c>
      <c r="L103" s="32">
        <f t="shared" si="14"/>
        <v>2000000</v>
      </c>
      <c r="M103" s="32">
        <f t="shared" ref="M103" si="18">+STDEV(G103:L103)</f>
        <v>0</v>
      </c>
      <c r="N103" s="34">
        <f t="shared" ref="N103" si="19">+M103/L103*100%</f>
        <v>0</v>
      </c>
      <c r="O103" s="35">
        <f t="shared" ref="O103:O105" si="20">G103</f>
        <v>2000000</v>
      </c>
      <c r="P103" s="36" t="s">
        <v>254</v>
      </c>
    </row>
    <row r="104" spans="1:16" ht="25">
      <c r="A104" s="8" t="s">
        <v>255</v>
      </c>
      <c r="B104" s="24" t="s">
        <v>257</v>
      </c>
      <c r="C104" s="10" t="s">
        <v>164</v>
      </c>
      <c r="D104" s="3">
        <v>1</v>
      </c>
      <c r="E104" s="11">
        <v>85000</v>
      </c>
      <c r="F104" s="11">
        <v>89000</v>
      </c>
      <c r="G104" s="32">
        <f t="shared" si="9"/>
        <v>85000</v>
      </c>
      <c r="H104" s="37">
        <f t="shared" si="10"/>
        <v>89000</v>
      </c>
      <c r="I104" s="33">
        <f t="shared" si="11"/>
        <v>87000</v>
      </c>
      <c r="J104" s="32">
        <f t="shared" si="12"/>
        <v>86977.01</v>
      </c>
      <c r="K104" s="32">
        <f t="shared" si="13"/>
        <v>86954.02</v>
      </c>
      <c r="L104" s="32">
        <f t="shared" si="14"/>
        <v>87000</v>
      </c>
      <c r="M104" s="32"/>
      <c r="N104" s="34"/>
      <c r="O104" s="35">
        <f t="shared" si="20"/>
        <v>85000</v>
      </c>
      <c r="P104" s="36" t="s">
        <v>254</v>
      </c>
    </row>
    <row r="105" spans="1:16" ht="25">
      <c r="A105" s="8" t="s">
        <v>256</v>
      </c>
      <c r="B105" s="13" t="s">
        <v>258</v>
      </c>
      <c r="C105" s="23" t="s">
        <v>164</v>
      </c>
      <c r="D105" s="3">
        <v>1</v>
      </c>
      <c r="E105" s="11">
        <v>89000</v>
      </c>
      <c r="F105" s="11">
        <v>98000</v>
      </c>
      <c r="G105" s="32">
        <f t="shared" si="9"/>
        <v>89000</v>
      </c>
      <c r="H105" s="37">
        <f t="shared" si="10"/>
        <v>98000</v>
      </c>
      <c r="I105" s="33">
        <f t="shared" si="11"/>
        <v>93500</v>
      </c>
      <c r="J105" s="32">
        <f t="shared" si="12"/>
        <v>93391.65</v>
      </c>
      <c r="K105" s="32">
        <f t="shared" si="13"/>
        <v>93283.42</v>
      </c>
      <c r="L105" s="32">
        <f t="shared" si="14"/>
        <v>93500</v>
      </c>
      <c r="M105" s="32"/>
      <c r="N105" s="34"/>
      <c r="O105" s="35">
        <f t="shared" si="20"/>
        <v>89000</v>
      </c>
      <c r="P105" s="36" t="s">
        <v>254</v>
      </c>
    </row>
    <row r="106" spans="1:16" ht="20.149999999999999" customHeight="1">
      <c r="A106" s="6">
        <v>4</v>
      </c>
      <c r="B106" s="6" t="s">
        <v>210</v>
      </c>
      <c r="C106" s="6" t="s">
        <v>2</v>
      </c>
      <c r="D106" s="6" t="s">
        <v>3</v>
      </c>
      <c r="E106" s="7" t="s">
        <v>4</v>
      </c>
      <c r="F106" s="7" t="s">
        <v>4</v>
      </c>
      <c r="G106" s="32">
        <f t="shared" si="9"/>
        <v>0</v>
      </c>
      <c r="H106" s="37">
        <f t="shared" si="10"/>
        <v>0</v>
      </c>
      <c r="I106" s="33" t="e">
        <f t="shared" si="11"/>
        <v>#NUM!</v>
      </c>
      <c r="J106" s="32" t="e">
        <f t="shared" si="12"/>
        <v>#NUM!</v>
      </c>
      <c r="K106" s="32" t="e">
        <f t="shared" si="13"/>
        <v>#N/A</v>
      </c>
      <c r="L106" s="32" t="e">
        <f t="shared" si="14"/>
        <v>#DIV/0!</v>
      </c>
      <c r="M106" s="32"/>
      <c r="N106" s="34"/>
      <c r="O106" s="7" t="s">
        <v>4</v>
      </c>
      <c r="P106" s="36"/>
    </row>
    <row r="107" spans="1:16" ht="26.15" customHeight="1">
      <c r="A107" s="8" t="s">
        <v>211</v>
      </c>
      <c r="B107" s="12" t="s">
        <v>212</v>
      </c>
      <c r="C107" s="23" t="s">
        <v>194</v>
      </c>
      <c r="D107" s="3">
        <v>1</v>
      </c>
      <c r="E107" s="11">
        <v>90000</v>
      </c>
      <c r="F107" s="11">
        <v>120000</v>
      </c>
      <c r="G107" s="32">
        <f t="shared" si="9"/>
        <v>90000</v>
      </c>
      <c r="H107" s="37">
        <f t="shared" si="10"/>
        <v>120000</v>
      </c>
      <c r="I107" s="33">
        <f t="shared" si="11"/>
        <v>105000</v>
      </c>
      <c r="J107" s="32">
        <f t="shared" si="12"/>
        <v>103923.05</v>
      </c>
      <c r="K107" s="32">
        <f t="shared" si="13"/>
        <v>102857.14</v>
      </c>
      <c r="L107" s="32">
        <f t="shared" si="14"/>
        <v>105000</v>
      </c>
      <c r="M107" s="32">
        <f t="shared" si="15"/>
        <v>9529.1532419491505</v>
      </c>
      <c r="N107" s="34">
        <f t="shared" si="16"/>
        <v>9.0753840399515714E-2</v>
      </c>
      <c r="O107" s="35">
        <f t="shared" si="17"/>
        <v>90000</v>
      </c>
      <c r="P107" s="36" t="s">
        <v>254</v>
      </c>
    </row>
    <row r="108" spans="1:16" ht="39" customHeight="1">
      <c r="A108" s="8" t="s">
        <v>213</v>
      </c>
      <c r="B108" s="12" t="s">
        <v>214</v>
      </c>
      <c r="C108" s="23" t="s">
        <v>194</v>
      </c>
      <c r="D108" s="3">
        <v>1</v>
      </c>
      <c r="E108" s="11">
        <v>90000</v>
      </c>
      <c r="F108" s="11">
        <v>135000</v>
      </c>
      <c r="G108" s="32">
        <f t="shared" si="9"/>
        <v>90000</v>
      </c>
      <c r="H108" s="37">
        <f t="shared" si="10"/>
        <v>135000</v>
      </c>
      <c r="I108" s="33">
        <f t="shared" si="11"/>
        <v>112500</v>
      </c>
      <c r="J108" s="32">
        <f t="shared" si="12"/>
        <v>110227.04</v>
      </c>
      <c r="K108" s="32">
        <f t="shared" si="13"/>
        <v>108000</v>
      </c>
      <c r="L108" s="32">
        <f t="shared" si="14"/>
        <v>112500</v>
      </c>
      <c r="M108" s="32">
        <f t="shared" si="15"/>
        <v>14354.587066866919</v>
      </c>
      <c r="N108" s="34">
        <f t="shared" si="16"/>
        <v>0.12759632948326149</v>
      </c>
      <c r="O108" s="35">
        <f t="shared" si="17"/>
        <v>90000</v>
      </c>
      <c r="P108" s="36" t="s">
        <v>254</v>
      </c>
    </row>
    <row r="109" spans="1:16">
      <c r="A109" s="8" t="s">
        <v>215</v>
      </c>
      <c r="B109" s="12" t="s">
        <v>216</v>
      </c>
      <c r="C109" s="23" t="s">
        <v>31</v>
      </c>
      <c r="D109" s="3">
        <v>1</v>
      </c>
      <c r="E109" s="11">
        <v>150000</v>
      </c>
      <c r="F109" s="11">
        <v>145000</v>
      </c>
      <c r="G109" s="32">
        <f t="shared" si="9"/>
        <v>145000</v>
      </c>
      <c r="H109" s="37">
        <f t="shared" si="10"/>
        <v>145000</v>
      </c>
      <c r="I109" s="33">
        <f t="shared" si="11"/>
        <v>147500</v>
      </c>
      <c r="J109" s="32">
        <f t="shared" si="12"/>
        <v>147478.81</v>
      </c>
      <c r="K109" s="32">
        <f t="shared" si="13"/>
        <v>147457.63</v>
      </c>
      <c r="L109" s="32">
        <f t="shared" si="14"/>
        <v>147500</v>
      </c>
      <c r="M109" s="32">
        <f t="shared" si="15"/>
        <v>1282.8851016933152</v>
      </c>
      <c r="N109" s="34">
        <f t="shared" si="16"/>
        <v>8.6975261131750185E-3</v>
      </c>
      <c r="O109" s="35">
        <f t="shared" si="17"/>
        <v>145000</v>
      </c>
      <c r="P109" s="36" t="s">
        <v>254</v>
      </c>
    </row>
    <row r="110" spans="1:16" ht="39" customHeight="1">
      <c r="A110" s="8" t="s">
        <v>217</v>
      </c>
      <c r="B110" s="12" t="s">
        <v>218</v>
      </c>
      <c r="C110" s="23" t="s">
        <v>164</v>
      </c>
      <c r="D110" s="3">
        <v>1</v>
      </c>
      <c r="E110" s="11">
        <v>20000</v>
      </c>
      <c r="F110" s="11">
        <v>15000</v>
      </c>
      <c r="G110" s="32">
        <f t="shared" si="9"/>
        <v>15000</v>
      </c>
      <c r="H110" s="37">
        <f t="shared" si="10"/>
        <v>15000</v>
      </c>
      <c r="I110" s="33">
        <f t="shared" si="11"/>
        <v>17500</v>
      </c>
      <c r="J110" s="32">
        <f t="shared" si="12"/>
        <v>17320.509999999998</v>
      </c>
      <c r="K110" s="32">
        <f t="shared" si="13"/>
        <v>17142.86</v>
      </c>
      <c r="L110" s="32">
        <f t="shared" si="14"/>
        <v>17500</v>
      </c>
      <c r="M110" s="32">
        <f t="shared" si="15"/>
        <v>1228.8791923442541</v>
      </c>
      <c r="N110" s="34">
        <f t="shared" si="16"/>
        <v>7.0221668133957374E-2</v>
      </c>
      <c r="O110" s="35">
        <f t="shared" si="17"/>
        <v>15000</v>
      </c>
      <c r="P110" s="36" t="s">
        <v>254</v>
      </c>
    </row>
    <row r="111" spans="1:16" ht="26.15" customHeight="1">
      <c r="A111" s="8" t="s">
        <v>219</v>
      </c>
      <c r="B111" s="12" t="s">
        <v>220</v>
      </c>
      <c r="C111" s="23" t="s">
        <v>194</v>
      </c>
      <c r="D111" s="3">
        <v>1</v>
      </c>
      <c r="E111" s="11">
        <v>100000</v>
      </c>
      <c r="F111" s="11">
        <v>135000</v>
      </c>
      <c r="G111" s="32">
        <f t="shared" si="9"/>
        <v>100000</v>
      </c>
      <c r="H111" s="37">
        <f t="shared" si="10"/>
        <v>135000</v>
      </c>
      <c r="I111" s="33">
        <f t="shared" si="11"/>
        <v>117500</v>
      </c>
      <c r="J111" s="32">
        <f t="shared" si="12"/>
        <v>116189.5</v>
      </c>
      <c r="K111" s="32">
        <f t="shared" si="13"/>
        <v>114893.62</v>
      </c>
      <c r="L111" s="32">
        <f t="shared" si="14"/>
        <v>117500</v>
      </c>
      <c r="M111" s="32">
        <f t="shared" si="15"/>
        <v>11121.633292509992</v>
      </c>
      <c r="N111" s="34">
        <f t="shared" si="16"/>
        <v>9.4652198234127599E-2</v>
      </c>
      <c r="O111" s="35">
        <f t="shared" si="17"/>
        <v>100000</v>
      </c>
      <c r="P111" s="36" t="s">
        <v>254</v>
      </c>
    </row>
    <row r="112" spans="1:16">
      <c r="A112" s="8" t="s">
        <v>221</v>
      </c>
      <c r="B112" s="12" t="s">
        <v>222</v>
      </c>
      <c r="C112" s="23" t="s">
        <v>164</v>
      </c>
      <c r="D112" s="3">
        <v>1</v>
      </c>
      <c r="E112" s="11">
        <v>16000</v>
      </c>
      <c r="F112" s="11">
        <v>15500</v>
      </c>
      <c r="G112" s="32">
        <f t="shared" si="9"/>
        <v>15500</v>
      </c>
      <c r="H112" s="37">
        <f t="shared" si="10"/>
        <v>15500</v>
      </c>
      <c r="I112" s="33">
        <f t="shared" si="11"/>
        <v>15750</v>
      </c>
      <c r="J112" s="32">
        <f t="shared" si="12"/>
        <v>15748.02</v>
      </c>
      <c r="K112" s="32">
        <f t="shared" si="13"/>
        <v>15746.03</v>
      </c>
      <c r="L112" s="32">
        <f t="shared" si="14"/>
        <v>15750</v>
      </c>
      <c r="M112" s="32">
        <f t="shared" si="15"/>
        <v>128.33974251961095</v>
      </c>
      <c r="N112" s="34">
        <f t="shared" si="16"/>
        <v>8.1485550806102199E-3</v>
      </c>
      <c r="O112" s="35">
        <f t="shared" si="17"/>
        <v>15500</v>
      </c>
      <c r="P112" s="36" t="s">
        <v>254</v>
      </c>
    </row>
    <row r="113" spans="1:16">
      <c r="A113" s="8" t="s">
        <v>223</v>
      </c>
      <c r="B113" s="12" t="s">
        <v>224</v>
      </c>
      <c r="C113" s="23" t="s">
        <v>164</v>
      </c>
      <c r="D113" s="3">
        <v>1</v>
      </c>
      <c r="E113" s="11">
        <v>18000</v>
      </c>
      <c r="F113" s="11">
        <v>18000</v>
      </c>
      <c r="G113" s="32">
        <f t="shared" si="9"/>
        <v>18000</v>
      </c>
      <c r="H113" s="37">
        <f t="shared" si="10"/>
        <v>18000</v>
      </c>
      <c r="I113" s="33">
        <f t="shared" si="11"/>
        <v>18000</v>
      </c>
      <c r="J113" s="32">
        <f t="shared" si="12"/>
        <v>18000</v>
      </c>
      <c r="K113" s="32">
        <f t="shared" si="13"/>
        <v>18000</v>
      </c>
      <c r="L113" s="32">
        <f t="shared" si="14"/>
        <v>18000</v>
      </c>
      <c r="M113" s="32">
        <f t="shared" si="15"/>
        <v>0</v>
      </c>
      <c r="N113" s="34">
        <f t="shared" si="16"/>
        <v>0</v>
      </c>
      <c r="O113" s="35">
        <f t="shared" si="17"/>
        <v>18000</v>
      </c>
      <c r="P113" s="36" t="s">
        <v>254</v>
      </c>
    </row>
    <row r="114" spans="1:16">
      <c r="A114" s="8" t="s">
        <v>225</v>
      </c>
      <c r="B114" s="12" t="s">
        <v>226</v>
      </c>
      <c r="C114" s="23" t="s">
        <v>164</v>
      </c>
      <c r="D114" s="3">
        <v>1</v>
      </c>
      <c r="E114" s="11">
        <v>60000</v>
      </c>
      <c r="F114" s="11">
        <v>59000</v>
      </c>
      <c r="G114" s="32">
        <f t="shared" si="9"/>
        <v>59000</v>
      </c>
      <c r="H114" s="37">
        <f t="shared" si="10"/>
        <v>59000</v>
      </c>
      <c r="I114" s="33">
        <f t="shared" si="11"/>
        <v>59500</v>
      </c>
      <c r="J114" s="32">
        <f t="shared" si="12"/>
        <v>59497.9</v>
      </c>
      <c r="K114" s="32">
        <f t="shared" si="13"/>
        <v>59495.8</v>
      </c>
      <c r="L114" s="32">
        <f t="shared" si="14"/>
        <v>59500</v>
      </c>
      <c r="M114" s="32">
        <f t="shared" si="15"/>
        <v>257.39027500406257</v>
      </c>
      <c r="N114" s="34">
        <f t="shared" si="16"/>
        <v>4.3258869748581943E-3</v>
      </c>
      <c r="O114" s="35">
        <f t="shared" si="17"/>
        <v>59000</v>
      </c>
      <c r="P114" s="36" t="s">
        <v>254</v>
      </c>
    </row>
    <row r="115" spans="1:16">
      <c r="A115" s="6">
        <v>5</v>
      </c>
      <c r="B115" s="6" t="s">
        <v>227</v>
      </c>
      <c r="C115" s="6" t="s">
        <v>2</v>
      </c>
      <c r="D115" s="6" t="s">
        <v>3</v>
      </c>
      <c r="E115" s="7" t="s">
        <v>4</v>
      </c>
      <c r="F115" s="7" t="s">
        <v>4</v>
      </c>
      <c r="G115" s="32">
        <f t="shared" si="9"/>
        <v>0</v>
      </c>
      <c r="H115" s="37">
        <f t="shared" si="10"/>
        <v>0</v>
      </c>
      <c r="I115" s="33" t="e">
        <f t="shared" si="11"/>
        <v>#NUM!</v>
      </c>
      <c r="J115" s="32" t="e">
        <f t="shared" si="12"/>
        <v>#NUM!</v>
      </c>
      <c r="K115" s="32" t="e">
        <f t="shared" si="13"/>
        <v>#N/A</v>
      </c>
      <c r="L115" s="32" t="e">
        <f t="shared" si="14"/>
        <v>#DIV/0!</v>
      </c>
      <c r="M115" s="32"/>
      <c r="N115" s="34"/>
      <c r="O115" s="35"/>
      <c r="P115" s="36"/>
    </row>
    <row r="116" spans="1:16">
      <c r="A116" s="8" t="s">
        <v>228</v>
      </c>
      <c r="B116" s="25" t="s">
        <v>229</v>
      </c>
      <c r="C116" s="3" t="s">
        <v>7</v>
      </c>
      <c r="D116" s="3">
        <v>1</v>
      </c>
      <c r="E116" s="11">
        <v>8500</v>
      </c>
      <c r="F116" s="11">
        <v>9500</v>
      </c>
      <c r="G116" s="32">
        <f t="shared" si="9"/>
        <v>8500</v>
      </c>
      <c r="H116" s="37">
        <f t="shared" si="10"/>
        <v>9500</v>
      </c>
      <c r="I116" s="33">
        <f t="shared" si="11"/>
        <v>9000</v>
      </c>
      <c r="J116" s="32">
        <f t="shared" si="12"/>
        <v>8986.1</v>
      </c>
      <c r="K116" s="32">
        <f t="shared" si="13"/>
        <v>8972.2199999999993</v>
      </c>
      <c r="L116" s="32">
        <f t="shared" si="14"/>
        <v>9000</v>
      </c>
      <c r="M116" s="32">
        <f t="shared" si="15"/>
        <v>316.44127459398635</v>
      </c>
      <c r="N116" s="34">
        <f t="shared" si="16"/>
        <v>3.5160141621554036E-2</v>
      </c>
      <c r="O116" s="35">
        <f t="shared" si="17"/>
        <v>8500</v>
      </c>
      <c r="P116" s="36" t="s">
        <v>254</v>
      </c>
    </row>
    <row r="117" spans="1:16">
      <c r="A117" s="8" t="s">
        <v>230</v>
      </c>
      <c r="B117" s="25" t="s">
        <v>231</v>
      </c>
      <c r="C117" s="3" t="s">
        <v>7</v>
      </c>
      <c r="D117" s="3">
        <v>1</v>
      </c>
      <c r="E117" s="11">
        <v>9000</v>
      </c>
      <c r="F117" s="11">
        <v>9500</v>
      </c>
      <c r="G117" s="32">
        <f t="shared" si="9"/>
        <v>9000</v>
      </c>
      <c r="H117" s="37">
        <f t="shared" si="10"/>
        <v>9500</v>
      </c>
      <c r="I117" s="33">
        <f t="shared" si="11"/>
        <v>9250</v>
      </c>
      <c r="J117" s="32">
        <f t="shared" si="12"/>
        <v>9246.6200000000008</v>
      </c>
      <c r="K117" s="32">
        <f t="shared" si="13"/>
        <v>9243.24</v>
      </c>
      <c r="L117" s="32">
        <f t="shared" si="14"/>
        <v>9250</v>
      </c>
      <c r="M117" s="32">
        <f t="shared" si="15"/>
        <v>158.13916997379238</v>
      </c>
      <c r="N117" s="34">
        <f t="shared" si="16"/>
        <v>1.7096126483653228E-2</v>
      </c>
      <c r="O117" s="35">
        <f t="shared" si="17"/>
        <v>9000</v>
      </c>
      <c r="P117" s="36" t="s">
        <v>254</v>
      </c>
    </row>
    <row r="118" spans="1:16">
      <c r="A118" s="8" t="s">
        <v>232</v>
      </c>
      <c r="B118" s="2" t="s">
        <v>233</v>
      </c>
      <c r="C118" s="3" t="s">
        <v>234</v>
      </c>
      <c r="D118" s="3">
        <v>1</v>
      </c>
      <c r="E118" s="11">
        <v>10000</v>
      </c>
      <c r="F118" s="11">
        <v>7500</v>
      </c>
      <c r="G118" s="32">
        <f t="shared" si="9"/>
        <v>7500</v>
      </c>
      <c r="H118" s="37">
        <f t="shared" si="10"/>
        <v>7500</v>
      </c>
      <c r="I118" s="33">
        <f t="shared" si="11"/>
        <v>8750</v>
      </c>
      <c r="J118" s="32">
        <f t="shared" si="12"/>
        <v>8660.25</v>
      </c>
      <c r="K118" s="32">
        <f t="shared" si="13"/>
        <v>8571.43</v>
      </c>
      <c r="L118" s="32">
        <f t="shared" si="14"/>
        <v>8750</v>
      </c>
      <c r="M118" s="32">
        <f t="shared" si="15"/>
        <v>614.43899133003163</v>
      </c>
      <c r="N118" s="34">
        <f t="shared" si="16"/>
        <v>7.0221599009146471E-2</v>
      </c>
      <c r="O118" s="35">
        <f t="shared" si="17"/>
        <v>7500</v>
      </c>
      <c r="P118" s="36" t="s">
        <v>254</v>
      </c>
    </row>
    <row r="119" spans="1:16" ht="25">
      <c r="A119" s="8" t="s">
        <v>235</v>
      </c>
      <c r="B119" s="13" t="s">
        <v>236</v>
      </c>
      <c r="C119" s="19" t="s">
        <v>7</v>
      </c>
      <c r="D119" s="3">
        <v>1</v>
      </c>
      <c r="E119" s="11">
        <v>60000</v>
      </c>
      <c r="F119" s="11">
        <v>65000</v>
      </c>
      <c r="G119" s="32">
        <f t="shared" si="9"/>
        <v>60000</v>
      </c>
      <c r="H119" s="37">
        <f t="shared" si="10"/>
        <v>65000</v>
      </c>
      <c r="I119" s="33">
        <f t="shared" si="11"/>
        <v>62500</v>
      </c>
      <c r="J119" s="32">
        <f t="shared" si="12"/>
        <v>62449.98</v>
      </c>
      <c r="K119" s="32">
        <f t="shared" si="13"/>
        <v>62400</v>
      </c>
      <c r="L119" s="32">
        <f t="shared" si="14"/>
        <v>62500</v>
      </c>
      <c r="M119" s="32">
        <f t="shared" si="15"/>
        <v>1581.6921951083486</v>
      </c>
      <c r="N119" s="34">
        <f t="shared" si="16"/>
        <v>2.530707512173358E-2</v>
      </c>
      <c r="O119" s="35">
        <f t="shared" si="17"/>
        <v>60000</v>
      </c>
      <c r="P119" s="36" t="s">
        <v>254</v>
      </c>
    </row>
    <row r="120" spans="1:16">
      <c r="A120" s="8" t="s">
        <v>237</v>
      </c>
      <c r="B120" s="26" t="s">
        <v>238</v>
      </c>
      <c r="C120" s="3" t="s">
        <v>239</v>
      </c>
      <c r="D120" s="3">
        <v>1</v>
      </c>
      <c r="E120" s="11">
        <v>95000</v>
      </c>
      <c r="F120" s="11">
        <v>98500</v>
      </c>
      <c r="G120" s="32">
        <f t="shared" si="9"/>
        <v>95000</v>
      </c>
      <c r="H120" s="37">
        <f t="shared" si="10"/>
        <v>98500</v>
      </c>
      <c r="I120" s="33">
        <f t="shared" si="11"/>
        <v>96750</v>
      </c>
      <c r="J120" s="32">
        <f t="shared" si="12"/>
        <v>96734.17</v>
      </c>
      <c r="K120" s="32">
        <f t="shared" si="13"/>
        <v>96718.35</v>
      </c>
      <c r="L120" s="32">
        <f t="shared" si="14"/>
        <v>96750</v>
      </c>
      <c r="M120" s="32">
        <f t="shared" si="15"/>
        <v>1106.876378493401</v>
      </c>
      <c r="N120" s="34">
        <f t="shared" si="16"/>
        <v>1.1440582723446006E-2</v>
      </c>
      <c r="O120" s="35">
        <f t="shared" si="17"/>
        <v>95000</v>
      </c>
      <c r="P120" s="36" t="s">
        <v>254</v>
      </c>
    </row>
    <row r="123" spans="1:16">
      <c r="B123" s="28" t="s">
        <v>240</v>
      </c>
      <c r="D123" s="29">
        <v>25</v>
      </c>
    </row>
    <row r="124" spans="1:16">
      <c r="B124" s="28" t="s">
        <v>241</v>
      </c>
      <c r="D124" s="29">
        <v>3</v>
      </c>
    </row>
    <row r="125" spans="1:16">
      <c r="B125" s="28" t="s">
        <v>242</v>
      </c>
      <c r="D125" s="29">
        <v>5</v>
      </c>
    </row>
    <row r="126" spans="1:16">
      <c r="B126" s="28" t="s">
        <v>243</v>
      </c>
    </row>
  </sheetData>
  <autoFilter ref="A2:E120" xr:uid="{13280465-0258-494E-9AA4-0539321D687F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6122D-A61F-4DA0-972A-60310662835B}">
  <dimension ref="A2:F126"/>
  <sheetViews>
    <sheetView tabSelected="1" topLeftCell="C96" workbookViewId="0">
      <selection activeCell="F104" sqref="F104"/>
    </sheetView>
  </sheetViews>
  <sheetFormatPr baseColWidth="10" defaultColWidth="10.84375" defaultRowHeight="13"/>
  <cols>
    <col min="1" max="1" width="10.84375" style="27"/>
    <col min="2" max="2" width="115.3828125" style="4" customWidth="1"/>
    <col min="3" max="4" width="10.84375" style="29" customWidth="1"/>
    <col min="5" max="16384" width="10.84375" style="4"/>
  </cols>
  <sheetData>
    <row r="2" spans="1:6">
      <c r="A2" s="1" t="s">
        <v>0</v>
      </c>
      <c r="B2" s="2"/>
      <c r="C2" s="3"/>
      <c r="D2" s="3"/>
    </row>
    <row r="3" spans="1:6" ht="21">
      <c r="A3" s="5">
        <v>1</v>
      </c>
      <c r="B3" s="6" t="s">
        <v>1</v>
      </c>
      <c r="C3" s="6" t="s">
        <v>2</v>
      </c>
      <c r="D3" s="6" t="s">
        <v>3</v>
      </c>
      <c r="E3" s="31" t="s">
        <v>252</v>
      </c>
      <c r="F3" s="31" t="s">
        <v>253</v>
      </c>
    </row>
    <row r="4" spans="1:6">
      <c r="A4" s="8" t="s">
        <v>5</v>
      </c>
      <c r="B4" s="9" t="s">
        <v>6</v>
      </c>
      <c r="C4" s="10" t="s">
        <v>7</v>
      </c>
      <c r="D4" s="3">
        <v>1</v>
      </c>
      <c r="E4" s="35">
        <v>23000</v>
      </c>
      <c r="F4" s="36" t="s">
        <v>254</v>
      </c>
    </row>
    <row r="5" spans="1:6">
      <c r="A5" s="8" t="s">
        <v>8</v>
      </c>
      <c r="B5" s="9" t="s">
        <v>9</v>
      </c>
      <c r="C5" s="10" t="s">
        <v>10</v>
      </c>
      <c r="D5" s="3">
        <v>1</v>
      </c>
      <c r="E5" s="35">
        <v>33000</v>
      </c>
      <c r="F5" s="36" t="s">
        <v>254</v>
      </c>
    </row>
    <row r="6" spans="1:6">
      <c r="A6" s="8" t="s">
        <v>11</v>
      </c>
      <c r="B6" s="9" t="s">
        <v>12</v>
      </c>
      <c r="C6" s="10" t="s">
        <v>7</v>
      </c>
      <c r="D6" s="3">
        <v>1</v>
      </c>
      <c r="E6" s="35">
        <v>12000</v>
      </c>
      <c r="F6" s="36" t="s">
        <v>254</v>
      </c>
    </row>
    <row r="7" spans="1:6">
      <c r="A7" s="8" t="s">
        <v>13</v>
      </c>
      <c r="B7" s="9" t="s">
        <v>14</v>
      </c>
      <c r="C7" s="10" t="s">
        <v>7</v>
      </c>
      <c r="D7" s="3">
        <v>1</v>
      </c>
      <c r="E7" s="35">
        <v>40000</v>
      </c>
      <c r="F7" s="36" t="s">
        <v>254</v>
      </c>
    </row>
    <row r="8" spans="1:6">
      <c r="A8" s="8" t="s">
        <v>15</v>
      </c>
      <c r="B8" s="9" t="s">
        <v>16</v>
      </c>
      <c r="C8" s="10" t="s">
        <v>7</v>
      </c>
      <c r="D8" s="3">
        <v>1</v>
      </c>
      <c r="E8" s="35">
        <v>10000</v>
      </c>
      <c r="F8" s="36" t="s">
        <v>254</v>
      </c>
    </row>
    <row r="9" spans="1:6">
      <c r="A9" s="8" t="s">
        <v>17</v>
      </c>
      <c r="B9" s="12" t="s">
        <v>18</v>
      </c>
      <c r="C9" s="10" t="s">
        <v>10</v>
      </c>
      <c r="D9" s="3">
        <v>1</v>
      </c>
      <c r="E9" s="35">
        <v>30000</v>
      </c>
      <c r="F9" s="36" t="s">
        <v>254</v>
      </c>
    </row>
    <row r="10" spans="1:6">
      <c r="A10" s="8" t="s">
        <v>19</v>
      </c>
      <c r="B10" s="13" t="s">
        <v>20</v>
      </c>
      <c r="C10" s="10" t="s">
        <v>7</v>
      </c>
      <c r="D10" s="3">
        <v>1</v>
      </c>
      <c r="E10" s="35">
        <v>10000</v>
      </c>
      <c r="F10" s="36" t="s">
        <v>254</v>
      </c>
    </row>
    <row r="11" spans="1:6">
      <c r="A11" s="8" t="s">
        <v>21</v>
      </c>
      <c r="B11" s="9" t="s">
        <v>22</v>
      </c>
      <c r="C11" s="10" t="s">
        <v>7</v>
      </c>
      <c r="D11" s="3">
        <v>1</v>
      </c>
      <c r="E11" s="35">
        <v>45000</v>
      </c>
      <c r="F11" s="36" t="s">
        <v>254</v>
      </c>
    </row>
    <row r="12" spans="1:6">
      <c r="A12" s="8" t="s">
        <v>23</v>
      </c>
      <c r="B12" s="13" t="s">
        <v>24</v>
      </c>
      <c r="C12" s="10" t="s">
        <v>10</v>
      </c>
      <c r="D12" s="3">
        <v>1</v>
      </c>
      <c r="E12" s="35">
        <v>35000</v>
      </c>
      <c r="F12" s="36" t="s">
        <v>254</v>
      </c>
    </row>
    <row r="13" spans="1:6">
      <c r="A13" s="8" t="s">
        <v>25</v>
      </c>
      <c r="B13" s="13" t="s">
        <v>26</v>
      </c>
      <c r="C13" s="10" t="s">
        <v>7</v>
      </c>
      <c r="D13" s="3">
        <v>1</v>
      </c>
      <c r="E13" s="35">
        <v>30000</v>
      </c>
      <c r="F13" s="36" t="s">
        <v>254</v>
      </c>
    </row>
    <row r="14" spans="1:6">
      <c r="A14" s="8" t="s">
        <v>27</v>
      </c>
      <c r="B14" s="13" t="s">
        <v>28</v>
      </c>
      <c r="C14" s="10" t="s">
        <v>10</v>
      </c>
      <c r="D14" s="3">
        <v>1</v>
      </c>
      <c r="E14" s="35">
        <v>8000</v>
      </c>
      <c r="F14" s="36" t="s">
        <v>254</v>
      </c>
    </row>
    <row r="15" spans="1:6">
      <c r="A15" s="8" t="s">
        <v>29</v>
      </c>
      <c r="B15" s="12" t="s">
        <v>30</v>
      </c>
      <c r="C15" s="10" t="s">
        <v>31</v>
      </c>
      <c r="D15" s="3">
        <v>1</v>
      </c>
      <c r="E15" s="35">
        <v>25000</v>
      </c>
      <c r="F15" s="36" t="s">
        <v>254</v>
      </c>
    </row>
    <row r="16" spans="1:6" ht="25">
      <c r="A16" s="8" t="s">
        <v>32</v>
      </c>
      <c r="B16" s="9" t="s">
        <v>33</v>
      </c>
      <c r="C16" s="10" t="s">
        <v>10</v>
      </c>
      <c r="D16" s="3">
        <v>1</v>
      </c>
      <c r="E16" s="35">
        <v>45000</v>
      </c>
      <c r="F16" s="36" t="s">
        <v>254</v>
      </c>
    </row>
    <row r="17" spans="1:6">
      <c r="A17" s="8" t="s">
        <v>34</v>
      </c>
      <c r="B17" s="13" t="s">
        <v>35</v>
      </c>
      <c r="C17" s="10" t="s">
        <v>31</v>
      </c>
      <c r="D17" s="3">
        <v>1</v>
      </c>
      <c r="E17" s="35">
        <v>36000</v>
      </c>
      <c r="F17" s="36" t="s">
        <v>254</v>
      </c>
    </row>
    <row r="18" spans="1:6" ht="25">
      <c r="A18" s="8" t="s">
        <v>36</v>
      </c>
      <c r="B18" s="9" t="s">
        <v>37</v>
      </c>
      <c r="C18" s="10" t="s">
        <v>31</v>
      </c>
      <c r="D18" s="3">
        <v>1</v>
      </c>
      <c r="E18" s="35">
        <v>36000</v>
      </c>
      <c r="F18" s="36" t="s">
        <v>254</v>
      </c>
    </row>
    <row r="19" spans="1:6" ht="37.5">
      <c r="A19" s="8" t="s">
        <v>38</v>
      </c>
      <c r="B19" s="9" t="s">
        <v>39</v>
      </c>
      <c r="C19" s="10" t="s">
        <v>7</v>
      </c>
      <c r="D19" s="3">
        <v>1</v>
      </c>
      <c r="E19" s="35">
        <v>85000</v>
      </c>
      <c r="F19" s="36" t="s">
        <v>254</v>
      </c>
    </row>
    <row r="20" spans="1:6">
      <c r="A20" s="8" t="s">
        <v>40</v>
      </c>
      <c r="B20" s="9" t="s">
        <v>41</v>
      </c>
      <c r="C20" s="10" t="s">
        <v>31</v>
      </c>
      <c r="D20" s="3">
        <v>1</v>
      </c>
      <c r="E20" s="35">
        <v>30000</v>
      </c>
      <c r="F20" s="36" t="s">
        <v>254</v>
      </c>
    </row>
    <row r="21" spans="1:6" ht="25">
      <c r="A21" s="8" t="s">
        <v>42</v>
      </c>
      <c r="B21" s="9" t="s">
        <v>43</v>
      </c>
      <c r="C21" s="10" t="s">
        <v>7</v>
      </c>
      <c r="D21" s="3">
        <v>1</v>
      </c>
      <c r="E21" s="35">
        <v>40000</v>
      </c>
      <c r="F21" s="36" t="s">
        <v>254</v>
      </c>
    </row>
    <row r="22" spans="1:6" ht="25">
      <c r="A22" s="8" t="s">
        <v>44</v>
      </c>
      <c r="B22" s="9" t="s">
        <v>45</v>
      </c>
      <c r="C22" s="10" t="s">
        <v>7</v>
      </c>
      <c r="D22" s="3">
        <v>1</v>
      </c>
      <c r="E22" s="35">
        <v>42000</v>
      </c>
      <c r="F22" s="36" t="s">
        <v>254</v>
      </c>
    </row>
    <row r="23" spans="1:6" ht="81" customHeight="1">
      <c r="A23" s="8" t="s">
        <v>46</v>
      </c>
      <c r="B23" s="9" t="s">
        <v>47</v>
      </c>
      <c r="C23" s="10" t="s">
        <v>7</v>
      </c>
      <c r="D23" s="3">
        <v>1</v>
      </c>
      <c r="E23" s="35">
        <v>35000</v>
      </c>
      <c r="F23" s="36" t="s">
        <v>254</v>
      </c>
    </row>
    <row r="24" spans="1:6" ht="25">
      <c r="A24" s="8" t="s">
        <v>48</v>
      </c>
      <c r="B24" s="9" t="s">
        <v>49</v>
      </c>
      <c r="C24" s="10" t="s">
        <v>10</v>
      </c>
      <c r="D24" s="3">
        <v>1</v>
      </c>
      <c r="E24" s="35">
        <v>40000</v>
      </c>
      <c r="F24" s="36" t="s">
        <v>254</v>
      </c>
    </row>
    <row r="25" spans="1:6" ht="50">
      <c r="A25" s="8" t="s">
        <v>50</v>
      </c>
      <c r="B25" s="9" t="s">
        <v>51</v>
      </c>
      <c r="C25" s="10" t="s">
        <v>31</v>
      </c>
      <c r="D25" s="3">
        <v>1</v>
      </c>
      <c r="E25" s="35">
        <v>125000</v>
      </c>
      <c r="F25" s="36" t="s">
        <v>254</v>
      </c>
    </row>
    <row r="26" spans="1:6" ht="25">
      <c r="A26" s="8" t="s">
        <v>52</v>
      </c>
      <c r="B26" s="9" t="s">
        <v>53</v>
      </c>
      <c r="C26" s="10" t="s">
        <v>10</v>
      </c>
      <c r="D26" s="3">
        <v>1</v>
      </c>
      <c r="E26" s="35">
        <v>32000</v>
      </c>
      <c r="F26" s="36" t="s">
        <v>254</v>
      </c>
    </row>
    <row r="27" spans="1:6">
      <c r="A27" s="1">
        <v>2</v>
      </c>
      <c r="B27" s="1" t="s">
        <v>54</v>
      </c>
      <c r="C27" s="1" t="s">
        <v>2</v>
      </c>
      <c r="D27" s="1" t="s">
        <v>3</v>
      </c>
      <c r="E27" s="35"/>
      <c r="F27" s="36"/>
    </row>
    <row r="28" spans="1:6">
      <c r="A28" s="8" t="s">
        <v>55</v>
      </c>
      <c r="B28" s="12" t="s">
        <v>56</v>
      </c>
      <c r="C28" s="10" t="s">
        <v>7</v>
      </c>
      <c r="D28" s="3">
        <v>1</v>
      </c>
      <c r="E28" s="35">
        <v>90000</v>
      </c>
      <c r="F28" s="36" t="s">
        <v>254</v>
      </c>
    </row>
    <row r="29" spans="1:6" ht="25">
      <c r="A29" s="8" t="s">
        <v>57</v>
      </c>
      <c r="B29" s="12" t="s">
        <v>58</v>
      </c>
      <c r="C29" s="10" t="s">
        <v>7</v>
      </c>
      <c r="D29" s="3">
        <v>1</v>
      </c>
      <c r="E29" s="35">
        <v>54000</v>
      </c>
      <c r="F29" s="36" t="s">
        <v>254</v>
      </c>
    </row>
    <row r="30" spans="1:6" ht="25">
      <c r="A30" s="8" t="s">
        <v>59</v>
      </c>
      <c r="B30" s="12" t="s">
        <v>60</v>
      </c>
      <c r="C30" s="10" t="s">
        <v>7</v>
      </c>
      <c r="D30" s="3">
        <v>1</v>
      </c>
      <c r="E30" s="35">
        <v>105000</v>
      </c>
      <c r="F30" s="36" t="s">
        <v>254</v>
      </c>
    </row>
    <row r="31" spans="1:6">
      <c r="A31" s="8" t="s">
        <v>61</v>
      </c>
      <c r="B31" s="12" t="s">
        <v>62</v>
      </c>
      <c r="C31" s="10" t="s">
        <v>7</v>
      </c>
      <c r="D31" s="3">
        <v>1</v>
      </c>
      <c r="E31" s="35">
        <v>95000</v>
      </c>
      <c r="F31" s="36" t="s">
        <v>254</v>
      </c>
    </row>
    <row r="32" spans="1:6" ht="25">
      <c r="A32" s="8" t="s">
        <v>63</v>
      </c>
      <c r="B32" s="12" t="s">
        <v>64</v>
      </c>
      <c r="C32" s="10" t="s">
        <v>7</v>
      </c>
      <c r="D32" s="3">
        <v>1</v>
      </c>
      <c r="E32" s="35">
        <v>150000</v>
      </c>
      <c r="F32" s="36" t="s">
        <v>254</v>
      </c>
    </row>
    <row r="33" spans="1:6" ht="25">
      <c r="A33" s="8" t="s">
        <v>65</v>
      </c>
      <c r="B33" s="12" t="s">
        <v>66</v>
      </c>
      <c r="C33" s="10" t="s">
        <v>7</v>
      </c>
      <c r="D33" s="3">
        <v>1</v>
      </c>
      <c r="E33" s="35">
        <v>155000</v>
      </c>
      <c r="F33" s="36" t="s">
        <v>254</v>
      </c>
    </row>
    <row r="34" spans="1:6" ht="25">
      <c r="A34" s="8" t="s">
        <v>67</v>
      </c>
      <c r="B34" s="12" t="s">
        <v>68</v>
      </c>
      <c r="C34" s="10" t="s">
        <v>7</v>
      </c>
      <c r="D34" s="3">
        <v>1</v>
      </c>
      <c r="E34" s="35">
        <v>130000</v>
      </c>
      <c r="F34" s="36" t="s">
        <v>254</v>
      </c>
    </row>
    <row r="35" spans="1:6">
      <c r="A35" s="8" t="s">
        <v>69</v>
      </c>
      <c r="B35" s="12" t="s">
        <v>70</v>
      </c>
      <c r="C35" s="10" t="s">
        <v>7</v>
      </c>
      <c r="D35" s="3">
        <v>1</v>
      </c>
      <c r="E35" s="35">
        <v>155000</v>
      </c>
      <c r="F35" s="36" t="s">
        <v>254</v>
      </c>
    </row>
    <row r="36" spans="1:6">
      <c r="A36" s="8" t="s">
        <v>71</v>
      </c>
      <c r="B36" s="12" t="s">
        <v>72</v>
      </c>
      <c r="C36" s="10" t="s">
        <v>7</v>
      </c>
      <c r="D36" s="3">
        <v>1</v>
      </c>
      <c r="E36" s="35">
        <v>50000</v>
      </c>
      <c r="F36" s="36" t="s">
        <v>254</v>
      </c>
    </row>
    <row r="37" spans="1:6">
      <c r="A37" s="8" t="s">
        <v>73</v>
      </c>
      <c r="B37" s="12" t="s">
        <v>74</v>
      </c>
      <c r="C37" s="10" t="s">
        <v>7</v>
      </c>
      <c r="D37" s="3">
        <v>1</v>
      </c>
      <c r="E37" s="35">
        <v>42000</v>
      </c>
      <c r="F37" s="36" t="s">
        <v>254</v>
      </c>
    </row>
    <row r="38" spans="1:6" ht="25">
      <c r="A38" s="8" t="s">
        <v>75</v>
      </c>
      <c r="B38" s="12" t="s">
        <v>76</v>
      </c>
      <c r="C38" s="10" t="s">
        <v>7</v>
      </c>
      <c r="D38" s="3">
        <v>1</v>
      </c>
      <c r="E38" s="35">
        <v>110000</v>
      </c>
      <c r="F38" s="36" t="s">
        <v>254</v>
      </c>
    </row>
    <row r="39" spans="1:6" ht="25">
      <c r="A39" s="8" t="s">
        <v>77</v>
      </c>
      <c r="B39" s="12" t="s">
        <v>78</v>
      </c>
      <c r="C39" s="10" t="s">
        <v>7</v>
      </c>
      <c r="D39" s="3">
        <v>1</v>
      </c>
      <c r="E39" s="35">
        <v>93000</v>
      </c>
      <c r="F39" s="36" t="s">
        <v>254</v>
      </c>
    </row>
    <row r="40" spans="1:6" ht="25">
      <c r="A40" s="8" t="s">
        <v>79</v>
      </c>
      <c r="B40" s="12" t="s">
        <v>80</v>
      </c>
      <c r="C40" s="10" t="s">
        <v>7</v>
      </c>
      <c r="D40" s="3">
        <v>1</v>
      </c>
      <c r="E40" s="35">
        <v>63000</v>
      </c>
      <c r="F40" s="36" t="s">
        <v>254</v>
      </c>
    </row>
    <row r="41" spans="1:6" ht="25">
      <c r="A41" s="8" t="s">
        <v>81</v>
      </c>
      <c r="B41" s="12" t="s">
        <v>82</v>
      </c>
      <c r="C41" s="10" t="s">
        <v>83</v>
      </c>
      <c r="D41" s="3">
        <v>1</v>
      </c>
      <c r="E41" s="35">
        <v>90000</v>
      </c>
      <c r="F41" s="36" t="s">
        <v>254</v>
      </c>
    </row>
    <row r="42" spans="1:6" ht="25">
      <c r="A42" s="8" t="s">
        <v>84</v>
      </c>
      <c r="B42" s="12" t="s">
        <v>85</v>
      </c>
      <c r="C42" s="10" t="s">
        <v>10</v>
      </c>
      <c r="D42" s="3">
        <v>1</v>
      </c>
      <c r="E42" s="35">
        <v>110000</v>
      </c>
      <c r="F42" s="36" t="s">
        <v>254</v>
      </c>
    </row>
    <row r="43" spans="1:6" ht="25">
      <c r="A43" s="8" t="s">
        <v>86</v>
      </c>
      <c r="B43" s="9" t="s">
        <v>87</v>
      </c>
      <c r="C43" s="10" t="s">
        <v>10</v>
      </c>
      <c r="D43" s="3">
        <v>1</v>
      </c>
      <c r="E43" s="35">
        <v>90000</v>
      </c>
      <c r="F43" s="36" t="s">
        <v>254</v>
      </c>
    </row>
    <row r="44" spans="1:6">
      <c r="A44" s="8" t="s">
        <v>88</v>
      </c>
      <c r="B44" s="9" t="s">
        <v>89</v>
      </c>
      <c r="C44" s="10" t="s">
        <v>7</v>
      </c>
      <c r="D44" s="3">
        <v>1</v>
      </c>
      <c r="E44" s="35">
        <v>30000</v>
      </c>
      <c r="F44" s="36" t="s">
        <v>254</v>
      </c>
    </row>
    <row r="45" spans="1:6" ht="25">
      <c r="A45" s="8" t="s">
        <v>90</v>
      </c>
      <c r="B45" s="9" t="s">
        <v>91</v>
      </c>
      <c r="C45" s="10" t="s">
        <v>10</v>
      </c>
      <c r="D45" s="3">
        <v>1</v>
      </c>
      <c r="E45" s="35">
        <v>95000</v>
      </c>
      <c r="F45" s="36" t="s">
        <v>254</v>
      </c>
    </row>
    <row r="46" spans="1:6" ht="25">
      <c r="A46" s="8" t="s">
        <v>92</v>
      </c>
      <c r="B46" s="9" t="s">
        <v>93</v>
      </c>
      <c r="C46" s="10" t="s">
        <v>7</v>
      </c>
      <c r="D46" s="3">
        <v>1</v>
      </c>
      <c r="E46" s="35">
        <v>245000</v>
      </c>
      <c r="F46" s="36" t="s">
        <v>254</v>
      </c>
    </row>
    <row r="47" spans="1:6">
      <c r="A47" s="8" t="s">
        <v>94</v>
      </c>
      <c r="B47" s="9" t="s">
        <v>95</v>
      </c>
      <c r="C47" s="10" t="s">
        <v>10</v>
      </c>
      <c r="D47" s="3">
        <v>1</v>
      </c>
      <c r="E47" s="35">
        <v>35000</v>
      </c>
      <c r="F47" s="36" t="s">
        <v>254</v>
      </c>
    </row>
    <row r="48" spans="1:6">
      <c r="A48" s="8" t="s">
        <v>96</v>
      </c>
      <c r="B48" s="9" t="s">
        <v>97</v>
      </c>
      <c r="C48" s="15" t="s">
        <v>7</v>
      </c>
      <c r="D48" s="16">
        <v>1</v>
      </c>
      <c r="E48" s="35">
        <v>20000</v>
      </c>
      <c r="F48" s="36" t="s">
        <v>254</v>
      </c>
    </row>
    <row r="49" spans="1:6">
      <c r="A49" s="8" t="s">
        <v>98</v>
      </c>
      <c r="B49" s="9" t="s">
        <v>99</v>
      </c>
      <c r="C49" s="10" t="s">
        <v>10</v>
      </c>
      <c r="D49" s="3">
        <v>1</v>
      </c>
      <c r="E49" s="35">
        <v>120000</v>
      </c>
      <c r="F49" s="36" t="s">
        <v>254</v>
      </c>
    </row>
    <row r="50" spans="1:6">
      <c r="A50" s="8" t="s">
        <v>100</v>
      </c>
      <c r="B50" s="9" t="s">
        <v>101</v>
      </c>
      <c r="C50" s="10" t="s">
        <v>10</v>
      </c>
      <c r="D50" s="3">
        <v>1</v>
      </c>
      <c r="E50" s="35">
        <v>120000</v>
      </c>
      <c r="F50" s="36" t="s">
        <v>254</v>
      </c>
    </row>
    <row r="51" spans="1:6">
      <c r="A51" s="8" t="s">
        <v>102</v>
      </c>
      <c r="B51" s="9" t="s">
        <v>103</v>
      </c>
      <c r="C51" s="10" t="s">
        <v>10</v>
      </c>
      <c r="D51" s="3">
        <v>1</v>
      </c>
      <c r="E51" s="35">
        <v>30000</v>
      </c>
      <c r="F51" s="36" t="s">
        <v>254</v>
      </c>
    </row>
    <row r="52" spans="1:6">
      <c r="A52" s="8" t="s">
        <v>104</v>
      </c>
      <c r="B52" s="9" t="s">
        <v>105</v>
      </c>
      <c r="C52" s="10" t="s">
        <v>10</v>
      </c>
      <c r="D52" s="3">
        <v>1</v>
      </c>
      <c r="E52" s="35">
        <v>40000</v>
      </c>
      <c r="F52" s="36" t="s">
        <v>254</v>
      </c>
    </row>
    <row r="53" spans="1:6" ht="25">
      <c r="A53" s="8" t="s">
        <v>106</v>
      </c>
      <c r="B53" s="9" t="s">
        <v>107</v>
      </c>
      <c r="C53" s="10" t="s">
        <v>10</v>
      </c>
      <c r="D53" s="3">
        <v>1</v>
      </c>
      <c r="E53" s="35">
        <v>250000</v>
      </c>
      <c r="F53" s="36" t="s">
        <v>254</v>
      </c>
    </row>
    <row r="54" spans="1:6">
      <c r="A54" s="8" t="s">
        <v>108</v>
      </c>
      <c r="B54" s="13" t="s">
        <v>109</v>
      </c>
      <c r="C54" s="10" t="s">
        <v>7</v>
      </c>
      <c r="D54" s="3">
        <v>1</v>
      </c>
      <c r="E54" s="35">
        <v>80000</v>
      </c>
      <c r="F54" s="36" t="s">
        <v>254</v>
      </c>
    </row>
    <row r="55" spans="1:6">
      <c r="A55" s="8" t="s">
        <v>110</v>
      </c>
      <c r="B55" s="9" t="s">
        <v>111</v>
      </c>
      <c r="C55" s="10" t="s">
        <v>7</v>
      </c>
      <c r="D55" s="3">
        <v>1</v>
      </c>
      <c r="E55" s="35">
        <v>125000</v>
      </c>
      <c r="F55" s="36" t="s">
        <v>254</v>
      </c>
    </row>
    <row r="56" spans="1:6">
      <c r="A56" s="8" t="s">
        <v>112</v>
      </c>
      <c r="B56" s="9" t="s">
        <v>113</v>
      </c>
      <c r="C56" s="10" t="s">
        <v>7</v>
      </c>
      <c r="D56" s="3">
        <v>1</v>
      </c>
      <c r="E56" s="35">
        <v>130000</v>
      </c>
      <c r="F56" s="36" t="s">
        <v>254</v>
      </c>
    </row>
    <row r="57" spans="1:6">
      <c r="A57" s="8" t="s">
        <v>114</v>
      </c>
      <c r="B57" s="9" t="s">
        <v>115</v>
      </c>
      <c r="C57" s="10" t="s">
        <v>7</v>
      </c>
      <c r="D57" s="3">
        <v>1</v>
      </c>
      <c r="E57" s="35">
        <v>95000</v>
      </c>
      <c r="F57" s="36" t="s">
        <v>254</v>
      </c>
    </row>
    <row r="58" spans="1:6" ht="25">
      <c r="A58" s="8" t="s">
        <v>116</v>
      </c>
      <c r="B58" s="9" t="s">
        <v>117</v>
      </c>
      <c r="C58" s="10" t="s">
        <v>7</v>
      </c>
      <c r="D58" s="3">
        <v>1</v>
      </c>
      <c r="E58" s="35">
        <v>185000</v>
      </c>
      <c r="F58" s="36" t="s">
        <v>254</v>
      </c>
    </row>
    <row r="59" spans="1:6" ht="37.5">
      <c r="A59" s="8" t="s">
        <v>118</v>
      </c>
      <c r="B59" s="9" t="s">
        <v>119</v>
      </c>
      <c r="C59" s="10" t="s">
        <v>7</v>
      </c>
      <c r="D59" s="3">
        <v>1</v>
      </c>
      <c r="E59" s="35">
        <v>350000</v>
      </c>
      <c r="F59" s="36" t="s">
        <v>254</v>
      </c>
    </row>
    <row r="60" spans="1:6">
      <c r="A60" s="8" t="s">
        <v>120</v>
      </c>
      <c r="B60" s="9" t="s">
        <v>121</v>
      </c>
      <c r="C60" s="10" t="s">
        <v>83</v>
      </c>
      <c r="D60" s="3">
        <v>1</v>
      </c>
      <c r="E60" s="35">
        <v>80000</v>
      </c>
      <c r="F60" s="36" t="s">
        <v>254</v>
      </c>
    </row>
    <row r="61" spans="1:6" ht="25">
      <c r="A61" s="8" t="s">
        <v>122</v>
      </c>
      <c r="B61" s="9" t="s">
        <v>123</v>
      </c>
      <c r="C61" s="10" t="s">
        <v>7</v>
      </c>
      <c r="D61" s="3">
        <v>1</v>
      </c>
      <c r="E61" s="35">
        <v>125000</v>
      </c>
      <c r="F61" s="36" t="s">
        <v>254</v>
      </c>
    </row>
    <row r="62" spans="1:6">
      <c r="A62" s="8" t="s">
        <v>124</v>
      </c>
      <c r="B62" s="9" t="s">
        <v>125</v>
      </c>
      <c r="C62" s="10" t="s">
        <v>7</v>
      </c>
      <c r="D62" s="3">
        <v>1</v>
      </c>
      <c r="E62" s="35">
        <v>280000</v>
      </c>
      <c r="F62" s="36" t="s">
        <v>254</v>
      </c>
    </row>
    <row r="63" spans="1:6" ht="37.5">
      <c r="A63" s="8" t="s">
        <v>126</v>
      </c>
      <c r="B63" s="9" t="s">
        <v>127</v>
      </c>
      <c r="C63" s="10" t="s">
        <v>7</v>
      </c>
      <c r="D63" s="3">
        <v>1</v>
      </c>
      <c r="E63" s="35">
        <v>780000</v>
      </c>
      <c r="F63" s="36" t="s">
        <v>254</v>
      </c>
    </row>
    <row r="64" spans="1:6">
      <c r="A64" s="8" t="s">
        <v>128</v>
      </c>
      <c r="B64" s="17" t="s">
        <v>129</v>
      </c>
      <c r="C64" s="10" t="s">
        <v>7</v>
      </c>
      <c r="D64" s="3">
        <v>1</v>
      </c>
      <c r="E64" s="35">
        <v>165000</v>
      </c>
      <c r="F64" s="36" t="s">
        <v>254</v>
      </c>
    </row>
    <row r="65" spans="1:6" ht="25">
      <c r="A65" s="8" t="s">
        <v>130</v>
      </c>
      <c r="B65" s="9" t="s">
        <v>131</v>
      </c>
      <c r="C65" s="10" t="s">
        <v>7</v>
      </c>
      <c r="D65" s="3">
        <v>1</v>
      </c>
      <c r="E65" s="35">
        <v>95000</v>
      </c>
      <c r="F65" s="36" t="s">
        <v>254</v>
      </c>
    </row>
    <row r="66" spans="1:6">
      <c r="A66" s="8" t="s">
        <v>132</v>
      </c>
      <c r="B66" s="9" t="s">
        <v>133</v>
      </c>
      <c r="C66" s="10" t="s">
        <v>7</v>
      </c>
      <c r="D66" s="3">
        <v>1</v>
      </c>
      <c r="E66" s="35">
        <v>145000</v>
      </c>
      <c r="F66" s="36" t="s">
        <v>254</v>
      </c>
    </row>
    <row r="67" spans="1:6">
      <c r="A67" s="8" t="s">
        <v>134</v>
      </c>
      <c r="B67" s="17" t="s">
        <v>135</v>
      </c>
      <c r="C67" s="10" t="s">
        <v>7</v>
      </c>
      <c r="D67" s="3">
        <v>1</v>
      </c>
      <c r="E67" s="35">
        <v>145000</v>
      </c>
      <c r="F67" s="36" t="s">
        <v>254</v>
      </c>
    </row>
    <row r="68" spans="1:6" ht="37.5">
      <c r="A68" s="8" t="s">
        <v>136</v>
      </c>
      <c r="B68" s="9" t="s">
        <v>137</v>
      </c>
      <c r="C68" s="10" t="s">
        <v>7</v>
      </c>
      <c r="D68" s="3">
        <v>1</v>
      </c>
      <c r="E68" s="35">
        <v>180000</v>
      </c>
      <c r="F68" s="36" t="s">
        <v>254</v>
      </c>
    </row>
    <row r="69" spans="1:6">
      <c r="A69" s="8" t="s">
        <v>138</v>
      </c>
      <c r="B69" s="17" t="s">
        <v>139</v>
      </c>
      <c r="C69" s="10" t="s">
        <v>7</v>
      </c>
      <c r="D69" s="3">
        <v>1</v>
      </c>
      <c r="E69" s="35">
        <v>160000</v>
      </c>
      <c r="F69" s="36" t="s">
        <v>254</v>
      </c>
    </row>
    <row r="70" spans="1:6">
      <c r="A70" s="8" t="s">
        <v>140</v>
      </c>
      <c r="B70" s="13" t="s">
        <v>141</v>
      </c>
      <c r="C70" s="10" t="s">
        <v>7</v>
      </c>
      <c r="D70" s="3">
        <v>1</v>
      </c>
      <c r="E70" s="35">
        <v>160000</v>
      </c>
      <c r="F70" s="36" t="s">
        <v>254</v>
      </c>
    </row>
    <row r="71" spans="1:6">
      <c r="A71" s="8" t="s">
        <v>142</v>
      </c>
      <c r="B71" s="13" t="s">
        <v>143</v>
      </c>
      <c r="C71" s="10" t="s">
        <v>7</v>
      </c>
      <c r="D71" s="3">
        <v>1</v>
      </c>
      <c r="E71" s="35">
        <v>38000</v>
      </c>
      <c r="F71" s="36" t="s">
        <v>254</v>
      </c>
    </row>
    <row r="72" spans="1:6">
      <c r="A72" s="8" t="s">
        <v>144</v>
      </c>
      <c r="B72" s="13" t="s">
        <v>145</v>
      </c>
      <c r="C72" s="10" t="s">
        <v>7</v>
      </c>
      <c r="D72" s="3">
        <v>1</v>
      </c>
      <c r="E72" s="35">
        <v>142000</v>
      </c>
      <c r="F72" s="36" t="s">
        <v>254</v>
      </c>
    </row>
    <row r="73" spans="1:6">
      <c r="A73" s="8" t="s">
        <v>146</v>
      </c>
      <c r="B73" s="13" t="s">
        <v>147</v>
      </c>
      <c r="C73" s="10" t="s">
        <v>7</v>
      </c>
      <c r="D73" s="3">
        <v>1</v>
      </c>
      <c r="E73" s="35">
        <v>130000</v>
      </c>
      <c r="F73" s="36" t="s">
        <v>254</v>
      </c>
    </row>
    <row r="74" spans="1:6">
      <c r="A74" s="8" t="s">
        <v>148</v>
      </c>
      <c r="B74" s="13" t="s">
        <v>149</v>
      </c>
      <c r="C74" s="10" t="s">
        <v>7</v>
      </c>
      <c r="D74" s="3">
        <v>1</v>
      </c>
      <c r="E74" s="35">
        <v>85000</v>
      </c>
      <c r="F74" s="36" t="s">
        <v>254</v>
      </c>
    </row>
    <row r="75" spans="1:6">
      <c r="A75" s="8" t="s">
        <v>150</v>
      </c>
      <c r="B75" s="13" t="s">
        <v>151</v>
      </c>
      <c r="C75" s="10" t="s">
        <v>7</v>
      </c>
      <c r="D75" s="3">
        <v>1</v>
      </c>
      <c r="E75" s="35">
        <v>100000</v>
      </c>
      <c r="F75" s="36" t="s">
        <v>254</v>
      </c>
    </row>
    <row r="76" spans="1:6">
      <c r="A76" s="8" t="s">
        <v>152</v>
      </c>
      <c r="B76" s="13" t="s">
        <v>153</v>
      </c>
      <c r="C76" s="10" t="s">
        <v>7</v>
      </c>
      <c r="D76" s="3">
        <v>1</v>
      </c>
      <c r="E76" s="35">
        <v>135000</v>
      </c>
      <c r="F76" s="36" t="s">
        <v>254</v>
      </c>
    </row>
    <row r="77" spans="1:6" ht="25">
      <c r="A77" s="8" t="s">
        <v>154</v>
      </c>
      <c r="B77" s="13" t="s">
        <v>155</v>
      </c>
      <c r="C77" s="10" t="s">
        <v>7</v>
      </c>
      <c r="D77" s="3">
        <v>1</v>
      </c>
      <c r="E77" s="35">
        <v>95000</v>
      </c>
      <c r="F77" s="36" t="s">
        <v>254</v>
      </c>
    </row>
    <row r="78" spans="1:6">
      <c r="A78" s="8" t="s">
        <v>156</v>
      </c>
      <c r="B78" s="13" t="s">
        <v>157</v>
      </c>
      <c r="C78" s="10" t="s">
        <v>7</v>
      </c>
      <c r="D78" s="3">
        <v>1</v>
      </c>
      <c r="E78" s="35">
        <v>160000</v>
      </c>
      <c r="F78" s="36" t="s">
        <v>254</v>
      </c>
    </row>
    <row r="79" spans="1:6" ht="25">
      <c r="A79" s="8" t="s">
        <v>158</v>
      </c>
      <c r="B79" s="13" t="s">
        <v>159</v>
      </c>
      <c r="C79" s="10" t="s">
        <v>7</v>
      </c>
      <c r="D79" s="3">
        <v>1</v>
      </c>
      <c r="E79" s="35">
        <v>95000</v>
      </c>
      <c r="F79" s="36" t="s">
        <v>254</v>
      </c>
    </row>
    <row r="80" spans="1:6">
      <c r="A80" s="8" t="s">
        <v>160</v>
      </c>
      <c r="B80" s="12" t="s">
        <v>161</v>
      </c>
      <c r="C80" s="10" t="s">
        <v>7</v>
      </c>
      <c r="D80" s="3">
        <v>1</v>
      </c>
      <c r="E80" s="35">
        <v>30000</v>
      </c>
      <c r="F80" s="36" t="s">
        <v>254</v>
      </c>
    </row>
    <row r="81" spans="1:6" ht="25">
      <c r="A81" s="8" t="s">
        <v>162</v>
      </c>
      <c r="B81" s="18" t="s">
        <v>163</v>
      </c>
      <c r="C81" s="3" t="s">
        <v>164</v>
      </c>
      <c r="D81" s="3">
        <v>1</v>
      </c>
      <c r="E81" s="35">
        <v>800000</v>
      </c>
      <c r="F81" s="36" t="s">
        <v>254</v>
      </c>
    </row>
    <row r="82" spans="1:6">
      <c r="A82" s="8" t="s">
        <v>165</v>
      </c>
      <c r="B82" s="13" t="s">
        <v>166</v>
      </c>
      <c r="C82" s="19" t="s">
        <v>7</v>
      </c>
      <c r="D82" s="15">
        <v>1</v>
      </c>
      <c r="E82" s="35">
        <v>70000</v>
      </c>
      <c r="F82" s="36" t="s">
        <v>254</v>
      </c>
    </row>
    <row r="83" spans="1:6">
      <c r="A83" s="6">
        <v>3</v>
      </c>
      <c r="B83" s="20" t="s">
        <v>167</v>
      </c>
      <c r="C83" s="6" t="s">
        <v>2</v>
      </c>
      <c r="D83" s="6" t="s">
        <v>3</v>
      </c>
      <c r="E83" s="35"/>
      <c r="F83" s="36"/>
    </row>
    <row r="84" spans="1:6" ht="25">
      <c r="A84" s="8" t="s">
        <v>168</v>
      </c>
      <c r="B84" s="18" t="s">
        <v>169</v>
      </c>
      <c r="C84" s="3" t="s">
        <v>164</v>
      </c>
      <c r="D84" s="3">
        <v>1</v>
      </c>
      <c r="E84" s="35">
        <v>95000</v>
      </c>
      <c r="F84" s="36" t="s">
        <v>254</v>
      </c>
    </row>
    <row r="85" spans="1:6" ht="25">
      <c r="A85" s="8" t="s">
        <v>170</v>
      </c>
      <c r="B85" s="18" t="s">
        <v>117</v>
      </c>
      <c r="C85" s="21" t="s">
        <v>7</v>
      </c>
      <c r="D85" s="3">
        <v>1</v>
      </c>
      <c r="E85" s="35">
        <v>185000</v>
      </c>
      <c r="F85" s="36" t="s">
        <v>254</v>
      </c>
    </row>
    <row r="86" spans="1:6">
      <c r="A86" s="8" t="s">
        <v>171</v>
      </c>
      <c r="B86" s="18" t="s">
        <v>172</v>
      </c>
      <c r="C86" s="16" t="s">
        <v>7</v>
      </c>
      <c r="D86" s="3">
        <v>1</v>
      </c>
      <c r="E86" s="35">
        <v>34000</v>
      </c>
      <c r="F86" s="36" t="s">
        <v>254</v>
      </c>
    </row>
    <row r="87" spans="1:6" ht="25">
      <c r="A87" s="8" t="s">
        <v>173</v>
      </c>
      <c r="B87" s="18" t="s">
        <v>174</v>
      </c>
      <c r="C87" s="22" t="s">
        <v>175</v>
      </c>
      <c r="D87" s="3">
        <v>1</v>
      </c>
      <c r="E87" s="35">
        <v>50000</v>
      </c>
      <c r="F87" s="36" t="s">
        <v>254</v>
      </c>
    </row>
    <row r="88" spans="1:6" ht="37.5">
      <c r="A88" s="8" t="s">
        <v>176</v>
      </c>
      <c r="B88" s="18" t="s">
        <v>177</v>
      </c>
      <c r="C88" s="10" t="s">
        <v>164</v>
      </c>
      <c r="D88" s="3">
        <v>1</v>
      </c>
      <c r="E88" s="35">
        <v>50000</v>
      </c>
      <c r="F88" s="36" t="s">
        <v>254</v>
      </c>
    </row>
    <row r="89" spans="1:6" ht="37.5">
      <c r="A89" s="8" t="s">
        <v>178</v>
      </c>
      <c r="B89" s="18" t="s">
        <v>179</v>
      </c>
      <c r="C89" s="23" t="s">
        <v>175</v>
      </c>
      <c r="D89" s="3">
        <v>1</v>
      </c>
      <c r="E89" s="35">
        <v>60000</v>
      </c>
      <c r="F89" s="36" t="s">
        <v>254</v>
      </c>
    </row>
    <row r="90" spans="1:6" ht="25">
      <c r="A90" s="8" t="s">
        <v>180</v>
      </c>
      <c r="B90" s="18" t="s">
        <v>159</v>
      </c>
      <c r="C90" s="19" t="s">
        <v>7</v>
      </c>
      <c r="D90" s="3">
        <v>1</v>
      </c>
      <c r="E90" s="35">
        <v>45000</v>
      </c>
      <c r="F90" s="36" t="s">
        <v>254</v>
      </c>
    </row>
    <row r="91" spans="1:6">
      <c r="A91" s="8" t="s">
        <v>181</v>
      </c>
      <c r="B91" s="18" t="s">
        <v>182</v>
      </c>
      <c r="C91" s="19" t="s">
        <v>7</v>
      </c>
      <c r="D91" s="3">
        <v>1</v>
      </c>
      <c r="E91" s="35">
        <v>40000</v>
      </c>
      <c r="F91" s="36" t="s">
        <v>254</v>
      </c>
    </row>
    <row r="92" spans="1:6">
      <c r="A92" s="8" t="s">
        <v>183</v>
      </c>
      <c r="B92" s="18" t="s">
        <v>184</v>
      </c>
      <c r="C92" s="23" t="s">
        <v>185</v>
      </c>
      <c r="D92" s="3">
        <v>1</v>
      </c>
      <c r="E92" s="35">
        <v>45000</v>
      </c>
      <c r="F92" s="36" t="s">
        <v>254</v>
      </c>
    </row>
    <row r="93" spans="1:6">
      <c r="A93" s="8" t="s">
        <v>186</v>
      </c>
      <c r="B93" s="18" t="s">
        <v>187</v>
      </c>
      <c r="C93" s="16" t="s">
        <v>7</v>
      </c>
      <c r="D93" s="3">
        <v>1</v>
      </c>
      <c r="E93" s="35">
        <v>35000</v>
      </c>
      <c r="F93" s="36" t="s">
        <v>254</v>
      </c>
    </row>
    <row r="94" spans="1:6">
      <c r="A94" s="8" t="s">
        <v>188</v>
      </c>
      <c r="B94" s="18" t="s">
        <v>189</v>
      </c>
      <c r="C94" s="10" t="s">
        <v>31</v>
      </c>
      <c r="D94" s="3">
        <v>1</v>
      </c>
      <c r="E94" s="35">
        <v>800000</v>
      </c>
      <c r="F94" s="36" t="s">
        <v>254</v>
      </c>
    </row>
    <row r="95" spans="1:6">
      <c r="A95" s="8" t="s">
        <v>190</v>
      </c>
      <c r="B95" s="18" t="s">
        <v>191</v>
      </c>
      <c r="C95" s="10" t="s">
        <v>164</v>
      </c>
      <c r="D95" s="3">
        <v>1</v>
      </c>
      <c r="E95" s="35">
        <v>95000</v>
      </c>
      <c r="F95" s="36" t="s">
        <v>254</v>
      </c>
    </row>
    <row r="96" spans="1:6">
      <c r="A96" s="8" t="s">
        <v>192</v>
      </c>
      <c r="B96" s="18" t="s">
        <v>193</v>
      </c>
      <c r="C96" s="19" t="s">
        <v>194</v>
      </c>
      <c r="D96" s="3">
        <v>1</v>
      </c>
      <c r="E96" s="35">
        <v>30000</v>
      </c>
      <c r="F96" s="36" t="s">
        <v>254</v>
      </c>
    </row>
    <row r="97" spans="1:6">
      <c r="A97" s="8" t="s">
        <v>195</v>
      </c>
      <c r="B97" s="24" t="s">
        <v>196</v>
      </c>
      <c r="C97" s="10" t="s">
        <v>164</v>
      </c>
      <c r="D97" s="3">
        <v>1</v>
      </c>
      <c r="E97" s="35">
        <v>45000</v>
      </c>
      <c r="F97" s="36" t="s">
        <v>254</v>
      </c>
    </row>
    <row r="98" spans="1:6" ht="25">
      <c r="A98" s="8" t="s">
        <v>197</v>
      </c>
      <c r="B98" s="24" t="s">
        <v>198</v>
      </c>
      <c r="C98" s="3" t="s">
        <v>164</v>
      </c>
      <c r="D98" s="3">
        <v>1</v>
      </c>
      <c r="E98" s="35">
        <v>65000</v>
      </c>
      <c r="F98" s="36" t="s">
        <v>254</v>
      </c>
    </row>
    <row r="99" spans="1:6">
      <c r="A99" s="8" t="s">
        <v>199</v>
      </c>
      <c r="B99" s="18" t="s">
        <v>200</v>
      </c>
      <c r="C99" s="3" t="s">
        <v>164</v>
      </c>
      <c r="D99" s="3">
        <v>1</v>
      </c>
      <c r="E99" s="35">
        <v>30000</v>
      </c>
      <c r="F99" s="36" t="s">
        <v>254</v>
      </c>
    </row>
    <row r="100" spans="1:6">
      <c r="A100" s="8" t="s">
        <v>201</v>
      </c>
      <c r="B100" s="24" t="s">
        <v>202</v>
      </c>
      <c r="C100" s="3" t="s">
        <v>164</v>
      </c>
      <c r="D100" s="3">
        <v>1</v>
      </c>
      <c r="E100" s="35">
        <v>29500</v>
      </c>
      <c r="F100" s="36" t="s">
        <v>254</v>
      </c>
    </row>
    <row r="101" spans="1:6">
      <c r="A101" s="8" t="s">
        <v>203</v>
      </c>
      <c r="B101" s="24" t="s">
        <v>204</v>
      </c>
      <c r="C101" s="3" t="s">
        <v>205</v>
      </c>
      <c r="D101" s="3">
        <v>1</v>
      </c>
      <c r="E101" s="35">
        <v>120000</v>
      </c>
      <c r="F101" s="36" t="s">
        <v>254</v>
      </c>
    </row>
    <row r="102" spans="1:6" ht="37.5">
      <c r="A102" s="8" t="s">
        <v>206</v>
      </c>
      <c r="B102" s="24" t="s">
        <v>207</v>
      </c>
      <c r="C102" s="10" t="s">
        <v>164</v>
      </c>
      <c r="D102" s="3">
        <v>1</v>
      </c>
      <c r="E102" s="35">
        <v>85000</v>
      </c>
      <c r="F102" s="36" t="s">
        <v>254</v>
      </c>
    </row>
    <row r="103" spans="1:6">
      <c r="A103" s="8" t="s">
        <v>208</v>
      </c>
      <c r="B103" s="13" t="s">
        <v>209</v>
      </c>
      <c r="C103" s="23" t="s">
        <v>185</v>
      </c>
      <c r="D103" s="3">
        <v>1</v>
      </c>
      <c r="E103" s="35">
        <v>2000000</v>
      </c>
      <c r="F103" s="36" t="s">
        <v>254</v>
      </c>
    </row>
    <row r="104" spans="1:6" ht="25">
      <c r="A104" s="8" t="s">
        <v>255</v>
      </c>
      <c r="B104" s="24" t="s">
        <v>261</v>
      </c>
      <c r="C104" s="10" t="s">
        <v>164</v>
      </c>
      <c r="D104" s="3">
        <v>1</v>
      </c>
      <c r="E104" s="35">
        <v>85000</v>
      </c>
      <c r="F104" s="36" t="s">
        <v>254</v>
      </c>
    </row>
    <row r="105" spans="1:6" ht="25">
      <c r="A105" s="8" t="s">
        <v>256</v>
      </c>
      <c r="B105" s="13" t="s">
        <v>262</v>
      </c>
      <c r="C105" s="23" t="s">
        <v>164</v>
      </c>
      <c r="D105" s="3">
        <v>1</v>
      </c>
      <c r="E105" s="35">
        <v>89000</v>
      </c>
      <c r="F105" s="36" t="s">
        <v>254</v>
      </c>
    </row>
    <row r="106" spans="1:6" ht="20.149999999999999" customHeight="1">
      <c r="A106" s="6">
        <v>4</v>
      </c>
      <c r="B106" s="6" t="s">
        <v>210</v>
      </c>
      <c r="C106" s="6" t="s">
        <v>2</v>
      </c>
      <c r="D106" s="6" t="s">
        <v>3</v>
      </c>
      <c r="E106" s="35"/>
      <c r="F106" s="36"/>
    </row>
    <row r="107" spans="1:6" ht="26.15" customHeight="1">
      <c r="A107" s="8" t="s">
        <v>211</v>
      </c>
      <c r="B107" s="12" t="s">
        <v>212</v>
      </c>
      <c r="C107" s="23" t="s">
        <v>194</v>
      </c>
      <c r="D107" s="3">
        <v>1</v>
      </c>
      <c r="E107" s="35">
        <v>90000</v>
      </c>
      <c r="F107" s="36" t="s">
        <v>254</v>
      </c>
    </row>
    <row r="108" spans="1:6" ht="39" customHeight="1">
      <c r="A108" s="8" t="s">
        <v>213</v>
      </c>
      <c r="B108" s="12" t="s">
        <v>214</v>
      </c>
      <c r="C108" s="23" t="s">
        <v>194</v>
      </c>
      <c r="D108" s="3">
        <v>1</v>
      </c>
      <c r="E108" s="35">
        <v>90000</v>
      </c>
      <c r="F108" s="36" t="s">
        <v>254</v>
      </c>
    </row>
    <row r="109" spans="1:6">
      <c r="A109" s="8" t="s">
        <v>215</v>
      </c>
      <c r="B109" s="12" t="s">
        <v>216</v>
      </c>
      <c r="C109" s="23" t="s">
        <v>31</v>
      </c>
      <c r="D109" s="3">
        <v>1</v>
      </c>
      <c r="E109" s="35">
        <v>145000</v>
      </c>
      <c r="F109" s="36" t="s">
        <v>254</v>
      </c>
    </row>
    <row r="110" spans="1:6" ht="39" customHeight="1">
      <c r="A110" s="8" t="s">
        <v>217</v>
      </c>
      <c r="B110" s="12" t="s">
        <v>218</v>
      </c>
      <c r="C110" s="23" t="s">
        <v>164</v>
      </c>
      <c r="D110" s="3">
        <v>1</v>
      </c>
      <c r="E110" s="35">
        <v>15000</v>
      </c>
      <c r="F110" s="36" t="s">
        <v>254</v>
      </c>
    </row>
    <row r="111" spans="1:6" ht="26.15" customHeight="1">
      <c r="A111" s="8" t="s">
        <v>219</v>
      </c>
      <c r="B111" s="12" t="s">
        <v>220</v>
      </c>
      <c r="C111" s="23" t="s">
        <v>194</v>
      </c>
      <c r="D111" s="3">
        <v>1</v>
      </c>
      <c r="E111" s="35">
        <v>100000</v>
      </c>
      <c r="F111" s="36" t="s">
        <v>254</v>
      </c>
    </row>
    <row r="112" spans="1:6">
      <c r="A112" s="8" t="s">
        <v>221</v>
      </c>
      <c r="B112" s="12" t="s">
        <v>222</v>
      </c>
      <c r="C112" s="23" t="s">
        <v>164</v>
      </c>
      <c r="D112" s="3">
        <v>1</v>
      </c>
      <c r="E112" s="35">
        <v>15500</v>
      </c>
      <c r="F112" s="36" t="s">
        <v>254</v>
      </c>
    </row>
    <row r="113" spans="1:6">
      <c r="A113" s="8" t="s">
        <v>223</v>
      </c>
      <c r="B113" s="12" t="s">
        <v>224</v>
      </c>
      <c r="C113" s="23" t="s">
        <v>164</v>
      </c>
      <c r="D113" s="3">
        <v>1</v>
      </c>
      <c r="E113" s="35">
        <v>18000</v>
      </c>
      <c r="F113" s="36" t="s">
        <v>254</v>
      </c>
    </row>
    <row r="114" spans="1:6">
      <c r="A114" s="8" t="s">
        <v>225</v>
      </c>
      <c r="B114" s="12" t="s">
        <v>226</v>
      </c>
      <c r="C114" s="23" t="s">
        <v>164</v>
      </c>
      <c r="D114" s="3">
        <v>1</v>
      </c>
      <c r="E114" s="35">
        <v>59000</v>
      </c>
      <c r="F114" s="36" t="s">
        <v>254</v>
      </c>
    </row>
    <row r="115" spans="1:6">
      <c r="A115" s="6">
        <v>5</v>
      </c>
      <c r="B115" s="6" t="s">
        <v>227</v>
      </c>
      <c r="C115" s="6" t="s">
        <v>2</v>
      </c>
      <c r="D115" s="6" t="s">
        <v>3</v>
      </c>
      <c r="E115" s="35"/>
      <c r="F115" s="36"/>
    </row>
    <row r="116" spans="1:6">
      <c r="A116" s="8" t="s">
        <v>228</v>
      </c>
      <c r="B116" s="25" t="s">
        <v>229</v>
      </c>
      <c r="C116" s="3" t="s">
        <v>7</v>
      </c>
      <c r="D116" s="3">
        <v>1</v>
      </c>
      <c r="E116" s="35">
        <v>8500</v>
      </c>
      <c r="F116" s="36" t="s">
        <v>254</v>
      </c>
    </row>
    <row r="117" spans="1:6">
      <c r="A117" s="8" t="s">
        <v>230</v>
      </c>
      <c r="B117" s="25" t="s">
        <v>231</v>
      </c>
      <c r="C117" s="3" t="s">
        <v>7</v>
      </c>
      <c r="D117" s="3">
        <v>1</v>
      </c>
      <c r="E117" s="35">
        <v>9000</v>
      </c>
      <c r="F117" s="36" t="s">
        <v>254</v>
      </c>
    </row>
    <row r="118" spans="1:6">
      <c r="A118" s="8" t="s">
        <v>232</v>
      </c>
      <c r="B118" s="2" t="s">
        <v>233</v>
      </c>
      <c r="C118" s="3" t="s">
        <v>234</v>
      </c>
      <c r="D118" s="3">
        <v>1</v>
      </c>
      <c r="E118" s="35">
        <v>7500</v>
      </c>
      <c r="F118" s="36" t="s">
        <v>254</v>
      </c>
    </row>
    <row r="119" spans="1:6" ht="25">
      <c r="A119" s="8" t="s">
        <v>235</v>
      </c>
      <c r="B119" s="13" t="s">
        <v>236</v>
      </c>
      <c r="C119" s="19" t="s">
        <v>7</v>
      </c>
      <c r="D119" s="3">
        <v>1</v>
      </c>
      <c r="E119" s="35">
        <v>60000</v>
      </c>
      <c r="F119" s="36" t="s">
        <v>254</v>
      </c>
    </row>
    <row r="120" spans="1:6">
      <c r="A120" s="8" t="s">
        <v>237</v>
      </c>
      <c r="B120" s="26" t="s">
        <v>238</v>
      </c>
      <c r="C120" s="3" t="s">
        <v>239</v>
      </c>
      <c r="D120" s="3">
        <v>1</v>
      </c>
      <c r="E120" s="35">
        <v>95000</v>
      </c>
      <c r="F120" s="36" t="s">
        <v>254</v>
      </c>
    </row>
    <row r="123" spans="1:6">
      <c r="B123" s="28" t="s">
        <v>240</v>
      </c>
      <c r="D123" s="29">
        <v>25</v>
      </c>
    </row>
    <row r="124" spans="1:6">
      <c r="B124" s="28" t="s">
        <v>241</v>
      </c>
      <c r="D124" s="29">
        <v>3</v>
      </c>
    </row>
    <row r="125" spans="1:6">
      <c r="B125" s="28" t="s">
        <v>242</v>
      </c>
      <c r="D125" s="29">
        <v>5</v>
      </c>
    </row>
    <row r="126" spans="1:6">
      <c r="B126" s="28" t="s">
        <v>243</v>
      </c>
    </row>
  </sheetData>
  <autoFilter ref="A2:D120" xr:uid="{13280465-0258-494E-9AA4-0539321D687F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METRICAS </vt:lpstr>
      <vt:lpstr>PRECIO  DE REFERENCIA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Leiva</dc:creator>
  <cp:lastModifiedBy>CR. JAIME GIOVANNY RINCON SANDOVAL</cp:lastModifiedBy>
  <dcterms:created xsi:type="dcterms:W3CDTF">2025-06-12T22:01:05Z</dcterms:created>
  <dcterms:modified xsi:type="dcterms:W3CDTF">2025-07-29T22:51:13Z</dcterms:modified>
</cp:coreProperties>
</file>