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G:\2025\PNN-AMA-12 PLANES\PNN-AMA-12.3 PLAN OP ANUAL\CONTRATACIÓN 2025\CONVENIOS\RESTAURACIÓN\REVISION DTAM\Revisión Andrés Valvuena\"/>
    </mc:Choice>
  </mc:AlternateContent>
  <xr:revisionPtr revIDLastSave="0" documentId="13_ncr:1_{C04EF010-3514-4702-8A0B-A01A8A1696C2}" xr6:coauthVersionLast="47" xr6:coauthVersionMax="47" xr10:uidLastSave="{00000000-0000-0000-0000-000000000000}"/>
  <bookViews>
    <workbookView xWindow="-120" yWindow="-120" windowWidth="29040" windowHeight="15720" tabRatio="651" activeTab="2" xr2:uid="{00000000-000D-0000-FFFF-FFFF00000000}"/>
  </bookViews>
  <sheets>
    <sheet name="PLAN DE TRABAJO 2025" sheetId="5" r:id="rId1"/>
    <sheet name="DISTRIBUCIÓN PRESUPUESTAL" sheetId="4" r:id="rId2"/>
    <sheet name="ANALISIS DE PRECIOS UNITARIOS" sheetId="6" r:id="rId3"/>
    <sheet name="COMPARATIVA DE PRECIOS"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7" i="5" l="1"/>
  <c r="G16" i="6" l="1"/>
  <c r="G17" i="6"/>
  <c r="G18" i="6"/>
  <c r="G19" i="6"/>
  <c r="G20" i="6"/>
  <c r="G21" i="6"/>
  <c r="G22" i="6"/>
  <c r="G23" i="6"/>
  <c r="G24" i="6"/>
  <c r="G25" i="6"/>
  <c r="G26" i="6"/>
  <c r="G27" i="6"/>
  <c r="G28" i="6"/>
  <c r="G29" i="6"/>
  <c r="G15" i="6"/>
  <c r="G9" i="6"/>
  <c r="G4" i="6" l="1"/>
  <c r="J5" i="4" l="1"/>
  <c r="J6" i="4"/>
  <c r="J7" i="4"/>
  <c r="J8" i="4"/>
  <c r="J9" i="4"/>
  <c r="J10" i="4"/>
  <c r="J11" i="4"/>
  <c r="J12" i="4"/>
  <c r="J13" i="4"/>
  <c r="J14" i="4"/>
  <c r="J15" i="4"/>
  <c r="J16" i="4"/>
  <c r="J17" i="4"/>
  <c r="J18" i="4"/>
  <c r="J19" i="4"/>
  <c r="J20" i="4"/>
  <c r="J21" i="4"/>
  <c r="J22" i="4"/>
  <c r="J23" i="4"/>
  <c r="J24" i="4"/>
  <c r="J25" i="4"/>
  <c r="J26" i="4"/>
  <c r="J27" i="4"/>
  <c r="J28" i="4"/>
  <c r="J29" i="4"/>
  <c r="J30" i="4"/>
  <c r="J31" i="4"/>
  <c r="J32" i="4"/>
  <c r="J33" i="4"/>
  <c r="J4" i="4"/>
  <c r="J34" i="4" l="1"/>
  <c r="J36" i="4" s="1"/>
  <c r="I60" i="5"/>
  <c r="I62" i="5" s="1"/>
  <c r="G11" i="8" l="1"/>
  <c r="G10" i="8"/>
  <c r="G9" i="8"/>
  <c r="G8" i="8"/>
  <c r="G7" i="8"/>
  <c r="G6" i="8"/>
  <c r="G5" i="8"/>
  <c r="G4" i="8"/>
  <c r="G40" i="6"/>
  <c r="G39" i="6"/>
  <c r="G38" i="6"/>
  <c r="G37" i="6"/>
  <c r="G36" i="6"/>
  <c r="G35" i="6"/>
  <c r="G8" i="6" l="1"/>
  <c r="G7" i="6"/>
  <c r="G43" i="6"/>
  <c r="G42" i="6"/>
  <c r="G41" i="6"/>
  <c r="G44" i="6" s="1"/>
  <c r="G6" i="6" l="1"/>
  <c r="G5" i="6"/>
  <c r="G30" i="6" l="1"/>
  <c r="G10" i="6"/>
  <c r="G11" i="6" s="1"/>
  <c r="G31" i="6" l="1"/>
  <c r="G45" i="6"/>
</calcChain>
</file>

<file path=xl/sharedStrings.xml><?xml version="1.0" encoding="utf-8"?>
<sst xmlns="http://schemas.openxmlformats.org/spreadsheetml/2006/main" count="359" uniqueCount="150">
  <si>
    <t>OBSERVACIONES</t>
  </si>
  <si>
    <t>ACTIVIDADES PROYECTADAS</t>
  </si>
  <si>
    <t>TOTAL</t>
  </si>
  <si>
    <t>Duración (Días)</t>
  </si>
  <si>
    <t>Valor individual</t>
  </si>
  <si>
    <t xml:space="preserve"> Valor Total</t>
  </si>
  <si>
    <t>CONTRAPARTIDA</t>
  </si>
  <si>
    <t xml:space="preserve">OBJETO DEL CONVENIO: </t>
  </si>
  <si>
    <t>DESEMBOLSOS</t>
  </si>
  <si>
    <t xml:space="preserve">Asistentes </t>
  </si>
  <si>
    <t>SUBTOTAL</t>
  </si>
  <si>
    <t>Total</t>
  </si>
  <si>
    <t>Contrapartida</t>
  </si>
  <si>
    <t>Total recursos destinados por Parques Nacionales Naturales</t>
  </si>
  <si>
    <t>Fecha</t>
  </si>
  <si>
    <t>PRIMER DESEMBOLSO</t>
  </si>
  <si>
    <t>VALOR UNITARIO</t>
  </si>
  <si>
    <t>VALOR TOTAL</t>
  </si>
  <si>
    <t>DESCRIPCIÓN</t>
  </si>
  <si>
    <t>LEGALIZACIÓN</t>
  </si>
  <si>
    <t>CANTIDAD</t>
  </si>
  <si>
    <t>SEGUNDO DESEMBOLSO</t>
  </si>
  <si>
    <t>TERCER DESEMBOLSO</t>
  </si>
  <si>
    <t>ACTIVIDADES</t>
  </si>
  <si>
    <t>DETALLE</t>
  </si>
  <si>
    <t>REFERENCIA DE ANALISIS DE PRECIO- COMPONENTE TECNICO - DESCRIPCION</t>
  </si>
  <si>
    <t>Total Actividad</t>
  </si>
  <si>
    <t>TOTAL EJECUTADO AL PRIMER DESEMBOLSO</t>
  </si>
  <si>
    <t>VALOR PRIMER DESEMBOLSO</t>
  </si>
  <si>
    <t>Total Actividades</t>
  </si>
  <si>
    <t>TOTAL EJECUTADO AL SEGUNDO DESEMBOLSO</t>
  </si>
  <si>
    <t>VALOR SEGUNDO DESEMBOLSO</t>
  </si>
  <si>
    <t>TOTAL EJECUTADO AL TERCER  DESEMBOLSO</t>
  </si>
  <si>
    <t>VALOR TERCER DESEMBOLSO</t>
  </si>
  <si>
    <t>OLLA COMUNITARIA (ALMUERZO)</t>
  </si>
  <si>
    <t>OLLA COMUNITARIA (REFRIGERIO)</t>
  </si>
  <si>
    <t>4. Implementación de 15 hectáreas de restauración ubicadas en las zonas del territorio indígena comunidades Mocagua, San Martin de Amacayacu y Palmeras, con el establecimiento de 9.000 individuos más en las tres áreas de restauración del AP.</t>
  </si>
  <si>
    <t xml:space="preserve">5. Encuentro de restauración ecológica con enfoque biocultural entre las tres comunidades y el PNN Amacayacu para el intercambio de semillas, saberes y los aprendizajes alcanzados en este proceso conjunto de enriquecimiento y rehabilitación del territorio compartido  </t>
  </si>
  <si>
    <t>2.Diagnóstico, evaluación técnica y manejo adaptativo de las 25 hectáreas de restauración ecológica establecidas en las comunidades de Mocagua, San Martín de Amacayacu y Palmeras.</t>
  </si>
  <si>
    <t>3. Fortalecimiento de 3 sitios de rehabilitación y propagación de plántulas establecidas en las comunidades indígenas San Martín, Palmeras y Mocagua.</t>
  </si>
  <si>
    <t xml:space="preserve">ITEM /ACTIVIDADES DESARROLLADAS PREVIAMENTE </t>
  </si>
  <si>
    <t>HISTORICO - CONVENIO NRO  CD-DTAM NACION-CONV I No. 003 -2021</t>
  </si>
  <si>
    <t xml:space="preserve">HISTORICO - CONVENIO NRO  CD-DTAM FONAM CONV I No. 012-2022 </t>
  </si>
  <si>
    <t xml:space="preserve">HISTORICO - CONVENIO NRO  CO-DTAM-FONAM-004-2023 </t>
  </si>
  <si>
    <t>HISTORICO - CONVENIO NRO CD DTAM -176-2024</t>
  </si>
  <si>
    <t>PROMEDIO</t>
  </si>
  <si>
    <t>NIT 838.000.051-6</t>
  </si>
  <si>
    <t>NIT 838000103-0</t>
  </si>
  <si>
    <t>NIT 901.285.046-1</t>
  </si>
  <si>
    <t>NIT: 838000103-0</t>
  </si>
  <si>
    <t>Formulación y concertación Plan de trabajo y cronograma concertado</t>
  </si>
  <si>
    <t>El presente análisis responde a los valores propuestos por las comunidades indígenas para la vigencia 2025. Los valores obedecen a aspectos tales como la particularidad en las actividades a desarrollar y los productos a adquirir (productos de la chagra tales como pescado, carne, pollo, plátano, yuca, fariña, verduras entre otros) puesto que guardan relacion con los usos y costumbres de las comunidades indígenas que se beneficiaran del convenio; a esto se suma la ubicación geografica de las comunidades que son de dificil acceso ademas se identifica que el valor promedio  guarda relación con la propuesta de actividades presentada por el futuro contratista.</t>
  </si>
  <si>
    <t>Adecuaciones y mantenimiento de los viveros de las comunidades indígenas de San Martín, Mocagua y Palmeras</t>
  </si>
  <si>
    <t>Mingas para el enriquecimiento con material vegetal</t>
  </si>
  <si>
    <t>Mingas para el sostenimiento de las áreas en restauración (limpieza y abono del material plantado)</t>
  </si>
  <si>
    <t>Mingas para la reposición del material vegetal muerto o ausente en los sitios de restauración</t>
  </si>
  <si>
    <t>Revisión, evaluación técnica y diagnóstico de las acciones realizadas en áreas en restauración en las comunidades de Palmeras, Mocagua y San Martín de Amacayacu</t>
  </si>
  <si>
    <t>Encuentro de restauración ecológica con enfoque biocultural entre las tres comunidades y el PNN Amacayacu para el intercambio de semillas, saberes y los aprendizajes alcanzados en este proceso conjunto de enriquecimiento y rehabilitación del territorio compartido</t>
  </si>
  <si>
    <t xml:space="preserve">Reunión de evaluación y seguimiento técnico y financiero al Plan de Trabajo Concertado </t>
  </si>
  <si>
    <t xml:space="preserve">1. Formulación y concertación del Plan de trabajo y cronograma para ejecución del convenio </t>
  </si>
  <si>
    <t>6.Seguimiento, evaluación y reporte técnico y financiero de las acciones realizadas en las áreas de restauración ecológica de las comunidades de Mocagua, San Martín de Amacayacu y Palmeras</t>
  </si>
  <si>
    <t xml:space="preserve"> PLAN DE TRABAJO CON CRONOGRAMA PROPUESTO ENTRE PARQUES NACIONALES NATURALES DE COLOMBIA – DIRECCIÓN TERRITORIAL AMAZONIA Y EL CABILDO INDÍGENA DE SAN MARTÍN DE AMACAYACU</t>
  </si>
  <si>
    <t xml:space="preserve">Factura electrónica y formatos equivalentes </t>
  </si>
  <si>
    <t xml:space="preserve">ORLANDO NORIEGA ANGEL                                                              
Representante legal Cabildo indígena San Martpin de Amacayacu </t>
  </si>
  <si>
    <t xml:space="preserve">ALEXANDER ALFOSNO SEGURA
Jefe de Área Protegida 
PNN Amacayacu </t>
  </si>
  <si>
    <t xml:space="preserve">Plan de trabajo y cronograma concertado
Acta aprobación plan de trabajo y cronograma </t>
  </si>
  <si>
    <t>Memoria, listado de asistencia y registro fotográfico.</t>
  </si>
  <si>
    <t xml:space="preserve">PRODUCTOS Y/O ENTREGABLES </t>
  </si>
  <si>
    <t xml:space="preserve">Aunar esfuerzos técnicos, financieros y administrativos para el desarrollo de acciones de restauración ecológica participativa en el territorio traslapado con las comunidades indígenas de Mocagua, Palmeras y san Martín de Amacayacu del Parque Nacional Natural Amacayacu en el marco del proyecto de Conservación. </t>
  </si>
  <si>
    <t>MES</t>
  </si>
  <si>
    <t xml:space="preserve">VALOR TOTAL DE LA ACTIVIDAD  </t>
  </si>
  <si>
    <t>N/A</t>
  </si>
  <si>
    <t>Primer desembolso (%) 30%</t>
  </si>
  <si>
    <t>Segundo desembolso (%) 50%</t>
  </si>
  <si>
    <t>Tercer desembolso (%) 20%</t>
  </si>
  <si>
    <t xml:space="preserve">San Martín de Amacayacu </t>
  </si>
  <si>
    <t xml:space="preserve">ACTIVIDAD </t>
  </si>
  <si>
    <t xml:space="preserve">DESCRIPCIÓN </t>
  </si>
  <si>
    <t xml:space="preserve">COMUNIDAD </t>
  </si>
  <si>
    <t xml:space="preserve">CANTIDAD </t>
  </si>
  <si>
    <t>Mocagua</t>
  </si>
  <si>
    <t>Palmeras</t>
  </si>
  <si>
    <t>Agosto</t>
  </si>
  <si>
    <t>Septiembre</t>
  </si>
  <si>
    <t>Octubre</t>
  </si>
  <si>
    <t>Noviembre</t>
  </si>
  <si>
    <t>Diciembre</t>
  </si>
  <si>
    <t>Agosto, Septiembre, Octubre</t>
  </si>
  <si>
    <t>Septiembre, octubre</t>
  </si>
  <si>
    <t>Septiembre, octubre, noviembre</t>
  </si>
  <si>
    <t xml:space="preserve">PROPUESTA DE PLAN DE TRABAJO 2025 ENTRE PARQUES NACIONALES NATURALES DE COLOMBIA – DIRECCIÓN TERRITORIAL AMAZONIA Y EL CABILDO INDÍGENA SAN MARTIN DE AMACAYACU </t>
  </si>
  <si>
    <t xml:space="preserve">El Parque Nacional Natural Amacayacu, en el marco de su misión institucional y en cumplimiento de los objetivos establecidos para la administración y manejo de las Áreas Protegidas del Sistema de Parques Nacionales Naturales de Colombia, ha venido desarrollando, en articulación con las comunidades indígenas traslapadas con el Área Protegida (San Martín de Amacayacu, Mocagua y Palmeras), procesos de restauración ecológica. Estos procesos se han materializado a través de acciones orientadas al enriquecimiento, la regeneración natural y la recuperación de la selva, con énfasis en la recuperación de especies de importancia cultural y en zonas del Parque que cuentan con acuerdos políticos y compromisos establecidos.
Es fundamental resaltar que, en el transcurso de este proceso, el reconocimiento de la estructura sociopolítica de las comunidades indígenas y de sus figuras de autoridad ha sido clave para garantizar su legitimidad en la toma de decisiones y su representatividad. Estas condiciones han sido esenciales para consolidar un relacionamiento respetuoso y colaborativo, permitiendo el desarrollo conjunto de acciones orientadas a alcanzar los resultados propuestos en materia de restauración ecológica.
</t>
  </si>
  <si>
    <t>Servicio de alimentación tradicional para encuentros comunitarios en San Martín de Amacayacu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a los coordinadores de los 10 grupos de trabajo de la comunidad de San Martín de Amacayacu, aproximadamente 10 personas en total.
La alimentación será provista durante 2 encuentros comunitarios, en los que se concertará el plan de trabajo y el cronograma de actividades,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</si>
  <si>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encuentros comunitarios en Mocagua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a los coordinadores de los 10 grupos de trabajo de la comunidad de San Martín de Amacayacu, aproximadamente 10 personas en total.
La alimentación será provista durante 2 encuentros comunitarios, en los que se concertará el plan de trabajo y el cronograma de actividades,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</si>
  <si>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encuentros comunitarios en Palmeras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a los coordinadores de los 10 grupos de trabajo de la comunidad de San Martín de Amacayacu, aproximadamente 10 personas en total.
La alimentación será provista durante 2 encuentros comunitarios, en los que se concertará el plan de trabajo y el cronograma de actividades,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</si>
  <si>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 xml:space="preserve">Servicio de alimentación tradicional, con enfoque cultural, para atender aproximadamente a 100 personas en el desarrollo de mingas comunitarias en la comunidad indígena de San Martín de Amacayacu,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cuatro (4) jornadas comunitarias tipo minga, en las cuales se desarrollarán actividades de diagnóstico, evaluación técnica y manejo adaptativo en diez (10) hectáreas que se encuentran en proceso de restauración ecológica en la comunidad de San Martíin de Amacayacu, territorio traslapado con el Parque Amacayacu. Las mingas incluirán el registro del estado del material vegetal, la toma de registro fotográfico y la reposición de señalética (plaqueteado) en los sitios intervenidos.
</t>
  </si>
  <si>
    <t xml:space="preserve">Servicio de alimentación tradicional, con enfoque cultural, para atender aproximadamente a 100 personas en el desarrollo de minga comunitaria en la comunidad indígena de San Martín de Amacayacu,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una (1) jornada comunitaria tipo minga, en las cuales se desarrollarán actividades de diagnóstico, evaluación técnica y manejo adaptativo en diez (10) hectáreas que se encuentran en proceso de restauración ecológica en la comunidad de San Martíin de Amacayacu, territorio traslapado con el Parque Amacayacu. Las mingas incluirán el registro del estado del material vegetal, la toma de registro fotográfico y la reposición de señalética (plaqueteado) en los sitios intervenidos.
</t>
  </si>
  <si>
    <t xml:space="preserve">Servicio de alimentación tradicional, con enfoque cultural, para atender aproximadamente a 50 personas en el desarrollo de mingas comunitarias en la comunidad indígena de Palmeras,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cuatro (4) jornadas comunitarias tipo minga, en las cuales se desarrollarán actividades de diagnóstico, evaluación técnica y manejo adaptativo en cinco (5) hectáreas que se encuentran en proceso de restauración ecológica en la comunidad de Palmeras, territorio traslapado con el Parque Amacayacu. Las mingas incluirán el registro del estado del material vegetal, la toma de registro fotográfico y la reposición de señalética (plaqueteado) en los sitios intervenidos.
</t>
  </si>
  <si>
    <t xml:space="preserve">Servicio de alimentación tradicional, con enfoque cultural, para atender aproximadamente a 100 personas en el desarrollo de mingas comunitarias en la comunidad indígena de Mocagua,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cuatro (4) jornadas comunitarias tipo minga, en las cuales se desarrollarán actividades de diagnóstico, evaluación técnica y manejo adaptativo en diez (10) hectáreas que se encuentran en proceso de restauración ecológica en la comunidad de Mocagua, territorio traslapado con el Parque Amacayacu. Las mingas incluirán el registro del estado del material vegetal, la toma de registro fotográfico y la reposición de señalética (plaqueteado) en los sitios intervenidos.
</t>
  </si>
  <si>
    <t xml:space="preserve">Servicio de alimentación tradicional, con enfoque cultural, para atender aproximadamente a 100 personas en el desarrollo de minga comunitaria en la comunidad indígena de Mocagua,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una (1) jornada comunitaria tipo minga, en las cuales se desarrollarán actividades de diagnóstico, evaluación técnica y manejo adaptativo en diez (10) hectáreas que se encuentran en proceso de restauración ecológica en la comunidad de Mocagua, territorio traslapado con el Parque Amacayacu. Las mingas incluirán el registro del estado del material vegetal, la toma de registro fotográfico y la reposición de señalética (plaqueteado) en los sitios intervenidos.
</t>
  </si>
  <si>
    <t xml:space="preserve">Servicio de alimentación tradicional, con enfoque cultural, para atender aproximadamente a 50 personas en el desarrollo de minga comunitaria en la comunidad indígena de Palmeras,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una (1) jornada comunitaria tipo minga, en las cuales se desarrollarán actividades de diagnóstico, evaluación técnica y manejo adaptativo en cinco (5) hectáreas que se encuentran en proceso de restauración ecológica en la comunidad de Plameras, territorio traslapado con el Parque Amacayacu. Las mingas incluirán el registro del estado del material vegetal, la toma de registro fotográfico y la reposición de señalética (plaqueteado) en los sitios intervenidos.
</t>
  </si>
  <si>
    <t xml:space="preserve">Servicio de alimentación tradicional, con enfoque cultural, para atender 10 grupos de trabajo aproximadamente 60 personas en el desarrollo de mingas comunitarias en la comunidad indígena de San Martín de Amacayacu,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deshierbe y manejo fitosanitario al semillero "Tooepata" de la comunidad de San Martín de Amacayacu
</t>
  </si>
  <si>
    <t xml:space="preserve">Servicio de alimentación tradicional, con enfoque cultural, para atender 10 grupos de trabajo aproximadamente 60 personas en el desarrollo de mingas comunitarias en la comunidad indígena de Mocagua,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deshierbe y manejo fitosanitario al semillero "Naichirepata" de la comunidad de Mocagua
</t>
  </si>
  <si>
    <t xml:space="preserve">Servicio de alimentación tradicional, con enfoque cultural, para atender 10 grupos de trabajo aproximadamente 60 personas en el desarrollo de mingas comunitarias en la comunidad indígena de Palmeras,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deshierbe y manejo fitosanitario al semillero "Waira" de la comunidad de Palmeras
</t>
  </si>
  <si>
    <t xml:space="preserve">Servicio de alimentación tradicional, con enfoque cultural, para atender 10 grupos de trabajo aproximadamente 60 personas en el desarrollo de mingas comunitarias en la comunidad indígena de San Martín de Amacayacu,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mingas de aplicación de abonos orgánicos y siembra en camas de germinación en el semillero "Tooepata" de la comunidad de San Martín de Amacayacu
</t>
  </si>
  <si>
    <t xml:space="preserve">Servicio de alimentación tradicional, con enfoque cultural, para atender 10 grupos de trabajo aproximadamente 60 personas en el desarrollo de mingas comunitarias en la comunidad indígena de Mocagua,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mingas de aplicación de abonos orgánicos y siembra en camas de germinación en el semillero "Naichirepata" de la comunidad de Mocagua
</t>
  </si>
  <si>
    <t xml:space="preserve">Servicio de alimentación tradicional, con enfoque cultural, para atender 10 grupos de trabajo aproximadamente 60 personas en el desarrollo de mingas comunitarias en la comunidad indígena de Palmeras,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mingas de aplicación de abonos orgánicos y siembra en camas de germinación  en el semillero "Waira" de la comunidad de Palmeras
</t>
  </si>
  <si>
    <t xml:space="preserve">Servicio de alimentación tradicional, con enfoque cultural, para atender 10 grupos de trabajo aproximadamente 60 personas en el desarrollo de mingas comunitarias en la comunidad indígena de San Martín de Amacayacu,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mingas de adecuación de infraestructura para el funcionamiento adecuado del semillero "Tooepata" de la comunidad de San Martín de Amacayacu
</t>
  </si>
  <si>
    <t xml:space="preserve">Servicio de alimentación tradicional, con enfoque cultural, para atender 10 grupos de trabajo aproximadamente 60 personas en el desarrollo de mingas comunitarias en la comunidad indígena de Mocagua,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mingas de adecuación de infraestructura para el funcionamiento adecuado del semillero "Naichirepata" de la comunidad de Mocagua
</t>
  </si>
  <si>
    <t xml:space="preserve">Servicio de alimentación tradicional, con enfoque cultural, para atender 10 grupos de trabajo aproximadamente 60 personas en el desarrollo de mingas comunitarias en la comunidad indígena de Palmeras, en el marco de las actividades de restauración ecológica.
El servicio comprende la preparación de alimentos mediante el uso de productos locales provenientes de la chagra, tales como pescado, carne, pollo, plátano, yuca, fariña, verduras, entre otros insumos tradicionales de la región. La alimentación será dispuesta en modalidad de olla comunitaria, acorde con las prácticas culturales y gastronómicas propias del territorio.
Este servicio será suministrado durante dos (2) jornadas comunitarias tipo minga, en las cuales se desarrollarán actividades de mingas de adecuación de infraestructura para el funcionamiento adecuado del semillero "Waira" de la comunidad de Palmeras
</t>
  </si>
  <si>
    <t xml:space="preserve">Servicio de alimentación tradicional, con enfoque cultural, para atender aproximadamente a 100 personas durante el desarrollo de jornadas comunitarias tipo minga en la comunidad indígena de San Martín de Amacayacu, en el marco de las actividades de restauración ecológica que se adelantan en el territorio traslapado con el Parque Nacional Natural Amacayacu.
El servicio comprende la preparación y suministro de alimentos elaborados a partir de productos locales provenientes de la chagra, tales como pescado, carne, pollo, plátano, yuca, fariña, verduras, entre otros insumos tradicionales. La alimentación será dispuesta en modalidad de olla comunitaria, respetando las prácticas culturales y gastronómicas propias del territorio, y orientada a garantizar condiciones adecuadas durante las labores colectivas de restauración.
Las jornadas de minga contemplan actividades como el transporte de plántulas, ahoyado, limpieza del terreno, aplicación de abono orgánico, siembra, toma de datos de los polígonos de siembra y registro del recorrido (track) del sitio intervenido para enriquecimiento ecológico.
Este servicio se brindará en el marco de cinco (5) jornadas comunitarias, en las cuales se desarrollará el enriquecimiento ecológico de cinco (5) hectáreas mediante la siembra de 3.000 plántulas de especies nativas, contribuyendo al fortalecimiento de los procesos de restauración ecológica participativa, el reconocimiento de saberes tradicionales, y el apoyo a la economía local.
</t>
  </si>
  <si>
    <t xml:space="preserve">Servicio de alimentación tradicional, con enfoque cultural, para atender aproximadamente a 100 personas durante el desarrollo de jornadas comunitarias tipo minga en la comunidad indígena de Mocagua, en el marco de las actividades de restauración ecológica que se adelantan en el territorio traslapado con el Parque Nacional Natural Amacayacu.
El servicio comprende la preparación y suministro de alimentos elaborados a partir de productos locales provenientes de la chagra, tales como pescado, carne, pollo, plátano, yuca, fariña, verduras, entre otros insumos tradicionales. La alimentación será dispuesta en modalidad de olla comunitaria, respetando las prácticas culturales y gastronómicas propias del territorio, y orientada a garantizar condiciones adecuadas durante las labores colectivas de restauración.
Las jornadas de minga contemplan actividades como el transporte de plántulas, ahoyado, limpieza del terreno, aplicación de abono orgánico, siembra, toma de datos de los polígonos de siembra y registro del recorrido (track) del sitio intervenido para enriquecimiento ecológico.
Este servicio se brindará en el marco de cinco (5) jornadas comunitarias, en las cuales se desarrollará el enriquecimiento ecológico de cinco (5) hectáreas mediante la siembra de 3.000 plántulas de especies nativas, contribuyendo al fortalecimiento de los procesos de restauración ecológica participativa, el reconocimiento de saberes tradicionales, y el apoyo a la economía local.
</t>
  </si>
  <si>
    <t xml:space="preserve">Servicio de alimentación tradicional, con enfoque cultural, para atender aproximadamente a 100 personas durante el desarrollo de jornadas comunitarias tipo minga en la comunidad indígena de Palmeras, en el marco de las actividades de restauración ecológica que se adelantan en el territorio traslapado con el Parque Nacional Natural Amacayacu.
El servicio comprende la preparación y suministro de alimentos elaborados a partir de productos locales provenientes de la chagra, tales como pescado, carne, pollo, plátano, yuca, fariña, verduras, entre otros insumos tradicionales. La alimentación será dispuesta en modalidad de olla comunitaria, respetando las prácticas culturales y gastronómicas propias del territorio, y orientada a garantizar condiciones adecuadas durante las labores colectivas de restauración.
Las jornadas de minga contemplan actividades como el transporte de plántulas, ahoyado, limpieza del terreno, aplicación de abono orgánico, siembra, toma de datos de los polígonos de siembra y registro del recorrido (track) del sitio intervenido para enriquecimiento ecológico.
Este servicio se brindará en el marco de cinco (5) jornadas comunitarias, en las cuales se desarrollará el enriquecimiento ecológico de cinco (5) hectáreas mediante la siembra de 3.000 plántulas de especies nativas, contribuyendo al fortalecimiento de los procesos de restauración ecológica participativa, el reconocimiento de saberes tradicionales, y el apoyo a la economía local.
</t>
  </si>
  <si>
    <t>Servicio de alimentación tradicional para encuentros comunitarios en San Martín de Amacayacu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para aproximadamente 20 personas de la comunidad de San Martín de Amacayacu
La alimentación será provista durante 2 encuentros comunitarios, para concertar la programación logística del encuentro de restauración ecológica,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</si>
  <si>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encuentros comunitarios en Mocagua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para aproximadamente 20 personas de la comunidad de Mocagua
La alimentación será provista durante 2 encuentros comunitarios, para concertar la programación logística del encuentro de restauración ecológica,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</si>
  <si>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encuentros comunitarios en Palmeras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para aproximadamente 20 personas de la comunidad de San Martín de Amacayacu
La alimentación será provista durante 2 encuentros comunitarios, para concertar la programación logística del encuentro de restauración ecológica,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</si>
  <si>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atender aproximadamente a 52 personas de la comunidad indígena de San Martín de Amacayacu, en el marco del desarrollo de jornadas pedagógicas de restauración biocultural con enfoque en el encuentro de restauración.
La alimentación será preparada a partir de productos locales provenientes de la chagra, tales como pescado, carne, pollo, plátano, yuca, fariña, verduras y otros insumos tradicionales de la región, dispuesta en modalidad de olla comunitaria, en concordancia con las prácticas culturales y gastronómicas propias del territorio.
El servicio será suministrado durante tres (3) encuentros comunitarios, como parte de la estrategia de fortalecimiento de capacidades locales en torno a los procesos de restauración biocultural que se adelantan en el territorio traslapado con el Parque Nacional Natural Amacayacu.
La preparación de los alimentos se realizará con enfoque cultural, rescatando saberes gastronómicos tradicionales y promoviendo el uso de productos propios del territorio, con el fin de apoyar la economía indígena local y fomentar la soberanía alimentaria desde una perspectiva ancestral y sostenible.</t>
  </si>
  <si>
    <t>servicio de alimentación tradicional para atender aproximadamente a 52 personas de la comunidad indígena de Mocagua, en el marco del desarrollo de jornadas pedagógicas de restauración biocultural con enfoque en el encuentro de restauración.
La alimentación será preparada a partir de productos locales provenientes de la chagra, tales como pescado, carne, pollo, plátano, yuca, fariña, verduras y otros insumos tradicionales de la región, dispuesta en modalidad de olla comunitaria, en concordancia con las prácticas culturales y gastronómicas propias del territorio.
El servicio será suministrado durante tres (3) encuentros comunitarios, como parte de la estrategia de fortalecimiento de capacidades locales en torno a los procesos de restauración biocultural que se adelantan en el territorio traslapado con el Parque Nacional Natural Amacayacu.
La preparación de los alimentos se realizará con enfoque cultural, rescatando saberes gastronómicos tradicionales y promoviendo el uso de productos propios del territorio, con el fin de apoyar la economía indígena local y fomentar la soberanía alimentaria desde una perspectiva ancestral y sostenible.</t>
  </si>
  <si>
    <t>servicio de alimentación tradicional para atender aproximadamente a 52 personas de la comunidad indígena de Palmeras, en el marco del desarrollo de jornadas pedagógicas de restauración biocultural con enfoque en el encuentro de restauración.
La alimentación será preparada a partir de productos locales provenientes de la chagra, tales como pescado, carne, pollo, plátano, yuca, fariña, verduras y otros insumos tradicionales de la región, dispuesta en modalidad de olla comunitaria, en concordancia con las prácticas culturales y gastronómicas propias del territorio.
El servicio será suministrado durante tres (3) encuentros comunitarios, como parte de la estrategia de fortalecimiento de capacidades locales en torno a los procesos de restauración biocultural que se adelantan en el territorio traslapado con el Parque Nacional Natural Amacayacu.
La preparación de los alimentos se realizará con enfoque cultural, rescatando saberes gastronómicos tradicionales y promoviendo el uso de productos propios del territorio, con el fin de apoyar la economía indígena local y fomentar la soberanía alimentaria desde una perspectiva ancestral y sostenible.</t>
  </si>
  <si>
    <t>Servicio de alimentación tradicional para encuentros comunitarios en San Martín de Amacayacu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a los coordinadores de los 10 grupos de trabajo de la comunidad de San Martín de Amacayacu, aproximadamente 10 personas en total.
La alimentación será provista durante 2 encuentros comunitarios, de evaluación técnica de las actividades que se establecieron en el plan de trabajo, con el cabildo de la comunidad y los coordinadores de los 10 grupos de trabajo  de la comunidad de San Martín,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</si>
  <si>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encuentros comunitarios en Mocagua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a los coordinadores de los 10 grupos de trabajo de la comunidad deMocagua, aproximadamente 10 personas en total.
La alimentación será provista durante 2 encuentros comunitarios, de evaluación técnica de las actividades que se establecieron en el plan de trabajo, con el cabildo de la comunidad y los coordinadores de los 10 grupos de trabajo  de la comunidad de Mocagua,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</si>
  <si>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Servicio de alimentación tradicional para encuentros comunitarios en Palmeras
Se requiere la provisión de servicio de alimentación tradicional con productos propios de la chagra, tales como pescado, carne, pollo, plátano, yuca, fariña, verduras y otros insumos locales, destinados a la preparación de la olla comunitaria. Este servicio está orientado a brindar alimentación a los coordinadores de los 6 grupos de trabajo de la comunidad de Palmeras, aproximadamente 10 personas en total.
La alimentación será provista durante 2 encuentros comunitarios, de evaluación técnica de las actividades que se establecieron en el plan de trabajo, con el cabildo de la comunidad y los coordinadores de los 6 grupos de trabajo  de la comunidad de Palmeras, promoviendo espacios de diálogo participativo y coordinación interinstitucional. La preparación de los alimentos se realizará con enfoque cultural, rescatando saberes gastronómicos tradicionales, y utilizando productos locales que apoyen la economía indígena de la región, promoviendo la soberanía alimentaria desde los saberes ancestrales y prácticas sostenibles propias del territorio.</t>
  </si>
  <si>
    <t>En el marco del proceso de restauración ecológica del Parque Nacional Natural Amacayacu, las comunidades indígenas cuyo territorio se encuentra traslapado con el área protegida (San Martín de Amacayacu, Mocagua y Palmeras) participan activamente a través de grupos de trabajo conformados por actores locales, incluidos abuelos tradicionales, quienes aportan conocimientos en aspectos culturales, tradicionales y ecológicos. Estas capacidades incluyen el conocimiento profundo del territorio, el manejo de semillas y plántulas nativas, así como prácticas ancestrales asociadas al uso sostenible de la biodiversidad.
El enfoque de implementación se basa en el diálogo de saberes, permitiendo una participación activa de las comunidades para la recuperación de especies vegetales y la revitalización de conocimientos tradicionales sobre su manejo. Este enfoque fortalece la apropiación comunitaria de los procesos de restauración y contribuye a la sostenibilidad de las acciones emprendidas en el territorio.
A la fecha se cuenta con tres zonas de restauración ecológica, que en total abarcan 25 hectáreas, con un total de 15.000 individuos sembrados. La distribución por comunidad es la siguiente:
San Martín de Amacayacu: 10 hectáreas restauradas con 6.000 individuos.
Mocagua: 10 hectáreas restauradas con 6.000 individuos.
Palmeras: 5 hectáreas restauradas con 3.000 individuos.
Estas acciones están orientadas a la restauración de ecosistemas estratégicos dentro del territorio compartido entre el Parque Nacional Natural Amacayacu y las comunidades indígenas, en armonía con los lineamientos de conservación establecidos por la autoridad ambiental y tiene como propósito fortalecer la participación activa de las comunidades indígenas en los procesos de manejo del área protegida.</t>
  </si>
  <si>
    <t>Las comunidades indígenas de San Martín de Amacayacu, Mocagua y Palmeras han establecido semilleros comunitarios como estrategia clave para la propagación de material vegetal nativo. Estos espacios permiten la producción y manejo local de semillas y plántulas destinadas a actividades de restauración ecológica en áreas de especial importancia cultural para las comunidades y el área protegida.
El desarrollo y gestión de estos semilleros se fundamenta en conocimientos tradicionales sobre el uso y manejo de especies vegetales, lo cual garantiza la pertinencia cultural de los procesos y su alineación con las dinámicas propias del territorio. Esta estrategia no solo contribuye a la disponibilidad de material vegetal adaptado a las condiciones ecológicas locales, sino que también fortalece la identidad cultural y promueve la persistencia de prácticas ancestrales relacionadas con el cuidado y la gestión del entorno.
En este contexto, los semilleros comunitarios constituyen una herramienta esencial para la conservación biocultural del territorio, al articular los saberes tradicionales con los objetivos de restauración ecológica, y al consolidar el rol activo de las comunidades en la protección y recuperación de los ecosistemas del Parque Nacional Natural Amacayacu.</t>
  </si>
  <si>
    <t>En el marco del cumplimiento de los objetivos y metas establecidos en el Plan de Acción Anual de restauración ecológica, se ha programado la implementación de acciones orientadas a la rehabilitación de 15 hectáreas adicionales en las comunidades indígenas de San Martín de Amacayacu, Mocagua y Palmeras. Estas acciones contemplan la siembra de 9.000 individuos vegetales nativos, seleccionados según criterios ecológicos y culturales, con el fin de fortalecer los procesos de restauración en el Parque Nacional Natural Amacayacu.
La ejecución de estas actividades requiere un trabajo articulado y coordinado con las tres comunidades mencionadas, garantizando un enfoque participativo que incorpore sus conocimientos tradicionales, capacidades locales y estructuras comunitarias ya establecidas, como los semilleros y grupos de trabajo. Esta coordinación es fundamental para asegurar la pertinencia cultural de las acciones, así como su sostenibilidad ecológica y social.
Estas nuevas áreas de intervención se integran al proceso de restauración ecológica ya en marcha, contribuyendo a la conectividad ecológica, la recuperación de servicios ecosistémicos y la conservación de la biodiversidad en esta área protegida de alta relevancia cultural y ambiental.</t>
  </si>
  <si>
    <t>En el marco del proceso de restauración ecológica con enfoque biocultural en el Parque Nacional Natural Amacayacu, se viene adelantando anualmente un encuentro de restauración biocultural por parte de las comunidades indígenas de San Martín de Amacayacu, Mocagua y Palmeras, en articulación con el equipo del Parque Nacional Natural Amacayacu. Estos espacios tienen como objetivo principal promover el intercambio de semillas nativas, saberes tradicionales y aprendizajes adquiridos durante la implementación conjunta de acciones de enriquecimiento y rehabilitación del territorio.
Los encuentros son concebidos como un escenario de diálogo de saberes, donde confluyen conocimientos técnicos y tradicionales, fortaleciendo la gestión comunitaria del territorio y reconociendo el papel protagónico de las comunidades en los procesos de restauración ecológica. Las actividades incluyen mesas de trabajo temáticas, recorridos por áreas en proceso de restauración, y ejercicios prácticos de identificación y clasificación de especies vegetales con valor ecológico y cultural, así mismo el compartir de la gastronomía tradicional.
Este tipo de espacios son fundamentales para consolidar una visión compartida del territorio, fortalecer redes comunitarias de conservación, y garantizar la continuidad de las prácticas de manejo sostenible basadas en el conocimiento ancestral. Asimismo, permiten retroalimentar estrategias técnicas e incorporar aprendizajes locales en la toma de decisiones para la conservación y restauración de los ecosistemas dentro del área protegida.</t>
  </si>
  <si>
    <t>En el marco del proceso de restauración ecológica con enfoque biocultural en el Parque Nacional Natural Amacayacu, se viene adelantando anualmente un encuentro de restauración biocultural por parte de las comunidades indígenas de San Martín de Amacayacu, Mocagua y Palmeras, en articulación con el equipo del Parque Nacional Natural Amacayacu. Estos espacios tienen como objetivo principal promover el intercambio de semillas nativas, saberes tradicionales y aprendizajes adquiridos durante la implementación conjunta de acciones de enriquecimiento y rehabilitación del territorio.
Los encuentros son concebidos como un escenario de diálogo de saberes, donde confluyen conocimientos técnicos y tradicionales, fortaleciendo la gestión comunitaria del territorio y reconociendo el papel protagónico de las comunidades en los procesos de restauración ecológica. Las actividades incluyen mesas de trabajo temáticas, recorridos por áreas en proceso de restauración, y ejercicios prácticos de identificación y clasificación de especies vegetales con valor ecológico y cultural, así mismo el compartir de la gastronomía tradicional e identidad cultural a travez de bailes tradicionales y juegos autóctonos. 
Este tipo de espacios son fundamentales para consolidar una visión compartida del territorio, fortalecer redes comunitarias de conservación, y garantizar la continuidad de las prácticas de manejo sostenible basadas en el conocimiento ancestral. Asimismo, permiten retroalimentar estrategias técnicas e incorporar aprendizajes locales en la toma de decisiones para la conservación y restauración de los ecosistemas dentro del área protegida.</t>
  </si>
  <si>
    <t xml:space="preserve">
1. Los valores aca consagrados se tomaron como referencia de los costos que corresponden a los territorios ancestrales, en el caso de alimentación, de acuerdo a los usos y costumbres de igualmanera corresponden al análisis del histórico de los convenios interadministrativos suscritos con las comunidades y el PNN Amacayacu, identificando que se encuentran en el promedio del mercado Ver anexo Aanlsis Costeo.
3,  Los usos y costumbres determinan que el apoyo alimentario debe responder a las particularidades propias de los pueblos indigenas, respetando sus creencias y costumbres
3. Por la dispersión geografica es mas conveniente que el aliado provea la alimentació, pero ademas aspectos tales como la subida del precio de la gasolina, el IPC y la inflación, soportan los valores presentados</t>
  </si>
  <si>
    <t>Un (01) Informe de avance (en formato .docx) correspondiente al desarrollo de la actividad 2 y que dé cuenta de las acciones del manejo adaptativo de las especies de importancia cultural y ecológica sembradas en las 25 ha, en las comunidades indígenas de Mocagua, San Martín y Palmeras
Formatos de seguimiento y manejo adaptativo de los individuos de las áreas de restauración ecológica ubicadas en las comunidades indígenas de San Martín, Palmeras y Mocagua, con el Registro fotográfico de las acciones realizadas</t>
  </si>
  <si>
    <t xml:space="preserve">Un (01) informe (en formato.docx) correspondiente a la actividad 2 que dé cuenta del manejo adaptativo de las especies de importancia cultural y ecológica sembradas en las 25 ha, en las comunidades indígenas de Mocagua, San Martín y Palmeras, con una aproximación al porcentaje de supervivencia, así como la descripción de las actividades realizadas para su mantenimiento, todo con los soportes fotográficos originales en formato editable. 
Un (01) shape de las 25 has en manejo adaptativo conforme a la estructura requerida por Parques Nacionales Naturales de Colombia.
Formatos de seguimiento y manejo adaptativo de los individuos de las áreas de restauración ecológica ubicadas en las comunidades indígenas de San Martín, Palmeras y Mocagua, con el Registro fotográfico en formato original editable de las acciones realizadas. </t>
  </si>
  <si>
    <t xml:space="preserve">Un (01) Informe correspondiente al desarrollo de la actividad 3 que de cuanta del fortalecimiento y mejora de los sitios de rehabilitación y propagación de plántulas de especies nativas, que incluya la descripción de las actividades realizadas y los materiales empleados para mejorar estos semilleros, como por ejemplo el deshierbe, manejo fitosanitario, aplicación de abonos orgánicos, siembra en camas de germinación, y adecuaciones en general de la infraestructura para el funcionamiento de los semilleros comunitarios, con los soportes fotográficos originales editables que den soporte a las acciones realizadas.   </t>
  </si>
  <si>
    <t xml:space="preserve">Un (01) informe (en formato .docx) Correspondiente a la 4 actividad y que dé cuenta de la implementación de 15 hectáreas en proceso de restauración bajo la estrategia de enriquecimiento con 9.000 individuos vegetales pertenecientes a especies de importancia cultural y ecológica en las zonas del territorio indígena traslapado con el área protegida, que contenga el diagnóstico del área intervenida, diseños implementados, registro fotográfico comentado y salidas gráficas.
Un (01) shape de las 15 ha en proceso de rehabilitación conforme a la estructura requerida por Parques Nacionales
Un (01) formato diligenciado con la información requerida por Parques Nacionales para realizar el reporte de las implementaciones a los aplicativos correspondientes. </t>
  </si>
  <si>
    <t>Informe técnico final del convenio, documento que deberá incluir actas y/o memorias, registros de asistencias y todos los registros fotográficos de las acciones de enriquecimiento realizadas en las áreas de restauración.
Informe financiero que acredite la ejecución del 100 % del valor total de la ejecución del convenio con el respectivo soporte de las actividades desarrolladas según el listado de productos y/o entregables y/o registros de asistencia en la ejecución de actividades, que incluya registro fotográfico y demás requerimientos que solicite el supervisor. 
Actas de reuniones de seguimiento</t>
  </si>
  <si>
    <t>1. 	Acta de inicio firmada por el comité de seguimiento</t>
  </si>
  <si>
    <t xml:space="preserve">2. Plan de trabajo concertado y acorde con las obligaciones del convenio. </t>
  </si>
  <si>
    <t>3. 	Acta de aprobación del cronograma de actividades y plan de trabajo</t>
  </si>
  <si>
    <t>5. 	Formatos de seguimiento y manejo adaptativo de los individuos de las áreas de restauración ecológica ubicadas en las comunidades indígenas de San Martín, Palmeras y Mocagua, con el Registro fotográfico de las acciones realizadas</t>
  </si>
  <si>
    <t>6. 	Informe financiero que acredite la ejecución del 100 % del valor del primer desembolso con el respectivo soporte de las actividades desarrolladas según el listado de productos y/o entregables y/o registros de asistencia en la ejecución de actividades, que incluya registro fotográfico y demás requerimientos que solicite el supervisor</t>
  </si>
  <si>
    <t xml:space="preserve">4. 	Un (01) Informe de avance (en formato .docx) correspondiente al desarrollo de la actividad 2 y que dé cuenta de las acciones del manejo adaptativo de las especies de importancia cultural y ecológica sembradas en las 25 ha, en las comunidades indígenas de Mocagua, San Martín y Palmeras
</t>
  </si>
  <si>
    <t>12. Un (01) shape de las 15 has en proceso de rehabilitación conforme a la estructura requerida por Parques Nacionales Naturales de Colombia.</t>
  </si>
  <si>
    <r>
      <t xml:space="preserve">14. </t>
    </r>
    <r>
      <rPr>
        <sz val="10"/>
        <color theme="1"/>
        <rFont val="Verdana"/>
        <family val="2"/>
      </rPr>
      <t>Memoria, listado de asistencia y registros fotográficos correspondiente a la 5 actividad que dé cuenta del encuentro de restauración ecológica realizado entre las tres comunidades y el PNN Amacayacu para el intercambio de semillas, saberes y los aprendizajes alcanzados en este proceso conjunto de enriquecimiento y rehabilitación del territorio compartido.</t>
    </r>
  </si>
  <si>
    <t>15, Informe técnico final del convenio, documento que deberá incluir actas y/o memorias, registros de asistencias y todos los registros fotográficos de las acciones de enriquecimiento realizadas en las áreas de restauración.</t>
  </si>
  <si>
    <t>17. Actas de reuniones de seguimiento</t>
  </si>
  <si>
    <t xml:space="preserve">7.  Un (01) informe (en formato.docx) correspondiente a la actividad 2 que dé cuenta del manejo adaptativo de las especies de importancia cultural y ecológica sembradas en las 25 ha, en las comunidades indígenas de Mocagua, San Martín y Palmeras, con una aproximación al porcentaje de supervivencia, así como la descripción de las actividades realizadas para su mantenimiento, todo con los soportes fotográficos originales en formato editable. </t>
  </si>
  <si>
    <t>8.  Un (01) shape de las 25 has en manejo adaptativo conforme a la estructura requerida por Parques Nacionales Naturales de Colombia.</t>
  </si>
  <si>
    <t xml:space="preserve">9.  Formatos de seguimiento y manejo adaptativo de los individuos de las áreas de restauración ecológica ubicadas en las comunidades indígenas de San Martín, Palmeras y Mocagua, con el Registro fotográfico en formato original editable de las acciones realizadas. </t>
  </si>
  <si>
    <t>10.  Un (01) Informe correspondiente al desarrollo de la actividad 3 que de cuanta del fortalecimiento y mejora de los sitios de rehabilitación y propagación de plántulas de especies nativas, que incluya la descripción de las actividades realizadas y los materiales empleados para mejorar estos semilleros, como por ejemplo el deshierbe, manejo fitosanitario, aplicación de abonos orgánicos, siembra en camas de germinación, y adecuaciones en general de la infraestructura para el funcionamiento de los semilleros comunitarios, con los soportes fotográficos originales editables que den soporte a las acciones realizadas.</t>
  </si>
  <si>
    <t>11.  Un (01) informe (en formato .docx) Correspondiente a la 4 actividad y que dé cuenta de la implementación de 15 hectáreas en proceso de restauración bajo la estrategia de enriquecimiento con 9.000 individuos vegetales pertenecientes a especies de importancia cultural y ecológica en las zonas del territorio indígena traslapado con el área protegida, que contenga el diagnóstico del área intervenida, diseños implementados, registro fotográfico comentado y salidas gráficas.</t>
  </si>
  <si>
    <r>
      <t xml:space="preserve">13. </t>
    </r>
    <r>
      <rPr>
        <sz val="10"/>
        <color theme="1"/>
        <rFont val="Verdana"/>
        <family val="2"/>
      </rPr>
      <t xml:space="preserve"> Un (01) formato diligenciado con la información requerida por Parques Nacionales para realizar el reporte de las implementaciones a los aplicativos correspondientes. </t>
    </r>
  </si>
  <si>
    <r>
      <t xml:space="preserve">16. </t>
    </r>
    <r>
      <rPr>
        <sz val="10"/>
        <color theme="1"/>
        <rFont val="Verdana"/>
        <family val="2"/>
      </rPr>
      <t xml:space="preserve"> Informe financiero que acredite la ejecución del 100 % del valor total de la ejecución del convenio con el respectivo soporte de las actividades desarrolladas según el listado de productos y/o entregables y/o registros de asistencia en la ejecución de actividades, que incluya registro fotográfico y demás requerimientos que solicite el supervisor.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</si>
</sst>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 #,##0.00_ ;_ * \-#,##0.00_ ;_ * &quot;-&quot;??_ ;_ @_ "/>
    <numFmt numFmtId="165" formatCode="[$$-240A]\ #,##0"/>
    <numFmt numFmtId="166" formatCode="_-&quot;$&quot;\ * #,##0.000_-;\-&quot;$&quot;\ * #,##0.000_-;_-&quot;$&quot;\ * &quot;-&quot;??_-;_-@_-"/>
    <numFmt numFmtId="167" formatCode="_-&quot;$&quot;\ * #,##0.0_-;\-&quot;$&quot;\ * #,##0.0_-;_-&quot;$&quot;\ * &quot;-&quot;??_-;_-@_-"/>
    <numFmt numFmtId="168" formatCode="_(&quot;$&quot;* #,##0_);_(&quot;$&quot;* \(#,##0\);_(&quot;$&quot;* &quot;-&quot;??_);_(@_)"/>
  </numFmts>
  <fonts count="22" x14ac:knownFonts="1">
    <font>
      <sz val="11"/>
      <color theme="1"/>
      <name val="Calibri"/>
      <family val="2"/>
      <scheme val="minor"/>
    </font>
    <font>
      <sz val="10"/>
      <name val="Arial"/>
      <family val="2"/>
    </font>
    <font>
      <sz val="11"/>
      <color theme="1"/>
      <name val="Arial Narrow"/>
      <family val="2"/>
    </font>
    <font>
      <b/>
      <sz val="11"/>
      <color theme="1"/>
      <name val="Arial Narrow"/>
      <family val="2"/>
    </font>
    <font>
      <sz val="8"/>
      <name val="Calibri"/>
      <family val="2"/>
      <scheme val="minor"/>
    </font>
    <font>
      <sz val="11"/>
      <color theme="1"/>
      <name val="Calibri"/>
      <family val="2"/>
      <scheme val="minor"/>
    </font>
    <font>
      <sz val="11"/>
      <color rgb="FF000000"/>
      <name val="Arial Narrow"/>
      <family val="2"/>
    </font>
    <font>
      <sz val="11"/>
      <name val="Arial Narrow"/>
      <family val="2"/>
    </font>
    <font>
      <b/>
      <sz val="10"/>
      <color theme="1"/>
      <name val="Verdana"/>
      <family val="2"/>
    </font>
    <font>
      <b/>
      <sz val="10"/>
      <name val="Verdana"/>
      <family val="2"/>
    </font>
    <font>
      <sz val="10"/>
      <color theme="1"/>
      <name val="Verdana"/>
      <family val="2"/>
    </font>
    <font>
      <b/>
      <sz val="10"/>
      <color theme="1"/>
      <name val="Arial Narrow"/>
      <family val="2"/>
    </font>
    <font>
      <sz val="12"/>
      <color theme="1"/>
      <name val="Calibri"/>
      <family val="2"/>
      <scheme val="minor"/>
    </font>
    <font>
      <b/>
      <sz val="10"/>
      <color rgb="FF000000"/>
      <name val="Arial"/>
      <family val="2"/>
    </font>
    <font>
      <b/>
      <sz val="10"/>
      <color rgb="FF000000"/>
      <name val="Calibri"/>
      <family val="2"/>
      <scheme val="minor"/>
    </font>
    <font>
      <sz val="8"/>
      <color rgb="FF000000"/>
      <name val="Verdana"/>
      <family val="2"/>
    </font>
    <font>
      <sz val="9"/>
      <color rgb="FF000000"/>
      <name val="Arial"/>
      <family val="2"/>
    </font>
    <font>
      <sz val="10"/>
      <color rgb="FF000000"/>
      <name val="Times New Roman"/>
      <family val="1"/>
    </font>
    <font>
      <sz val="9"/>
      <color theme="3"/>
      <name val="Arial"/>
      <family val="2"/>
    </font>
    <font>
      <sz val="10"/>
      <name val="Verdana"/>
      <family val="2"/>
    </font>
    <font>
      <sz val="10"/>
      <color rgb="FF000000"/>
      <name val="Verdana"/>
      <family val="2"/>
    </font>
    <font>
      <b/>
      <sz val="10"/>
      <color rgb="FF000000"/>
      <name val="Verdana"/>
      <family val="2"/>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tint="0.79998168889431442"/>
        <bgColor rgb="FF00FFCC"/>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rgb="FF000000"/>
      </top>
      <bottom/>
      <diagonal/>
    </border>
  </borders>
  <cellStyleXfs count="6">
    <xf numFmtId="0" fontId="0"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44" fontId="5" fillId="0" borderId="0" applyFont="0" applyFill="0" applyBorder="0" applyAlignment="0" applyProtection="0"/>
    <xf numFmtId="0" fontId="5" fillId="0" borderId="0"/>
  </cellStyleXfs>
  <cellXfs count="153">
    <xf numFmtId="0" fontId="0" fillId="0" borderId="0" xfId="0"/>
    <xf numFmtId="0" fontId="2" fillId="0" borderId="0" xfId="0" applyFont="1"/>
    <xf numFmtId="165" fontId="2" fillId="0" borderId="1" xfId="0" applyNumberFormat="1" applyFont="1" applyBorder="1" applyAlignment="1">
      <alignment horizontal="right" vertical="top" wrapText="1"/>
    </xf>
    <xf numFmtId="0" fontId="3" fillId="2" borderId="1" xfId="0" applyFont="1" applyFill="1" applyBorder="1" applyAlignment="1">
      <alignment horizontal="center" vertical="center" wrapText="1"/>
    </xf>
    <xf numFmtId="165" fontId="3" fillId="2" borderId="1" xfId="0" applyNumberFormat="1" applyFont="1" applyFill="1" applyBorder="1" applyAlignment="1">
      <alignment horizontal="center" vertical="center" wrapText="1"/>
    </xf>
    <xf numFmtId="0" fontId="2" fillId="0" borderId="0" xfId="0" applyFont="1" applyAlignment="1">
      <alignment horizontal="center"/>
    </xf>
    <xf numFmtId="165" fontId="2" fillId="0" borderId="0" xfId="0" applyNumberFormat="1" applyFont="1" applyAlignment="1">
      <alignment horizontal="right"/>
    </xf>
    <xf numFmtId="0" fontId="10" fillId="0" borderId="0" xfId="0" applyFont="1"/>
    <xf numFmtId="0" fontId="8" fillId="0" borderId="0" xfId="0" applyFont="1" applyAlignment="1">
      <alignment horizontal="center" vertical="center"/>
    </xf>
    <xf numFmtId="0" fontId="11" fillId="2" borderId="1" xfId="0" applyFont="1" applyFill="1" applyBorder="1" applyAlignment="1">
      <alignment horizontal="center" vertical="top" wrapText="1"/>
    </xf>
    <xf numFmtId="0" fontId="11" fillId="3" borderId="1" xfId="0" applyFont="1" applyFill="1" applyBorder="1" applyAlignment="1">
      <alignment vertical="top"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65" fontId="3" fillId="0" borderId="1" xfId="0" applyNumberFormat="1" applyFont="1" applyBorder="1"/>
    <xf numFmtId="165" fontId="3" fillId="0" borderId="1" xfId="0" applyNumberFormat="1" applyFont="1" applyBorder="1" applyAlignment="1">
      <alignment horizontal="center"/>
    </xf>
    <xf numFmtId="0" fontId="12" fillId="0" borderId="1" xfId="0" applyFont="1" applyBorder="1" applyAlignment="1">
      <alignment vertical="center" wrapText="1"/>
    </xf>
    <xf numFmtId="168" fontId="12" fillId="0" borderId="1" xfId="4" applyNumberFormat="1" applyFont="1" applyFill="1" applyBorder="1"/>
    <xf numFmtId="0" fontId="12" fillId="0" borderId="1" xfId="0" applyFont="1" applyBorder="1" applyAlignment="1">
      <alignment horizontal="left" vertical="center" wrapText="1"/>
    </xf>
    <xf numFmtId="0" fontId="12" fillId="0" borderId="2" xfId="0" applyFont="1" applyBorder="1" applyAlignment="1">
      <alignment vertical="center" wrapText="1"/>
    </xf>
    <xf numFmtId="168" fontId="12" fillId="0" borderId="2" xfId="4" applyNumberFormat="1" applyFont="1" applyFill="1" applyBorder="1"/>
    <xf numFmtId="0" fontId="12" fillId="0" borderId="1" xfId="0" applyFont="1" applyBorder="1" applyAlignment="1">
      <alignment horizontal="center" vertical="center"/>
    </xf>
    <xf numFmtId="9" fontId="2" fillId="0" borderId="0" xfId="0" applyNumberFormat="1" applyFont="1"/>
    <xf numFmtId="0" fontId="12"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3" fillId="0" borderId="1" xfId="3" applyFont="1" applyBorder="1" applyAlignment="1">
      <alignment horizontal="justify" vertical="center" wrapText="1"/>
    </xf>
    <xf numFmtId="0" fontId="1" fillId="0" borderId="0" xfId="3"/>
    <xf numFmtId="0" fontId="13" fillId="0" borderId="1" xfId="3" applyFont="1" applyBorder="1" applyAlignment="1">
      <alignment horizontal="justify" vertical="center"/>
    </xf>
    <xf numFmtId="0" fontId="15" fillId="0" borderId="1" xfId="0" applyFont="1" applyBorder="1" applyAlignment="1">
      <alignment vertical="center" wrapText="1"/>
    </xf>
    <xf numFmtId="6" fontId="16" fillId="0" borderId="1" xfId="3" applyNumberFormat="1" applyFont="1" applyBorder="1" applyAlignment="1">
      <alignment horizontal="justify" vertical="center" wrapText="1"/>
    </xf>
    <xf numFmtId="6" fontId="16" fillId="0" borderId="1" xfId="3" applyNumberFormat="1" applyFont="1" applyBorder="1" applyAlignment="1">
      <alignment horizontal="justify" vertical="center"/>
    </xf>
    <xf numFmtId="6" fontId="18" fillId="0" borderId="1" xfId="3" applyNumberFormat="1" applyFont="1" applyBorder="1" applyAlignment="1">
      <alignment horizontal="justify" vertical="center" wrapText="1"/>
    </xf>
    <xf numFmtId="0" fontId="1" fillId="0" borderId="1" xfId="3" applyBorder="1" applyAlignment="1">
      <alignment wrapText="1"/>
    </xf>
    <xf numFmtId="0" fontId="20" fillId="0" borderId="0" xfId="0" applyFont="1"/>
    <xf numFmtId="0" fontId="8" fillId="0" borderId="1" xfId="0" applyFont="1" applyBorder="1" applyAlignment="1">
      <alignment horizontal="center" vertical="center" wrapText="1"/>
    </xf>
    <xf numFmtId="168" fontId="21" fillId="0" borderId="5" xfId="0" applyNumberFormat="1" applyFont="1" applyBorder="1"/>
    <xf numFmtId="0" fontId="10" fillId="0" borderId="1" xfId="0" applyFont="1" applyBorder="1" applyAlignment="1">
      <alignment horizontal="center" vertical="center" wrapText="1"/>
    </xf>
    <xf numFmtId="0" fontId="20" fillId="0" borderId="1" xfId="0" applyFont="1" applyBorder="1" applyAlignment="1">
      <alignment horizontal="center" vertical="center"/>
    </xf>
    <xf numFmtId="166" fontId="10" fillId="0" borderId="1" xfId="4" applyNumberFormat="1" applyFont="1" applyBorder="1" applyAlignment="1">
      <alignment horizontal="center" vertical="center"/>
    </xf>
    <xf numFmtId="44" fontId="10" fillId="0" borderId="1" xfId="4" applyFont="1" applyBorder="1" applyAlignment="1">
      <alignment horizontal="center" vertical="center"/>
    </xf>
    <xf numFmtId="44" fontId="8" fillId="0" borderId="1" xfId="4" applyFont="1" applyBorder="1" applyAlignment="1">
      <alignment vertical="center"/>
    </xf>
    <xf numFmtId="0" fontId="21" fillId="2" borderId="1" xfId="0" applyFont="1" applyFill="1" applyBorder="1" applyAlignment="1">
      <alignment vertical="center"/>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xf>
    <xf numFmtId="0" fontId="10" fillId="2" borderId="1" xfId="0" applyFont="1" applyFill="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10" fillId="2" borderId="11" xfId="0" applyFont="1" applyFill="1" applyBorder="1" applyAlignment="1">
      <alignment horizontal="center"/>
    </xf>
    <xf numFmtId="0" fontId="12" fillId="0" borderId="2" xfId="0" applyFont="1" applyBorder="1" applyAlignment="1">
      <alignment horizontal="center" vertical="center"/>
    </xf>
    <xf numFmtId="0" fontId="10" fillId="0" borderId="0" xfId="0" applyFont="1" applyAlignment="1">
      <alignment vertical="top"/>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167" fontId="10" fillId="0" borderId="0" xfId="4" applyNumberFormat="1" applyFont="1" applyAlignment="1">
      <alignment vertical="top"/>
    </xf>
    <xf numFmtId="0" fontId="10" fillId="0" borderId="2" xfId="0" applyFont="1" applyBorder="1" applyAlignment="1">
      <alignment horizontal="center" vertical="center"/>
    </xf>
    <xf numFmtId="41" fontId="8" fillId="0" borderId="1" xfId="0" applyNumberFormat="1" applyFont="1" applyBorder="1" applyAlignment="1">
      <alignment horizontal="right" vertical="center" wrapText="1"/>
    </xf>
    <xf numFmtId="6" fontId="8" fillId="0" borderId="1" xfId="0" applyNumberFormat="1" applyFont="1" applyBorder="1" applyAlignment="1">
      <alignment horizontal="right" vertical="center" wrapText="1"/>
    </xf>
    <xf numFmtId="0" fontId="10" fillId="0" borderId="0" xfId="0" applyFont="1" applyAlignment="1">
      <alignment horizontal="left"/>
    </xf>
    <xf numFmtId="6" fontId="10" fillId="0" borderId="0" xfId="0" applyNumberFormat="1" applyFont="1"/>
    <xf numFmtId="0" fontId="8" fillId="0" borderId="0" xfId="0" applyFont="1" applyAlignment="1">
      <alignment horizontal="center" vertical="center" wrapText="1"/>
    </xf>
    <xf numFmtId="0" fontId="8" fillId="0" borderId="0" xfId="0" applyFont="1" applyAlignment="1">
      <alignment vertical="top" wrapText="1"/>
    </xf>
    <xf numFmtId="42" fontId="8" fillId="0" borderId="1" xfId="0" applyNumberFormat="1" applyFont="1" applyFill="1" applyBorder="1" applyAlignment="1">
      <alignment horizontal="center" vertical="center" wrapText="1"/>
    </xf>
    <xf numFmtId="168" fontId="10" fillId="0" borderId="1" xfId="4" applyNumberFormat="1" applyFont="1" applyFill="1" applyBorder="1" applyAlignment="1">
      <alignment vertical="center"/>
    </xf>
    <xf numFmtId="168" fontId="10" fillId="0" borderId="2" xfId="4" applyNumberFormat="1" applyFont="1" applyFill="1" applyBorder="1" applyAlignment="1">
      <alignment vertical="center"/>
    </xf>
    <xf numFmtId="0" fontId="12" fillId="0" borderId="6"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applyAlignment="1">
      <alignment horizontal="center" vertical="top" wrapText="1"/>
    </xf>
    <xf numFmtId="0" fontId="11" fillId="2" borderId="1" xfId="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Border="1" applyAlignment="1">
      <alignment horizontal="center" vertical="center"/>
    </xf>
    <xf numFmtId="0" fontId="8" fillId="0" borderId="1"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9" fillId="0" borderId="1" xfId="0" applyFont="1" applyBorder="1" applyAlignment="1">
      <alignment vertical="top" wrapText="1"/>
    </xf>
    <xf numFmtId="0" fontId="20" fillId="0" borderId="1" xfId="0" applyFont="1" applyBorder="1" applyAlignment="1">
      <alignment vertical="top" wrapText="1"/>
    </xf>
    <xf numFmtId="0" fontId="10" fillId="0" borderId="1" xfId="0" applyFont="1" applyBorder="1" applyAlignment="1">
      <alignment vertical="top" wrapText="1"/>
    </xf>
    <xf numFmtId="0" fontId="20" fillId="0" borderId="1" xfId="0" applyFont="1" applyBorder="1" applyAlignment="1">
      <alignment horizontal="left" vertical="top" wrapText="1"/>
    </xf>
    <xf numFmtId="0" fontId="8" fillId="0" borderId="1" xfId="0" applyFont="1" applyBorder="1" applyAlignment="1">
      <alignment horizontal="right"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168" fontId="19" fillId="0" borderId="2" xfId="4" applyNumberFormat="1" applyFont="1" applyFill="1" applyBorder="1" applyAlignment="1">
      <alignment horizontal="center" vertical="center"/>
    </xf>
    <xf numFmtId="168" fontId="19" fillId="0" borderId="7" xfId="4" applyNumberFormat="1" applyFont="1" applyFill="1" applyBorder="1" applyAlignment="1">
      <alignment horizontal="center" vertical="center"/>
    </xf>
    <xf numFmtId="168" fontId="19" fillId="0" borderId="3" xfId="4" applyNumberFormat="1" applyFont="1" applyFill="1" applyBorder="1" applyAlignment="1">
      <alignment horizontal="center" vertical="center"/>
    </xf>
    <xf numFmtId="0" fontId="20" fillId="0" borderId="2" xfId="5" applyFont="1" applyBorder="1" applyAlignment="1">
      <alignment horizontal="center" vertical="center" wrapText="1"/>
    </xf>
    <xf numFmtId="0" fontId="20" fillId="0" borderId="7" xfId="5" applyFont="1" applyBorder="1" applyAlignment="1">
      <alignment horizontal="center" vertical="center" wrapText="1"/>
    </xf>
    <xf numFmtId="0" fontId="20" fillId="0" borderId="3" xfId="5"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10" fillId="2" borderId="2" xfId="0" applyFont="1" applyFill="1" applyBorder="1" applyAlignment="1">
      <alignment horizontal="center"/>
    </xf>
    <xf numFmtId="0" fontId="10" fillId="2" borderId="7" xfId="0" applyFont="1" applyFill="1" applyBorder="1" applyAlignment="1">
      <alignment horizontal="center"/>
    </xf>
    <xf numFmtId="0" fontId="10" fillId="2" borderId="3" xfId="0" applyFont="1" applyFill="1" applyBorder="1" applyAlignment="1">
      <alignment horizontal="center"/>
    </xf>
    <xf numFmtId="0" fontId="10" fillId="0" borderId="2" xfId="0" applyFont="1" applyBorder="1" applyAlignment="1">
      <alignment horizontal="center"/>
    </xf>
    <xf numFmtId="0" fontId="10" fillId="0" borderId="7" xfId="0" applyFont="1" applyBorder="1" applyAlignment="1">
      <alignment horizontal="center"/>
    </xf>
    <xf numFmtId="0" fontId="10" fillId="0" borderId="3" xfId="0" applyFont="1" applyBorder="1" applyAlignment="1">
      <alignment horizontal="center"/>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3" xfId="0" applyFont="1" applyBorder="1" applyAlignment="1">
      <alignment horizontal="center" vertical="center" wrapText="1"/>
    </xf>
    <xf numFmtId="0" fontId="6" fillId="0" borderId="2" xfId="0" applyFont="1" applyBorder="1" applyAlignment="1">
      <alignment horizontal="center" vertical="top" wrapText="1"/>
    </xf>
    <xf numFmtId="0" fontId="6" fillId="0" borderId="7" xfId="0" applyFont="1" applyBorder="1" applyAlignment="1">
      <alignment horizontal="center" vertical="top" wrapText="1"/>
    </xf>
    <xf numFmtId="0" fontId="6" fillId="0" borderId="3" xfId="0" applyFont="1" applyBorder="1" applyAlignment="1">
      <alignment horizontal="center" vertical="top" wrapText="1"/>
    </xf>
    <xf numFmtId="168" fontId="19" fillId="0" borderId="1" xfId="4" applyNumberFormat="1" applyFont="1" applyFill="1" applyBorder="1" applyAlignment="1">
      <alignment horizontal="center" vertical="center"/>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9" fontId="10" fillId="0" borderId="1" xfId="0" applyNumberFormat="1" applyFont="1" applyBorder="1" applyAlignment="1">
      <alignment horizontal="center" vertical="center"/>
    </xf>
    <xf numFmtId="9" fontId="10" fillId="0" borderId="2" xfId="0" applyNumberFormat="1" applyFont="1" applyBorder="1" applyAlignment="1">
      <alignment horizontal="center" vertical="center"/>
    </xf>
    <xf numFmtId="0" fontId="10" fillId="0" borderId="7" xfId="0" applyFont="1" applyBorder="1" applyAlignment="1">
      <alignment horizontal="center" vertical="center"/>
    </xf>
    <xf numFmtId="0" fontId="10" fillId="0" borderId="3" xfId="0" applyFont="1" applyBorder="1" applyAlignment="1">
      <alignment horizontal="center" vertical="center"/>
    </xf>
    <xf numFmtId="0" fontId="8" fillId="0" borderId="1" xfId="3" applyFont="1" applyBorder="1" applyAlignment="1">
      <alignment horizontal="center" vertical="center"/>
    </xf>
    <xf numFmtId="0" fontId="8" fillId="0" borderId="0" xfId="0" applyFont="1" applyAlignment="1">
      <alignment horizontal="center" vertical="top" wrapText="1"/>
    </xf>
    <xf numFmtId="0" fontId="8" fillId="0" borderId="4" xfId="3" applyFont="1" applyBorder="1" applyAlignment="1">
      <alignment horizontal="center" vertical="center"/>
    </xf>
    <xf numFmtId="0" fontId="8" fillId="0" borderId="5" xfId="3" applyFont="1" applyBorder="1" applyAlignment="1">
      <alignment horizontal="center" vertical="center"/>
    </xf>
    <xf numFmtId="0" fontId="8" fillId="0" borderId="6" xfId="3" applyFont="1" applyBorder="1" applyAlignment="1">
      <alignment horizontal="center" vertical="center"/>
    </xf>
    <xf numFmtId="0" fontId="20" fillId="0" borderId="2"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top" wrapText="1"/>
    </xf>
    <xf numFmtId="0" fontId="20" fillId="0" borderId="7" xfId="0" applyFont="1" applyBorder="1" applyAlignment="1">
      <alignment horizontal="center" vertical="top" wrapText="1"/>
    </xf>
    <xf numFmtId="0" fontId="20" fillId="0" borderId="3" xfId="0" applyFont="1" applyBorder="1" applyAlignment="1">
      <alignment horizontal="center" vertical="top" wrapText="1"/>
    </xf>
    <xf numFmtId="0" fontId="3" fillId="0" borderId="1" xfId="3" applyFont="1" applyBorder="1" applyAlignment="1">
      <alignment horizontal="center" vertical="center"/>
    </xf>
    <xf numFmtId="0" fontId="11" fillId="3" borderId="4" xfId="0" applyFont="1" applyFill="1" applyBorder="1" applyAlignment="1">
      <alignment horizontal="center" vertical="top" wrapText="1"/>
    </xf>
    <xf numFmtId="0" fontId="11" fillId="3" borderId="5" xfId="0" applyFont="1" applyFill="1" applyBorder="1" applyAlignment="1">
      <alignment horizontal="center" vertical="top"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11" fillId="3" borderId="1" xfId="0" applyFont="1" applyFill="1" applyBorder="1" applyAlignment="1">
      <alignment horizontal="center" vertical="top" wrapText="1"/>
    </xf>
    <xf numFmtId="0" fontId="11" fillId="3" borderId="3" xfId="0" applyFont="1" applyFill="1" applyBorder="1" applyAlignment="1">
      <alignment horizontal="center" vertical="top"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3" fillId="0" borderId="1" xfId="3" applyFont="1" applyBorder="1" applyAlignment="1">
      <alignment horizontal="justify" vertical="center"/>
    </xf>
    <xf numFmtId="0" fontId="13" fillId="0" borderId="2" xfId="3" applyFont="1" applyBorder="1" applyAlignment="1">
      <alignment horizontal="center" vertical="center" wrapText="1"/>
    </xf>
    <xf numFmtId="0" fontId="13" fillId="0" borderId="3" xfId="3" applyFont="1" applyBorder="1" applyAlignment="1">
      <alignment horizontal="center" vertical="center" wrapText="1"/>
    </xf>
    <xf numFmtId="0" fontId="14" fillId="0" borderId="2" xfId="3" applyFont="1" applyBorder="1" applyAlignment="1">
      <alignment horizontal="center"/>
    </xf>
    <xf numFmtId="0" fontId="14" fillId="0" borderId="3" xfId="3" applyFont="1" applyBorder="1" applyAlignment="1">
      <alignment horizontal="center"/>
    </xf>
    <xf numFmtId="0" fontId="1" fillId="0" borderId="1" xfId="3" applyBorder="1" applyAlignment="1">
      <alignment horizontal="center" vertical="top" wrapText="1"/>
    </xf>
    <xf numFmtId="0" fontId="17" fillId="0" borderId="0" xfId="0" applyFont="1" applyAlignment="1">
      <alignment horizontal="left" vertical="top" wrapText="1"/>
    </xf>
    <xf numFmtId="6" fontId="16" fillId="0" borderId="2" xfId="3" applyNumberFormat="1" applyFont="1" applyBorder="1" applyAlignment="1">
      <alignment horizontal="left" vertical="center" wrapText="1"/>
    </xf>
    <xf numFmtId="6" fontId="16" fillId="0" borderId="3" xfId="3" applyNumberFormat="1" applyFont="1" applyBorder="1" applyAlignment="1">
      <alignment horizontal="left" vertical="center" wrapText="1"/>
    </xf>
    <xf numFmtId="6" fontId="16" fillId="0" borderId="2" xfId="3" applyNumberFormat="1" applyFont="1" applyBorder="1" applyAlignment="1">
      <alignment horizontal="left" vertical="center"/>
    </xf>
    <xf numFmtId="6" fontId="16" fillId="0" borderId="3" xfId="3" applyNumberFormat="1" applyFont="1" applyBorder="1" applyAlignment="1">
      <alignment horizontal="left" vertical="center"/>
    </xf>
  </cellXfs>
  <cellStyles count="6">
    <cellStyle name="Millares 2" xfId="1" xr:uid="{00000000-0005-0000-0000-000000000000}"/>
    <cellStyle name="Millares 4" xfId="2" xr:uid="{00000000-0005-0000-0000-000001000000}"/>
    <cellStyle name="Moneda" xfId="4" builtinId="4"/>
    <cellStyle name="Normal" xfId="0" builtinId="0"/>
    <cellStyle name="Normal 2" xfId="3" xr:uid="{00000000-0005-0000-0000-000004000000}"/>
    <cellStyle name="Normal 3" xfId="5" xr:uid="{07E94079-0E80-456C-91DE-1F616423266E}"/>
  </cellStyles>
  <dxfs count="0"/>
  <tableStyles count="0" defaultTableStyle="TableStyleMedium9" defaultPivotStyle="PivotStyleLight16"/>
  <colors>
    <mruColors>
      <color rgb="FFF9DC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2"/>
  <sheetViews>
    <sheetView showGridLines="0" zoomScale="70" zoomScaleNormal="70" zoomScalePageLayoutView="50" workbookViewId="0">
      <selection activeCell="B9" sqref="B9"/>
    </sheetView>
  </sheetViews>
  <sheetFormatPr baseColWidth="10" defaultColWidth="11.42578125" defaultRowHeight="12.75" x14ac:dyDescent="0.2"/>
  <cols>
    <col min="1" max="1" width="48.7109375" style="33" customWidth="1"/>
    <col min="2" max="2" width="138.85546875" style="33" customWidth="1"/>
    <col min="3" max="3" width="55.140625" style="33" customWidth="1"/>
    <col min="4" max="8" width="12" style="33" customWidth="1"/>
    <col min="9" max="9" width="29.7109375" style="33" customWidth="1"/>
    <col min="10" max="16384" width="11.42578125" style="33"/>
  </cols>
  <sheetData>
    <row r="1" spans="1:9" ht="29.25" customHeight="1" x14ac:dyDescent="0.2">
      <c r="A1" s="80" t="s">
        <v>61</v>
      </c>
      <c r="B1" s="80"/>
      <c r="C1" s="80"/>
      <c r="D1" s="80"/>
      <c r="E1" s="80"/>
      <c r="F1" s="80"/>
      <c r="G1" s="80"/>
      <c r="H1" s="80"/>
      <c r="I1" s="80"/>
    </row>
    <row r="2" spans="1:9" ht="70.150000000000006" customHeight="1" x14ac:dyDescent="0.2">
      <c r="A2" s="34" t="s">
        <v>7</v>
      </c>
      <c r="B2" s="81" t="s">
        <v>68</v>
      </c>
      <c r="C2" s="81"/>
      <c r="D2" s="81"/>
      <c r="E2" s="81"/>
      <c r="F2" s="81"/>
      <c r="G2" s="81"/>
      <c r="H2" s="81"/>
      <c r="I2" s="81"/>
    </row>
    <row r="3" spans="1:9" ht="15" customHeight="1" x14ac:dyDescent="0.2"/>
    <row r="4" spans="1:9" ht="19.5" customHeight="1" x14ac:dyDescent="0.2">
      <c r="A4" s="82" t="s">
        <v>1</v>
      </c>
      <c r="B4" s="82"/>
      <c r="C4" s="82"/>
      <c r="D4" s="82"/>
      <c r="E4" s="82"/>
      <c r="F4" s="82"/>
      <c r="G4" s="82"/>
      <c r="H4" s="82"/>
      <c r="I4" s="82"/>
    </row>
    <row r="5" spans="1:9" ht="18.75" customHeight="1" x14ac:dyDescent="0.2">
      <c r="A5" s="82" t="s">
        <v>23</v>
      </c>
      <c r="B5" s="82" t="s">
        <v>18</v>
      </c>
      <c r="C5" s="82" t="s">
        <v>67</v>
      </c>
      <c r="D5" s="82" t="s">
        <v>69</v>
      </c>
      <c r="E5" s="82"/>
      <c r="F5" s="82"/>
      <c r="G5" s="82"/>
      <c r="H5" s="82"/>
      <c r="I5" s="82" t="s">
        <v>70</v>
      </c>
    </row>
    <row r="6" spans="1:9" ht="35.25" customHeight="1" x14ac:dyDescent="0.2">
      <c r="A6" s="82"/>
      <c r="B6" s="82"/>
      <c r="C6" s="82"/>
      <c r="D6" s="41" t="s">
        <v>82</v>
      </c>
      <c r="E6" s="41" t="s">
        <v>83</v>
      </c>
      <c r="F6" s="41" t="s">
        <v>84</v>
      </c>
      <c r="G6" s="41" t="s">
        <v>85</v>
      </c>
      <c r="H6" s="41" t="s">
        <v>86</v>
      </c>
      <c r="I6" s="82"/>
    </row>
    <row r="7" spans="1:9" ht="148.5" customHeight="1" x14ac:dyDescent="0.2">
      <c r="A7" s="83" t="s">
        <v>59</v>
      </c>
      <c r="B7" s="22" t="s">
        <v>92</v>
      </c>
      <c r="C7" s="92" t="s">
        <v>65</v>
      </c>
      <c r="D7" s="98"/>
      <c r="E7" s="101"/>
      <c r="F7" s="101"/>
      <c r="G7" s="101"/>
      <c r="H7" s="101"/>
      <c r="I7" s="89">
        <v>1500000</v>
      </c>
    </row>
    <row r="8" spans="1:9" ht="148.5" customHeight="1" x14ac:dyDescent="0.2">
      <c r="A8" s="84"/>
      <c r="B8" s="22" t="s">
        <v>93</v>
      </c>
      <c r="C8" s="93"/>
      <c r="D8" s="99"/>
      <c r="E8" s="102"/>
      <c r="F8" s="102"/>
      <c r="G8" s="102"/>
      <c r="H8" s="102"/>
      <c r="I8" s="90"/>
    </row>
    <row r="9" spans="1:9" ht="148.5" customHeight="1" x14ac:dyDescent="0.2">
      <c r="A9" s="85"/>
      <c r="B9" s="22" t="s">
        <v>94</v>
      </c>
      <c r="C9" s="94"/>
      <c r="D9" s="100"/>
      <c r="E9" s="103"/>
      <c r="F9" s="103"/>
      <c r="G9" s="103"/>
      <c r="H9" s="103"/>
      <c r="I9" s="91"/>
    </row>
    <row r="10" spans="1:9" ht="148.5" customHeight="1" x14ac:dyDescent="0.2">
      <c r="A10" s="86" t="s">
        <v>38</v>
      </c>
      <c r="B10" s="22" t="s">
        <v>95</v>
      </c>
      <c r="C10" s="104" t="s">
        <v>128</v>
      </c>
      <c r="D10" s="43"/>
      <c r="E10" s="43"/>
      <c r="F10" s="44"/>
      <c r="G10" s="45"/>
      <c r="H10" s="45"/>
      <c r="I10" s="110">
        <v>15920000</v>
      </c>
    </row>
    <row r="11" spans="1:9" ht="148.5" customHeight="1" x14ac:dyDescent="0.2">
      <c r="A11" s="87"/>
      <c r="B11" s="22" t="s">
        <v>98</v>
      </c>
      <c r="C11" s="105"/>
      <c r="D11" s="43"/>
      <c r="E11" s="43"/>
      <c r="F11" s="44"/>
      <c r="G11" s="45"/>
      <c r="H11" s="45"/>
      <c r="I11" s="110"/>
    </row>
    <row r="12" spans="1:9" ht="148.5" customHeight="1" x14ac:dyDescent="0.2">
      <c r="A12" s="88"/>
      <c r="B12" s="22" t="s">
        <v>97</v>
      </c>
      <c r="C12" s="106"/>
      <c r="D12" s="43"/>
      <c r="E12" s="43"/>
      <c r="F12" s="44"/>
      <c r="G12" s="45"/>
      <c r="H12" s="45"/>
      <c r="I12" s="110"/>
    </row>
    <row r="13" spans="1:9" ht="148.5" customHeight="1" x14ac:dyDescent="0.2">
      <c r="A13" s="95" t="s">
        <v>38</v>
      </c>
      <c r="B13" s="22" t="s">
        <v>96</v>
      </c>
      <c r="C13" s="104" t="s">
        <v>129</v>
      </c>
      <c r="D13" s="43"/>
      <c r="E13" s="43"/>
      <c r="F13" s="44"/>
      <c r="G13" s="45"/>
      <c r="H13" s="45"/>
      <c r="I13" s="89">
        <v>3980000</v>
      </c>
    </row>
    <row r="14" spans="1:9" ht="148.5" customHeight="1" x14ac:dyDescent="0.2">
      <c r="A14" s="96"/>
      <c r="B14" s="22" t="s">
        <v>99</v>
      </c>
      <c r="C14" s="105"/>
      <c r="D14" s="43"/>
      <c r="E14" s="43"/>
      <c r="F14" s="44"/>
      <c r="G14" s="45"/>
      <c r="H14" s="45"/>
      <c r="I14" s="90"/>
    </row>
    <row r="15" spans="1:9" ht="148.5" customHeight="1" x14ac:dyDescent="0.2">
      <c r="A15" s="97"/>
      <c r="B15" s="22" t="s">
        <v>100</v>
      </c>
      <c r="C15" s="106"/>
      <c r="D15" s="43"/>
      <c r="E15" s="43"/>
      <c r="F15" s="44"/>
      <c r="G15" s="45"/>
      <c r="H15" s="45"/>
      <c r="I15" s="91"/>
    </row>
    <row r="16" spans="1:9" ht="148.5" customHeight="1" x14ac:dyDescent="0.2">
      <c r="A16" s="95" t="s">
        <v>39</v>
      </c>
      <c r="B16" s="22" t="s">
        <v>101</v>
      </c>
      <c r="C16" s="104" t="s">
        <v>130</v>
      </c>
      <c r="D16" s="46"/>
      <c r="E16" s="47"/>
      <c r="F16" s="47"/>
      <c r="G16" s="45"/>
      <c r="H16" s="45"/>
      <c r="I16" s="89">
        <v>9000000</v>
      </c>
    </row>
    <row r="17" spans="1:9" ht="148.5" customHeight="1" x14ac:dyDescent="0.2">
      <c r="A17" s="96"/>
      <c r="B17" s="22" t="s">
        <v>102</v>
      </c>
      <c r="C17" s="105"/>
      <c r="D17" s="46"/>
      <c r="E17" s="47"/>
      <c r="F17" s="47"/>
      <c r="G17" s="45"/>
      <c r="H17" s="45"/>
      <c r="I17" s="90"/>
    </row>
    <row r="18" spans="1:9" ht="148.5" customHeight="1" x14ac:dyDescent="0.2">
      <c r="A18" s="96"/>
      <c r="B18" s="22" t="s">
        <v>103</v>
      </c>
      <c r="C18" s="105"/>
      <c r="D18" s="46"/>
      <c r="E18" s="47"/>
      <c r="F18" s="47"/>
      <c r="G18" s="45"/>
      <c r="H18" s="45"/>
      <c r="I18" s="90"/>
    </row>
    <row r="19" spans="1:9" ht="148.5" customHeight="1" x14ac:dyDescent="0.2">
      <c r="A19" s="96"/>
      <c r="B19" s="22" t="s">
        <v>104</v>
      </c>
      <c r="C19" s="105"/>
      <c r="D19" s="46"/>
      <c r="E19" s="47"/>
      <c r="F19" s="47"/>
      <c r="G19" s="45"/>
      <c r="H19" s="45"/>
      <c r="I19" s="90"/>
    </row>
    <row r="20" spans="1:9" ht="148.5" customHeight="1" x14ac:dyDescent="0.2">
      <c r="A20" s="96"/>
      <c r="B20" s="22" t="s">
        <v>105</v>
      </c>
      <c r="C20" s="105"/>
      <c r="D20" s="46"/>
      <c r="E20" s="47"/>
      <c r="F20" s="47"/>
      <c r="G20" s="45"/>
      <c r="H20" s="45"/>
      <c r="I20" s="90"/>
    </row>
    <row r="21" spans="1:9" ht="148.5" customHeight="1" x14ac:dyDescent="0.2">
      <c r="A21" s="96"/>
      <c r="B21" s="22" t="s">
        <v>106</v>
      </c>
      <c r="C21" s="105"/>
      <c r="D21" s="46"/>
      <c r="E21" s="47"/>
      <c r="F21" s="47"/>
      <c r="G21" s="45"/>
      <c r="H21" s="45"/>
      <c r="I21" s="90"/>
    </row>
    <row r="22" spans="1:9" ht="148.5" customHeight="1" x14ac:dyDescent="0.2">
      <c r="A22" s="96"/>
      <c r="B22" s="22" t="s">
        <v>107</v>
      </c>
      <c r="C22" s="105"/>
      <c r="D22" s="46"/>
      <c r="E22" s="47"/>
      <c r="F22" s="47"/>
      <c r="G22" s="45"/>
      <c r="H22" s="45"/>
      <c r="I22" s="90"/>
    </row>
    <row r="23" spans="1:9" ht="148.5" customHeight="1" x14ac:dyDescent="0.2">
      <c r="A23" s="96"/>
      <c r="B23" s="22" t="s">
        <v>108</v>
      </c>
      <c r="C23" s="105"/>
      <c r="D23" s="46"/>
      <c r="E23" s="47"/>
      <c r="F23" s="47"/>
      <c r="G23" s="45"/>
      <c r="H23" s="45"/>
      <c r="I23" s="90"/>
    </row>
    <row r="24" spans="1:9" ht="148.5" customHeight="1" x14ac:dyDescent="0.2">
      <c r="A24" s="97"/>
      <c r="B24" s="22" t="s">
        <v>109</v>
      </c>
      <c r="C24" s="106"/>
      <c r="D24" s="46"/>
      <c r="E24" s="47"/>
      <c r="F24" s="47"/>
      <c r="G24" s="45"/>
      <c r="H24" s="45"/>
      <c r="I24" s="91"/>
    </row>
    <row r="25" spans="1:9" ht="165" customHeight="1" x14ac:dyDescent="0.2">
      <c r="A25" s="95" t="s">
        <v>36</v>
      </c>
      <c r="B25" s="22" t="s">
        <v>110</v>
      </c>
      <c r="C25" s="111" t="s">
        <v>131</v>
      </c>
      <c r="D25" s="45"/>
      <c r="E25" s="44"/>
      <c r="F25" s="43"/>
      <c r="G25" s="43"/>
      <c r="H25" s="45"/>
      <c r="I25" s="89">
        <v>21000000</v>
      </c>
    </row>
    <row r="26" spans="1:9" ht="116.25" customHeight="1" x14ac:dyDescent="0.2">
      <c r="A26" s="96"/>
      <c r="B26" s="22" t="s">
        <v>111</v>
      </c>
      <c r="C26" s="112"/>
      <c r="D26" s="45"/>
      <c r="E26" s="44"/>
      <c r="F26" s="43"/>
      <c r="G26" s="43"/>
      <c r="H26" s="45"/>
      <c r="I26" s="90"/>
    </row>
    <row r="27" spans="1:9" ht="134.25" customHeight="1" x14ac:dyDescent="0.2">
      <c r="A27" s="97"/>
      <c r="B27" s="22" t="s">
        <v>112</v>
      </c>
      <c r="C27" s="113"/>
      <c r="D27" s="45"/>
      <c r="E27" s="44"/>
      <c r="F27" s="43"/>
      <c r="G27" s="43"/>
      <c r="H27" s="45"/>
      <c r="I27" s="91"/>
    </row>
    <row r="28" spans="1:9" ht="134.25" customHeight="1" x14ac:dyDescent="0.2">
      <c r="A28" s="86" t="s">
        <v>37</v>
      </c>
      <c r="B28" s="22" t="s">
        <v>113</v>
      </c>
      <c r="C28" s="104" t="s">
        <v>66</v>
      </c>
      <c r="D28" s="46"/>
      <c r="E28" s="46"/>
      <c r="F28" s="46"/>
      <c r="G28" s="47"/>
      <c r="H28" s="45"/>
      <c r="I28" s="89">
        <v>13800000</v>
      </c>
    </row>
    <row r="29" spans="1:9" ht="134.25" customHeight="1" x14ac:dyDescent="0.2">
      <c r="A29" s="87"/>
      <c r="B29" s="22" t="s">
        <v>114</v>
      </c>
      <c r="C29" s="105"/>
      <c r="D29" s="46"/>
      <c r="E29" s="46"/>
      <c r="F29" s="46"/>
      <c r="G29" s="47"/>
      <c r="H29" s="45"/>
      <c r="I29" s="90"/>
    </row>
    <row r="30" spans="1:9" ht="134.25" customHeight="1" x14ac:dyDescent="0.2">
      <c r="A30" s="87"/>
      <c r="B30" s="22" t="s">
        <v>115</v>
      </c>
      <c r="C30" s="105"/>
      <c r="D30" s="46"/>
      <c r="E30" s="46"/>
      <c r="F30" s="46"/>
      <c r="G30" s="47"/>
      <c r="H30" s="45"/>
      <c r="I30" s="90"/>
    </row>
    <row r="31" spans="1:9" ht="134.25" customHeight="1" x14ac:dyDescent="0.2">
      <c r="A31" s="87"/>
      <c r="B31" s="22" t="s">
        <v>116</v>
      </c>
      <c r="C31" s="105"/>
      <c r="D31" s="46"/>
      <c r="E31" s="46"/>
      <c r="F31" s="46"/>
      <c r="G31" s="47"/>
      <c r="H31" s="45"/>
      <c r="I31" s="90"/>
    </row>
    <row r="32" spans="1:9" ht="134.25" customHeight="1" x14ac:dyDescent="0.2">
      <c r="A32" s="87"/>
      <c r="B32" s="22" t="s">
        <v>117</v>
      </c>
      <c r="C32" s="105"/>
      <c r="D32" s="46"/>
      <c r="E32" s="46"/>
      <c r="F32" s="46"/>
      <c r="G32" s="47"/>
      <c r="H32" s="45"/>
      <c r="I32" s="90"/>
    </row>
    <row r="33" spans="1:9" ht="134.25" customHeight="1" x14ac:dyDescent="0.2">
      <c r="A33" s="88"/>
      <c r="B33" s="22" t="s">
        <v>118</v>
      </c>
      <c r="C33" s="106"/>
      <c r="D33" s="46"/>
      <c r="E33" s="46"/>
      <c r="F33" s="46"/>
      <c r="G33" s="47"/>
      <c r="H33" s="45"/>
      <c r="I33" s="91"/>
    </row>
    <row r="34" spans="1:9" ht="134.25" customHeight="1" x14ac:dyDescent="0.2">
      <c r="A34" s="107" t="s">
        <v>60</v>
      </c>
      <c r="B34" s="22" t="s">
        <v>119</v>
      </c>
      <c r="C34" s="104" t="s">
        <v>132</v>
      </c>
      <c r="D34" s="46"/>
      <c r="E34" s="46"/>
      <c r="F34" s="46"/>
      <c r="G34" s="46"/>
      <c r="H34" s="44"/>
      <c r="I34" s="89">
        <v>4800000</v>
      </c>
    </row>
    <row r="35" spans="1:9" ht="134.25" customHeight="1" x14ac:dyDescent="0.2">
      <c r="A35" s="108"/>
      <c r="B35" s="22" t="s">
        <v>120</v>
      </c>
      <c r="C35" s="105"/>
      <c r="D35" s="46"/>
      <c r="E35" s="46"/>
      <c r="F35" s="46"/>
      <c r="G35" s="46"/>
      <c r="H35" s="44"/>
      <c r="I35" s="90"/>
    </row>
    <row r="36" spans="1:9" ht="134.25" customHeight="1" x14ac:dyDescent="0.2">
      <c r="A36" s="109"/>
      <c r="B36" s="22" t="s">
        <v>121</v>
      </c>
      <c r="C36" s="106"/>
      <c r="D36" s="46"/>
      <c r="E36" s="46"/>
      <c r="F36" s="46"/>
      <c r="G36" s="46"/>
      <c r="H36" s="44"/>
      <c r="I36" s="91"/>
    </row>
    <row r="37" spans="1:9" ht="12.75" customHeight="1" x14ac:dyDescent="0.2">
      <c r="A37" s="79" t="s">
        <v>13</v>
      </c>
      <c r="B37" s="79"/>
      <c r="C37" s="79"/>
      <c r="D37" s="79"/>
      <c r="E37" s="79"/>
      <c r="F37" s="79"/>
      <c r="G37" s="79"/>
      <c r="H37" s="79"/>
      <c r="I37" s="35">
        <f>I7+I10+I13+I16+I25+I28+I34</f>
        <v>70000000</v>
      </c>
    </row>
    <row r="38" spans="1:9" ht="12.75" customHeight="1" x14ac:dyDescent="0.2">
      <c r="A38" s="82" t="s">
        <v>67</v>
      </c>
      <c r="B38" s="82"/>
      <c r="C38" s="82"/>
      <c r="D38" s="82" t="s">
        <v>69</v>
      </c>
      <c r="E38" s="82"/>
      <c r="F38" s="82"/>
      <c r="G38" s="82"/>
      <c r="H38" s="82"/>
      <c r="I38" s="82"/>
    </row>
    <row r="39" spans="1:9" x14ac:dyDescent="0.2">
      <c r="A39" s="82"/>
      <c r="B39" s="82"/>
      <c r="C39" s="82"/>
      <c r="D39" s="41">
        <v>1</v>
      </c>
      <c r="E39" s="41">
        <v>2</v>
      </c>
      <c r="F39" s="41">
        <v>3</v>
      </c>
      <c r="G39" s="41">
        <v>4</v>
      </c>
      <c r="H39" s="41">
        <v>5</v>
      </c>
      <c r="I39" s="82"/>
    </row>
    <row r="40" spans="1:9" ht="18" customHeight="1" x14ac:dyDescent="0.2">
      <c r="A40" s="75" t="s">
        <v>133</v>
      </c>
      <c r="B40" s="75"/>
      <c r="C40" s="75"/>
      <c r="D40" s="42"/>
      <c r="E40" s="65"/>
      <c r="F40" s="65"/>
      <c r="G40" s="65"/>
      <c r="H40" s="65"/>
      <c r="I40" s="37" t="s">
        <v>71</v>
      </c>
    </row>
    <row r="41" spans="1:9" ht="20.25" customHeight="1" x14ac:dyDescent="0.2">
      <c r="A41" s="75" t="s">
        <v>134</v>
      </c>
      <c r="B41" s="75"/>
      <c r="C41" s="75"/>
      <c r="D41" s="42"/>
      <c r="E41" s="65"/>
      <c r="F41" s="65"/>
      <c r="G41" s="65"/>
      <c r="H41" s="65"/>
      <c r="I41" s="37" t="s">
        <v>71</v>
      </c>
    </row>
    <row r="42" spans="1:9" ht="24.75" customHeight="1" x14ac:dyDescent="0.2">
      <c r="A42" s="75" t="s">
        <v>135</v>
      </c>
      <c r="B42" s="75"/>
      <c r="C42" s="75"/>
      <c r="D42" s="42"/>
      <c r="E42" s="65"/>
      <c r="F42" s="65"/>
      <c r="G42" s="65"/>
      <c r="H42" s="65"/>
      <c r="I42" s="37" t="s">
        <v>71</v>
      </c>
    </row>
    <row r="43" spans="1:9" ht="29.25" customHeight="1" x14ac:dyDescent="0.2">
      <c r="A43" s="75" t="s">
        <v>138</v>
      </c>
      <c r="B43" s="75"/>
      <c r="C43" s="75"/>
      <c r="D43" s="42"/>
      <c r="E43" s="65"/>
      <c r="F43" s="65"/>
      <c r="G43" s="65"/>
      <c r="H43" s="65"/>
      <c r="I43" s="37" t="s">
        <v>71</v>
      </c>
    </row>
    <row r="44" spans="1:9" ht="19.5" customHeight="1" x14ac:dyDescent="0.2">
      <c r="A44" s="75" t="s">
        <v>136</v>
      </c>
      <c r="B44" s="75"/>
      <c r="C44" s="75"/>
      <c r="D44" s="42"/>
      <c r="E44" s="65"/>
      <c r="F44" s="65"/>
      <c r="G44" s="65"/>
      <c r="H44" s="65"/>
      <c r="I44" s="37" t="s">
        <v>71</v>
      </c>
    </row>
    <row r="45" spans="1:9" ht="29.25" customHeight="1" x14ac:dyDescent="0.2">
      <c r="A45" s="75" t="s">
        <v>137</v>
      </c>
      <c r="B45" s="75"/>
      <c r="C45" s="75"/>
      <c r="D45" s="36"/>
      <c r="E45" s="65"/>
      <c r="F45" s="42"/>
      <c r="G45" s="65"/>
      <c r="H45" s="65"/>
      <c r="I45" s="37" t="s">
        <v>71</v>
      </c>
    </row>
    <row r="46" spans="1:9" ht="25.5" customHeight="1" x14ac:dyDescent="0.2">
      <c r="A46" s="76" t="s">
        <v>143</v>
      </c>
      <c r="B46" s="76"/>
      <c r="C46" s="76"/>
      <c r="D46" s="65"/>
      <c r="E46" s="65"/>
      <c r="F46" s="42"/>
      <c r="G46" s="65"/>
      <c r="H46" s="65"/>
      <c r="I46" s="37" t="s">
        <v>71</v>
      </c>
    </row>
    <row r="47" spans="1:9" ht="24.75" customHeight="1" x14ac:dyDescent="0.2">
      <c r="A47" s="76" t="s">
        <v>144</v>
      </c>
      <c r="B47" s="76"/>
      <c r="C47" s="76"/>
      <c r="D47" s="65"/>
      <c r="E47" s="65"/>
      <c r="F47" s="42"/>
      <c r="G47" s="65"/>
      <c r="H47" s="65"/>
      <c r="I47" s="37" t="s">
        <v>71</v>
      </c>
    </row>
    <row r="48" spans="1:9" ht="25.5" customHeight="1" x14ac:dyDescent="0.2">
      <c r="A48" s="76" t="s">
        <v>145</v>
      </c>
      <c r="B48" s="76"/>
      <c r="C48" s="76"/>
      <c r="D48" s="65"/>
      <c r="E48" s="65"/>
      <c r="F48" s="42"/>
      <c r="G48" s="65"/>
      <c r="H48" s="65"/>
      <c r="I48" s="37" t="s">
        <v>71</v>
      </c>
    </row>
    <row r="49" spans="1:9" ht="45" customHeight="1" x14ac:dyDescent="0.2">
      <c r="A49" s="76" t="s">
        <v>146</v>
      </c>
      <c r="B49" s="76"/>
      <c r="C49" s="76"/>
      <c r="D49" s="65"/>
      <c r="E49" s="65"/>
      <c r="F49" s="42"/>
      <c r="G49" s="65"/>
      <c r="H49" s="65"/>
      <c r="I49" s="37" t="s">
        <v>71</v>
      </c>
    </row>
    <row r="50" spans="1:9" ht="36.75" customHeight="1" x14ac:dyDescent="0.2">
      <c r="A50" s="76" t="s">
        <v>147</v>
      </c>
      <c r="B50" s="76"/>
      <c r="C50" s="76"/>
      <c r="D50" s="65"/>
      <c r="E50" s="65"/>
      <c r="F50" s="65"/>
      <c r="G50" s="42"/>
      <c r="H50" s="65"/>
      <c r="I50" s="37" t="s">
        <v>71</v>
      </c>
    </row>
    <row r="51" spans="1:9" ht="24.75" customHeight="1" x14ac:dyDescent="0.2">
      <c r="A51" s="77" t="s">
        <v>139</v>
      </c>
      <c r="B51" s="76"/>
      <c r="C51" s="76"/>
      <c r="D51" s="65"/>
      <c r="E51" s="65"/>
      <c r="F51" s="65"/>
      <c r="G51" s="42"/>
      <c r="H51" s="65"/>
      <c r="I51" s="37" t="s">
        <v>71</v>
      </c>
    </row>
    <row r="52" spans="1:9" ht="25.5" customHeight="1" x14ac:dyDescent="0.2">
      <c r="A52" s="76" t="s">
        <v>148</v>
      </c>
      <c r="B52" s="76"/>
      <c r="C52" s="76"/>
      <c r="D52" s="65"/>
      <c r="E52" s="65"/>
      <c r="F52" s="65"/>
      <c r="G52" s="42"/>
      <c r="H52" s="65"/>
      <c r="I52" s="37" t="s">
        <v>71</v>
      </c>
    </row>
    <row r="53" spans="1:9" ht="45" customHeight="1" x14ac:dyDescent="0.2">
      <c r="A53" s="76" t="s">
        <v>140</v>
      </c>
      <c r="B53" s="76"/>
      <c r="C53" s="76"/>
      <c r="D53" s="65"/>
      <c r="E53" s="65"/>
      <c r="F53" s="65"/>
      <c r="G53" s="42"/>
      <c r="H53" s="65"/>
      <c r="I53" s="37" t="s">
        <v>71</v>
      </c>
    </row>
    <row r="54" spans="1:9" ht="20.25" customHeight="1" x14ac:dyDescent="0.2">
      <c r="A54" s="77" t="s">
        <v>141</v>
      </c>
      <c r="B54" s="76"/>
      <c r="C54" s="76"/>
      <c r="D54" s="65"/>
      <c r="E54" s="65"/>
      <c r="F54" s="65"/>
      <c r="G54" s="65"/>
      <c r="H54" s="42"/>
      <c r="I54" s="37" t="s">
        <v>71</v>
      </c>
    </row>
    <row r="55" spans="1:9" ht="35.25" customHeight="1" x14ac:dyDescent="0.2">
      <c r="A55" s="76" t="s">
        <v>149</v>
      </c>
      <c r="B55" s="76"/>
      <c r="C55" s="76"/>
      <c r="D55" s="65"/>
      <c r="E55" s="65"/>
      <c r="F55" s="65"/>
      <c r="G55" s="65"/>
      <c r="H55" s="42"/>
      <c r="I55" s="37" t="s">
        <v>71</v>
      </c>
    </row>
    <row r="56" spans="1:9" ht="27" customHeight="1" x14ac:dyDescent="0.2">
      <c r="A56" s="78" t="s">
        <v>142</v>
      </c>
      <c r="B56" s="78"/>
      <c r="C56" s="78"/>
      <c r="D56" s="65"/>
      <c r="E56" s="65"/>
      <c r="F56" s="65"/>
      <c r="G56" s="65"/>
      <c r="H56" s="42"/>
      <c r="I56" s="37" t="s">
        <v>71</v>
      </c>
    </row>
    <row r="57" spans="1:9" x14ac:dyDescent="0.2">
      <c r="A57" s="72" t="s">
        <v>8</v>
      </c>
      <c r="B57" s="70" t="s">
        <v>72</v>
      </c>
      <c r="C57" s="70"/>
      <c r="D57" s="70"/>
      <c r="E57" s="70"/>
      <c r="F57" s="70"/>
      <c r="G57" s="70"/>
      <c r="H57" s="70"/>
      <c r="I57" s="38">
        <v>21000000</v>
      </c>
    </row>
    <row r="58" spans="1:9" x14ac:dyDescent="0.2">
      <c r="A58" s="73"/>
      <c r="B58" s="70" t="s">
        <v>73</v>
      </c>
      <c r="C58" s="70"/>
      <c r="D58" s="70"/>
      <c r="E58" s="70"/>
      <c r="F58" s="70"/>
      <c r="G58" s="70"/>
      <c r="H58" s="70"/>
      <c r="I58" s="39">
        <v>35000000</v>
      </c>
    </row>
    <row r="59" spans="1:9" x14ac:dyDescent="0.2">
      <c r="A59" s="74"/>
      <c r="B59" s="70" t="s">
        <v>74</v>
      </c>
      <c r="C59" s="70"/>
      <c r="D59" s="70"/>
      <c r="E59" s="70"/>
      <c r="F59" s="70"/>
      <c r="G59" s="70"/>
      <c r="H59" s="70"/>
      <c r="I59" s="39">
        <v>14000000</v>
      </c>
    </row>
    <row r="60" spans="1:9" x14ac:dyDescent="0.2">
      <c r="A60" s="71" t="s">
        <v>13</v>
      </c>
      <c r="B60" s="71"/>
      <c r="C60" s="71"/>
      <c r="D60" s="71"/>
      <c r="E60" s="71"/>
      <c r="F60" s="71"/>
      <c r="G60" s="71"/>
      <c r="H60" s="71"/>
      <c r="I60" s="40">
        <f>SUM(I57:I59)</f>
        <v>70000000</v>
      </c>
    </row>
    <row r="61" spans="1:9" x14ac:dyDescent="0.2">
      <c r="A61" s="71" t="s">
        <v>12</v>
      </c>
      <c r="B61" s="71"/>
      <c r="C61" s="71"/>
      <c r="D61" s="71"/>
      <c r="E61" s="71"/>
      <c r="F61" s="71"/>
      <c r="G61" s="71"/>
      <c r="H61" s="71"/>
      <c r="I61" s="40">
        <v>21000000</v>
      </c>
    </row>
    <row r="62" spans="1:9" x14ac:dyDescent="0.2">
      <c r="A62" s="71" t="s">
        <v>11</v>
      </c>
      <c r="B62" s="71"/>
      <c r="C62" s="71"/>
      <c r="D62" s="71"/>
      <c r="E62" s="71"/>
      <c r="F62" s="71"/>
      <c r="G62" s="71"/>
      <c r="H62" s="71"/>
      <c r="I62" s="40">
        <f>SUM(I60:I61)</f>
        <v>91000000</v>
      </c>
    </row>
  </sheetData>
  <mergeCells count="62">
    <mergeCell ref="I10:I12"/>
    <mergeCell ref="C13:C15"/>
    <mergeCell ref="C25:C27"/>
    <mergeCell ref="I25:I27"/>
    <mergeCell ref="C16:C24"/>
    <mergeCell ref="I16:I24"/>
    <mergeCell ref="I13:I15"/>
    <mergeCell ref="A28:A33"/>
    <mergeCell ref="A34:A36"/>
    <mergeCell ref="C34:C36"/>
    <mergeCell ref="I34:I36"/>
    <mergeCell ref="C28:C33"/>
    <mergeCell ref="I28:I33"/>
    <mergeCell ref="F7:F9"/>
    <mergeCell ref="G7:G9"/>
    <mergeCell ref="H7:H9"/>
    <mergeCell ref="A16:A24"/>
    <mergeCell ref="A25:A27"/>
    <mergeCell ref="C10:C12"/>
    <mergeCell ref="A38:C39"/>
    <mergeCell ref="D38:H38"/>
    <mergeCell ref="I38:I39"/>
    <mergeCell ref="A40:C40"/>
    <mergeCell ref="A41:C41"/>
    <mergeCell ref="A37:H37"/>
    <mergeCell ref="A1:I1"/>
    <mergeCell ref="B2:I2"/>
    <mergeCell ref="A4:I4"/>
    <mergeCell ref="A5:A6"/>
    <mergeCell ref="B5:B6"/>
    <mergeCell ref="C5:C6"/>
    <mergeCell ref="D5:H5"/>
    <mergeCell ref="I5:I6"/>
    <mergeCell ref="A7:A9"/>
    <mergeCell ref="A10:A12"/>
    <mergeCell ref="I7:I9"/>
    <mergeCell ref="C7:C9"/>
    <mergeCell ref="A13:A15"/>
    <mergeCell ref="D7:D9"/>
    <mergeCell ref="E7:E9"/>
    <mergeCell ref="A42:C42"/>
    <mergeCell ref="A43:C43"/>
    <mergeCell ref="A44:C44"/>
    <mergeCell ref="A45:C45"/>
    <mergeCell ref="B57:H57"/>
    <mergeCell ref="A46:C46"/>
    <mergeCell ref="A52:C52"/>
    <mergeCell ref="A53:C53"/>
    <mergeCell ref="A54:C54"/>
    <mergeCell ref="A55:C55"/>
    <mergeCell ref="A56:C56"/>
    <mergeCell ref="A47:C47"/>
    <mergeCell ref="A48:C48"/>
    <mergeCell ref="A49:C49"/>
    <mergeCell ref="A50:C50"/>
    <mergeCell ref="A51:C51"/>
    <mergeCell ref="B58:H58"/>
    <mergeCell ref="B59:H59"/>
    <mergeCell ref="A60:H60"/>
    <mergeCell ref="A61:H61"/>
    <mergeCell ref="A62:H62"/>
    <mergeCell ref="A57:A59"/>
  </mergeCells>
  <phoneticPr fontId="4" type="noConversion"/>
  <pageMargins left="0.25" right="0.25" top="0.75" bottom="0.75" header="0.3" footer="0.3"/>
  <pageSetup scale="53" fitToHeight="0" orientation="landscape" r:id="rId1"/>
  <headerFooter>
    <oddFooter>&amp;RPARQUE NACIONAL NATURAL CHURUMBELOS
Calle 25 No. 7-17 Barrio Jorge Eliecer Gaitán, Mocoa – Putumayo
Teléfono: (098) 4200396
www.parquesnacionales.gov.co</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0"/>
  <sheetViews>
    <sheetView zoomScale="70" zoomScaleNormal="70" zoomScalePageLayoutView="60" workbookViewId="0">
      <selection activeCell="C11" sqref="C11"/>
    </sheetView>
  </sheetViews>
  <sheetFormatPr baseColWidth="10" defaultColWidth="11.42578125" defaultRowHeight="12.75" x14ac:dyDescent="0.2"/>
  <cols>
    <col min="1" max="1" width="31.28515625" style="7" customWidth="1"/>
    <col min="2" max="2" width="47.85546875" style="7" customWidth="1"/>
    <col min="3" max="3" width="94.140625" style="7" customWidth="1"/>
    <col min="4" max="4" width="34.28515625" style="56" customWidth="1"/>
    <col min="5" max="5" width="14" style="7" customWidth="1"/>
    <col min="6" max="6" width="13.42578125" style="7" customWidth="1"/>
    <col min="7" max="7" width="11.7109375" style="7" customWidth="1"/>
    <col min="8" max="8" width="27.28515625" style="7" customWidth="1"/>
    <col min="9" max="9" width="19.5703125" style="7" customWidth="1"/>
    <col min="10" max="10" width="29.42578125" style="7" customWidth="1"/>
    <col min="11" max="11" width="11.42578125" style="7"/>
    <col min="12" max="12" width="13.42578125" style="7" bestFit="1" customWidth="1"/>
    <col min="13" max="16384" width="11.42578125" style="7"/>
  </cols>
  <sheetData>
    <row r="1" spans="1:12" x14ac:dyDescent="0.2">
      <c r="B1" s="118"/>
      <c r="C1" s="118"/>
      <c r="D1" s="118"/>
      <c r="E1" s="118"/>
      <c r="F1" s="118"/>
      <c r="G1" s="118"/>
      <c r="H1" s="118"/>
      <c r="I1" s="118"/>
      <c r="J1" s="118"/>
    </row>
    <row r="2" spans="1:12" ht="39.75" customHeight="1" x14ac:dyDescent="0.2">
      <c r="B2" s="120" t="s">
        <v>90</v>
      </c>
      <c r="C2" s="121"/>
      <c r="D2" s="121"/>
      <c r="E2" s="121"/>
      <c r="F2" s="121"/>
      <c r="G2" s="121"/>
      <c r="H2" s="121"/>
      <c r="I2" s="121"/>
      <c r="J2" s="122"/>
    </row>
    <row r="3" spans="1:12" s="49" customFormat="1" ht="55.5" customHeight="1" x14ac:dyDescent="0.25">
      <c r="A3" s="66" t="s">
        <v>8</v>
      </c>
      <c r="B3" s="66" t="s">
        <v>76</v>
      </c>
      <c r="C3" s="66" t="s">
        <v>77</v>
      </c>
      <c r="D3" s="66" t="s">
        <v>78</v>
      </c>
      <c r="E3" s="66" t="s">
        <v>79</v>
      </c>
      <c r="F3" s="66" t="s">
        <v>9</v>
      </c>
      <c r="G3" s="66" t="s">
        <v>3</v>
      </c>
      <c r="H3" s="66" t="s">
        <v>14</v>
      </c>
      <c r="I3" s="66" t="s">
        <v>4</v>
      </c>
      <c r="J3" s="66" t="s">
        <v>5</v>
      </c>
    </row>
    <row r="4" spans="1:12" s="49" customFormat="1" ht="102.75" customHeight="1" x14ac:dyDescent="0.25">
      <c r="A4" s="115">
        <v>0.3</v>
      </c>
      <c r="B4" s="104" t="s">
        <v>59</v>
      </c>
      <c r="C4" s="69" t="s">
        <v>92</v>
      </c>
      <c r="D4" s="50" t="s">
        <v>75</v>
      </c>
      <c r="E4" s="51">
        <v>2</v>
      </c>
      <c r="F4" s="65">
        <v>10</v>
      </c>
      <c r="G4" s="65">
        <v>2</v>
      </c>
      <c r="H4" s="65" t="s">
        <v>82</v>
      </c>
      <c r="I4" s="61">
        <v>250000</v>
      </c>
      <c r="J4" s="60">
        <f>E4*I4</f>
        <v>500000</v>
      </c>
    </row>
    <row r="5" spans="1:12" s="49" customFormat="1" ht="102.75" customHeight="1" x14ac:dyDescent="0.25">
      <c r="A5" s="116"/>
      <c r="B5" s="105"/>
      <c r="C5" s="69" t="s">
        <v>93</v>
      </c>
      <c r="D5" s="50" t="s">
        <v>80</v>
      </c>
      <c r="E5" s="51">
        <v>2</v>
      </c>
      <c r="F5" s="65">
        <v>10</v>
      </c>
      <c r="G5" s="65">
        <v>2</v>
      </c>
      <c r="H5" s="65" t="s">
        <v>82</v>
      </c>
      <c r="I5" s="61">
        <v>250000</v>
      </c>
      <c r="J5" s="60">
        <f t="shared" ref="J5:J33" si="0">E5*I5</f>
        <v>500000</v>
      </c>
    </row>
    <row r="6" spans="1:12" s="49" customFormat="1" ht="102.75" customHeight="1" x14ac:dyDescent="0.25">
      <c r="A6" s="116"/>
      <c r="B6" s="106"/>
      <c r="C6" s="69" t="s">
        <v>94</v>
      </c>
      <c r="D6" s="50" t="s">
        <v>81</v>
      </c>
      <c r="E6" s="51">
        <v>2</v>
      </c>
      <c r="F6" s="65">
        <v>10</v>
      </c>
      <c r="G6" s="65">
        <v>2</v>
      </c>
      <c r="H6" s="65" t="s">
        <v>82</v>
      </c>
      <c r="I6" s="61">
        <v>250000</v>
      </c>
      <c r="J6" s="60">
        <f t="shared" si="0"/>
        <v>500000</v>
      </c>
      <c r="L6" s="52"/>
    </row>
    <row r="7" spans="1:12" s="49" customFormat="1" ht="102.75" customHeight="1" x14ac:dyDescent="0.25">
      <c r="A7" s="116"/>
      <c r="B7" s="123" t="s">
        <v>38</v>
      </c>
      <c r="C7" s="69" t="s">
        <v>95</v>
      </c>
      <c r="D7" s="50" t="s">
        <v>75</v>
      </c>
      <c r="E7" s="64">
        <v>4</v>
      </c>
      <c r="F7" s="65">
        <v>100</v>
      </c>
      <c r="G7" s="65">
        <v>4</v>
      </c>
      <c r="H7" s="65" t="s">
        <v>87</v>
      </c>
      <c r="I7" s="61">
        <v>1490000</v>
      </c>
      <c r="J7" s="60">
        <f t="shared" si="0"/>
        <v>5960000</v>
      </c>
    </row>
    <row r="8" spans="1:12" s="49" customFormat="1" ht="102.75" customHeight="1" x14ac:dyDescent="0.25">
      <c r="A8" s="116"/>
      <c r="B8" s="124"/>
      <c r="C8" s="69" t="s">
        <v>98</v>
      </c>
      <c r="D8" s="50" t="s">
        <v>80</v>
      </c>
      <c r="E8" s="64">
        <v>4</v>
      </c>
      <c r="F8" s="65">
        <v>100</v>
      </c>
      <c r="G8" s="65">
        <v>4</v>
      </c>
      <c r="H8" s="65" t="s">
        <v>87</v>
      </c>
      <c r="I8" s="61">
        <v>1490000</v>
      </c>
      <c r="J8" s="60">
        <f t="shared" si="0"/>
        <v>5960000</v>
      </c>
    </row>
    <row r="9" spans="1:12" s="49" customFormat="1" ht="102.75" customHeight="1" x14ac:dyDescent="0.25">
      <c r="A9" s="117"/>
      <c r="B9" s="125"/>
      <c r="C9" s="69" t="s">
        <v>97</v>
      </c>
      <c r="D9" s="50" t="s">
        <v>81</v>
      </c>
      <c r="E9" s="64">
        <v>4</v>
      </c>
      <c r="F9" s="65">
        <v>50</v>
      </c>
      <c r="G9" s="65">
        <v>4</v>
      </c>
      <c r="H9" s="65" t="s">
        <v>87</v>
      </c>
      <c r="I9" s="61">
        <v>1000000</v>
      </c>
      <c r="J9" s="60">
        <f t="shared" si="0"/>
        <v>4000000</v>
      </c>
    </row>
    <row r="10" spans="1:12" s="49" customFormat="1" ht="102.75" customHeight="1" x14ac:dyDescent="0.25">
      <c r="A10" s="114">
        <v>0.5</v>
      </c>
      <c r="B10" s="126" t="s">
        <v>38</v>
      </c>
      <c r="C10" s="69" t="s">
        <v>96</v>
      </c>
      <c r="D10" s="50" t="s">
        <v>75</v>
      </c>
      <c r="E10" s="64">
        <v>1</v>
      </c>
      <c r="F10" s="65">
        <v>100</v>
      </c>
      <c r="G10" s="65">
        <v>1</v>
      </c>
      <c r="H10" s="65" t="s">
        <v>87</v>
      </c>
      <c r="I10" s="61">
        <v>1490000</v>
      </c>
      <c r="J10" s="60">
        <f t="shared" si="0"/>
        <v>1490000</v>
      </c>
    </row>
    <row r="11" spans="1:12" s="49" customFormat="1" ht="102.75" customHeight="1" x14ac:dyDescent="0.25">
      <c r="A11" s="114"/>
      <c r="B11" s="127"/>
      <c r="C11" s="69" t="s">
        <v>99</v>
      </c>
      <c r="D11" s="50" t="s">
        <v>80</v>
      </c>
      <c r="E11" s="64">
        <v>1</v>
      </c>
      <c r="F11" s="65">
        <v>100</v>
      </c>
      <c r="G11" s="65">
        <v>1</v>
      </c>
      <c r="H11" s="65" t="s">
        <v>87</v>
      </c>
      <c r="I11" s="61">
        <v>1490000</v>
      </c>
      <c r="J11" s="60">
        <f t="shared" si="0"/>
        <v>1490000</v>
      </c>
    </row>
    <row r="12" spans="1:12" s="49" customFormat="1" ht="102.75" customHeight="1" x14ac:dyDescent="0.25">
      <c r="A12" s="114"/>
      <c r="B12" s="128"/>
      <c r="C12" s="69" t="s">
        <v>100</v>
      </c>
      <c r="D12" s="50" t="s">
        <v>81</v>
      </c>
      <c r="E12" s="64">
        <v>1</v>
      </c>
      <c r="F12" s="65">
        <v>50</v>
      </c>
      <c r="G12" s="65">
        <v>1</v>
      </c>
      <c r="H12" s="65" t="s">
        <v>87</v>
      </c>
      <c r="I12" s="61">
        <v>1000000</v>
      </c>
      <c r="J12" s="60">
        <f t="shared" si="0"/>
        <v>1000000</v>
      </c>
    </row>
    <row r="13" spans="1:12" s="49" customFormat="1" ht="102.75" customHeight="1" x14ac:dyDescent="0.25">
      <c r="A13" s="114"/>
      <c r="B13" s="126" t="s">
        <v>39</v>
      </c>
      <c r="C13" s="69" t="s">
        <v>101</v>
      </c>
      <c r="D13" s="50" t="s">
        <v>75</v>
      </c>
      <c r="E13" s="64">
        <v>2</v>
      </c>
      <c r="F13" s="65">
        <v>60</v>
      </c>
      <c r="G13" s="65">
        <v>2</v>
      </c>
      <c r="H13" s="65" t="s">
        <v>88</v>
      </c>
      <c r="I13" s="61">
        <v>600000</v>
      </c>
      <c r="J13" s="60">
        <f t="shared" si="0"/>
        <v>1200000</v>
      </c>
    </row>
    <row r="14" spans="1:12" s="49" customFormat="1" ht="102.75" customHeight="1" x14ac:dyDescent="0.25">
      <c r="A14" s="114"/>
      <c r="B14" s="127"/>
      <c r="C14" s="69" t="s">
        <v>102</v>
      </c>
      <c r="D14" s="50" t="s">
        <v>80</v>
      </c>
      <c r="E14" s="64">
        <v>2</v>
      </c>
      <c r="F14" s="65">
        <v>60</v>
      </c>
      <c r="G14" s="65">
        <v>2</v>
      </c>
      <c r="H14" s="65" t="s">
        <v>88</v>
      </c>
      <c r="I14" s="61">
        <v>600000</v>
      </c>
      <c r="J14" s="60">
        <f t="shared" si="0"/>
        <v>1200000</v>
      </c>
    </row>
    <row r="15" spans="1:12" s="49" customFormat="1" ht="102.75" customHeight="1" x14ac:dyDescent="0.25">
      <c r="A15" s="114"/>
      <c r="B15" s="127"/>
      <c r="C15" s="69" t="s">
        <v>103</v>
      </c>
      <c r="D15" s="50" t="s">
        <v>81</v>
      </c>
      <c r="E15" s="64">
        <v>1</v>
      </c>
      <c r="F15" s="65">
        <v>60</v>
      </c>
      <c r="G15" s="65">
        <v>1</v>
      </c>
      <c r="H15" s="65" t="s">
        <v>88</v>
      </c>
      <c r="I15" s="61">
        <v>600000</v>
      </c>
      <c r="J15" s="60">
        <f t="shared" si="0"/>
        <v>600000</v>
      </c>
    </row>
    <row r="16" spans="1:12" s="49" customFormat="1" ht="102.75" customHeight="1" x14ac:dyDescent="0.25">
      <c r="A16" s="114"/>
      <c r="B16" s="127"/>
      <c r="C16" s="69" t="s">
        <v>104</v>
      </c>
      <c r="D16" s="50" t="s">
        <v>75</v>
      </c>
      <c r="E16" s="64">
        <v>2</v>
      </c>
      <c r="F16" s="65">
        <v>60</v>
      </c>
      <c r="G16" s="65">
        <v>2</v>
      </c>
      <c r="H16" s="65" t="s">
        <v>88</v>
      </c>
      <c r="I16" s="61">
        <v>600000</v>
      </c>
      <c r="J16" s="60">
        <f t="shared" si="0"/>
        <v>1200000</v>
      </c>
    </row>
    <row r="17" spans="1:10" s="49" customFormat="1" ht="102.75" customHeight="1" x14ac:dyDescent="0.25">
      <c r="A17" s="114"/>
      <c r="B17" s="127"/>
      <c r="C17" s="69" t="s">
        <v>105</v>
      </c>
      <c r="D17" s="50" t="s">
        <v>80</v>
      </c>
      <c r="E17" s="64">
        <v>2</v>
      </c>
      <c r="F17" s="65">
        <v>60</v>
      </c>
      <c r="G17" s="65">
        <v>2</v>
      </c>
      <c r="H17" s="65" t="s">
        <v>88</v>
      </c>
      <c r="I17" s="61">
        <v>600000</v>
      </c>
      <c r="J17" s="60">
        <f t="shared" si="0"/>
        <v>1200000</v>
      </c>
    </row>
    <row r="18" spans="1:10" s="49" customFormat="1" ht="102.75" customHeight="1" x14ac:dyDescent="0.25">
      <c r="A18" s="114"/>
      <c r="B18" s="127"/>
      <c r="C18" s="69" t="s">
        <v>106</v>
      </c>
      <c r="D18" s="50" t="s">
        <v>81</v>
      </c>
      <c r="E18" s="64">
        <v>1</v>
      </c>
      <c r="F18" s="65">
        <v>60</v>
      </c>
      <c r="G18" s="65">
        <v>1</v>
      </c>
      <c r="H18" s="65" t="s">
        <v>88</v>
      </c>
      <c r="I18" s="61">
        <v>600000</v>
      </c>
      <c r="J18" s="60">
        <f t="shared" si="0"/>
        <v>600000</v>
      </c>
    </row>
    <row r="19" spans="1:10" s="49" customFormat="1" ht="102.75" customHeight="1" x14ac:dyDescent="0.25">
      <c r="A19" s="114"/>
      <c r="B19" s="127"/>
      <c r="C19" s="69" t="s">
        <v>107</v>
      </c>
      <c r="D19" s="50" t="s">
        <v>75</v>
      </c>
      <c r="E19" s="64">
        <v>2</v>
      </c>
      <c r="F19" s="65">
        <v>60</v>
      </c>
      <c r="G19" s="65">
        <v>2</v>
      </c>
      <c r="H19" s="65" t="s">
        <v>88</v>
      </c>
      <c r="I19" s="61">
        <v>600000</v>
      </c>
      <c r="J19" s="60">
        <f t="shared" si="0"/>
        <v>1200000</v>
      </c>
    </row>
    <row r="20" spans="1:10" s="49" customFormat="1" ht="102.75" customHeight="1" x14ac:dyDescent="0.25">
      <c r="A20" s="114"/>
      <c r="B20" s="127"/>
      <c r="C20" s="69" t="s">
        <v>108</v>
      </c>
      <c r="D20" s="50" t="s">
        <v>80</v>
      </c>
      <c r="E20" s="64">
        <v>2</v>
      </c>
      <c r="F20" s="65">
        <v>60</v>
      </c>
      <c r="G20" s="65">
        <v>2</v>
      </c>
      <c r="H20" s="65" t="s">
        <v>88</v>
      </c>
      <c r="I20" s="61">
        <v>600000</v>
      </c>
      <c r="J20" s="60">
        <f t="shared" si="0"/>
        <v>1200000</v>
      </c>
    </row>
    <row r="21" spans="1:10" s="49" customFormat="1" ht="102.75" customHeight="1" x14ac:dyDescent="0.25">
      <c r="A21" s="114"/>
      <c r="B21" s="128"/>
      <c r="C21" s="69" t="s">
        <v>109</v>
      </c>
      <c r="D21" s="50" t="s">
        <v>81</v>
      </c>
      <c r="E21" s="64">
        <v>1</v>
      </c>
      <c r="F21" s="65">
        <v>60</v>
      </c>
      <c r="G21" s="65">
        <v>1</v>
      </c>
      <c r="H21" s="65" t="s">
        <v>88</v>
      </c>
      <c r="I21" s="61">
        <v>600000</v>
      </c>
      <c r="J21" s="60">
        <f t="shared" si="0"/>
        <v>600000</v>
      </c>
    </row>
    <row r="22" spans="1:10" s="49" customFormat="1" ht="102.75" customHeight="1" x14ac:dyDescent="0.25">
      <c r="A22" s="114"/>
      <c r="B22" s="126" t="s">
        <v>36</v>
      </c>
      <c r="C22" s="69" t="s">
        <v>110</v>
      </c>
      <c r="D22" s="50" t="s">
        <v>75</v>
      </c>
      <c r="E22" s="64">
        <v>5</v>
      </c>
      <c r="F22" s="65">
        <v>100</v>
      </c>
      <c r="G22" s="65">
        <v>5</v>
      </c>
      <c r="H22" s="65" t="s">
        <v>89</v>
      </c>
      <c r="I22" s="61">
        <v>1400000</v>
      </c>
      <c r="J22" s="60">
        <f t="shared" si="0"/>
        <v>7000000</v>
      </c>
    </row>
    <row r="23" spans="1:10" s="49" customFormat="1" ht="102.75" customHeight="1" x14ac:dyDescent="0.25">
      <c r="A23" s="114"/>
      <c r="B23" s="127"/>
      <c r="C23" s="69" t="s">
        <v>111</v>
      </c>
      <c r="D23" s="50" t="s">
        <v>80</v>
      </c>
      <c r="E23" s="64">
        <v>5</v>
      </c>
      <c r="F23" s="65">
        <v>100</v>
      </c>
      <c r="G23" s="65">
        <v>5</v>
      </c>
      <c r="H23" s="65" t="s">
        <v>89</v>
      </c>
      <c r="I23" s="61">
        <v>1400000</v>
      </c>
      <c r="J23" s="60">
        <f t="shared" si="0"/>
        <v>7000000</v>
      </c>
    </row>
    <row r="24" spans="1:10" s="49" customFormat="1" ht="102.75" customHeight="1" x14ac:dyDescent="0.25">
      <c r="A24" s="114"/>
      <c r="B24" s="128"/>
      <c r="C24" s="69" t="s">
        <v>112</v>
      </c>
      <c r="D24" s="50" t="s">
        <v>81</v>
      </c>
      <c r="E24" s="64">
        <v>5</v>
      </c>
      <c r="F24" s="65">
        <v>100</v>
      </c>
      <c r="G24" s="65">
        <v>5</v>
      </c>
      <c r="H24" s="65" t="s">
        <v>89</v>
      </c>
      <c r="I24" s="61">
        <v>1400000</v>
      </c>
      <c r="J24" s="60">
        <f t="shared" si="0"/>
        <v>7000000</v>
      </c>
    </row>
    <row r="25" spans="1:10" s="49" customFormat="1" ht="102.75" customHeight="1" x14ac:dyDescent="0.25">
      <c r="A25" s="114">
        <v>0.2</v>
      </c>
      <c r="B25" s="123" t="s">
        <v>37</v>
      </c>
      <c r="C25" s="69" t="s">
        <v>113</v>
      </c>
      <c r="D25" s="50" t="s">
        <v>75</v>
      </c>
      <c r="E25" s="64">
        <v>2</v>
      </c>
      <c r="F25" s="65">
        <v>20</v>
      </c>
      <c r="G25" s="65">
        <v>2</v>
      </c>
      <c r="H25" s="65" t="s">
        <v>85</v>
      </c>
      <c r="I25" s="61">
        <v>500000</v>
      </c>
      <c r="J25" s="60">
        <f t="shared" si="0"/>
        <v>1000000</v>
      </c>
    </row>
    <row r="26" spans="1:10" s="49" customFormat="1" ht="102.75" customHeight="1" x14ac:dyDescent="0.25">
      <c r="A26" s="70"/>
      <c r="B26" s="124"/>
      <c r="C26" s="69" t="s">
        <v>114</v>
      </c>
      <c r="D26" s="50" t="s">
        <v>80</v>
      </c>
      <c r="E26" s="64">
        <v>2</v>
      </c>
      <c r="F26" s="65">
        <v>20</v>
      </c>
      <c r="G26" s="65">
        <v>2</v>
      </c>
      <c r="H26" s="65" t="s">
        <v>85</v>
      </c>
      <c r="I26" s="61">
        <v>500000</v>
      </c>
      <c r="J26" s="60">
        <f t="shared" si="0"/>
        <v>1000000</v>
      </c>
    </row>
    <row r="27" spans="1:10" s="49" customFormat="1" ht="102.75" customHeight="1" x14ac:dyDescent="0.25">
      <c r="A27" s="70"/>
      <c r="B27" s="124"/>
      <c r="C27" s="69" t="s">
        <v>115</v>
      </c>
      <c r="D27" s="50" t="s">
        <v>81</v>
      </c>
      <c r="E27" s="64">
        <v>2</v>
      </c>
      <c r="F27" s="65">
        <v>20</v>
      </c>
      <c r="G27" s="65">
        <v>2</v>
      </c>
      <c r="H27" s="65" t="s">
        <v>85</v>
      </c>
      <c r="I27" s="61">
        <v>500000</v>
      </c>
      <c r="J27" s="60">
        <f t="shared" si="0"/>
        <v>1000000</v>
      </c>
    </row>
    <row r="28" spans="1:10" s="49" customFormat="1" ht="102.75" customHeight="1" x14ac:dyDescent="0.25">
      <c r="A28" s="70"/>
      <c r="B28" s="124"/>
      <c r="C28" s="69" t="s">
        <v>116</v>
      </c>
      <c r="D28" s="50" t="s">
        <v>75</v>
      </c>
      <c r="E28" s="64">
        <v>3</v>
      </c>
      <c r="F28" s="65">
        <v>52</v>
      </c>
      <c r="G28" s="65">
        <v>3</v>
      </c>
      <c r="H28" s="65" t="s">
        <v>85</v>
      </c>
      <c r="I28" s="61">
        <v>1300000</v>
      </c>
      <c r="J28" s="60">
        <f t="shared" si="0"/>
        <v>3900000</v>
      </c>
    </row>
    <row r="29" spans="1:10" s="49" customFormat="1" ht="102.75" customHeight="1" x14ac:dyDescent="0.25">
      <c r="A29" s="70"/>
      <c r="B29" s="124"/>
      <c r="C29" s="69" t="s">
        <v>117</v>
      </c>
      <c r="D29" s="50" t="s">
        <v>80</v>
      </c>
      <c r="E29" s="64">
        <v>3</v>
      </c>
      <c r="F29" s="65">
        <v>52</v>
      </c>
      <c r="G29" s="65">
        <v>3</v>
      </c>
      <c r="H29" s="65" t="s">
        <v>85</v>
      </c>
      <c r="I29" s="61">
        <v>1300000</v>
      </c>
      <c r="J29" s="60">
        <f t="shared" si="0"/>
        <v>3900000</v>
      </c>
    </row>
    <row r="30" spans="1:10" s="49" customFormat="1" ht="102.75" customHeight="1" x14ac:dyDescent="0.25">
      <c r="A30" s="70"/>
      <c r="B30" s="125"/>
      <c r="C30" s="69" t="s">
        <v>118</v>
      </c>
      <c r="D30" s="50" t="s">
        <v>81</v>
      </c>
      <c r="E30" s="64">
        <v>3</v>
      </c>
      <c r="F30" s="65">
        <v>40</v>
      </c>
      <c r="G30" s="65">
        <v>3</v>
      </c>
      <c r="H30" s="65" t="s">
        <v>85</v>
      </c>
      <c r="I30" s="61">
        <v>1000000</v>
      </c>
      <c r="J30" s="60">
        <f t="shared" si="0"/>
        <v>3000000</v>
      </c>
    </row>
    <row r="31" spans="1:10" s="49" customFormat="1" ht="102.75" customHeight="1" x14ac:dyDescent="0.25">
      <c r="A31" s="70"/>
      <c r="B31" s="129" t="s">
        <v>60</v>
      </c>
      <c r="C31" s="69" t="s">
        <v>119</v>
      </c>
      <c r="D31" s="50" t="s">
        <v>75</v>
      </c>
      <c r="E31" s="64">
        <v>2</v>
      </c>
      <c r="F31" s="65">
        <v>10</v>
      </c>
      <c r="G31" s="65">
        <v>2</v>
      </c>
      <c r="H31" s="65" t="s">
        <v>86</v>
      </c>
      <c r="I31" s="61">
        <v>800000</v>
      </c>
      <c r="J31" s="60">
        <f t="shared" si="0"/>
        <v>1600000</v>
      </c>
    </row>
    <row r="32" spans="1:10" s="49" customFormat="1" ht="102.75" customHeight="1" x14ac:dyDescent="0.25">
      <c r="A32" s="70"/>
      <c r="B32" s="130"/>
      <c r="C32" s="69" t="s">
        <v>120</v>
      </c>
      <c r="D32" s="50" t="s">
        <v>80</v>
      </c>
      <c r="E32" s="64">
        <v>2</v>
      </c>
      <c r="F32" s="65">
        <v>10</v>
      </c>
      <c r="G32" s="65">
        <v>2</v>
      </c>
      <c r="H32" s="65" t="s">
        <v>86</v>
      </c>
      <c r="I32" s="61">
        <v>800000</v>
      </c>
      <c r="J32" s="60">
        <f t="shared" si="0"/>
        <v>1600000</v>
      </c>
    </row>
    <row r="33" spans="1:10" s="49" customFormat="1" ht="102.75" customHeight="1" x14ac:dyDescent="0.25">
      <c r="A33" s="70"/>
      <c r="B33" s="131"/>
      <c r="C33" s="69" t="s">
        <v>121</v>
      </c>
      <c r="D33" s="50" t="s">
        <v>81</v>
      </c>
      <c r="E33" s="53">
        <v>2</v>
      </c>
      <c r="F33" s="65">
        <v>10</v>
      </c>
      <c r="G33" s="65">
        <v>2</v>
      </c>
      <c r="H33" s="65" t="s">
        <v>86</v>
      </c>
      <c r="I33" s="62">
        <v>800000</v>
      </c>
      <c r="J33" s="60">
        <f t="shared" si="0"/>
        <v>1600000</v>
      </c>
    </row>
    <row r="34" spans="1:10" ht="23.25" customHeight="1" x14ac:dyDescent="0.2">
      <c r="A34" s="80" t="s">
        <v>10</v>
      </c>
      <c r="B34" s="80"/>
      <c r="C34" s="80"/>
      <c r="D34" s="80"/>
      <c r="E34" s="80"/>
      <c r="F34" s="80"/>
      <c r="G34" s="80"/>
      <c r="H34" s="80"/>
      <c r="I34" s="80"/>
      <c r="J34" s="54">
        <f>SUM(J4:J33)</f>
        <v>70000000</v>
      </c>
    </row>
    <row r="35" spans="1:10" ht="27" customHeight="1" x14ac:dyDescent="0.2">
      <c r="A35" s="71" t="s">
        <v>6</v>
      </c>
      <c r="B35" s="71"/>
      <c r="C35" s="71"/>
      <c r="D35" s="71"/>
      <c r="E35" s="71"/>
      <c r="F35" s="71"/>
      <c r="G35" s="71"/>
      <c r="H35" s="71"/>
      <c r="I35" s="71"/>
      <c r="J35" s="55">
        <v>21000000</v>
      </c>
    </row>
    <row r="36" spans="1:10" ht="15" customHeight="1" x14ac:dyDescent="0.2">
      <c r="A36" s="71" t="s">
        <v>2</v>
      </c>
      <c r="B36" s="71"/>
      <c r="C36" s="71"/>
      <c r="D36" s="71"/>
      <c r="E36" s="71"/>
      <c r="F36" s="71"/>
      <c r="G36" s="71"/>
      <c r="H36" s="71"/>
      <c r="I36" s="71"/>
      <c r="J36" s="54">
        <f>SUM(J34:J35)</f>
        <v>91000000</v>
      </c>
    </row>
    <row r="37" spans="1:10" ht="63.75" customHeight="1" x14ac:dyDescent="0.2">
      <c r="J37" s="57"/>
    </row>
    <row r="38" spans="1:10" ht="30" customHeight="1" x14ac:dyDescent="0.2">
      <c r="B38" s="8"/>
    </row>
    <row r="39" spans="1:10" x14ac:dyDescent="0.2">
      <c r="B39" s="58"/>
    </row>
    <row r="40" spans="1:10" ht="115.5" customHeight="1" x14ac:dyDescent="0.2">
      <c r="B40" s="67" t="s">
        <v>63</v>
      </c>
      <c r="C40" s="59"/>
      <c r="D40" s="119" t="s">
        <v>64</v>
      </c>
      <c r="E40" s="119"/>
      <c r="F40" s="119"/>
      <c r="G40" s="119"/>
      <c r="H40" s="67"/>
    </row>
  </sheetData>
  <mergeCells count="16">
    <mergeCell ref="B1:J1"/>
    <mergeCell ref="D40:G40"/>
    <mergeCell ref="B2:J2"/>
    <mergeCell ref="B4:B6"/>
    <mergeCell ref="B7:B9"/>
    <mergeCell ref="B10:B12"/>
    <mergeCell ref="B13:B21"/>
    <mergeCell ref="B22:B24"/>
    <mergeCell ref="B25:B30"/>
    <mergeCell ref="B31:B33"/>
    <mergeCell ref="A25:A33"/>
    <mergeCell ref="A34:I34"/>
    <mergeCell ref="A35:I35"/>
    <mergeCell ref="A36:I36"/>
    <mergeCell ref="A4:A9"/>
    <mergeCell ref="A10:A24"/>
  </mergeCells>
  <phoneticPr fontId="4" type="noConversion"/>
  <pageMargins left="0.70866141732283472" right="0.70866141732283472" top="0.94488188976377963" bottom="0.74803149606299213" header="0.31496062992125984" footer="0.31496062992125984"/>
  <pageSetup scale="49" fitToHeight="0" orientation="portrait" r:id="rId1"/>
  <headerFooter>
    <oddHeader>&amp;L&amp;G</oddHeader>
    <oddFooter>&amp;R&amp;G
PARQUE NACIONAL NATURAL CHURUMBELOS
Calle 25 No. 7-17 Barrio Jorge Eliecer Gaitán, Mocoa – Putumayo
Teléfono: (098) 4200396
www.parquesnacionales.gov.co</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6"/>
  <sheetViews>
    <sheetView tabSelected="1" zoomScaleNormal="100" workbookViewId="0">
      <selection activeCell="B5" sqref="B5"/>
    </sheetView>
  </sheetViews>
  <sheetFormatPr baseColWidth="10" defaultColWidth="11.5703125" defaultRowHeight="16.5" x14ac:dyDescent="0.3"/>
  <cols>
    <col min="1" max="1" width="32.28515625" style="1" customWidth="1"/>
    <col min="2" max="2" width="136.5703125" style="1" customWidth="1"/>
    <col min="3" max="3" width="21.140625" style="1" customWidth="1"/>
    <col min="4" max="4" width="10" style="1" customWidth="1"/>
    <col min="5" max="5" width="94.85546875" style="1" customWidth="1"/>
    <col min="6" max="6" width="29.7109375" style="6" customWidth="1"/>
    <col min="7" max="8" width="26.7109375" style="6" customWidth="1"/>
    <col min="9" max="9" width="40.7109375" style="1" customWidth="1"/>
    <col min="10" max="16384" width="11.5703125" style="1"/>
  </cols>
  <sheetData>
    <row r="1" spans="1:15" x14ac:dyDescent="0.3">
      <c r="A1" s="132"/>
      <c r="B1" s="132"/>
      <c r="C1" s="132"/>
      <c r="D1" s="132"/>
      <c r="E1" s="132"/>
      <c r="F1" s="132"/>
      <c r="G1" s="132"/>
      <c r="H1" s="132"/>
    </row>
    <row r="2" spans="1:15" x14ac:dyDescent="0.3">
      <c r="A2" s="132" t="s">
        <v>15</v>
      </c>
      <c r="B2" s="132"/>
      <c r="C2" s="132"/>
      <c r="D2" s="132"/>
      <c r="E2" s="132"/>
      <c r="F2" s="132"/>
      <c r="G2" s="132"/>
      <c r="H2" s="132"/>
    </row>
    <row r="3" spans="1:15" s="5" customFormat="1" ht="45.75" customHeight="1" x14ac:dyDescent="0.3">
      <c r="A3" s="9" t="s">
        <v>23</v>
      </c>
      <c r="B3" s="3" t="s">
        <v>18</v>
      </c>
      <c r="C3" s="3" t="s">
        <v>24</v>
      </c>
      <c r="D3" s="3" t="s">
        <v>20</v>
      </c>
      <c r="E3" s="68" t="s">
        <v>25</v>
      </c>
      <c r="F3" s="4" t="s">
        <v>16</v>
      </c>
      <c r="G3" s="4" t="s">
        <v>17</v>
      </c>
      <c r="H3" s="3" t="s">
        <v>19</v>
      </c>
      <c r="I3" s="3" t="s">
        <v>0</v>
      </c>
      <c r="J3" s="1"/>
      <c r="K3" s="1"/>
      <c r="L3" s="1"/>
      <c r="M3" s="1"/>
      <c r="N3" s="1"/>
      <c r="O3" s="1"/>
    </row>
    <row r="4" spans="1:15" ht="295.5" customHeight="1" x14ac:dyDescent="0.3">
      <c r="A4" s="83" t="s">
        <v>59</v>
      </c>
      <c r="B4" s="22" t="s">
        <v>92</v>
      </c>
      <c r="C4" s="22" t="s">
        <v>34</v>
      </c>
      <c r="D4" s="24">
        <v>2</v>
      </c>
      <c r="E4" s="23" t="s">
        <v>91</v>
      </c>
      <c r="F4" s="16">
        <v>250000</v>
      </c>
      <c r="G4" s="16">
        <f>+F4*D4</f>
        <v>500000</v>
      </c>
      <c r="H4" s="135" t="s">
        <v>62</v>
      </c>
      <c r="I4" s="140" t="s">
        <v>127</v>
      </c>
    </row>
    <row r="5" spans="1:15" ht="288.75" customHeight="1" x14ac:dyDescent="0.3">
      <c r="A5" s="84"/>
      <c r="B5" s="22" t="s">
        <v>93</v>
      </c>
      <c r="C5" s="22" t="s">
        <v>34</v>
      </c>
      <c r="D5" s="24">
        <v>2</v>
      </c>
      <c r="E5" s="23" t="s">
        <v>91</v>
      </c>
      <c r="F5" s="16">
        <v>250000</v>
      </c>
      <c r="G5" s="16">
        <f>+F5*D5</f>
        <v>500000</v>
      </c>
      <c r="H5" s="136"/>
      <c r="I5" s="141"/>
    </row>
    <row r="6" spans="1:15" ht="295.5" customHeight="1" x14ac:dyDescent="0.3">
      <c r="A6" s="85"/>
      <c r="B6" s="22" t="s">
        <v>94</v>
      </c>
      <c r="C6" s="22" t="s">
        <v>34</v>
      </c>
      <c r="D6" s="24">
        <v>2</v>
      </c>
      <c r="E6" s="23" t="s">
        <v>91</v>
      </c>
      <c r="F6" s="16">
        <v>250000</v>
      </c>
      <c r="G6" s="16">
        <f>+F6*D6</f>
        <v>500000</v>
      </c>
      <c r="H6" s="136"/>
      <c r="I6" s="141"/>
    </row>
    <row r="7" spans="1:15" ht="322.5" customHeight="1" x14ac:dyDescent="0.3">
      <c r="A7" s="86" t="s">
        <v>38</v>
      </c>
      <c r="B7" s="22" t="s">
        <v>95</v>
      </c>
      <c r="C7" s="15" t="s">
        <v>34</v>
      </c>
      <c r="D7" s="20">
        <v>4</v>
      </c>
      <c r="E7" s="17" t="s">
        <v>122</v>
      </c>
      <c r="F7" s="16">
        <v>1490000</v>
      </c>
      <c r="G7" s="16">
        <f>F7*D7</f>
        <v>5960000</v>
      </c>
      <c r="H7" s="136"/>
      <c r="I7" s="141"/>
    </row>
    <row r="8" spans="1:15" ht="236.45" customHeight="1" x14ac:dyDescent="0.3">
      <c r="A8" s="87"/>
      <c r="B8" s="22" t="s">
        <v>98</v>
      </c>
      <c r="C8" s="15" t="s">
        <v>34</v>
      </c>
      <c r="D8" s="20">
        <v>4</v>
      </c>
      <c r="E8" s="17" t="s">
        <v>122</v>
      </c>
      <c r="F8" s="16">
        <v>1490000</v>
      </c>
      <c r="G8" s="16">
        <f>F8*D8</f>
        <v>5960000</v>
      </c>
      <c r="H8" s="136"/>
      <c r="I8" s="141"/>
    </row>
    <row r="9" spans="1:15" ht="233.45" customHeight="1" x14ac:dyDescent="0.3">
      <c r="A9" s="88"/>
      <c r="B9" s="22" t="s">
        <v>97</v>
      </c>
      <c r="C9" s="15" t="s">
        <v>34</v>
      </c>
      <c r="D9" s="20">
        <v>4</v>
      </c>
      <c r="E9" s="17" t="s">
        <v>122</v>
      </c>
      <c r="F9" s="16">
        <v>1000000</v>
      </c>
      <c r="G9" s="16">
        <f>F9*D9</f>
        <v>4000000</v>
      </c>
      <c r="H9" s="137"/>
      <c r="I9" s="141"/>
    </row>
    <row r="10" spans="1:15" ht="14.45" customHeight="1" x14ac:dyDescent="0.3">
      <c r="A10" s="133" t="s">
        <v>26</v>
      </c>
      <c r="B10" s="134"/>
      <c r="C10" s="134"/>
      <c r="D10" s="134"/>
      <c r="E10" s="134"/>
      <c r="F10" s="2"/>
      <c r="G10" s="2">
        <f>SUM(G4:G9)</f>
        <v>17420000</v>
      </c>
      <c r="H10" s="11"/>
    </row>
    <row r="11" spans="1:15" ht="14.45" customHeight="1" x14ac:dyDescent="0.3">
      <c r="A11" s="133" t="s">
        <v>27</v>
      </c>
      <c r="B11" s="134"/>
      <c r="C11" s="134"/>
      <c r="D11" s="134"/>
      <c r="E11" s="134"/>
      <c r="F11" s="13"/>
      <c r="G11" s="13">
        <f>G10</f>
        <v>17420000</v>
      </c>
      <c r="H11" s="12"/>
    </row>
    <row r="12" spans="1:15" ht="14.45" customHeight="1" x14ac:dyDescent="0.3">
      <c r="A12" s="133" t="s">
        <v>28</v>
      </c>
      <c r="B12" s="134"/>
      <c r="C12" s="134"/>
      <c r="D12" s="134"/>
      <c r="E12" s="134"/>
      <c r="F12" s="14"/>
      <c r="G12" s="13">
        <v>21000000</v>
      </c>
      <c r="H12" s="12"/>
      <c r="I12" s="21">
        <v>0.3</v>
      </c>
    </row>
    <row r="13" spans="1:15" ht="14.45" customHeight="1" x14ac:dyDescent="0.3">
      <c r="A13" s="10"/>
      <c r="B13" s="10"/>
      <c r="C13" s="10"/>
      <c r="D13" s="10"/>
      <c r="E13" s="10"/>
      <c r="F13" s="14"/>
      <c r="G13" s="14"/>
      <c r="H13" s="12"/>
    </row>
    <row r="14" spans="1:15" ht="14.45" customHeight="1" x14ac:dyDescent="0.3">
      <c r="A14" s="132" t="s">
        <v>21</v>
      </c>
      <c r="B14" s="132"/>
      <c r="C14" s="132"/>
      <c r="D14" s="132"/>
      <c r="E14" s="132"/>
      <c r="F14" s="132"/>
      <c r="G14" s="132"/>
      <c r="H14" s="132"/>
    </row>
    <row r="15" spans="1:15" ht="237.75" customHeight="1" x14ac:dyDescent="0.3">
      <c r="A15" s="95" t="s">
        <v>38</v>
      </c>
      <c r="B15" s="22" t="s">
        <v>96</v>
      </c>
      <c r="C15" s="63" t="s">
        <v>34</v>
      </c>
      <c r="D15" s="20">
        <v>1</v>
      </c>
      <c r="E15" s="17" t="s">
        <v>122</v>
      </c>
      <c r="F15" s="16">
        <v>1490000</v>
      </c>
      <c r="G15" s="16">
        <f>F15*D15</f>
        <v>1490000</v>
      </c>
      <c r="H15" s="135" t="s">
        <v>62</v>
      </c>
      <c r="I15" s="140" t="s">
        <v>127</v>
      </c>
    </row>
    <row r="16" spans="1:15" ht="204.75" customHeight="1" x14ac:dyDescent="0.3">
      <c r="A16" s="96"/>
      <c r="B16" s="22" t="s">
        <v>99</v>
      </c>
      <c r="C16" s="63" t="s">
        <v>34</v>
      </c>
      <c r="D16" s="20">
        <v>1</v>
      </c>
      <c r="E16" s="17" t="s">
        <v>122</v>
      </c>
      <c r="F16" s="16">
        <v>1490000</v>
      </c>
      <c r="G16" s="16">
        <f t="shared" ref="G16:G29" si="0">F16*D16</f>
        <v>1490000</v>
      </c>
      <c r="H16" s="136"/>
      <c r="I16" s="141"/>
    </row>
    <row r="17" spans="1:9" ht="209.25" customHeight="1" x14ac:dyDescent="0.3">
      <c r="A17" s="97"/>
      <c r="B17" s="22" t="s">
        <v>100</v>
      </c>
      <c r="C17" s="63" t="s">
        <v>34</v>
      </c>
      <c r="D17" s="20">
        <v>1</v>
      </c>
      <c r="E17" s="17" t="s">
        <v>122</v>
      </c>
      <c r="F17" s="16">
        <v>1000000</v>
      </c>
      <c r="G17" s="16">
        <f t="shared" si="0"/>
        <v>1000000</v>
      </c>
      <c r="H17" s="136"/>
      <c r="I17" s="141"/>
    </row>
    <row r="18" spans="1:9" ht="218.25" customHeight="1" x14ac:dyDescent="0.3">
      <c r="A18" s="95" t="s">
        <v>39</v>
      </c>
      <c r="B18" s="22" t="s">
        <v>101</v>
      </c>
      <c r="C18" s="63" t="s">
        <v>35</v>
      </c>
      <c r="D18" s="20">
        <v>2</v>
      </c>
      <c r="E18" s="17" t="s">
        <v>123</v>
      </c>
      <c r="F18" s="16">
        <v>600000</v>
      </c>
      <c r="G18" s="16">
        <f t="shared" si="0"/>
        <v>1200000</v>
      </c>
      <c r="H18" s="136"/>
      <c r="I18" s="141"/>
    </row>
    <row r="19" spans="1:9" ht="209.25" customHeight="1" x14ac:dyDescent="0.3">
      <c r="A19" s="96"/>
      <c r="B19" s="22" t="s">
        <v>102</v>
      </c>
      <c r="C19" s="63" t="s">
        <v>35</v>
      </c>
      <c r="D19" s="20">
        <v>2</v>
      </c>
      <c r="E19" s="17" t="s">
        <v>123</v>
      </c>
      <c r="F19" s="16">
        <v>600000</v>
      </c>
      <c r="G19" s="16">
        <f t="shared" si="0"/>
        <v>1200000</v>
      </c>
      <c r="H19" s="136"/>
      <c r="I19" s="141"/>
    </row>
    <row r="20" spans="1:9" ht="201" customHeight="1" x14ac:dyDescent="0.3">
      <c r="A20" s="96"/>
      <c r="B20" s="22" t="s">
        <v>103</v>
      </c>
      <c r="C20" s="63" t="s">
        <v>35</v>
      </c>
      <c r="D20" s="20">
        <v>1</v>
      </c>
      <c r="E20" s="17" t="s">
        <v>123</v>
      </c>
      <c r="F20" s="16">
        <v>600000</v>
      </c>
      <c r="G20" s="16">
        <f t="shared" si="0"/>
        <v>600000</v>
      </c>
      <c r="H20" s="136"/>
      <c r="I20" s="141"/>
    </row>
    <row r="21" spans="1:9" ht="210.75" customHeight="1" x14ac:dyDescent="0.3">
      <c r="A21" s="96"/>
      <c r="B21" s="22" t="s">
        <v>104</v>
      </c>
      <c r="C21" s="63" t="s">
        <v>35</v>
      </c>
      <c r="D21" s="20">
        <v>2</v>
      </c>
      <c r="E21" s="17" t="s">
        <v>123</v>
      </c>
      <c r="F21" s="16">
        <v>600000</v>
      </c>
      <c r="G21" s="16">
        <f t="shared" si="0"/>
        <v>1200000</v>
      </c>
      <c r="H21" s="136"/>
      <c r="I21" s="141"/>
    </row>
    <row r="22" spans="1:9" ht="197.25" customHeight="1" x14ac:dyDescent="0.3">
      <c r="A22" s="96"/>
      <c r="B22" s="22" t="s">
        <v>105</v>
      </c>
      <c r="C22" s="63" t="s">
        <v>35</v>
      </c>
      <c r="D22" s="20">
        <v>2</v>
      </c>
      <c r="E22" s="17" t="s">
        <v>123</v>
      </c>
      <c r="F22" s="16">
        <v>600000</v>
      </c>
      <c r="G22" s="16">
        <f t="shared" si="0"/>
        <v>1200000</v>
      </c>
      <c r="H22" s="136"/>
      <c r="I22" s="141"/>
    </row>
    <row r="23" spans="1:9" ht="197.25" customHeight="1" x14ac:dyDescent="0.3">
      <c r="A23" s="96"/>
      <c r="B23" s="22" t="s">
        <v>106</v>
      </c>
      <c r="C23" s="63" t="s">
        <v>35</v>
      </c>
      <c r="D23" s="20">
        <v>1</v>
      </c>
      <c r="E23" s="17" t="s">
        <v>123</v>
      </c>
      <c r="F23" s="16">
        <v>600000</v>
      </c>
      <c r="G23" s="16">
        <f t="shared" si="0"/>
        <v>600000</v>
      </c>
      <c r="H23" s="136"/>
      <c r="I23" s="141"/>
    </row>
    <row r="24" spans="1:9" ht="197.25" customHeight="1" x14ac:dyDescent="0.3">
      <c r="A24" s="96"/>
      <c r="B24" s="22" t="s">
        <v>107</v>
      </c>
      <c r="C24" s="63" t="s">
        <v>35</v>
      </c>
      <c r="D24" s="20">
        <v>2</v>
      </c>
      <c r="E24" s="17" t="s">
        <v>123</v>
      </c>
      <c r="F24" s="16">
        <v>600000</v>
      </c>
      <c r="G24" s="16">
        <f t="shared" si="0"/>
        <v>1200000</v>
      </c>
      <c r="H24" s="136"/>
      <c r="I24" s="141"/>
    </row>
    <row r="25" spans="1:9" ht="197.25" customHeight="1" x14ac:dyDescent="0.3">
      <c r="A25" s="96"/>
      <c r="B25" s="22" t="s">
        <v>108</v>
      </c>
      <c r="C25" s="63" t="s">
        <v>35</v>
      </c>
      <c r="D25" s="20">
        <v>2</v>
      </c>
      <c r="E25" s="17" t="s">
        <v>123</v>
      </c>
      <c r="F25" s="16">
        <v>600000</v>
      </c>
      <c r="G25" s="16">
        <f t="shared" si="0"/>
        <v>1200000</v>
      </c>
      <c r="H25" s="136"/>
      <c r="I25" s="141"/>
    </row>
    <row r="26" spans="1:9" ht="197.25" customHeight="1" x14ac:dyDescent="0.3">
      <c r="A26" s="97"/>
      <c r="B26" s="22" t="s">
        <v>109</v>
      </c>
      <c r="C26" s="63" t="s">
        <v>35</v>
      </c>
      <c r="D26" s="20">
        <v>1</v>
      </c>
      <c r="E26" s="17" t="s">
        <v>123</v>
      </c>
      <c r="F26" s="16">
        <v>600000</v>
      </c>
      <c r="G26" s="16">
        <f t="shared" si="0"/>
        <v>600000</v>
      </c>
      <c r="H26" s="136"/>
      <c r="I26" s="141"/>
    </row>
    <row r="27" spans="1:9" ht="158.25" customHeight="1" x14ac:dyDescent="0.3">
      <c r="A27" s="95" t="s">
        <v>36</v>
      </c>
      <c r="B27" s="22" t="s">
        <v>110</v>
      </c>
      <c r="C27" s="63" t="s">
        <v>34</v>
      </c>
      <c r="D27" s="20">
        <v>5</v>
      </c>
      <c r="E27" s="17" t="s">
        <v>124</v>
      </c>
      <c r="F27" s="16">
        <v>1400000</v>
      </c>
      <c r="G27" s="16">
        <f t="shared" si="0"/>
        <v>7000000</v>
      </c>
      <c r="H27" s="136"/>
      <c r="I27" s="141"/>
    </row>
    <row r="28" spans="1:9" ht="158.25" customHeight="1" x14ac:dyDescent="0.3">
      <c r="A28" s="96"/>
      <c r="B28" s="22" t="s">
        <v>111</v>
      </c>
      <c r="C28" s="63" t="s">
        <v>34</v>
      </c>
      <c r="D28" s="20">
        <v>5</v>
      </c>
      <c r="E28" s="17" t="s">
        <v>124</v>
      </c>
      <c r="F28" s="16">
        <v>1400000</v>
      </c>
      <c r="G28" s="16">
        <f t="shared" si="0"/>
        <v>7000000</v>
      </c>
      <c r="H28" s="136"/>
      <c r="I28" s="141"/>
    </row>
    <row r="29" spans="1:9" ht="158.25" customHeight="1" x14ac:dyDescent="0.3">
      <c r="A29" s="97"/>
      <c r="B29" s="22" t="s">
        <v>112</v>
      </c>
      <c r="C29" s="63" t="s">
        <v>34</v>
      </c>
      <c r="D29" s="20">
        <v>5</v>
      </c>
      <c r="E29" s="17" t="s">
        <v>124</v>
      </c>
      <c r="F29" s="16">
        <v>1400000</v>
      </c>
      <c r="G29" s="16">
        <f t="shared" si="0"/>
        <v>7000000</v>
      </c>
      <c r="H29" s="137"/>
      <c r="I29" s="141"/>
    </row>
    <row r="30" spans="1:9" x14ac:dyDescent="0.3">
      <c r="A30" s="138" t="s">
        <v>29</v>
      </c>
      <c r="B30" s="139"/>
      <c r="C30" s="138"/>
      <c r="D30" s="138"/>
      <c r="E30" s="138"/>
      <c r="F30" s="2"/>
      <c r="G30" s="2">
        <f>SUM(G15:G29)</f>
        <v>33980000</v>
      </c>
      <c r="H30" s="2"/>
    </row>
    <row r="31" spans="1:9" ht="14.45" customHeight="1" x14ac:dyDescent="0.3">
      <c r="A31" s="138" t="s">
        <v>30</v>
      </c>
      <c r="B31" s="138"/>
      <c r="C31" s="138"/>
      <c r="D31" s="138"/>
      <c r="E31" s="138"/>
      <c r="F31" s="13"/>
      <c r="G31" s="13">
        <f>G30+G10</f>
        <v>51400000</v>
      </c>
      <c r="H31" s="13"/>
    </row>
    <row r="32" spans="1:9" ht="14.45" customHeight="1" x14ac:dyDescent="0.3">
      <c r="A32" s="138" t="s">
        <v>31</v>
      </c>
      <c r="B32" s="138"/>
      <c r="C32" s="138"/>
      <c r="D32" s="138"/>
      <c r="E32" s="138"/>
      <c r="F32" s="14"/>
      <c r="G32" s="13">
        <v>35000000</v>
      </c>
      <c r="H32" s="13"/>
      <c r="I32" s="21">
        <v>0.5</v>
      </c>
    </row>
    <row r="33" spans="1:9" ht="14.45" customHeight="1" x14ac:dyDescent="0.3">
      <c r="A33" s="10"/>
      <c r="B33" s="10"/>
      <c r="C33" s="10"/>
      <c r="D33" s="10"/>
      <c r="E33" s="10"/>
      <c r="F33" s="14"/>
      <c r="G33" s="14"/>
      <c r="H33" s="14"/>
    </row>
    <row r="34" spans="1:9" x14ac:dyDescent="0.3">
      <c r="A34" s="132" t="s">
        <v>22</v>
      </c>
      <c r="B34" s="132"/>
      <c r="C34" s="132"/>
      <c r="D34" s="132"/>
      <c r="E34" s="132"/>
      <c r="F34" s="132"/>
      <c r="G34" s="132"/>
      <c r="H34" s="132"/>
    </row>
    <row r="35" spans="1:9" ht="78" customHeight="1" x14ac:dyDescent="0.3">
      <c r="A35" s="86" t="s">
        <v>37</v>
      </c>
      <c r="B35" s="22" t="s">
        <v>113</v>
      </c>
      <c r="C35" s="15" t="s">
        <v>34</v>
      </c>
      <c r="D35" s="20">
        <v>2</v>
      </c>
      <c r="E35" s="17" t="s">
        <v>125</v>
      </c>
      <c r="F35" s="16">
        <v>500000</v>
      </c>
      <c r="G35" s="16">
        <f t="shared" ref="G35:G40" si="1">F35*D35</f>
        <v>1000000</v>
      </c>
      <c r="H35" s="135" t="s">
        <v>62</v>
      </c>
      <c r="I35" s="141" t="s">
        <v>127</v>
      </c>
    </row>
    <row r="36" spans="1:9" ht="315" x14ac:dyDescent="0.3">
      <c r="A36" s="87"/>
      <c r="B36" s="22" t="s">
        <v>114</v>
      </c>
      <c r="C36" s="15" t="s">
        <v>34</v>
      </c>
      <c r="D36" s="20">
        <v>2</v>
      </c>
      <c r="E36" s="17" t="s">
        <v>125</v>
      </c>
      <c r="F36" s="16">
        <v>500000</v>
      </c>
      <c r="G36" s="16">
        <f t="shared" si="1"/>
        <v>1000000</v>
      </c>
      <c r="H36" s="136"/>
      <c r="I36" s="141"/>
    </row>
    <row r="37" spans="1:9" ht="330.75" x14ac:dyDescent="0.3">
      <c r="A37" s="87"/>
      <c r="B37" s="22" t="s">
        <v>115</v>
      </c>
      <c r="C37" s="15" t="s">
        <v>34</v>
      </c>
      <c r="D37" s="20">
        <v>2</v>
      </c>
      <c r="E37" s="17" t="s">
        <v>126</v>
      </c>
      <c r="F37" s="16">
        <v>500000</v>
      </c>
      <c r="G37" s="16">
        <f t="shared" si="1"/>
        <v>1000000</v>
      </c>
      <c r="H37" s="136"/>
      <c r="I37" s="141"/>
    </row>
    <row r="38" spans="1:9" ht="330.75" x14ac:dyDescent="0.3">
      <c r="A38" s="87"/>
      <c r="B38" s="22" t="s">
        <v>116</v>
      </c>
      <c r="C38" s="15" t="s">
        <v>34</v>
      </c>
      <c r="D38" s="20">
        <v>3</v>
      </c>
      <c r="E38" s="17" t="s">
        <v>126</v>
      </c>
      <c r="F38" s="16">
        <v>1300000</v>
      </c>
      <c r="G38" s="16">
        <f t="shared" si="1"/>
        <v>3900000</v>
      </c>
      <c r="H38" s="136"/>
      <c r="I38" s="141"/>
    </row>
    <row r="39" spans="1:9" ht="330.75" x14ac:dyDescent="0.3">
      <c r="A39" s="87"/>
      <c r="B39" s="22" t="s">
        <v>117</v>
      </c>
      <c r="C39" s="15" t="s">
        <v>34</v>
      </c>
      <c r="D39" s="20">
        <v>3</v>
      </c>
      <c r="E39" s="17" t="s">
        <v>126</v>
      </c>
      <c r="F39" s="16">
        <v>1300000</v>
      </c>
      <c r="G39" s="16">
        <f t="shared" si="1"/>
        <v>3900000</v>
      </c>
      <c r="H39" s="136"/>
      <c r="I39" s="141"/>
    </row>
    <row r="40" spans="1:9" ht="121.15" customHeight="1" x14ac:dyDescent="0.3">
      <c r="A40" s="88"/>
      <c r="B40" s="22" t="s">
        <v>118</v>
      </c>
      <c r="C40" s="15" t="s">
        <v>34</v>
      </c>
      <c r="D40" s="20">
        <v>3</v>
      </c>
      <c r="E40" s="17" t="s">
        <v>126</v>
      </c>
      <c r="F40" s="16">
        <v>1000000</v>
      </c>
      <c r="G40" s="16">
        <f t="shared" si="1"/>
        <v>3000000</v>
      </c>
      <c r="H40" s="136"/>
      <c r="I40" s="141"/>
    </row>
    <row r="41" spans="1:9" ht="254.25" customHeight="1" x14ac:dyDescent="0.3">
      <c r="A41" s="107" t="s">
        <v>60</v>
      </c>
      <c r="B41" s="22" t="s">
        <v>119</v>
      </c>
      <c r="C41" s="15" t="s">
        <v>34</v>
      </c>
      <c r="D41" s="20">
        <v>2</v>
      </c>
      <c r="E41" s="23" t="s">
        <v>91</v>
      </c>
      <c r="F41" s="16">
        <v>800000</v>
      </c>
      <c r="G41" s="16">
        <f>+F41*D41</f>
        <v>1600000</v>
      </c>
      <c r="H41" s="136"/>
      <c r="I41" s="141"/>
    </row>
    <row r="42" spans="1:9" ht="78.599999999999994" customHeight="1" x14ac:dyDescent="0.3">
      <c r="A42" s="108"/>
      <c r="B42" s="22" t="s">
        <v>120</v>
      </c>
      <c r="C42" s="15" t="s">
        <v>34</v>
      </c>
      <c r="D42" s="20">
        <v>2</v>
      </c>
      <c r="E42" s="23" t="s">
        <v>91</v>
      </c>
      <c r="F42" s="16">
        <v>800000</v>
      </c>
      <c r="G42" s="16">
        <f>+F42*D42</f>
        <v>1600000</v>
      </c>
      <c r="H42" s="136"/>
      <c r="I42" s="141"/>
    </row>
    <row r="43" spans="1:9" ht="94.9" customHeight="1" x14ac:dyDescent="0.3">
      <c r="A43" s="109"/>
      <c r="B43" s="22" t="s">
        <v>121</v>
      </c>
      <c r="C43" s="18" t="s">
        <v>34</v>
      </c>
      <c r="D43" s="48">
        <v>2</v>
      </c>
      <c r="E43" s="23" t="s">
        <v>91</v>
      </c>
      <c r="F43" s="19">
        <v>800000</v>
      </c>
      <c r="G43" s="19">
        <f>+F43*D43</f>
        <v>1600000</v>
      </c>
      <c r="H43" s="137"/>
      <c r="I43" s="141"/>
    </row>
    <row r="44" spans="1:9" x14ac:dyDescent="0.3">
      <c r="A44" s="138" t="s">
        <v>29</v>
      </c>
      <c r="B44" s="138"/>
      <c r="C44" s="138"/>
      <c r="D44" s="138"/>
      <c r="E44" s="138"/>
      <c r="F44" s="2"/>
      <c r="G44" s="2">
        <f>SUM(G35:G43)</f>
        <v>18600000</v>
      </c>
      <c r="H44" s="2"/>
    </row>
    <row r="45" spans="1:9" ht="14.45" customHeight="1" x14ac:dyDescent="0.3">
      <c r="A45" s="138" t="s">
        <v>32</v>
      </c>
      <c r="B45" s="138"/>
      <c r="C45" s="138"/>
      <c r="D45" s="138"/>
      <c r="E45" s="138"/>
      <c r="F45" s="13"/>
      <c r="G45" s="13">
        <f>G44+G30+G10</f>
        <v>70000000</v>
      </c>
      <c r="H45" s="13"/>
    </row>
    <row r="46" spans="1:9" ht="14.45" customHeight="1" x14ac:dyDescent="0.3">
      <c r="A46" s="138" t="s">
        <v>33</v>
      </c>
      <c r="B46" s="138"/>
      <c r="C46" s="138"/>
      <c r="D46" s="138"/>
      <c r="E46" s="138"/>
      <c r="F46" s="14"/>
      <c r="G46" s="13">
        <v>14000000</v>
      </c>
      <c r="H46" s="13"/>
      <c r="I46" s="21">
        <v>0.2</v>
      </c>
    </row>
  </sheetData>
  <mergeCells count="26">
    <mergeCell ref="I4:I9"/>
    <mergeCell ref="I15:I29"/>
    <mergeCell ref="I35:I43"/>
    <mergeCell ref="A15:A17"/>
    <mergeCell ref="A27:A29"/>
    <mergeCell ref="A35:A40"/>
    <mergeCell ref="A12:E12"/>
    <mergeCell ref="A4:A6"/>
    <mergeCell ref="A46:E46"/>
    <mergeCell ref="A14:H14"/>
    <mergeCell ref="A34:H34"/>
    <mergeCell ref="A30:E30"/>
    <mergeCell ref="A31:E31"/>
    <mergeCell ref="A32:E32"/>
    <mergeCell ref="A44:E44"/>
    <mergeCell ref="A41:A43"/>
    <mergeCell ref="A45:E45"/>
    <mergeCell ref="A18:A26"/>
    <mergeCell ref="H15:H29"/>
    <mergeCell ref="H35:H43"/>
    <mergeCell ref="A1:H1"/>
    <mergeCell ref="A10:E10"/>
    <mergeCell ref="A11:E11"/>
    <mergeCell ref="A2:H2"/>
    <mergeCell ref="A7:A9"/>
    <mergeCell ref="H4:H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K27"/>
  <sheetViews>
    <sheetView workbookViewId="0">
      <selection activeCell="E10" sqref="E10"/>
    </sheetView>
  </sheetViews>
  <sheetFormatPr baseColWidth="10" defaultColWidth="11.42578125" defaultRowHeight="12.75" x14ac:dyDescent="0.2"/>
  <cols>
    <col min="1" max="1" width="11.42578125" style="26"/>
    <col min="2" max="7" width="23" style="26" customWidth="1"/>
    <col min="8" max="8" width="40.85546875" style="26" customWidth="1"/>
    <col min="9" max="16384" width="11.42578125" style="26"/>
  </cols>
  <sheetData>
    <row r="2" spans="2:11" ht="38.25" x14ac:dyDescent="0.2">
      <c r="B2" s="142" t="s">
        <v>40</v>
      </c>
      <c r="C2" s="25" t="s">
        <v>41</v>
      </c>
      <c r="D2" s="25" t="s">
        <v>42</v>
      </c>
      <c r="E2" s="25" t="s">
        <v>43</v>
      </c>
      <c r="F2" s="25" t="s">
        <v>44</v>
      </c>
      <c r="G2" s="143" t="s">
        <v>45</v>
      </c>
      <c r="H2" s="145" t="s">
        <v>0</v>
      </c>
    </row>
    <row r="3" spans="2:11" x14ac:dyDescent="0.2">
      <c r="B3" s="142"/>
      <c r="C3" s="27" t="s">
        <v>46</v>
      </c>
      <c r="D3" s="27" t="s">
        <v>47</v>
      </c>
      <c r="E3" s="27" t="s">
        <v>48</v>
      </c>
      <c r="F3" s="27" t="s">
        <v>49</v>
      </c>
      <c r="G3" s="144"/>
      <c r="H3" s="146"/>
    </row>
    <row r="4" spans="2:11" ht="42" x14ac:dyDescent="0.2">
      <c r="B4" s="28" t="s">
        <v>50</v>
      </c>
      <c r="C4" s="29">
        <v>1964794</v>
      </c>
      <c r="D4" s="29">
        <v>1000000</v>
      </c>
      <c r="E4" s="29">
        <v>0</v>
      </c>
      <c r="F4" s="30">
        <v>1500000</v>
      </c>
      <c r="G4" s="30">
        <f>+AVERAGE(C4:F4)</f>
        <v>1116198.5</v>
      </c>
      <c r="H4" s="147" t="s">
        <v>51</v>
      </c>
    </row>
    <row r="5" spans="2:11" ht="63" x14ac:dyDescent="0.2">
      <c r="B5" s="28" t="s">
        <v>52</v>
      </c>
      <c r="C5" s="29">
        <v>14000000</v>
      </c>
      <c r="D5" s="29">
        <v>0</v>
      </c>
      <c r="E5" s="29">
        <v>5000000</v>
      </c>
      <c r="F5" s="30">
        <v>9000000</v>
      </c>
      <c r="G5" s="30">
        <f t="shared" ref="G5:G11" si="0">+AVERAGE(C5:F5)</f>
        <v>7000000</v>
      </c>
      <c r="H5" s="147"/>
      <c r="I5" s="148"/>
      <c r="J5" s="148"/>
      <c r="K5" s="148"/>
    </row>
    <row r="6" spans="2:11" ht="31.5" x14ac:dyDescent="0.2">
      <c r="B6" s="28" t="s">
        <v>53</v>
      </c>
      <c r="C6" s="29">
        <v>20000000</v>
      </c>
      <c r="D6" s="29">
        <v>0</v>
      </c>
      <c r="E6" s="29">
        <v>10000000</v>
      </c>
      <c r="F6" s="30">
        <v>21000000</v>
      </c>
      <c r="G6" s="30">
        <f t="shared" si="0"/>
        <v>12750000</v>
      </c>
      <c r="H6" s="147"/>
      <c r="I6" s="148"/>
      <c r="J6" s="148"/>
      <c r="K6" s="148"/>
    </row>
    <row r="7" spans="2:11" ht="52.5" x14ac:dyDescent="0.2">
      <c r="B7" s="28" t="s">
        <v>54</v>
      </c>
      <c r="C7" s="29">
        <v>0</v>
      </c>
      <c r="D7" s="31">
        <v>5000000</v>
      </c>
      <c r="E7" s="149">
        <v>30000000</v>
      </c>
      <c r="F7" s="151">
        <v>13500000</v>
      </c>
      <c r="G7" s="30">
        <f t="shared" si="0"/>
        <v>12125000</v>
      </c>
      <c r="H7" s="147"/>
      <c r="I7" s="148"/>
      <c r="J7" s="148"/>
      <c r="K7" s="148"/>
    </row>
    <row r="8" spans="2:11" ht="42" x14ac:dyDescent="0.2">
      <c r="B8" s="28" t="s">
        <v>55</v>
      </c>
      <c r="C8" s="29">
        <v>0</v>
      </c>
      <c r="D8" s="29">
        <v>5000000</v>
      </c>
      <c r="E8" s="150"/>
      <c r="F8" s="152"/>
      <c r="G8" s="30">
        <f t="shared" si="0"/>
        <v>2500000</v>
      </c>
      <c r="H8" s="147"/>
      <c r="I8" s="148"/>
      <c r="J8" s="148"/>
      <c r="K8" s="148"/>
    </row>
    <row r="9" spans="2:11" ht="47.25" customHeight="1" x14ac:dyDescent="0.2">
      <c r="B9" s="28" t="s">
        <v>56</v>
      </c>
      <c r="C9" s="29">
        <v>1600000</v>
      </c>
      <c r="D9" s="29">
        <v>4550000</v>
      </c>
      <c r="E9" s="29">
        <v>11250000</v>
      </c>
      <c r="F9" s="30">
        <v>8400000</v>
      </c>
      <c r="G9" s="30">
        <f t="shared" si="0"/>
        <v>6450000</v>
      </c>
      <c r="H9" s="147"/>
      <c r="I9" s="148"/>
      <c r="J9" s="148"/>
      <c r="K9" s="148"/>
    </row>
    <row r="10" spans="2:11" ht="153.75" x14ac:dyDescent="0.25">
      <c r="B10" s="32" t="s">
        <v>57</v>
      </c>
      <c r="C10" s="29">
        <v>0</v>
      </c>
      <c r="D10" s="29">
        <v>0</v>
      </c>
      <c r="E10" s="29">
        <v>0</v>
      </c>
      <c r="F10" s="30">
        <v>13800000</v>
      </c>
      <c r="G10" s="30">
        <f t="shared" si="0"/>
        <v>3450000</v>
      </c>
      <c r="H10" s="147"/>
      <c r="I10"/>
      <c r="J10"/>
      <c r="K10"/>
    </row>
    <row r="11" spans="2:11" ht="42" x14ac:dyDescent="0.2">
      <c r="B11" s="28" t="s">
        <v>58</v>
      </c>
      <c r="C11" s="29">
        <v>1000000</v>
      </c>
      <c r="D11" s="29">
        <v>1394000</v>
      </c>
      <c r="E11" s="29">
        <v>3190000</v>
      </c>
      <c r="F11" s="30">
        <v>2800000</v>
      </c>
      <c r="G11" s="30">
        <f t="shared" si="0"/>
        <v>2096000</v>
      </c>
      <c r="H11" s="147"/>
      <c r="I11" s="148"/>
      <c r="J11" s="148"/>
      <c r="K11" s="148"/>
    </row>
    <row r="12" spans="2:11" ht="15" x14ac:dyDescent="0.25">
      <c r="B12"/>
      <c r="C12"/>
      <c r="D12"/>
      <c r="E12"/>
      <c r="F12"/>
    </row>
    <row r="13" spans="2:11" ht="15" x14ac:dyDescent="0.25">
      <c r="B13"/>
      <c r="C13"/>
      <c r="D13"/>
      <c r="E13"/>
      <c r="F13"/>
    </row>
    <row r="14" spans="2:11" ht="15" x14ac:dyDescent="0.25">
      <c r="B14"/>
      <c r="C14"/>
      <c r="D14"/>
      <c r="E14"/>
      <c r="F14"/>
    </row>
    <row r="15" spans="2:11" ht="15" x14ac:dyDescent="0.25">
      <c r="B15"/>
      <c r="C15"/>
      <c r="D15"/>
      <c r="E15"/>
      <c r="F15"/>
    </row>
    <row r="16" spans="2:11" ht="15" x14ac:dyDescent="0.25">
      <c r="B16"/>
      <c r="C16"/>
      <c r="D16"/>
      <c r="E16"/>
      <c r="F16"/>
    </row>
    <row r="17" spans="2:6" ht="15" x14ac:dyDescent="0.25">
      <c r="B17"/>
      <c r="C17"/>
      <c r="D17"/>
      <c r="E17"/>
      <c r="F17"/>
    </row>
    <row r="18" spans="2:6" ht="15" x14ac:dyDescent="0.25">
      <c r="B18"/>
      <c r="C18"/>
      <c r="D18"/>
      <c r="E18"/>
      <c r="F18"/>
    </row>
    <row r="19" spans="2:6" ht="15" x14ac:dyDescent="0.25">
      <c r="F19"/>
    </row>
    <row r="20" spans="2:6" ht="15" x14ac:dyDescent="0.25">
      <c r="F20"/>
    </row>
    <row r="21" spans="2:6" ht="15" x14ac:dyDescent="0.25">
      <c r="F21"/>
    </row>
    <row r="22" spans="2:6" ht="15" x14ac:dyDescent="0.25">
      <c r="F22"/>
    </row>
    <row r="23" spans="2:6" ht="15" x14ac:dyDescent="0.25">
      <c r="F23"/>
    </row>
    <row r="24" spans="2:6" ht="15" x14ac:dyDescent="0.25">
      <c r="F24"/>
    </row>
    <row r="25" spans="2:6" ht="15" x14ac:dyDescent="0.25">
      <c r="F25"/>
    </row>
    <row r="26" spans="2:6" ht="15" x14ac:dyDescent="0.25">
      <c r="F26"/>
    </row>
    <row r="27" spans="2:6" ht="15" x14ac:dyDescent="0.25">
      <c r="F27"/>
    </row>
  </sheetData>
  <mergeCells count="8">
    <mergeCell ref="B2:B3"/>
    <mergeCell ref="G2:G3"/>
    <mergeCell ref="H2:H3"/>
    <mergeCell ref="H4:H11"/>
    <mergeCell ref="I5:K9"/>
    <mergeCell ref="E7:E8"/>
    <mergeCell ref="F7:F8"/>
    <mergeCell ref="I11:K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PLAN DE TRABAJO 2025</vt:lpstr>
      <vt:lpstr>DISTRIBUCIÓN PRESUPUESTAL</vt:lpstr>
      <vt:lpstr>ANALISIS DE PRECIOS UNITARIOS</vt:lpstr>
      <vt:lpstr>COMPARATIVA DE PRECIOS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Amacayacu</cp:lastModifiedBy>
  <cp:lastPrinted>2024-08-15T15:50:28Z</cp:lastPrinted>
  <dcterms:created xsi:type="dcterms:W3CDTF">2013-06-21T15:23:06Z</dcterms:created>
  <dcterms:modified xsi:type="dcterms:W3CDTF">2025-07-16T19:34:26Z</dcterms:modified>
</cp:coreProperties>
</file>