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2025\MONICA MAGE\JULIO\INSUMOS DE FUMIGACION\"/>
    </mc:Choice>
  </mc:AlternateContent>
  <bookViews>
    <workbookView xWindow="0" yWindow="0" windowWidth="24000" windowHeight="9615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" i="1" l="1"/>
  <c r="L4" i="1"/>
  <c r="L5" i="1"/>
  <c r="L6" i="1"/>
  <c r="L3" i="1"/>
  <c r="I4" i="1"/>
  <c r="I5" i="1"/>
  <c r="I6" i="1"/>
  <c r="I3" i="1"/>
  <c r="F4" i="1"/>
  <c r="F5" i="1"/>
  <c r="F6" i="1"/>
  <c r="F3" i="1"/>
  <c r="K4" i="1"/>
  <c r="K5" i="1"/>
  <c r="K6" i="1"/>
  <c r="K3" i="1"/>
  <c r="M4" i="1" l="1"/>
  <c r="M5" i="1"/>
  <c r="N6" i="1"/>
  <c r="N5" i="1"/>
  <c r="M6" i="1"/>
  <c r="N4" i="1"/>
  <c r="M3" i="1"/>
  <c r="N3" i="1"/>
  <c r="I7" i="1"/>
  <c r="F7" i="1" l="1"/>
  <c r="N7" i="1" s="1"/>
</calcChain>
</file>

<file path=xl/sharedStrings.xml><?xml version="1.0" encoding="utf-8"?>
<sst xmlns="http://schemas.openxmlformats.org/spreadsheetml/2006/main" count="23" uniqueCount="18">
  <si>
    <t>Vr. Total</t>
  </si>
  <si>
    <t>Item</t>
  </si>
  <si>
    <t>Valor Promedio Unitario</t>
  </si>
  <si>
    <t>Valor Promedio Total</t>
  </si>
  <si>
    <t>IVA</t>
  </si>
  <si>
    <t>TOTAL PROMEDIO</t>
  </si>
  <si>
    <t>Descripcion</t>
  </si>
  <si>
    <t>Vr. Unitario</t>
  </si>
  <si>
    <t xml:space="preserve">Vr. Unitario </t>
  </si>
  <si>
    <t xml:space="preserve">                                                            </t>
  </si>
  <si>
    <t>Malation 96,5% - Insecticida organofosforado en formulación ULV, listo para usar</t>
  </si>
  <si>
    <t>Diflubenzuron 2%, tabletas efervescentes - Larvicida regulador de crecimiento</t>
  </si>
  <si>
    <t>Insecticida piretroide, en formulación emulsión concentrada (EC), con ingrediente activo deltametrina a una concentración al 2,5 % (25 gr/lt)</t>
  </si>
  <si>
    <t>Biolarvicida a base de Bacillus thuringiensis var. israelensis 0,2 pp en formulación Granulada. (G)</t>
  </si>
  <si>
    <t>Cantidad</t>
  </si>
  <si>
    <t>COTIZACION 1 - SERVICASA</t>
  </si>
  <si>
    <t>COTIZACION 2 - VT ASESORIA Y CONTROL</t>
  </si>
  <si>
    <t>COTIZACION 3 - DISTRIBUCION Y SERVICIOS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</si>
</sst>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rgb="FF000000"/>
      <name val="Times New Roman"/>
      <charset val="204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7CAAC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164" fontId="1" fillId="9" borderId="2" xfId="0" applyNumberFormat="1" applyFon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1" fillId="6" borderId="2" xfId="0" applyNumberFormat="1" applyFont="1" applyFill="1" applyBorder="1" applyAlignment="1">
      <alignment horizontal="center" vertical="center"/>
    </xf>
    <xf numFmtId="164" fontId="3" fillId="8" borderId="7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" fontId="5" fillId="0" borderId="1" xfId="1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vertical="center" wrapText="1"/>
    </xf>
    <xf numFmtId="0" fontId="1" fillId="8" borderId="9" xfId="0" applyFont="1" applyFill="1" applyBorder="1" applyAlignment="1">
      <alignment horizontal="center" vertical="center" wrapText="1"/>
    </xf>
    <xf numFmtId="164" fontId="1" fillId="7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zoomScale="82" zoomScaleNormal="82" workbookViewId="0">
      <selection activeCell="L8" sqref="L8"/>
    </sheetView>
  </sheetViews>
  <sheetFormatPr baseColWidth="10" defaultColWidth="11.5703125" defaultRowHeight="15" x14ac:dyDescent="0.25"/>
  <cols>
    <col min="1" max="1" width="11.5703125" style="1"/>
    <col min="2" max="2" width="34" style="1" bestFit="1" customWidth="1"/>
    <col min="3" max="3" width="7.85546875" style="1" bestFit="1" customWidth="1"/>
    <col min="4" max="4" width="16.5703125" style="1" customWidth="1"/>
    <col min="5" max="5" width="14" style="1" customWidth="1"/>
    <col min="6" max="9" width="17.42578125" style="1" customWidth="1"/>
    <col min="10" max="10" width="17.140625" style="1" customWidth="1"/>
    <col min="11" max="11" width="13.5703125" style="1" customWidth="1"/>
    <col min="12" max="12" width="20.5703125" style="1" customWidth="1"/>
    <col min="13" max="13" width="14.5703125" style="1" customWidth="1"/>
    <col min="14" max="14" width="14.85546875" style="1" customWidth="1"/>
    <col min="15" max="16384" width="11.5703125" style="1"/>
  </cols>
  <sheetData>
    <row r="1" spans="1:14" s="2" customFormat="1" ht="48" customHeight="1" x14ac:dyDescent="0.25">
      <c r="A1" s="23" t="s">
        <v>1</v>
      </c>
      <c r="B1" s="23" t="s">
        <v>6</v>
      </c>
      <c r="C1" s="23" t="s">
        <v>14</v>
      </c>
      <c r="D1" s="26" t="s">
        <v>15</v>
      </c>
      <c r="E1" s="26"/>
      <c r="F1" s="26"/>
      <c r="G1" s="28" t="s">
        <v>16</v>
      </c>
      <c r="H1" s="28"/>
      <c r="I1" s="28"/>
      <c r="J1" s="27" t="s">
        <v>17</v>
      </c>
      <c r="K1" s="27"/>
      <c r="L1" s="27"/>
      <c r="M1" s="24" t="s">
        <v>2</v>
      </c>
      <c r="N1" s="24" t="s">
        <v>3</v>
      </c>
    </row>
    <row r="2" spans="1:14" s="3" customFormat="1" ht="15.75" thickBot="1" x14ac:dyDescent="0.3">
      <c r="A2" s="23"/>
      <c r="B2" s="25"/>
      <c r="C2" s="25"/>
      <c r="D2" s="16" t="s">
        <v>7</v>
      </c>
      <c r="E2" s="16" t="s">
        <v>4</v>
      </c>
      <c r="F2" s="16" t="s">
        <v>0</v>
      </c>
      <c r="G2" s="17" t="s">
        <v>8</v>
      </c>
      <c r="H2" s="17" t="s">
        <v>4</v>
      </c>
      <c r="I2" s="5" t="s">
        <v>0</v>
      </c>
      <c r="J2" s="4" t="s">
        <v>8</v>
      </c>
      <c r="K2" s="4" t="s">
        <v>4</v>
      </c>
      <c r="L2" s="4" t="s">
        <v>0</v>
      </c>
      <c r="M2" s="24"/>
      <c r="N2" s="24"/>
    </row>
    <row r="3" spans="1:14" s="9" customFormat="1" ht="45" x14ac:dyDescent="0.25">
      <c r="A3" s="15">
        <v>1</v>
      </c>
      <c r="B3" s="18" t="s">
        <v>10</v>
      </c>
      <c r="C3" s="19">
        <v>3</v>
      </c>
      <c r="D3" s="8">
        <v>15110050</v>
      </c>
      <c r="E3" s="8">
        <v>0</v>
      </c>
      <c r="F3" s="8">
        <f>D3*C3</f>
        <v>45330150</v>
      </c>
      <c r="G3" s="8">
        <v>15085950</v>
      </c>
      <c r="H3" s="8">
        <v>0</v>
      </c>
      <c r="I3" s="7">
        <f>G3*C3</f>
        <v>45257850</v>
      </c>
      <c r="J3" s="7">
        <v>15100000</v>
      </c>
      <c r="K3" s="7">
        <f>J3*19%</f>
        <v>2869000</v>
      </c>
      <c r="L3" s="7">
        <f>J3*C3</f>
        <v>45300000</v>
      </c>
      <c r="M3" s="7">
        <f>((D3+E3)+(G3+H3)+(J3+K3))/3</f>
        <v>16055000</v>
      </c>
      <c r="N3" s="8">
        <f>(F3+I3+L3)/3</f>
        <v>45296000</v>
      </c>
    </row>
    <row r="4" spans="1:14" s="10" customFormat="1" ht="45" x14ac:dyDescent="0.25">
      <c r="A4" s="15">
        <v>2</v>
      </c>
      <c r="B4" s="18" t="s">
        <v>11</v>
      </c>
      <c r="C4" s="19">
        <v>220</v>
      </c>
      <c r="D4" s="8">
        <v>1301000</v>
      </c>
      <c r="E4" s="8">
        <v>0</v>
      </c>
      <c r="F4" s="8">
        <f t="shared" ref="F4:F6" si="0">D4*C4</f>
        <v>286220000</v>
      </c>
      <c r="G4" s="8">
        <v>1299600</v>
      </c>
      <c r="H4" s="8">
        <v>0</v>
      </c>
      <c r="I4" s="7">
        <f t="shared" ref="I4:I6" si="1">G4*C4</f>
        <v>285912000</v>
      </c>
      <c r="J4" s="7">
        <v>1300000</v>
      </c>
      <c r="K4" s="7">
        <f t="shared" ref="K4:K6" si="2">J4*19%</f>
        <v>247000</v>
      </c>
      <c r="L4" s="7">
        <f t="shared" ref="L4:L6" si="3">J4*C4</f>
        <v>286000000</v>
      </c>
      <c r="M4" s="7">
        <f t="shared" ref="M4:M6" si="4">((D4+E4)+(G4+H4)+(J4+K4))/3</f>
        <v>1382533.3333333333</v>
      </c>
      <c r="N4" s="8">
        <f t="shared" ref="N4:N6" si="5">(F4+I4+L4)/3</f>
        <v>286044000</v>
      </c>
    </row>
    <row r="5" spans="1:14" s="10" customFormat="1" ht="90" x14ac:dyDescent="0.25">
      <c r="A5" s="15">
        <v>3</v>
      </c>
      <c r="B5" s="20" t="s">
        <v>12</v>
      </c>
      <c r="C5" s="19">
        <v>11</v>
      </c>
      <c r="D5" s="8">
        <v>280000</v>
      </c>
      <c r="E5" s="8">
        <v>0</v>
      </c>
      <c r="F5" s="8">
        <f t="shared" si="0"/>
        <v>3080000</v>
      </c>
      <c r="G5" s="8">
        <v>270000</v>
      </c>
      <c r="H5" s="8">
        <v>0</v>
      </c>
      <c r="I5" s="7">
        <f t="shared" si="1"/>
        <v>2970000</v>
      </c>
      <c r="J5" s="7">
        <v>275000</v>
      </c>
      <c r="K5" s="7">
        <f t="shared" si="2"/>
        <v>52250</v>
      </c>
      <c r="L5" s="7">
        <f t="shared" si="3"/>
        <v>3025000</v>
      </c>
      <c r="M5" s="7">
        <f t="shared" si="4"/>
        <v>292416.66666666669</v>
      </c>
      <c r="N5" s="8">
        <f t="shared" si="5"/>
        <v>3025000</v>
      </c>
    </row>
    <row r="6" spans="1:14" s="10" customFormat="1" ht="60.75" thickBot="1" x14ac:dyDescent="0.3">
      <c r="A6" s="15">
        <v>4</v>
      </c>
      <c r="B6" s="20" t="s">
        <v>13</v>
      </c>
      <c r="C6" s="19">
        <v>60</v>
      </c>
      <c r="D6" s="8">
        <v>3302000</v>
      </c>
      <c r="E6" s="8">
        <v>0</v>
      </c>
      <c r="F6" s="8">
        <f t="shared" si="0"/>
        <v>198120000</v>
      </c>
      <c r="G6" s="8">
        <v>3296000</v>
      </c>
      <c r="H6" s="8">
        <v>0</v>
      </c>
      <c r="I6" s="8">
        <f t="shared" si="1"/>
        <v>197760000</v>
      </c>
      <c r="J6" s="8">
        <v>3300000</v>
      </c>
      <c r="K6" s="8">
        <f t="shared" si="2"/>
        <v>627000</v>
      </c>
      <c r="L6" s="7">
        <f t="shared" si="3"/>
        <v>198000000</v>
      </c>
      <c r="M6" s="7">
        <f t="shared" si="4"/>
        <v>3508333.3333333335</v>
      </c>
      <c r="N6" s="8">
        <f t="shared" si="5"/>
        <v>197960000</v>
      </c>
    </row>
    <row r="7" spans="1:14" ht="30.75" thickBot="1" x14ac:dyDescent="0.3">
      <c r="A7" s="13"/>
      <c r="B7" s="14" t="s">
        <v>9</v>
      </c>
      <c r="F7" s="11">
        <f>SUM(F3:F6)</f>
        <v>532750150</v>
      </c>
      <c r="I7" s="6">
        <f>SUM(I3:I6)</f>
        <v>531899850</v>
      </c>
      <c r="L7" s="22">
        <f>SUM(L3:L6)</f>
        <v>532325000</v>
      </c>
      <c r="M7" s="21" t="s">
        <v>5</v>
      </c>
      <c r="N7" s="12">
        <f>(F7+I7+L7)/3</f>
        <v>532325000</v>
      </c>
    </row>
  </sheetData>
  <mergeCells count="8">
    <mergeCell ref="A1:A2"/>
    <mergeCell ref="M1:M2"/>
    <mergeCell ref="N1:N2"/>
    <mergeCell ref="B1:B2"/>
    <mergeCell ref="C1:C2"/>
    <mergeCell ref="D1:F1"/>
    <mergeCell ref="J1:L1"/>
    <mergeCell ref="G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de la Hoz</dc:creator>
  <cp:lastModifiedBy>Mage, Monica</cp:lastModifiedBy>
  <cp:lastPrinted>2024-02-19T15:40:51Z</cp:lastPrinted>
  <dcterms:created xsi:type="dcterms:W3CDTF">2024-02-14T20:01:02Z</dcterms:created>
  <dcterms:modified xsi:type="dcterms:W3CDTF">2025-07-31T15:47:10Z</dcterms:modified>
</cp:coreProperties>
</file>