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C:\Users\SOPORTE\OneDrive - Secretaria Distrital de Gobierno\Documentos\CONTRATOS 2025\PROCESOS DE SELECCION\CONCURSO DE MERITOS CORREDOR DE SEGUROS\PARA PUBLICAR\"/>
    </mc:Choice>
  </mc:AlternateContent>
  <xr:revisionPtr revIDLastSave="0" documentId="13_ncr:1_{83A470A9-35CF-4E05-AB03-C92225A8D107}" xr6:coauthVersionLast="47" xr6:coauthVersionMax="47" xr10:uidLastSave="{00000000-0000-0000-0000-000000000000}"/>
  <bookViews>
    <workbookView xWindow="-110" yWindow="-110" windowWidth="19420" windowHeight="103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TRATAMIENTO'!$B$2:$X$39</definedName>
    <definedName name="_xlnm.Print_Area" localSheetId="0">CONTEXTO!$B$2:$F$18</definedName>
    <definedName name="_xlnm.Print_Area" localSheetId="2">EVALUACION!$B$2:$L$56</definedName>
    <definedName name="_xlnm.Print_Area" localSheetId="3">'EVALUACION CON CONTROLES'!$B$2:$R$48</definedName>
    <definedName name="_xlnm.Print_Area" localSheetId="1">'IDENTIFICACION Y ANALISIS'!$B$2:$F$31</definedName>
    <definedName name="contratación">'IDENTIFICACION Y ANALISIS'!$B$25:$B$26</definedName>
    <definedName name="ejecución">'IDENTIFICACION Y ANALISIS'!$B$28:$B$31</definedName>
    <definedName name="OPCIONES">'ASIGNACION Y TRATAMIENTO'!$B$43:$B$45</definedName>
    <definedName name="planeación">'IDENTIFICACION Y ANALISIS'!$B$18:$B$20</definedName>
    <definedName name="selección">'IDENTIFICACION Y ANALISIS'!$B$22:$B$23</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15" l="1"/>
  <c r="J16" i="15"/>
  <c r="C16" i="15"/>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C21" i="15"/>
  <c r="I21" i="15"/>
  <c r="J21" i="15"/>
  <c r="B22" i="15"/>
  <c r="D16" i="6" s="1"/>
  <c r="C22" i="15"/>
  <c r="C16" i="6" s="1"/>
  <c r="I22" i="15"/>
  <c r="O16" i="6" s="1"/>
  <c r="J22" i="15"/>
  <c r="P16" i="6" s="1"/>
  <c r="B23" i="15"/>
  <c r="D17" i="6" s="1"/>
  <c r="C23" i="15"/>
  <c r="C17" i="6" s="1"/>
  <c r="I23" i="15"/>
  <c r="O17" i="6" s="1"/>
  <c r="J23" i="15"/>
  <c r="P17" i="6" s="1"/>
  <c r="B24" i="15"/>
  <c r="C24" i="15"/>
  <c r="I24" i="15"/>
  <c r="J24" i="15"/>
  <c r="B25" i="15"/>
  <c r="D18" i="6" s="1"/>
  <c r="C25" i="15"/>
  <c r="C18" i="6" s="1"/>
  <c r="I25" i="15"/>
  <c r="O18" i="6" s="1"/>
  <c r="J25" i="15"/>
  <c r="P18" i="6" s="1"/>
  <c r="B26" i="15"/>
  <c r="D19" i="6" s="1"/>
  <c r="C26" i="15"/>
  <c r="C19" i="6" s="1"/>
  <c r="I26" i="15"/>
  <c r="O19" i="6" s="1"/>
  <c r="J26" i="15"/>
  <c r="P19" i="6" s="1"/>
  <c r="B27" i="15"/>
  <c r="D20" i="6" s="1"/>
  <c r="C27" i="15"/>
  <c r="C20" i="6" s="1"/>
  <c r="I27" i="15"/>
  <c r="O20" i="6" s="1"/>
  <c r="J27" i="15"/>
  <c r="P20" i="6" s="1"/>
  <c r="B28" i="15"/>
  <c r="D21" i="6" s="1"/>
  <c r="C28" i="15"/>
  <c r="C21" i="6" s="1"/>
  <c r="I28" i="15"/>
  <c r="O21" i="6" s="1"/>
  <c r="J28" i="15"/>
  <c r="P21" i="6" s="1"/>
  <c r="B17" i="15"/>
  <c r="D12" i="6" s="1"/>
  <c r="C17" i="15"/>
  <c r="C12" i="6" s="1"/>
  <c r="I17" i="15"/>
  <c r="J17" i="15"/>
  <c r="P12" i="6" s="1"/>
  <c r="P11" i="6"/>
  <c r="O11" i="6"/>
  <c r="B6" i="15"/>
  <c r="C11" i="6"/>
  <c r="F11" i="6" s="1"/>
  <c r="K29" i="11"/>
  <c r="L29" i="11" s="1"/>
  <c r="K21" i="6" s="1"/>
  <c r="K28" i="11"/>
  <c r="J20" i="6" s="1"/>
  <c r="K27" i="11"/>
  <c r="L27" i="11" s="1"/>
  <c r="K19" i="6" s="1"/>
  <c r="K26" i="11"/>
  <c r="J18" i="6" s="1"/>
  <c r="K25" i="11"/>
  <c r="K24" i="11"/>
  <c r="L24" i="11" s="1"/>
  <c r="K17" i="6" s="1"/>
  <c r="K23" i="11"/>
  <c r="L23" i="11" s="1"/>
  <c r="K16" i="6" s="1"/>
  <c r="K22" i="11"/>
  <c r="L22" i="11" s="1"/>
  <c r="K21" i="11"/>
  <c r="L21" i="11" s="1"/>
  <c r="K15" i="6" s="1"/>
  <c r="K20" i="11"/>
  <c r="L20" i="11" s="1"/>
  <c r="K14" i="6" s="1"/>
  <c r="K19" i="11"/>
  <c r="J13" i="6" s="1"/>
  <c r="K18" i="11"/>
  <c r="J12" i="6" s="1"/>
  <c r="B16" i="15"/>
  <c r="D11" i="6" s="1"/>
  <c r="X11" i="6"/>
  <c r="W11" i="6"/>
  <c r="V11" i="6"/>
  <c r="U11" i="6"/>
  <c r="T11" i="6"/>
  <c r="S11" i="6"/>
  <c r="N11" i="6"/>
  <c r="I11" i="6"/>
  <c r="H11" i="6"/>
  <c r="G11" i="6"/>
  <c r="K22" i="15" l="1"/>
  <c r="Q16" i="6" s="1"/>
  <c r="L25" i="11"/>
  <c r="L19" i="11"/>
  <c r="K13" i="6" s="1"/>
  <c r="J16" i="6"/>
  <c r="K24" i="15"/>
  <c r="L18" i="11"/>
  <c r="K12" i="6" s="1"/>
  <c r="J19" i="6"/>
  <c r="F17" i="6"/>
  <c r="E17" i="6"/>
  <c r="E21" i="6"/>
  <c r="F21" i="6"/>
  <c r="F18" i="6"/>
  <c r="E18" i="6"/>
  <c r="F20" i="6"/>
  <c r="E20" i="6"/>
  <c r="E16" i="6"/>
  <c r="F16" i="6"/>
  <c r="F19" i="6"/>
  <c r="E19" i="6"/>
  <c r="K25" i="15"/>
  <c r="J21" i="6"/>
  <c r="K28" i="15"/>
  <c r="L28" i="15" s="1"/>
  <c r="R21" i="6" s="1"/>
  <c r="K27" i="15"/>
  <c r="K26" i="15"/>
  <c r="K23" i="15"/>
  <c r="L23" i="15" s="1"/>
  <c r="R17" i="6" s="1"/>
  <c r="K21" i="15"/>
  <c r="E11" i="6"/>
  <c r="L26" i="11"/>
  <c r="K18" i="6" s="1"/>
  <c r="J15" i="6"/>
  <c r="K17" i="15"/>
  <c r="L17" i="15" s="1"/>
  <c r="R12" i="6" s="1"/>
  <c r="K20" i="15"/>
  <c r="Q15" i="6" s="1"/>
  <c r="K19" i="15"/>
  <c r="Q14" i="6" s="1"/>
  <c r="K18" i="15"/>
  <c r="Q13" i="6" s="1"/>
  <c r="L28" i="11"/>
  <c r="K20" i="6" s="1"/>
  <c r="E12" i="6"/>
  <c r="F12" i="6"/>
  <c r="F15" i="6"/>
  <c r="E15" i="6"/>
  <c r="F14" i="6"/>
  <c r="E14" i="6"/>
  <c r="E13" i="6"/>
  <c r="F13" i="6"/>
  <c r="K16" i="15"/>
  <c r="L17" i="11"/>
  <c r="K11" i="6" s="1"/>
  <c r="O12" i="6"/>
  <c r="O13" i="6"/>
  <c r="J14" i="6"/>
  <c r="J17" i="6"/>
  <c r="Q21" i="6" l="1"/>
  <c r="Q17" i="6"/>
  <c r="L22" i="15"/>
  <c r="R16" i="6" s="1"/>
  <c r="L20" i="15"/>
  <c r="R15" i="6" s="1"/>
  <c r="L24" i="15"/>
  <c r="L18" i="15"/>
  <c r="R13" i="6" s="1"/>
  <c r="Q12" i="6"/>
  <c r="L19" i="15"/>
  <c r="R14" i="6" s="1"/>
  <c r="L21" i="15"/>
  <c r="L26" i="15"/>
  <c r="R19" i="6" s="1"/>
  <c r="Q19" i="6"/>
  <c r="Q18" i="6"/>
  <c r="L25" i="15"/>
  <c r="R18" i="6" s="1"/>
  <c r="Q20" i="6"/>
  <c r="L27" i="15"/>
  <c r="R20" i="6" s="1"/>
  <c r="Q11" i="6"/>
  <c r="L16" i="15"/>
  <c r="R11" i="6" s="1"/>
</calcChain>
</file>

<file path=xl/sharedStrings.xml><?xml version="1.0" encoding="utf-8"?>
<sst xmlns="http://schemas.openxmlformats.org/spreadsheetml/2006/main" count="433" uniqueCount="202">
  <si>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</si>
  <si>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</si>
  <si>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</si>
  <si>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</si>
  <si>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</si>
  <si>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</si>
  <si>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</si>
  <si>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</si>
  <si>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</si>
  <si>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</si>
  <si>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</si>
  <si>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</si>
  <si>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</si>
  <si>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</si>
  <si>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</si>
  <si>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</si>
  <si>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</si>
  <si>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</si>
  <si>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</si>
  <si>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</si>
  <si>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</si>
  <si>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</si>
  <si>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</si>
  <si>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</si>
  <si>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</si>
  <si>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</si>
  <si>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</si>
  <si>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</si>
  <si>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</si>
  <si>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</si>
  <si>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</si>
  <si>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</si>
  <si>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</si>
  <si>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</si>
  <si>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</si>
  <si>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escogencia de la modalidad de contratación</t>
  </si>
  <si>
    <t xml:space="preserve">Inadecuada  descripción del bien o servicio requerido </t>
  </si>
  <si>
    <t>Inadecuado manejo administrativo del proceso contractual</t>
  </si>
  <si>
    <t>Contestación inoportuna a todas las observaciones formuladas a los documentos de la contratación</t>
  </si>
  <si>
    <t>Selección de ofertas con precios  artificialmente bajos.</t>
  </si>
  <si>
    <t>Falta de constitución o constitución tardía de la garantía única. Aceptación de garantías que no se ajustan a lo contemplado en el contrato</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</si>
  <si>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</si>
  <si>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</si>
  <si>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</si>
  <si>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</si>
  <si>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</si>
  <si>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</si>
  <si>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</si>
  <si>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</si>
  <si>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</si>
  <si>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</si>
  <si>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</si>
  <si>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</si>
  <si>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</si>
  <si>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</si>
  <si>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</si>
  <si>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</si>
  <si>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</si>
  <si>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</si>
  <si>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</si>
  <si>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</si>
  <si>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</si>
  <si>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</si>
  <si>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</si>
  <si>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</si>
  <si>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</si>
  <si>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</si>
  <si>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</si>
  <si>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</si>
  <si>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</si>
  <si>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</si>
  <si>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</si>
  <si>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</si>
  <si>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</si>
  <si>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</si>
  <si>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</si>
  <si>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</si>
  <si>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</si>
  <si>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</si>
  <si>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</si>
  <si>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</si>
  <si>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</si>
  <si>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</si>
  <si>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</si>
  <si>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</si>
  <si>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</si>
  <si>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</si>
  <si>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</si>
  <si>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</si>
  <si>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</si>
  <si>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</si>
  <si>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</si>
  <si>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</si>
  <si>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</si>
  <si>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</si>
  <si>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</si>
  <si>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</si>
  <si>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</si>
  <si>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</si>
  <si>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</si>
  <si>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</si>
  <si>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</si>
  <si>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</si>
  <si>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</si>
  <si>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</si>
  <si>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</si>
  <si>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</si>
  <si>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</si>
  <si>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rPr>
        <b/>
        <u/>
        <sz val="12"/>
        <rFont val="Garamond"/>
        <family val="1"/>
      </rPr>
      <t>Partícipes del Proceso de Contratación:</t>
    </r>
    <r>
      <rPr>
        <b/>
        <sz val="12"/>
        <rFont val="Garamond"/>
        <family val="1"/>
      </rPr>
      <t xml:space="preserve"> </t>
    </r>
    <r>
      <rPr>
        <sz val="12"/>
        <rFont val="Garamond"/>
        <family val="1"/>
      </rPr>
      <t>Agentes externos N/A , agentes internos (supervisores, funcionarios y contratistas y  demás usuarios).</t>
    </r>
    <r>
      <rPr>
        <b/>
        <sz val="12"/>
        <rFont val="Garamond"/>
        <family val="1"/>
      </rPr>
      <t xml:space="preserve"> </t>
    </r>
  </si>
  <si>
    <r>
      <t xml:space="preserve">Ciudadanía que se beneficia del Proceso de Contratación: </t>
    </r>
    <r>
      <rPr>
        <sz val="12"/>
        <rFont val="Garamond"/>
        <family val="1"/>
      </rPr>
      <t xml:space="preserve"> funcionarios y contratistas de la alcalida local de ciudad Bolívar</t>
    </r>
    <r>
      <rPr>
        <b/>
        <sz val="12"/>
        <rFont val="Garamond"/>
        <family val="1"/>
      </rPr>
      <t xml:space="preserve"> </t>
    </r>
  </si>
  <si>
    <r>
      <t>Capacidad de la Entidad Estatal entendida como la disponibilidad de recursos y conocimientos para el Proceso de Contratación:</t>
    </r>
    <r>
      <rPr>
        <sz val="12"/>
        <rFont val="Garamond"/>
        <family val="1"/>
      </rPr>
      <t xml:space="preserve"> La disponibilidad de la Entidad de sus recursos y el conocimiento de su equipo humano se refleja en los diferentes funcionarios que participarán en las diversas etapas del procesos de contratación  Etapa de Planeación, profesionales formuladores del fondo de desarrollo local ,  Dirección de Contratación, Comité Evaluador, los profesionales  juridicos y financieros del fondo. Etapa de selección, Dirección de Contratación equipo de contratacion de la alcaldía y la supervisión  por profesional tecnicos con conocimiento especifico del tema. </t>
    </r>
  </si>
  <si>
    <r>
      <t xml:space="preserve">Sector del objeto del Proceso de Contratación y su mercado. </t>
    </r>
    <r>
      <rPr>
        <sz val="12"/>
        <rFont val="Garamond"/>
        <family val="1"/>
      </rPr>
      <t>Gobierno, fortlacemiento institucional</t>
    </r>
    <r>
      <rPr>
        <b/>
        <sz val="12"/>
        <rFont val="Garamond"/>
        <family val="1"/>
      </rPr>
      <t xml:space="preserve"> </t>
    </r>
    <r>
      <rPr>
        <sz val="12"/>
        <rFont val="Garamond"/>
        <family val="1"/>
      </rPr>
      <t xml:space="preserve"> </t>
    </r>
  </si>
  <si>
    <t xml:space="preserve">No inversión del Rubro presupuestal </t>
  </si>
  <si>
    <t xml:space="preserve">Ineficiencia en el uso del recurso para la vigencia </t>
  </si>
  <si>
    <t xml:space="preserve">Incumplimiento en la ejecución del contrato  </t>
  </si>
  <si>
    <t xml:space="preserve">Demoras en la ejecución y riesgo  de no firma del contrato </t>
  </si>
  <si>
    <t xml:space="preserve">incumplimiento en prestación de servicio y entrega de insumos </t>
  </si>
  <si>
    <t xml:space="preserve">No ejecucion del rubro presupuestal </t>
  </si>
  <si>
    <t>Retraso en la firma del contrato</t>
  </si>
  <si>
    <t>No amparo de ejecución e cumplimiento con calidad  del contrato</t>
  </si>
  <si>
    <t xml:space="preserve">Disminución de la oferta y la demanda de elementos necesarios. </t>
  </si>
  <si>
    <t xml:space="preserve">No entrega de elementos, retraso ingreso almacén  </t>
  </si>
  <si>
    <t xml:space="preserve">No eprestacion de servicios contratados para el cumplimiento de las obligaciones del contrato </t>
  </si>
  <si>
    <t xml:space="preserve">Retrasos administrativos y en las compras y ejecución del contrato </t>
  </si>
  <si>
    <t xml:space="preserve">Demoras en la selección y adjudicación del ejecutor </t>
  </si>
  <si>
    <t>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t>
  </si>
  <si>
    <t>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estudois del mercado y del sector. Como evidencia de la ejecución del control quedará el formato acta de reunión GDI-GPD-F029</t>
  </si>
  <si>
    <t>El equipo técnico de  formulación  designado por el alcalde local,  debe describir y enviar para revisión al profesional designado por el alcalde local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t>
  </si>
  <si>
    <t>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t>
  </si>
  <si>
    <t xml:space="preserve">el equipo de contratación, formulación y financiero designado por el alcalde local,  debe dar curso a la contratación directa en los tiempos  necesarios para la firma del contrato, así mismo se debe dejar la trazabilidad del proceso en la plataforma transaccional SECOP II durante todo el proceso hasta la firma del contrato  </t>
  </si>
  <si>
    <t xml:space="preserve">el equipo de formulación y financiero designado por el alcalde local,  debe  realizar el analisis del sector y del mercado, así como de las ofertas economicas presesntadas por los proponentes, buscando que estas  sean coherentes con los precios del mercado así mismo se debe dejar la trazabilidad del proceso y el informe financiero en la plataforma transaccional SECOP II durante todo el proceso hasta la firma del contrato  </t>
  </si>
  <si>
    <t>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t>
  </si>
  <si>
    <t>El abogado de contratación designado por el alcalde local para adelantar el proceso de contratación junto con el profesional designado por el alcalde local realizarán un seguimiento para dar curso a la contratación y la firma del contrato,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t>
  </si>
  <si>
    <t>El abogado de contratación designado por el alcalde local para adelantar el proceso de contratación,  diligenciará la lista de chequeo según la modalidad del proceso de contratación para verificar que no haga falta ningún documento. Como evidencia de la ejecución del control quedará el formato de lista de chequeo diligenciado</t>
  </si>
  <si>
    <t>el supervisor/apoyo a la supervisión garantizarán que el contratista cumpla con las obligaciones contractuales. Para ello, deberán revisar la bitacora e  informes de actividades del contratista haciendo énfasis en el cumplimiento de las obligaciones.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t>
  </si>
  <si>
    <t>SI</t>
  </si>
  <si>
    <t xml:space="preserve">Profesionales designados por el alcalde local para la estructuración y contratación </t>
  </si>
  <si>
    <t xml:space="preserve">Previo a estructuración de documentos </t>
  </si>
  <si>
    <t>publicación del proceso en plataforma secop II</t>
  </si>
  <si>
    <t xml:space="preserve"> formato acta de reunión GDI-GPD-F029 o los correos electrónicos</t>
  </si>
  <si>
    <t xml:space="preserve">antes de la estructuracion de los documentos </t>
  </si>
  <si>
    <t xml:space="preserve">previo al comité de contratación </t>
  </si>
  <si>
    <t xml:space="preserve">formato acta de reunión GDI-GPD-F029, analisis del sector y de mercado </t>
  </si>
  <si>
    <t>NO</t>
  </si>
  <si>
    <t>El equipo técnico de  formulación  designado por el alcalde local</t>
  </si>
  <si>
    <t xml:space="preserve">Previo al comité de contratación </t>
  </si>
  <si>
    <t>Una vez publicados los documentos del porceso en SECOP II</t>
  </si>
  <si>
    <t xml:space="preserve">  formato acta de reunión GDI-GPD-F029 o los correos electrónicos </t>
  </si>
  <si>
    <t xml:space="preserve">Profesional designado por el alcalde local </t>
  </si>
  <si>
    <t>Antes del cargue de documentos a plataforma  SECOP 2</t>
  </si>
  <si>
    <t xml:space="preserve">Cuando se firme el contrato </t>
  </si>
  <si>
    <t>Equipo contratación, formulación y financiero FDLCB</t>
  </si>
  <si>
    <t xml:space="preserve">cuando se firme el contrato </t>
  </si>
  <si>
    <t xml:space="preserve">se debe dejar la trazabilidad del proceso en la plataforma transaccional SECOP II </t>
  </si>
  <si>
    <t>Equipo de formulacion y financiero del FDLCB</t>
  </si>
  <si>
    <t xml:space="preserve">Durante la puplicacion de los documentos definitvos </t>
  </si>
  <si>
    <t>durante la evaluación de proponentes</t>
  </si>
  <si>
    <t>durante la evaluacion del porceso en secop 2</t>
  </si>
  <si>
    <t xml:space="preserve">durante la puplicación de los documentos definitvos </t>
  </si>
  <si>
    <t xml:space="preserve">durante la puplicación de los informes de evaluación  </t>
  </si>
  <si>
    <t>El equipo de contratación y profesional del Despacho FDLCB</t>
  </si>
  <si>
    <t>Durante la publicación y aceptacion del contrato en la plataforma SECOP 2</t>
  </si>
  <si>
    <t xml:space="preserve">cuando se logre firme el contrato </t>
  </si>
  <si>
    <t>comunicaciones y/o el formato acta de reunión GDI-GPD-F029. Así mismo, quedará como evidencia la trazabilidad del proceso en la plataforma SECOP 2</t>
  </si>
  <si>
    <t>El abogado de contratación designado por el alcalde local</t>
  </si>
  <si>
    <t xml:space="preserve">posterior a la firma del contrato </t>
  </si>
  <si>
    <t xml:space="preserve">una vez aceptadas las polizas </t>
  </si>
  <si>
    <t>Como evidencia de la ejecución del control quedará el registro en la plataforma SECOP 2 y/o las comunicaciones por correo electrónico requiriendo al contratista</t>
  </si>
  <si>
    <t xml:space="preserve">posterior al comité de contratación </t>
  </si>
  <si>
    <t>cuando de publique  del proceso completo en plataforma secop II</t>
  </si>
  <si>
    <t xml:space="preserve">lista de chequeo diligenciada </t>
  </si>
  <si>
    <t xml:space="preserve">posterior a la aprobación del proceso </t>
  </si>
  <si>
    <t>El comité técnico de seguimiento</t>
  </si>
  <si>
    <t xml:space="preserve">desde el inicio del proceso de adquisición de elementos </t>
  </si>
  <si>
    <t xml:space="preserve">una vez se finalice la ejecución del contrato </t>
  </si>
  <si>
    <t>Como evidencia de la ejecución del control quedará el formato acta de reunión GDI-GPD-F029</t>
  </si>
  <si>
    <t xml:space="preserve">mensual </t>
  </si>
  <si>
    <t xml:space="preserve">El  supervisor /apoyo a la supervisión  profesional del Despacho </t>
  </si>
  <si>
    <t xml:space="preserve">durante todo el contrato </t>
  </si>
  <si>
    <t>comunicaciones oficiales remitidas al contratista y/o el formato acta de reunión GDI-GPD-F029</t>
  </si>
  <si>
    <t xml:space="preserve">durante todo el tiempo de ejecución </t>
  </si>
  <si>
    <t xml:space="preserve">El  supervisor /apoyo a la supervisión  y contratista </t>
  </si>
  <si>
    <t xml:space="preserve">previo al inicio de la ejecución del contrato </t>
  </si>
  <si>
    <t xml:space="preserve">Al inicio de la ejecución </t>
  </si>
  <si>
    <t>50/50%</t>
  </si>
  <si>
    <t>Entorno socio ambiental:N/A</t>
  </si>
  <si>
    <t xml:space="preserve">Incumplimineto caracteristicas técnicas pactadas </t>
  </si>
  <si>
    <r>
      <t>Suficiencia del presupuesto oficial del Proceso de Contratación:</t>
    </r>
    <r>
      <rPr>
        <sz val="12"/>
        <rFont val="Garamond"/>
        <family val="1"/>
      </rPr>
      <t xml:space="preserve"> De acuerdo al Plan de contratación para la vigencia 2025,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</si>
  <si>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</si>
  <si>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Experiencia propia y de otras Entidades Estatales en Procesos de Contratación del mismo tipo.</t>
    </r>
    <r>
      <rPr>
        <sz val="12"/>
        <rFont val="Garamond"/>
        <family val="1"/>
      </rPr>
      <t xml:space="preserve"> CONCURSO DE MÉRITOS , por tratarse de la contratación de un servicio de consultoría técnica especializada, sin cuantía directa, de tracto sucesivo, y con componentes de análisis de riesgos, formulación de estrategias de aseguramiento, acompañamiento técnico y jurídico continuo, y ejecución de acciones de gestión contractual que inciden directamente sobre el patrimonio público del Fondo de Desarrollo de Ciudad Bolívar</t>
    </r>
  </si>
  <si>
    <r>
      <t xml:space="preserve">Normativa aplicable al objeto del Proceso de Contratación: </t>
    </r>
    <r>
      <rPr>
        <sz val="12"/>
        <rFont val="Garamond"/>
        <family val="1"/>
      </rPr>
      <t xml:space="preserve"> Ley 734 de 2002: “Es deber de todo servidor público vigilar y salvaguardar los bienes y valores que le han sido encomendados”. En igual sentido el numeral 22 del artículo 38 de la Ley 1952 de 2019: “Son deberes de todo servidor público: (…) Vigilar y salvaguardar los bienes y valores que le han sido encomendados y cuidar quesean utilizados debida y racionalmente, de conformidad con los fines a que han sido destinados.”  La ley 45 de 1990 señala: Art. 62: “Todos los seguros requeridos para una adecuada protección de los intereses patrimoniales de las entidades públicas y de los bienes pertenecientes a las mismas, o de los cuales sean legalmente responsables, se contratarán con cualquiera de las compañías de seguros legalmente autorizadas para funcionar en el país. Los representantes legales, las juntas y consejos directivos de las entidades oficiales serán responsables de que la contratación se efectúe con entidades aseguradoras que ofrezcan adecuadas condiciones en materia de solvencia, coberturas y precios”.</t>
    </r>
    <r>
      <rPr>
        <b/>
        <sz val="12"/>
        <rFont val="Garamond"/>
        <family val="1"/>
      </rPr>
      <t xml:space="preserve">
</t>
    </r>
  </si>
  <si>
    <r>
      <t xml:space="preserve">Factores ambientales: </t>
    </r>
    <r>
      <rPr>
        <sz val="12"/>
        <rFont val="Garamond"/>
        <family val="1"/>
      </rPr>
      <t xml:space="preserve">este proceso no se encuentra priorizado en la Guía de Contratación Sostenible versión 4 del 18 de enero de 2022, ni en las 26 Fichas de Contratación Sostenible de Secretaría Distrital de Gobierno. 
</t>
    </r>
  </si>
  <si>
    <r>
      <t>Condiciones políticas:</t>
    </r>
    <r>
      <rPr>
        <sz val="12"/>
        <rFont val="Garamond"/>
        <family val="1"/>
      </rPr>
      <t xml:space="preserve"> </t>
    </r>
    <r>
      <rPr>
        <b/>
        <sz val="12"/>
        <rFont val="Garamond"/>
        <family val="1"/>
      </rPr>
      <t>N/A</t>
    </r>
  </si>
  <si>
    <t xml:space="preserve">Cancelación de pedidos de aseguradoras o no oferta de polizas </t>
  </si>
  <si>
    <t xml:space="preserve">Fallas de informacion en cantidades de elementos a asegurar </t>
  </si>
  <si>
    <t xml:space="preserve">No entrega de polizas en tiempos establecidos </t>
  </si>
  <si>
    <r>
      <t xml:space="preserve">Objeto Contractual: </t>
    </r>
    <r>
      <rPr>
        <b/>
        <sz val="9"/>
        <rFont val="Garamond"/>
        <family val="1"/>
      </rPr>
      <t>“CONTRATAR LOS SERVICIOS ESPECIALIZADOS DE UN CORREDOR DE SEGUROS PARA LA ASESORÍA, INTERMEDIACIÓN, ADMINISTRACIÓN Y SEGUIMIENTO DEL PROGRAMA DE SEGUROS DEL FONDO DE DESARROLLO LOCAL DE CIUDAD BOLIVAR, INCLUYENDO LA IDENTIFICACIÓN DE RIESGOS, FORMULACIÓN DEL PLAN DE SEGUROS, APOYO EN LA CONTRATACIÓN, PARA AMPARAR LOS BIENES INMUEBLES, MUEBLES Y DEMÁS INTERESES ASEGURABLES DE SU PROPIEDAD Y POR AQUELLOS POR LOS CUALES SEA O LLEGARE A SER LEGALMENTE RESPONSABLE.”</t>
    </r>
  </si>
  <si>
    <t>actas de reunión GDI-GPD-F029, comunicaciones oficiales y el cronograma de pagos</t>
  </si>
  <si>
    <t>Previo al inicio de la ejecución del contrato o en sus primeros días de ejecución, el supervisor/apoyo a la supervisión realizarán junto con el contratista un cronograma de las polizas existentes y las coverturas de las mismas del Fondocon el fin de evitar los retrazos o vencimientos . En caso que se generen retrasos en el cronograma el supervisor/apoyo a la supervisión realizará la respectiva reprogramación del PAC. Como evidencia de la ejecución del control quedarán las actas de reunión GDI-GPD-F029, comunicaciones oficiales y el cronograma de pagos</t>
  </si>
  <si>
    <t>previo a la adquisicion de los seguros de debera realizar la revisión y aprobación de la cotizacion de las polizas donde se estipule de manera clara las fechas de entrega de los bienes a asegurasr  por la Entidad, así mismo le hará un monitoreo periódico  mensual, al cronograma para garantizar que en caso que  hayan dificultades se tomen las medidas necesarias de manera oportuna. Como evidencia de la ejecución del control quedará el formato acta de reunión GDI-GPD-F029</t>
  </si>
  <si>
    <t>se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t>
  </si>
  <si>
    <t>Objeto del Proceso de Contratación :“CONTRATAR LOS SERVICIOS ESPECIALIZADOS DE UN INTERMEDIARIO DE SEGUROS PARA LA ASESORÍA, INTERMEDIACIÓN, ADMINISTRACIÓN Y SEGUIMIENTO DEL PROGRAMA DE SEGUROS DEL FONDO DE DESARROLLO LOCAL DE CIUDAD BOLIVAR, INCLUYENDO LA IDENTIFICACIÓN DE RIESGOS, FORMULACIÓN DEL PLAN DE SEGUROS, APOYO EN LA CONTRATACIÓN, PARA AMPARAR LOS BIENES INMUEBLES, MUEBLES Y DEMÁS INTERESES ASEGURABLES DE SU PROPIEDAD Y POR AQUELLOS POR LOS CUALES SEA O LLEGARE A SER LEGALMENTE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</si>
</sst>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9"/>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5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302">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4" fillId="4" borderId="23"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7"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1"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2" xfId="0" applyFont="1" applyFill="1" applyBorder="1" applyAlignment="1">
      <alignment horizontal="center" vertical="center" textRotation="90" wrapText="1"/>
    </xf>
    <xf numFmtId="0" fontId="12" fillId="4" borderId="23"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6" xfId="0" applyFont="1" applyBorder="1" applyAlignment="1">
      <alignment horizontal="center" vertical="center" textRotation="90" wrapText="1"/>
    </xf>
    <xf numFmtId="0" fontId="7" fillId="0" borderId="29"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15" xfId="0" applyFont="1" applyBorder="1" applyAlignment="1">
      <alignment horizontal="center" vertical="center" wrapText="1"/>
    </xf>
    <xf numFmtId="0" fontId="7" fillId="0" borderId="35" xfId="0" applyFont="1" applyBorder="1"/>
    <xf numFmtId="0" fontId="7" fillId="0" borderId="35"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4" xfId="0" applyFont="1" applyFill="1" applyBorder="1" applyAlignment="1">
      <alignment vertical="center" wrapText="1"/>
    </xf>
    <xf numFmtId="0" fontId="15" fillId="2" borderId="19" xfId="0" applyFont="1" applyFill="1" applyBorder="1" applyAlignment="1">
      <alignment horizontal="center" vertical="center" wrapText="1"/>
    </xf>
    <xf numFmtId="0" fontId="17" fillId="0" borderId="11" xfId="0" applyFont="1" applyBorder="1" applyAlignment="1">
      <alignment vertical="center"/>
    </xf>
    <xf numFmtId="0" fontId="17" fillId="0" borderId="5" xfId="0" applyFont="1" applyBorder="1" applyAlignment="1">
      <alignment vertical="center"/>
    </xf>
    <xf numFmtId="0" fontId="21" fillId="2" borderId="17" xfId="0" applyFont="1" applyFill="1" applyBorder="1" applyAlignment="1">
      <alignment vertical="center" wrapText="1"/>
    </xf>
    <xf numFmtId="0" fontId="21" fillId="0" borderId="17" xfId="0" applyFont="1" applyBorder="1"/>
    <xf numFmtId="0" fontId="18" fillId="2" borderId="12" xfId="0" applyFont="1" applyFill="1" applyBorder="1" applyAlignment="1">
      <alignment vertical="center" wrapText="1"/>
    </xf>
    <xf numFmtId="0" fontId="17" fillId="0" borderId="13" xfId="0" applyFont="1" applyBorder="1" applyAlignment="1">
      <alignment vertical="center"/>
    </xf>
    <xf numFmtId="0" fontId="17" fillId="0" borderId="6" xfId="0" applyFont="1" applyBorder="1" applyAlignment="1">
      <alignment vertical="center"/>
    </xf>
    <xf numFmtId="0" fontId="21" fillId="2" borderId="18" xfId="0" applyFont="1" applyFill="1" applyBorder="1" applyAlignment="1">
      <alignment vertical="center" wrapText="1"/>
    </xf>
    <xf numFmtId="0" fontId="21" fillId="0" borderId="18" xfId="0" applyFont="1" applyBorder="1"/>
    <xf numFmtId="0" fontId="18" fillId="2" borderId="14" xfId="0" applyFont="1" applyFill="1" applyBorder="1" applyAlignment="1">
      <alignment vertical="center" wrapText="1"/>
    </xf>
    <xf numFmtId="0" fontId="21" fillId="2" borderId="3" xfId="0" applyFont="1" applyFill="1" applyBorder="1" applyAlignment="1">
      <alignment vertical="center" wrapText="1"/>
    </xf>
    <xf numFmtId="0" fontId="18" fillId="2" borderId="15" xfId="0" applyFont="1" applyFill="1" applyBorder="1" applyAlignment="1">
      <alignment vertical="center" wrapText="1"/>
    </xf>
    <xf numFmtId="0" fontId="17" fillId="0" borderId="18" xfId="0" applyFont="1" applyBorder="1" applyAlignment="1">
      <alignment vertical="center"/>
    </xf>
    <xf numFmtId="0" fontId="21" fillId="2" borderId="19" xfId="0" applyFont="1" applyFill="1" applyBorder="1" applyAlignment="1">
      <alignment vertical="center" wrapText="1"/>
    </xf>
    <xf numFmtId="0" fontId="18" fillId="2" borderId="16" xfId="0" applyFont="1" applyFill="1" applyBorder="1" applyAlignment="1">
      <alignment vertical="center" wrapText="1"/>
    </xf>
    <xf numFmtId="0" fontId="21" fillId="0" borderId="13" xfId="0" applyFont="1" applyBorder="1" applyAlignment="1">
      <alignment vertical="center"/>
    </xf>
    <xf numFmtId="0" fontId="21" fillId="0" borderId="19" xfId="0" applyFont="1" applyBorder="1" applyAlignment="1">
      <alignment vertical="center" wrapText="1"/>
    </xf>
    <xf numFmtId="0" fontId="18" fillId="0" borderId="16" xfId="0" applyFont="1" applyBorder="1" applyAlignment="1">
      <alignment vertical="center" wrapText="1"/>
    </xf>
    <xf numFmtId="0" fontId="18" fillId="0" borderId="14"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7" xfId="0" applyFont="1" applyBorder="1"/>
    <xf numFmtId="0" fontId="21" fillId="0" borderId="9" xfId="0" applyFont="1" applyBorder="1"/>
    <xf numFmtId="0" fontId="21" fillId="0" borderId="10" xfId="0" applyFont="1" applyBorder="1" applyAlignment="1">
      <alignment horizontal="center"/>
    </xf>
    <xf numFmtId="0" fontId="22" fillId="4" borderId="21"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18" fillId="0" borderId="25" xfId="0" applyFont="1" applyBorder="1" applyAlignment="1">
      <alignment horizontal="left" vertical="center" wrapText="1"/>
    </xf>
    <xf numFmtId="0" fontId="21" fillId="0" borderId="26"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29" xfId="0" applyFont="1" applyBorder="1" applyAlignment="1">
      <alignment horizontal="center" vertical="center" wrapText="1"/>
    </xf>
    <xf numFmtId="0" fontId="18" fillId="0" borderId="27" xfId="0" applyFont="1" applyBorder="1" applyAlignment="1">
      <alignment horizontal="left" vertical="center" wrapText="1"/>
    </xf>
    <xf numFmtId="0" fontId="21" fillId="0" borderId="3" xfId="0" applyFont="1" applyBorder="1" applyAlignment="1">
      <alignment horizontal="left" vertical="center" wrapText="1"/>
    </xf>
    <xf numFmtId="0" fontId="18" fillId="0" borderId="15" xfId="0" applyFont="1" applyBorder="1" applyAlignment="1">
      <alignment horizontal="center" vertical="center" wrapText="1"/>
    </xf>
    <xf numFmtId="0" fontId="21" fillId="0" borderId="31" xfId="0" applyFont="1" applyBorder="1"/>
    <xf numFmtId="0" fontId="21" fillId="0" borderId="32" xfId="0" applyFont="1" applyBorder="1"/>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0"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1" xfId="0" applyFont="1" applyFill="1" applyBorder="1" applyAlignment="1">
      <alignment horizontal="center"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25"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8" xfId="0" applyFont="1" applyBorder="1" applyAlignment="1">
      <alignment vertical="center"/>
    </xf>
    <xf numFmtId="0" fontId="26" fillId="0" borderId="3" xfId="0" applyFont="1" applyBorder="1" applyAlignment="1">
      <alignment horizontal="center" vertical="center" wrapText="1"/>
    </xf>
    <xf numFmtId="0" fontId="16" fillId="0" borderId="43" xfId="0" applyFont="1" applyBorder="1" applyAlignment="1">
      <alignment horizontal="center"/>
    </xf>
    <xf numFmtId="0" fontId="15" fillId="0" borderId="1" xfId="0" applyFont="1" applyBorder="1"/>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9" fontId="7" fillId="0" borderId="26" xfId="0" applyNumberFormat="1" applyFont="1" applyBorder="1" applyAlignment="1">
      <alignment horizontal="center" vertical="center" textRotation="90" wrapText="1"/>
    </xf>
    <xf numFmtId="9" fontId="7" fillId="0" borderId="3" xfId="0" applyNumberFormat="1" applyFont="1" applyBorder="1" applyAlignment="1">
      <alignment horizontal="center" vertical="center" textRotation="90" wrapText="1"/>
    </xf>
    <xf numFmtId="0" fontId="5" fillId="0" borderId="3" xfId="0" applyFont="1" applyBorder="1" applyAlignment="1">
      <alignment horizontal="center"/>
    </xf>
    <xf numFmtId="0" fontId="15" fillId="0" borderId="27" xfId="0" applyFont="1" applyBorder="1" applyAlignment="1">
      <alignment horizontal="left" vertical="top" wrapText="1"/>
    </xf>
    <xf numFmtId="0" fontId="15" fillId="0" borderId="3" xfId="0" applyFont="1" applyBorder="1" applyAlignment="1">
      <alignment horizontal="left" vertical="top" wrapText="1"/>
    </xf>
    <xf numFmtId="0" fontId="15" fillId="0" borderId="15" xfId="0" applyFont="1" applyBorder="1" applyAlignment="1">
      <alignment horizontal="left" vertical="top" wrapText="1"/>
    </xf>
    <xf numFmtId="0" fontId="15" fillId="0" borderId="21"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8" fillId="0" borderId="37" xfId="0" applyFont="1" applyBorder="1" applyAlignment="1">
      <alignment horizontal="left" vertical="center" wrapText="1"/>
    </xf>
    <xf numFmtId="0" fontId="18" fillId="0" borderId="20" xfId="0" applyFont="1" applyBorder="1" applyAlignment="1">
      <alignment horizontal="left" vertical="center" wrapText="1"/>
    </xf>
    <xf numFmtId="0" fontId="18" fillId="0" borderId="38" xfId="0" applyFont="1" applyBorder="1" applyAlignment="1">
      <alignment horizontal="left" vertical="center" wrapText="1"/>
    </xf>
    <xf numFmtId="0" fontId="20" fillId="0" borderId="27" xfId="0" applyFont="1" applyBorder="1" applyAlignment="1">
      <alignment horizontal="left" vertical="top" wrapText="1"/>
    </xf>
    <xf numFmtId="0" fontId="18" fillId="0" borderId="3" xfId="0" applyFont="1" applyBorder="1" applyAlignment="1">
      <alignment horizontal="left" vertical="top" wrapText="1"/>
    </xf>
    <xf numFmtId="0" fontId="18" fillId="0" borderId="15" xfId="0" applyFont="1" applyBorder="1" applyAlignment="1">
      <alignment horizontal="left" vertical="top" wrapText="1"/>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3" fillId="0" borderId="49" xfId="0" applyFont="1" applyBorder="1" applyAlignment="1">
      <alignment horizontal="center" vertical="center"/>
    </xf>
    <xf numFmtId="0" fontId="13" fillId="0" borderId="55" xfId="0" applyFont="1" applyBorder="1" applyAlignment="1">
      <alignment horizontal="center" vertical="center"/>
    </xf>
    <xf numFmtId="0" fontId="13" fillId="0" borderId="0" xfId="0" applyFont="1" applyAlignment="1">
      <alignment horizontal="center" vertical="center"/>
    </xf>
    <xf numFmtId="0" fontId="13" fillId="0" borderId="54" xfId="0" applyFont="1" applyBorder="1" applyAlignment="1">
      <alignment horizontal="center" vertical="center"/>
    </xf>
    <xf numFmtId="0" fontId="13" fillId="0" borderId="50" xfId="0" applyFont="1" applyBorder="1" applyAlignment="1">
      <alignment horizontal="center" vertical="center"/>
    </xf>
    <xf numFmtId="0" fontId="13" fillId="0" borderId="43" xfId="0" applyFont="1" applyBorder="1" applyAlignment="1">
      <alignment horizontal="center" vertical="center"/>
    </xf>
    <xf numFmtId="0" fontId="13" fillId="0" borderId="51" xfId="0" applyFont="1" applyBorder="1" applyAlignment="1">
      <alignment horizontal="center" vertical="center"/>
    </xf>
    <xf numFmtId="0" fontId="18" fillId="0" borderId="39" xfId="0" applyFont="1" applyBorder="1" applyAlignment="1">
      <alignment horizontal="left" vertical="center" wrapText="1"/>
    </xf>
    <xf numFmtId="0" fontId="18" fillId="0" borderId="56" xfId="0" applyFont="1" applyBorder="1" applyAlignment="1">
      <alignment horizontal="left" vertical="center" wrapText="1"/>
    </xf>
    <xf numFmtId="0" fontId="8" fillId="0" borderId="0" xfId="0" applyFont="1" applyAlignment="1">
      <alignment horizontal="left" vertical="center" wrapText="1"/>
    </xf>
    <xf numFmtId="0" fontId="15" fillId="0" borderId="28" xfId="0" applyFont="1" applyBorder="1" applyAlignment="1">
      <alignment horizontal="left" vertical="top" wrapText="1"/>
    </xf>
    <xf numFmtId="0" fontId="15" fillId="0" borderId="8" xfId="0" applyFont="1" applyBorder="1" applyAlignment="1">
      <alignment horizontal="left" vertical="top" wrapText="1"/>
    </xf>
    <xf numFmtId="0" fontId="15" fillId="0" borderId="30" xfId="0" applyFont="1" applyBorder="1" applyAlignment="1">
      <alignment horizontal="left" vertical="top" wrapText="1"/>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5" fillId="0" borderId="31" xfId="0" applyFont="1" applyBorder="1" applyAlignment="1">
      <alignment horizontal="left" wrapText="1"/>
    </xf>
    <xf numFmtId="0" fontId="15" fillId="0" borderId="32"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15" fillId="2" borderId="34"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6" fillId="0" borderId="40"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7" fillId="0" borderId="11" xfId="0" applyFont="1" applyBorder="1" applyAlignment="1">
      <alignment vertical="center"/>
    </xf>
    <xf numFmtId="0" fontId="17" fillId="0" borderId="5" xfId="0" applyFont="1" applyBorder="1" applyAlignment="1">
      <alignment vertical="center"/>
    </xf>
    <xf numFmtId="0" fontId="17" fillId="0" borderId="13" xfId="0" applyFont="1" applyBorder="1" applyAlignment="1">
      <alignment vertical="center"/>
    </xf>
    <xf numFmtId="0" fontId="17" fillId="0" borderId="6" xfId="0" applyFont="1" applyBorder="1" applyAlignment="1">
      <alignment vertical="center"/>
    </xf>
    <xf numFmtId="0" fontId="17" fillId="0" borderId="13" xfId="0" applyFont="1" applyBorder="1" applyAlignment="1">
      <alignment horizontal="left" vertical="center"/>
    </xf>
    <xf numFmtId="0" fontId="17" fillId="0" borderId="6" xfId="0" applyFont="1" applyBorder="1" applyAlignment="1">
      <alignment horizontal="left" vertical="center"/>
    </xf>
    <xf numFmtId="0" fontId="17" fillId="0" borderId="3" xfId="0" applyFont="1" applyBorder="1" applyAlignment="1">
      <alignment horizontal="left" vertical="center" wrapText="1"/>
    </xf>
    <xf numFmtId="0" fontId="14" fillId="2" borderId="40" xfId="0" applyFont="1" applyFill="1" applyBorder="1" applyAlignment="1">
      <alignment horizontal="left" vertical="top" wrapText="1" readingOrder="1"/>
    </xf>
    <xf numFmtId="0" fontId="14" fillId="2" borderId="41" xfId="0" applyFont="1" applyFill="1" applyBorder="1" applyAlignment="1">
      <alignment horizontal="left" vertical="top" wrapText="1" readingOrder="1"/>
    </xf>
    <xf numFmtId="0" fontId="14" fillId="2" borderId="42"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18" fillId="0" borderId="47" xfId="0" applyFont="1" applyBorder="1" applyAlignment="1">
      <alignment horizontal="left" vertical="center" wrapText="1"/>
    </xf>
    <xf numFmtId="0" fontId="18" fillId="0" borderId="49" xfId="0" applyFont="1" applyBorder="1" applyAlignment="1">
      <alignment horizontal="left" vertical="center" wrapText="1"/>
    </xf>
    <xf numFmtId="0" fontId="18" fillId="0" borderId="55" xfId="0" applyFont="1" applyBorder="1" applyAlignment="1">
      <alignment horizontal="left" vertical="center" wrapText="1"/>
    </xf>
    <xf numFmtId="0" fontId="18" fillId="0" borderId="54" xfId="0" applyFont="1" applyBorder="1" applyAlignment="1">
      <alignment horizontal="left" vertical="center" wrapText="1"/>
    </xf>
    <xf numFmtId="0" fontId="18" fillId="0" borderId="50" xfId="0" applyFont="1" applyBorder="1" applyAlignment="1">
      <alignment horizontal="left" vertical="center" wrapText="1"/>
    </xf>
    <xf numFmtId="0" fontId="18" fillId="0" borderId="51" xfId="0" applyFont="1" applyBorder="1" applyAlignment="1">
      <alignment horizontal="left" vertical="center" wrapText="1"/>
    </xf>
    <xf numFmtId="0" fontId="16" fillId="2" borderId="0" xfId="0" applyFont="1" applyFill="1" applyAlignment="1">
      <alignment horizontal="center"/>
    </xf>
    <xf numFmtId="0" fontId="16" fillId="0" borderId="45" xfId="0" applyFont="1" applyBorder="1" applyAlignment="1">
      <alignment horizontal="center" vertical="center"/>
    </xf>
    <xf numFmtId="0" fontId="16" fillId="0" borderId="32" xfId="0" applyFont="1" applyBorder="1" applyAlignment="1">
      <alignment horizontal="center" vertical="center"/>
    </xf>
    <xf numFmtId="0" fontId="16" fillId="0" borderId="33" xfId="0" applyFont="1" applyBorder="1" applyAlignment="1">
      <alignment horizontal="center" vertical="center"/>
    </xf>
    <xf numFmtId="0" fontId="22" fillId="4" borderId="40" xfId="0" applyFont="1" applyFill="1" applyBorder="1" applyAlignment="1">
      <alignment horizontal="center" vertical="center" wrapText="1"/>
    </xf>
    <xf numFmtId="0" fontId="22" fillId="4" borderId="41" xfId="0" applyFont="1" applyFill="1" applyBorder="1" applyAlignment="1">
      <alignment horizontal="center" vertical="center" wrapText="1"/>
    </xf>
    <xf numFmtId="0" fontId="22" fillId="4" borderId="46" xfId="0" applyFont="1" applyFill="1" applyBorder="1" applyAlignment="1">
      <alignment horizontal="center" vertical="center" wrapText="1"/>
    </xf>
    <xf numFmtId="0" fontId="22" fillId="4" borderId="22" xfId="0" applyFont="1" applyFill="1" applyBorder="1" applyAlignment="1">
      <alignment horizontal="center" vertical="center" wrapText="1"/>
    </xf>
    <xf numFmtId="0" fontId="17" fillId="0" borderId="26" xfId="0" applyFont="1" applyBorder="1" applyAlignment="1">
      <alignment horizontal="left" vertical="center" wrapText="1"/>
    </xf>
    <xf numFmtId="0" fontId="21" fillId="10" borderId="3" xfId="0" applyFont="1" applyFill="1" applyBorder="1" applyAlignment="1">
      <alignment horizontal="center" vertical="center"/>
    </xf>
    <xf numFmtId="0" fontId="21" fillId="10" borderId="15" xfId="0" applyFont="1" applyFill="1" applyBorder="1" applyAlignment="1">
      <alignment horizontal="center" vertical="center"/>
    </xf>
    <xf numFmtId="0" fontId="21" fillId="9" borderId="3" xfId="0" applyFont="1" applyFill="1" applyBorder="1" applyAlignment="1">
      <alignment horizontal="center" vertical="center"/>
    </xf>
    <xf numFmtId="0" fontId="15" fillId="0" borderId="44"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6" fillId="6" borderId="15" xfId="0" applyFont="1" applyFill="1" applyBorder="1" applyAlignment="1">
      <alignment horizontal="center" vertical="center" wrapText="1"/>
    </xf>
    <xf numFmtId="0" fontId="21" fillId="6" borderId="3" xfId="0" applyFont="1" applyFill="1" applyBorder="1" applyAlignment="1">
      <alignment horizontal="center"/>
    </xf>
    <xf numFmtId="0" fontId="21" fillId="6" borderId="15" xfId="0" applyFont="1" applyFill="1" applyBorder="1" applyAlignment="1">
      <alignment horizontal="center"/>
    </xf>
    <xf numFmtId="0" fontId="21" fillId="0" borderId="15" xfId="0" applyFont="1" applyBorder="1" applyAlignment="1">
      <alignment horizontal="center" vertical="center" wrapText="1"/>
    </xf>
    <xf numFmtId="0" fontId="15" fillId="0" borderId="0" xfId="0" applyFont="1" applyAlignment="1">
      <alignment horizontal="right" vertical="center" textRotation="90"/>
    </xf>
    <xf numFmtId="0" fontId="16" fillId="0" borderId="43" xfId="0" applyFont="1" applyBorder="1" applyAlignment="1">
      <alignment horizontal="center"/>
    </xf>
    <xf numFmtId="0" fontId="16" fillId="6" borderId="3" xfId="0" applyFont="1" applyFill="1" applyBorder="1" applyAlignment="1">
      <alignment horizontal="center" vertical="center"/>
    </xf>
    <xf numFmtId="0" fontId="21" fillId="9" borderId="15"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6" xfId="0" applyFont="1" applyFill="1" applyBorder="1" applyAlignment="1">
      <alignment horizontal="center" vertical="center"/>
    </xf>
    <xf numFmtId="0" fontId="21" fillId="8" borderId="3" xfId="0" applyFont="1" applyFill="1" applyBorder="1" applyAlignment="1">
      <alignment horizontal="center" vertical="center"/>
    </xf>
    <xf numFmtId="0" fontId="17" fillId="0" borderId="3" xfId="0" applyFont="1" applyBorder="1" applyAlignment="1">
      <alignment horizontal="center" vertical="center" wrapText="1"/>
    </xf>
    <xf numFmtId="0" fontId="21" fillId="0" borderId="26" xfId="0" applyFont="1" applyBorder="1" applyAlignment="1">
      <alignment horizontal="center" vertical="center" wrapText="1"/>
    </xf>
    <xf numFmtId="0" fontId="13" fillId="2" borderId="40" xfId="0" applyFont="1" applyFill="1" applyBorder="1" applyAlignment="1">
      <alignment horizontal="left" vertical="top" wrapText="1" readingOrder="1"/>
    </xf>
    <xf numFmtId="0" fontId="13" fillId="2" borderId="41" xfId="0" applyFont="1" applyFill="1" applyBorder="1" applyAlignment="1">
      <alignment horizontal="left" vertical="top" wrapText="1" readingOrder="1"/>
    </xf>
    <xf numFmtId="0" fontId="13" fillId="2" borderId="42"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7" fillId="0" borderId="26" xfId="0" applyFont="1" applyBorder="1" applyAlignment="1">
      <alignment horizontal="center" vertical="center" wrapText="1"/>
    </xf>
    <xf numFmtId="0" fontId="23" fillId="4" borderId="22" xfId="0"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5" fillId="0" borderId="1" xfId="0" applyFont="1" applyBorder="1"/>
    <xf numFmtId="0" fontId="15" fillId="0" borderId="0" xfId="0" applyFont="1"/>
    <xf numFmtId="0" fontId="21" fillId="9" borderId="36" xfId="0" applyFont="1" applyFill="1" applyBorder="1" applyAlignment="1">
      <alignment horizontal="center" vertical="center"/>
    </xf>
    <xf numFmtId="0" fontId="21" fillId="9" borderId="19"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19"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19"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19"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19" xfId="0" applyFont="1" applyFill="1" applyBorder="1" applyAlignment="1">
      <alignment horizontal="center" vertical="center"/>
    </xf>
    <xf numFmtId="0" fontId="16" fillId="2" borderId="43" xfId="0" applyFont="1" applyFill="1" applyBorder="1" applyAlignment="1">
      <alignment horizontal="center"/>
    </xf>
    <xf numFmtId="0" fontId="16" fillId="6" borderId="4" xfId="0" applyFont="1" applyFill="1" applyBorder="1" applyAlignment="1">
      <alignment horizontal="center" vertical="center"/>
    </xf>
    <xf numFmtId="0" fontId="16" fillId="6" borderId="19"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19" xfId="0" applyFont="1" applyFill="1" applyBorder="1" applyAlignment="1">
      <alignment horizontal="center" vertical="center" wrapText="1"/>
    </xf>
    <xf numFmtId="0" fontId="21" fillId="7" borderId="52" xfId="0" applyFont="1" applyFill="1" applyBorder="1" applyAlignment="1">
      <alignment horizontal="center" vertical="center"/>
    </xf>
    <xf numFmtId="0" fontId="21" fillId="7" borderId="53" xfId="0" applyFont="1" applyFill="1" applyBorder="1" applyAlignment="1">
      <alignment horizontal="center" vertical="center"/>
    </xf>
    <xf numFmtId="0" fontId="16" fillId="6" borderId="36" xfId="0" applyFont="1" applyFill="1" applyBorder="1" applyAlignment="1">
      <alignment horizontal="center" vertical="center" wrapText="1"/>
    </xf>
    <xf numFmtId="0" fontId="21" fillId="8" borderId="36" xfId="0" applyFont="1" applyFill="1" applyBorder="1" applyAlignment="1">
      <alignment horizontal="center" vertical="center"/>
    </xf>
    <xf numFmtId="0" fontId="16" fillId="6" borderId="47"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43"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39" xfId="0" applyFont="1" applyFill="1" applyBorder="1" applyAlignment="1">
      <alignment horizontal="center" vertical="center" wrapText="1"/>
    </xf>
    <xf numFmtId="0" fontId="16" fillId="6" borderId="20" xfId="0" applyFont="1" applyFill="1" applyBorder="1" applyAlignment="1">
      <alignment horizontal="center" vertical="center" wrapText="1"/>
    </xf>
    <xf numFmtId="0" fontId="21" fillId="6" borderId="4" xfId="0" applyFont="1" applyFill="1" applyBorder="1" applyAlignment="1">
      <alignment horizontal="center"/>
    </xf>
    <xf numFmtId="0" fontId="21" fillId="6" borderId="19" xfId="0" applyFont="1" applyFill="1" applyBorder="1" applyAlignment="1">
      <alignment horizontal="center"/>
    </xf>
    <xf numFmtId="0" fontId="21" fillId="7" borderId="36" xfId="0" applyFont="1" applyFill="1" applyBorder="1" applyAlignment="1">
      <alignment horizontal="center" vertical="center"/>
    </xf>
    <xf numFmtId="0" fontId="16" fillId="6" borderId="36" xfId="0" applyFont="1" applyFill="1" applyBorder="1" applyAlignment="1">
      <alignment horizontal="center" vertical="center"/>
    </xf>
    <xf numFmtId="0" fontId="21" fillId="6" borderId="36"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1" xfId="0" applyFont="1" applyBorder="1" applyAlignment="1">
      <alignment horizontal="left" vertical="top" wrapText="1"/>
    </xf>
    <xf numFmtId="0" fontId="13" fillId="0" borderId="32" xfId="0" applyFont="1" applyBorder="1" applyAlignment="1">
      <alignment horizontal="left" vertical="top" wrapText="1"/>
    </xf>
    <xf numFmtId="0" fontId="13" fillId="0" borderId="33" xfId="0" applyFont="1" applyBorder="1" applyAlignment="1">
      <alignment horizontal="left" vertical="top" wrapText="1"/>
    </xf>
    <xf numFmtId="0" fontId="11" fillId="2" borderId="0" xfId="0" applyFont="1" applyFill="1" applyAlignment="1">
      <alignment horizontal="center"/>
    </xf>
    <xf numFmtId="0" fontId="11" fillId="0" borderId="43" xfId="0" applyFont="1" applyBorder="1" applyAlignment="1">
      <alignment horizontal="center"/>
    </xf>
    <xf numFmtId="0" fontId="11" fillId="6" borderId="4" xfId="0" applyFont="1" applyFill="1" applyBorder="1" applyAlignment="1">
      <alignment horizontal="center" vertical="center"/>
    </xf>
    <xf numFmtId="0" fontId="11" fillId="6" borderId="19"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19"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9" xfId="0" applyFont="1" applyFill="1" applyBorder="1" applyAlignment="1">
      <alignment horizontal="center"/>
    </xf>
    <xf numFmtId="0" fontId="7" fillId="6" borderId="3" xfId="0" applyFont="1" applyFill="1" applyBorder="1" applyAlignment="1">
      <alignment horizontal="center"/>
    </xf>
    <xf numFmtId="0" fontId="11" fillId="0" borderId="54" xfId="0" applyFont="1" applyBorder="1" applyAlignment="1">
      <alignment horizontal="right" vertical="center" textRotation="90"/>
    </xf>
    <xf numFmtId="0" fontId="18" fillId="0" borderId="49" xfId="0" applyFont="1" applyBorder="1" applyAlignment="1">
      <alignment horizontal="left" vertical="center"/>
    </xf>
    <xf numFmtId="0" fontId="18" fillId="0" borderId="55" xfId="0" applyFont="1" applyBorder="1" applyAlignment="1">
      <alignment horizontal="left" vertical="center"/>
    </xf>
    <xf numFmtId="0" fontId="18" fillId="0" borderId="54" xfId="0" applyFont="1" applyBorder="1" applyAlignment="1">
      <alignment horizontal="left" vertical="center"/>
    </xf>
    <xf numFmtId="0" fontId="18" fillId="0" borderId="50" xfId="0" applyFont="1" applyBorder="1" applyAlignment="1">
      <alignment horizontal="left" vertical="center"/>
    </xf>
    <xf numFmtId="0" fontId="18" fillId="0" borderId="51" xfId="0" applyFont="1" applyBorder="1" applyAlignment="1">
      <alignment horizontal="left" vertical="center"/>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9"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9"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9" xfId="0" applyFont="1" applyFill="1" applyBorder="1" applyAlignment="1">
      <alignment horizontal="center" vertical="center" wrapText="1"/>
    </xf>
  </cellXfs>
  <cellStyles count="1">
    <cellStyle name="Normal" xfId="0" builtinId="0"/>
  </cellStyles>
  <dxfs count="20">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1"/>
  <sheetViews>
    <sheetView showGridLines="0" tabSelected="1" topLeftCell="A19" zoomScale="85" zoomScaleNormal="85" zoomScalePageLayoutView="40" workbookViewId="0">
      <selection activeCell="B7" sqref="B7:F7"/>
    </sheetView>
  </sheetViews>
  <sheetFormatPr baseColWidth="10" defaultRowHeight="12.5" x14ac:dyDescent="0.25"/>
  <cols>
    <col min="1" max="1" width="2.6328125" customWidth="1"/>
    <col min="2" max="2" width="42" customWidth="1"/>
    <col min="3" max="3" width="71.453125" customWidth="1"/>
    <col min="4" max="4" width="36.6328125" customWidth="1"/>
    <col min="5" max="5" width="28.54296875" customWidth="1"/>
    <col min="6" max="6" width="35.90625" customWidth="1"/>
    <col min="7" max="7" width="2.6328125" customWidth="1"/>
  </cols>
  <sheetData>
    <row r="1" spans="2:6" ht="14.25" customHeight="1" x14ac:dyDescent="0.25"/>
    <row r="2" spans="2:6" ht="84" customHeight="1" x14ac:dyDescent="0.25">
      <c r="B2" s="123"/>
      <c r="C2" s="136" t="s">
        <v>96</v>
      </c>
      <c r="D2" s="137"/>
      <c r="E2" s="138"/>
      <c r="F2" s="145" t="s">
        <v>107</v>
      </c>
    </row>
    <row r="3" spans="2:6" ht="42.75" customHeight="1" x14ac:dyDescent="0.25">
      <c r="B3" s="123"/>
      <c r="C3" s="139"/>
      <c r="D3" s="140"/>
      <c r="E3" s="141"/>
      <c r="F3" s="146"/>
    </row>
    <row r="4" spans="2:6" ht="41.25" customHeight="1" x14ac:dyDescent="0.25">
      <c r="B4" s="123"/>
      <c r="C4" s="142"/>
      <c r="D4" s="143"/>
      <c r="E4" s="144"/>
      <c r="F4" s="131"/>
    </row>
    <row r="5" spans="2:6" ht="37.5" customHeight="1" thickBot="1" x14ac:dyDescent="0.4">
      <c r="B5" s="12"/>
      <c r="C5" s="13"/>
      <c r="D5" s="13"/>
      <c r="E5" s="13"/>
      <c r="F5" s="13"/>
    </row>
    <row r="6" spans="2:6" ht="21" customHeight="1" thickBot="1" x14ac:dyDescent="0.4">
      <c r="B6" s="127" t="s">
        <v>85</v>
      </c>
      <c r="C6" s="128"/>
      <c r="D6" s="128"/>
      <c r="E6" s="128"/>
      <c r="F6" s="129"/>
    </row>
    <row r="7" spans="2:6" ht="80.400000000000006" customHeight="1" x14ac:dyDescent="0.25">
      <c r="B7" s="130" t="s">
        <v>97</v>
      </c>
      <c r="C7" s="131"/>
      <c r="D7" s="131"/>
      <c r="E7" s="131"/>
      <c r="F7" s="132"/>
    </row>
    <row r="8" spans="2:6" ht="64.75" customHeight="1" x14ac:dyDescent="0.25">
      <c r="B8" s="133" t="s">
        <v>201</v>
      </c>
      <c r="C8" s="134"/>
      <c r="D8" s="134"/>
      <c r="E8" s="134"/>
      <c r="F8" s="135"/>
    </row>
    <row r="9" spans="2:6" ht="36" customHeight="1" x14ac:dyDescent="0.25">
      <c r="B9" s="124" t="s">
        <v>108</v>
      </c>
      <c r="C9" s="125"/>
      <c r="D9" s="125"/>
      <c r="E9" s="125"/>
      <c r="F9" s="126"/>
    </row>
    <row r="10" spans="2:6" ht="38.4" customHeight="1" x14ac:dyDescent="0.25">
      <c r="B10" s="124" t="s">
        <v>109</v>
      </c>
      <c r="C10" s="125"/>
      <c r="D10" s="125"/>
      <c r="E10" s="125"/>
      <c r="F10" s="126"/>
    </row>
    <row r="11" spans="2:6" ht="61.75" customHeight="1" x14ac:dyDescent="0.25">
      <c r="B11" s="124" t="s">
        <v>110</v>
      </c>
      <c r="C11" s="125"/>
      <c r="D11" s="125"/>
      <c r="E11" s="125"/>
      <c r="F11" s="126"/>
    </row>
    <row r="12" spans="2:6" ht="39.65" customHeight="1" x14ac:dyDescent="0.25">
      <c r="B12" s="124" t="s">
        <v>187</v>
      </c>
      <c r="C12" s="125"/>
      <c r="D12" s="125"/>
      <c r="E12" s="125"/>
      <c r="F12" s="126"/>
    </row>
    <row r="13" spans="2:6" ht="42.65" customHeight="1" x14ac:dyDescent="0.25">
      <c r="B13" s="124" t="s">
        <v>188</v>
      </c>
      <c r="C13" s="125"/>
      <c r="D13" s="125"/>
      <c r="E13" s="125"/>
      <c r="F13" s="126"/>
    </row>
    <row r="14" spans="2:6" ht="36.65" customHeight="1" x14ac:dyDescent="0.25">
      <c r="B14" s="124" t="s">
        <v>185</v>
      </c>
      <c r="C14" s="125"/>
      <c r="D14" s="125"/>
      <c r="E14" s="125"/>
      <c r="F14" s="126"/>
    </row>
    <row r="15" spans="2:6" ht="34.25" customHeight="1" x14ac:dyDescent="0.25">
      <c r="B15" s="124" t="s">
        <v>192</v>
      </c>
      <c r="C15" s="125"/>
      <c r="D15" s="125"/>
      <c r="E15" s="125"/>
      <c r="F15" s="126"/>
    </row>
    <row r="16" spans="2:6" ht="22.25" customHeight="1" x14ac:dyDescent="0.25">
      <c r="B16" s="124" t="s">
        <v>191</v>
      </c>
      <c r="C16" s="125"/>
      <c r="D16" s="125"/>
      <c r="E16" s="125"/>
      <c r="F16" s="126"/>
    </row>
    <row r="17" spans="2:6" ht="30.65" customHeight="1" x14ac:dyDescent="0.25">
      <c r="B17" s="124" t="s">
        <v>111</v>
      </c>
      <c r="C17" s="125"/>
      <c r="D17" s="125"/>
      <c r="E17" s="125"/>
      <c r="F17" s="126"/>
    </row>
    <row r="18" spans="2:6" ht="47.4" customHeight="1" x14ac:dyDescent="0.25">
      <c r="B18" s="124" t="s">
        <v>190</v>
      </c>
      <c r="C18" s="125"/>
      <c r="D18" s="125"/>
      <c r="E18" s="125"/>
      <c r="F18" s="126"/>
    </row>
    <row r="19" spans="2:6" ht="59.4" customHeight="1" thickBot="1" x14ac:dyDescent="0.3">
      <c r="B19" s="148" t="s">
        <v>189</v>
      </c>
      <c r="C19" s="149"/>
      <c r="D19" s="149"/>
      <c r="E19" s="149"/>
      <c r="F19" s="150"/>
    </row>
    <row r="20" spans="2:6" x14ac:dyDescent="0.25">
      <c r="B20" s="7"/>
    </row>
    <row r="21" spans="2:6" ht="17.25" customHeight="1" x14ac:dyDescent="0.25">
      <c r="B21" s="147"/>
      <c r="C21" s="147"/>
      <c r="D21" s="147"/>
      <c r="E21" s="147"/>
      <c r="F21" s="147"/>
    </row>
  </sheetData>
  <mergeCells count="18">
    <mergeCell ref="B21:F21"/>
    <mergeCell ref="B15:F15"/>
    <mergeCell ref="B16:F16"/>
    <mergeCell ref="B17:F17"/>
    <mergeCell ref="B18:F18"/>
    <mergeCell ref="B19:F19"/>
    <mergeCell ref="B2:B4"/>
    <mergeCell ref="B14:F14"/>
    <mergeCell ref="B6:F6"/>
    <mergeCell ref="B7:F7"/>
    <mergeCell ref="B8:F8"/>
    <mergeCell ref="B9:F9"/>
    <mergeCell ref="B10:F10"/>
    <mergeCell ref="B11:F11"/>
    <mergeCell ref="B12:F12"/>
    <mergeCell ref="B13:F13"/>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1"/>
  <sheetViews>
    <sheetView showGridLines="0" topLeftCell="A11" zoomScale="80" zoomScaleNormal="80" zoomScalePageLayoutView="85" workbookViewId="0">
      <selection activeCell="B32" sqref="B32"/>
    </sheetView>
  </sheetViews>
  <sheetFormatPr baseColWidth="10" defaultRowHeight="12.5" x14ac:dyDescent="0.25"/>
  <cols>
    <col min="1" max="1" width="5.36328125" customWidth="1"/>
    <col min="2" max="2" width="57.90625" customWidth="1"/>
    <col min="3" max="3" width="105.36328125" customWidth="1"/>
    <col min="4" max="4" width="20" customWidth="1"/>
    <col min="5" max="5" width="23.453125" customWidth="1"/>
    <col min="6" max="6" width="31" customWidth="1"/>
  </cols>
  <sheetData>
    <row r="2" spans="2:6" ht="78" customHeight="1" x14ac:dyDescent="0.25">
      <c r="B2" s="123"/>
      <c r="C2" s="136" t="s">
        <v>95</v>
      </c>
      <c r="D2" s="137"/>
      <c r="E2" s="138"/>
      <c r="F2" s="145" t="s">
        <v>107</v>
      </c>
    </row>
    <row r="3" spans="2:6" ht="51" customHeight="1" x14ac:dyDescent="0.25">
      <c r="B3" s="123"/>
      <c r="C3" s="139"/>
      <c r="D3" s="140"/>
      <c r="E3" s="141"/>
      <c r="F3" s="146"/>
    </row>
    <row r="4" spans="2:6" ht="54" customHeight="1" x14ac:dyDescent="0.25">
      <c r="B4" s="123"/>
      <c r="C4" s="142"/>
      <c r="D4" s="143"/>
      <c r="E4" s="144"/>
      <c r="F4" s="131"/>
    </row>
    <row r="5" spans="2:6" ht="24.75" customHeight="1" thickBot="1" x14ac:dyDescent="0.4">
      <c r="B5" s="12"/>
      <c r="C5" s="13"/>
      <c r="D5" s="13"/>
      <c r="E5" s="13"/>
      <c r="F5" s="13"/>
    </row>
    <row r="6" spans="2:6" ht="18" customHeight="1" thickBot="1" x14ac:dyDescent="0.3">
      <c r="B6" s="151" t="s">
        <v>6</v>
      </c>
      <c r="C6" s="152"/>
      <c r="D6" s="152"/>
      <c r="E6" s="152"/>
      <c r="F6" s="153"/>
    </row>
    <row r="7" spans="2:6" ht="42.75" customHeight="1" x14ac:dyDescent="0.25">
      <c r="B7" s="154" t="s">
        <v>106</v>
      </c>
      <c r="C7" s="155"/>
      <c r="D7" s="155"/>
      <c r="E7" s="155"/>
      <c r="F7" s="155"/>
    </row>
    <row r="8" spans="2:6" ht="63" customHeight="1" x14ac:dyDescent="0.25">
      <c r="B8" s="156"/>
      <c r="C8" s="157"/>
      <c r="D8" s="157"/>
      <c r="E8" s="157"/>
      <c r="F8" s="157"/>
    </row>
    <row r="9" spans="2:6" ht="37.5" customHeight="1" x14ac:dyDescent="0.25">
      <c r="B9" s="156"/>
      <c r="C9" s="157"/>
      <c r="D9" s="157"/>
      <c r="E9" s="157"/>
      <c r="F9" s="157"/>
    </row>
    <row r="10" spans="2:6" ht="43.5" customHeight="1" x14ac:dyDescent="0.25">
      <c r="B10" s="156"/>
      <c r="C10" s="157"/>
      <c r="D10" s="157"/>
      <c r="E10" s="157"/>
      <c r="F10" s="157"/>
    </row>
    <row r="11" spans="2:6" ht="58.5" customHeight="1" x14ac:dyDescent="0.25">
      <c r="B11" s="156"/>
      <c r="C11" s="157"/>
      <c r="D11" s="157"/>
      <c r="E11" s="157"/>
      <c r="F11" s="157"/>
    </row>
    <row r="12" spans="2:6" ht="46.5" customHeight="1" x14ac:dyDescent="0.25">
      <c r="B12" s="156"/>
      <c r="C12" s="157"/>
      <c r="D12" s="157"/>
      <c r="E12" s="157"/>
      <c r="F12" s="157"/>
    </row>
    <row r="13" spans="2:6" ht="47.25" customHeight="1" x14ac:dyDescent="0.25">
      <c r="B13" s="156"/>
      <c r="C13" s="157"/>
      <c r="D13" s="157"/>
      <c r="E13" s="157"/>
      <c r="F13" s="157"/>
    </row>
    <row r="14" spans="2:6" ht="22.5" customHeight="1" thickBot="1" x14ac:dyDescent="0.3">
      <c r="B14" s="158"/>
      <c r="C14" s="159"/>
      <c r="D14" s="159"/>
      <c r="E14" s="159"/>
      <c r="F14" s="159"/>
    </row>
    <row r="15" spans="2:6" ht="16.5" customHeight="1" thickBot="1" x14ac:dyDescent="0.3">
      <c r="B15" s="164" t="s">
        <v>68</v>
      </c>
      <c r="C15" s="165"/>
      <c r="D15" s="165"/>
      <c r="E15" s="165"/>
      <c r="F15" s="166"/>
    </row>
    <row r="16" spans="2:6" ht="19.5" customHeight="1" x14ac:dyDescent="0.25">
      <c r="B16" s="49"/>
      <c r="C16" s="50" t="s">
        <v>34</v>
      </c>
      <c r="D16" s="162" t="s">
        <v>32</v>
      </c>
      <c r="E16" s="162" t="s">
        <v>33</v>
      </c>
      <c r="F16" s="160" t="s">
        <v>31</v>
      </c>
    </row>
    <row r="17" spans="2:6" ht="21" customHeight="1" x14ac:dyDescent="0.25">
      <c r="B17" s="49"/>
      <c r="C17" s="50" t="s">
        <v>44</v>
      </c>
      <c r="D17" s="163"/>
      <c r="E17" s="163"/>
      <c r="F17" s="161"/>
    </row>
    <row r="18" spans="2:6" ht="18.75" customHeight="1" x14ac:dyDescent="0.3">
      <c r="B18" s="51" t="s">
        <v>35</v>
      </c>
      <c r="C18" s="52"/>
      <c r="D18" s="53" t="s">
        <v>46</v>
      </c>
      <c r="E18" s="54" t="s">
        <v>48</v>
      </c>
      <c r="F18" s="55" t="s">
        <v>30</v>
      </c>
    </row>
    <row r="19" spans="2:6" ht="18.75" customHeight="1" x14ac:dyDescent="0.3">
      <c r="B19" s="56" t="s">
        <v>87</v>
      </c>
      <c r="C19" s="57"/>
      <c r="D19" s="58" t="s">
        <v>46</v>
      </c>
      <c r="E19" s="59" t="s">
        <v>48</v>
      </c>
      <c r="F19" s="60" t="s">
        <v>29</v>
      </c>
    </row>
    <row r="20" spans="2:6" ht="18.75" customHeight="1" x14ac:dyDescent="0.3">
      <c r="B20" s="56" t="s">
        <v>36</v>
      </c>
      <c r="C20" s="57"/>
      <c r="D20" s="58" t="s">
        <v>46</v>
      </c>
      <c r="E20" s="59" t="s">
        <v>48</v>
      </c>
      <c r="F20" s="60" t="s">
        <v>30</v>
      </c>
    </row>
    <row r="21" spans="2:6" ht="24" customHeight="1" x14ac:dyDescent="0.25">
      <c r="B21" s="49"/>
      <c r="C21" s="50" t="s">
        <v>41</v>
      </c>
      <c r="D21" s="61"/>
      <c r="E21" s="61"/>
      <c r="F21" s="62"/>
    </row>
    <row r="22" spans="2:6" ht="19.5" customHeight="1" x14ac:dyDescent="0.3">
      <c r="B22" s="169" t="s">
        <v>37</v>
      </c>
      <c r="C22" s="170"/>
      <c r="D22" s="58" t="s">
        <v>46</v>
      </c>
      <c r="E22" s="54" t="s">
        <v>48</v>
      </c>
      <c r="F22" s="60" t="s">
        <v>30</v>
      </c>
    </row>
    <row r="23" spans="2:6" ht="19.5" customHeight="1" x14ac:dyDescent="0.3">
      <c r="B23" s="56" t="s">
        <v>38</v>
      </c>
      <c r="C23" s="63"/>
      <c r="D23" s="58" t="s">
        <v>46</v>
      </c>
      <c r="E23" s="59" t="s">
        <v>48</v>
      </c>
      <c r="F23" s="60" t="s">
        <v>30</v>
      </c>
    </row>
    <row r="24" spans="2:6" ht="23.25" customHeight="1" x14ac:dyDescent="0.25">
      <c r="B24" s="49"/>
      <c r="C24" s="50" t="s">
        <v>42</v>
      </c>
      <c r="D24" s="64"/>
      <c r="E24" s="64"/>
      <c r="F24" s="65"/>
    </row>
    <row r="25" spans="2:6" ht="19.5" customHeight="1" x14ac:dyDescent="0.3">
      <c r="B25" s="167" t="s">
        <v>90</v>
      </c>
      <c r="C25" s="168"/>
      <c r="D25" s="53" t="s">
        <v>46</v>
      </c>
      <c r="E25" s="54" t="s">
        <v>48</v>
      </c>
      <c r="F25" s="55" t="s">
        <v>30</v>
      </c>
    </row>
    <row r="26" spans="2:6" ht="19.5" customHeight="1" x14ac:dyDescent="0.3">
      <c r="B26" s="66" t="s">
        <v>40</v>
      </c>
      <c r="C26" s="63"/>
      <c r="D26" s="58" t="s">
        <v>46</v>
      </c>
      <c r="E26" s="59" t="s">
        <v>49</v>
      </c>
      <c r="F26" s="60" t="s">
        <v>30</v>
      </c>
    </row>
    <row r="27" spans="2:6" ht="23.25" customHeight="1" x14ac:dyDescent="0.25">
      <c r="B27" s="49"/>
      <c r="C27" s="50" t="s">
        <v>43</v>
      </c>
      <c r="D27" s="67"/>
      <c r="E27" s="67"/>
      <c r="F27" s="68"/>
    </row>
    <row r="28" spans="2:6" ht="19.5" customHeight="1" x14ac:dyDescent="0.3">
      <c r="B28" s="169" t="s">
        <v>193</v>
      </c>
      <c r="C28" s="170"/>
      <c r="D28" s="58" t="s">
        <v>47</v>
      </c>
      <c r="E28" s="59" t="s">
        <v>49</v>
      </c>
      <c r="F28" s="69" t="s">
        <v>29</v>
      </c>
    </row>
    <row r="29" spans="2:6" ht="19.5" customHeight="1" x14ac:dyDescent="0.3">
      <c r="B29" s="169" t="s">
        <v>194</v>
      </c>
      <c r="C29" s="170"/>
      <c r="D29" s="58" t="s">
        <v>46</v>
      </c>
      <c r="E29" s="59" t="s">
        <v>49</v>
      </c>
      <c r="F29" s="60" t="s">
        <v>30</v>
      </c>
    </row>
    <row r="30" spans="2:6" ht="19.5" customHeight="1" x14ac:dyDescent="0.3">
      <c r="B30" s="169" t="s">
        <v>186</v>
      </c>
      <c r="C30" s="170"/>
      <c r="D30" s="58" t="s">
        <v>46</v>
      </c>
      <c r="E30" s="59" t="s">
        <v>49</v>
      </c>
      <c r="F30" s="60" t="s">
        <v>30</v>
      </c>
    </row>
    <row r="31" spans="2:6" ht="19.5" customHeight="1" x14ac:dyDescent="0.3">
      <c r="B31" s="171" t="s">
        <v>195</v>
      </c>
      <c r="C31" s="172"/>
      <c r="D31" s="58" t="s">
        <v>47</v>
      </c>
      <c r="E31" s="59" t="s">
        <v>49</v>
      </c>
      <c r="F31" s="60" t="s">
        <v>30</v>
      </c>
    </row>
    <row r="36" spans="2:2" hidden="1" x14ac:dyDescent="0.25">
      <c r="B36" s="6" t="s">
        <v>47</v>
      </c>
    </row>
    <row r="37" spans="2:2" hidden="1" x14ac:dyDescent="0.25">
      <c r="B37" s="7" t="s">
        <v>45</v>
      </c>
    </row>
    <row r="38" spans="2:2" hidden="1" x14ac:dyDescent="0.25">
      <c r="B38" s="7" t="s">
        <v>46</v>
      </c>
    </row>
    <row r="39" spans="2:2" hidden="1" x14ac:dyDescent="0.25"/>
    <row r="40" spans="2:2" hidden="1" x14ac:dyDescent="0.25">
      <c r="B40" t="s">
        <v>48</v>
      </c>
    </row>
    <row r="41" spans="2:2" hidden="1" x14ac:dyDescent="0.25">
      <c r="B41" t="s">
        <v>49</v>
      </c>
    </row>
  </sheetData>
  <mergeCells count="15">
    <mergeCell ref="B31:C31"/>
    <mergeCell ref="B30:C30"/>
    <mergeCell ref="B29:C29"/>
    <mergeCell ref="B28:C28"/>
    <mergeCell ref="F16:F17"/>
    <mergeCell ref="E16:E17"/>
    <mergeCell ref="D16:D17"/>
    <mergeCell ref="B15:F15"/>
    <mergeCell ref="B25:C25"/>
    <mergeCell ref="B22:C22"/>
    <mergeCell ref="B6:F6"/>
    <mergeCell ref="B7:F14"/>
    <mergeCell ref="C2:E4"/>
    <mergeCell ref="F2:F4"/>
    <mergeCell ref="B2:B4"/>
  </mergeCells>
  <phoneticPr fontId="1" type="noConversion"/>
  <dataValidations count="4">
    <dataValidation type="list" allowBlank="1" showInputMessage="1" showErrorMessage="1" sqref="D22:D23 D29:D31" xr:uid="{00000000-0002-0000-0100-000000000000}">
      <formula1>$B$36:$B$38</formula1>
    </dataValidation>
    <dataValidation type="list" allowBlank="1" showInputMessage="1" showErrorMessage="1" sqref="E18:E20 E22:E23 E25:E26 E28" xr:uid="{F3C581D4-671B-4D41-A416-CD0163B5FE12}">
      <formula1>$B$35:$B$36</formula1>
    </dataValidation>
    <dataValidation type="list" allowBlank="1" showInputMessage="1" showErrorMessage="1" sqref="D18:D20 D25:D26 D28" xr:uid="{F2647EDD-D66D-4839-9C45-A652FBEA171B}">
      <formula1>$B$32:$B$33</formula1>
    </dataValidation>
    <dataValidation type="list" allowBlank="1" showInputMessage="1" showErrorMessage="1" sqref="E29:E31" xr:uid="{00000000-0002-0000-0100-000001000000}">
      <formula1>$B$40:$B$41</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1"/>
  <sheetViews>
    <sheetView showGridLines="0" topLeftCell="A26" zoomScale="90" zoomScaleNormal="90" zoomScalePageLayoutView="70" workbookViewId="0">
      <selection activeCell="C29" sqref="C29:G29"/>
    </sheetView>
  </sheetViews>
  <sheetFormatPr baseColWidth="10" defaultRowHeight="13" x14ac:dyDescent="0.3"/>
  <cols>
    <col min="1" max="1" width="4.08984375" customWidth="1"/>
    <col min="2" max="2" width="41.453125" customWidth="1"/>
    <col min="3" max="3" width="25.08984375" customWidth="1"/>
    <col min="4" max="4" width="14.6328125" customWidth="1"/>
    <col min="5" max="5" width="12.453125" customWidth="1"/>
    <col min="6" max="6" width="18.36328125" customWidth="1"/>
    <col min="7" max="7" width="24.90625" customWidth="1"/>
    <col min="8" max="8" width="31.453125" style="10" customWidth="1"/>
    <col min="9" max="9" width="14.6328125" customWidth="1"/>
    <col min="10" max="10" width="11.90625" customWidth="1"/>
    <col min="11" max="11" width="14" customWidth="1"/>
    <col min="12" max="12" width="15.36328125" style="4" customWidth="1"/>
    <col min="13" max="13" width="4.90625" customWidth="1"/>
  </cols>
  <sheetData>
    <row r="1" spans="2:17" ht="12.5" x14ac:dyDescent="0.25">
      <c r="H1"/>
      <c r="L1"/>
    </row>
    <row r="2" spans="2:17" ht="48.75" customHeight="1" x14ac:dyDescent="0.25">
      <c r="B2" s="123"/>
      <c r="C2" s="136" t="s">
        <v>95</v>
      </c>
      <c r="D2" s="137"/>
      <c r="E2" s="137"/>
      <c r="F2" s="137"/>
      <c r="G2" s="137"/>
      <c r="H2" s="137"/>
      <c r="I2" s="137"/>
      <c r="J2" s="138"/>
      <c r="K2" s="183" t="s">
        <v>107</v>
      </c>
      <c r="L2" s="184"/>
    </row>
    <row r="3" spans="2:17" ht="42" customHeight="1" x14ac:dyDescent="0.25">
      <c r="B3" s="123"/>
      <c r="C3" s="139"/>
      <c r="D3" s="140"/>
      <c r="E3" s="140"/>
      <c r="F3" s="140"/>
      <c r="G3" s="140"/>
      <c r="H3" s="140"/>
      <c r="I3" s="140"/>
      <c r="J3" s="141"/>
      <c r="K3" s="185"/>
      <c r="L3" s="186"/>
    </row>
    <row r="4" spans="2:17" ht="36.75" customHeight="1" x14ac:dyDescent="0.25">
      <c r="B4" s="123"/>
      <c r="C4" s="142"/>
      <c r="D4" s="143"/>
      <c r="E4" s="143"/>
      <c r="F4" s="143"/>
      <c r="G4" s="143"/>
      <c r="H4" s="143"/>
      <c r="I4" s="143"/>
      <c r="J4" s="144"/>
      <c r="K4" s="187"/>
      <c r="L4" s="188"/>
    </row>
    <row r="5" spans="2:17" ht="24.75" customHeight="1" thickBot="1" x14ac:dyDescent="0.4">
      <c r="C5" s="12"/>
      <c r="D5" s="13"/>
      <c r="E5" s="13"/>
      <c r="F5" s="13"/>
      <c r="G5" s="13"/>
      <c r="H5"/>
      <c r="L5"/>
    </row>
    <row r="6" spans="2:17" ht="59.4" customHeight="1" thickBot="1" x14ac:dyDescent="0.3">
      <c r="B6" s="174" t="s">
        <v>196</v>
      </c>
      <c r="C6" s="175"/>
      <c r="D6" s="175"/>
      <c r="E6" s="175"/>
      <c r="F6" s="175"/>
      <c r="G6" s="175"/>
      <c r="H6" s="175"/>
      <c r="I6" s="175"/>
      <c r="J6" s="175"/>
      <c r="K6" s="175"/>
      <c r="L6" s="176"/>
      <c r="M6" s="1"/>
      <c r="N6" s="1"/>
      <c r="O6" s="1"/>
      <c r="P6" s="1"/>
      <c r="Q6" s="1"/>
    </row>
    <row r="7" spans="2:17" ht="24.75" customHeight="1" x14ac:dyDescent="0.25">
      <c r="B7" s="180" t="s">
        <v>68</v>
      </c>
      <c r="C7" s="181"/>
      <c r="D7" s="181"/>
      <c r="E7" s="181"/>
      <c r="F7" s="181"/>
      <c r="G7" s="181"/>
      <c r="H7" s="181"/>
      <c r="I7" s="181"/>
      <c r="J7" s="181"/>
      <c r="K7" s="181"/>
      <c r="L7" s="182"/>
    </row>
    <row r="8" spans="2:17" s="7" customFormat="1" ht="18" customHeight="1" x14ac:dyDescent="0.35">
      <c r="B8" s="115" t="s">
        <v>105</v>
      </c>
      <c r="C8" s="116"/>
      <c r="D8" s="116"/>
      <c r="E8" s="116"/>
      <c r="F8" s="116"/>
      <c r="G8" s="116"/>
      <c r="H8" s="116"/>
      <c r="I8" s="116"/>
      <c r="J8" s="116"/>
      <c r="K8" s="116"/>
      <c r="L8" s="117"/>
    </row>
    <row r="9" spans="2:17" s="7" customFormat="1" ht="15.5" x14ac:dyDescent="0.35">
      <c r="B9" s="115" t="s">
        <v>103</v>
      </c>
      <c r="C9" s="118"/>
      <c r="D9" s="118"/>
      <c r="E9" s="118"/>
      <c r="F9" s="118"/>
      <c r="G9" s="118"/>
      <c r="H9" s="118"/>
      <c r="I9" s="119"/>
      <c r="J9" s="118"/>
      <c r="K9" s="118"/>
      <c r="L9" s="120"/>
    </row>
    <row r="10" spans="2:17" s="7" customFormat="1" ht="15.5" x14ac:dyDescent="0.35">
      <c r="B10" s="115" t="s">
        <v>99</v>
      </c>
      <c r="C10" s="118"/>
      <c r="D10" s="118"/>
      <c r="E10" s="118"/>
      <c r="F10" s="118"/>
      <c r="G10" s="118"/>
      <c r="H10" s="118"/>
      <c r="I10" s="118"/>
      <c r="J10" s="118"/>
      <c r="K10" s="118"/>
      <c r="L10" s="120"/>
    </row>
    <row r="11" spans="2:17" s="7" customFormat="1" ht="15.5" x14ac:dyDescent="0.35">
      <c r="B11" s="115" t="s">
        <v>100</v>
      </c>
      <c r="C11" s="118"/>
      <c r="D11" s="118"/>
      <c r="E11" s="118"/>
      <c r="F11" s="118"/>
      <c r="G11" s="118"/>
      <c r="H11" s="118"/>
      <c r="I11" s="118"/>
      <c r="J11" s="118"/>
      <c r="K11" s="118"/>
      <c r="L11" s="120"/>
    </row>
    <row r="12" spans="2:17" s="7" customFormat="1" ht="18" customHeight="1" x14ac:dyDescent="0.25">
      <c r="B12" s="177" t="s">
        <v>98</v>
      </c>
      <c r="C12" s="178"/>
      <c r="D12" s="178"/>
      <c r="E12" s="178"/>
      <c r="F12" s="178"/>
      <c r="G12" s="178"/>
      <c r="H12" s="178"/>
      <c r="I12" s="178"/>
      <c r="J12" s="178"/>
      <c r="K12" s="178"/>
      <c r="L12" s="179"/>
    </row>
    <row r="13" spans="2:17" s="7" customFormat="1" ht="15.5" x14ac:dyDescent="0.35">
      <c r="B13" s="115" t="s">
        <v>102</v>
      </c>
      <c r="C13" s="118"/>
      <c r="D13" s="118"/>
      <c r="E13" s="118"/>
      <c r="F13" s="118"/>
      <c r="G13" s="118"/>
      <c r="H13" s="118"/>
      <c r="I13" s="118"/>
      <c r="J13" s="118"/>
      <c r="K13" s="118"/>
      <c r="L13" s="120"/>
    </row>
    <row r="14" spans="2:17" ht="7.5" customHeight="1" thickBot="1" x14ac:dyDescent="0.35">
      <c r="B14" s="73"/>
      <c r="C14" s="74"/>
      <c r="D14" s="74"/>
      <c r="E14" s="74"/>
      <c r="F14" s="74"/>
      <c r="G14" s="74"/>
      <c r="H14" s="74"/>
      <c r="I14" s="74"/>
      <c r="J14" s="74"/>
      <c r="K14" s="74"/>
      <c r="L14" s="75"/>
    </row>
    <row r="15" spans="2:17" ht="33.75" customHeight="1" thickBot="1" x14ac:dyDescent="0.3">
      <c r="B15" s="193" t="s">
        <v>84</v>
      </c>
      <c r="C15" s="194"/>
      <c r="D15" s="194"/>
      <c r="E15" s="194"/>
      <c r="F15" s="194"/>
      <c r="G15" s="195"/>
      <c r="H15" s="190" t="s">
        <v>82</v>
      </c>
      <c r="I15" s="191"/>
      <c r="J15" s="191"/>
      <c r="K15" s="191"/>
      <c r="L15" s="192"/>
    </row>
    <row r="16" spans="2:17" ht="40.5" customHeight="1" thickBot="1" x14ac:dyDescent="0.3">
      <c r="B16" s="76" t="s">
        <v>50</v>
      </c>
      <c r="C16" s="196" t="s">
        <v>55</v>
      </c>
      <c r="D16" s="196"/>
      <c r="E16" s="196"/>
      <c r="F16" s="196"/>
      <c r="G16" s="196"/>
      <c r="H16" s="77" t="s">
        <v>56</v>
      </c>
      <c r="I16" s="77" t="s">
        <v>5</v>
      </c>
      <c r="J16" s="77" t="s">
        <v>3</v>
      </c>
      <c r="K16" s="77" t="s">
        <v>61</v>
      </c>
      <c r="L16" s="78" t="s">
        <v>58</v>
      </c>
    </row>
    <row r="17" spans="2:12" ht="53.25" customHeight="1" x14ac:dyDescent="0.25">
      <c r="B17" s="79" t="s">
        <v>44</v>
      </c>
      <c r="C17" s="197" t="s">
        <v>35</v>
      </c>
      <c r="D17" s="197"/>
      <c r="E17" s="197"/>
      <c r="F17" s="197"/>
      <c r="G17" s="197"/>
      <c r="H17" s="80" t="s">
        <v>112</v>
      </c>
      <c r="I17" s="81">
        <v>1</v>
      </c>
      <c r="J17" s="82">
        <v>2</v>
      </c>
      <c r="K17" s="82">
        <f>I17+J17</f>
        <v>3</v>
      </c>
      <c r="L17" s="83" t="str">
        <f t="shared" ref="L17:L29" si="0">IF(K17&lt;=4,"BAJO",IF(K17=5,"MEDIO",IF(K17=6,"ALTO",IF(K17=7,"ALTO","EXTREMO"))))</f>
        <v>BAJO</v>
      </c>
    </row>
    <row r="18" spans="2:12" ht="53.25" customHeight="1" x14ac:dyDescent="0.25">
      <c r="B18" s="84" t="s">
        <v>44</v>
      </c>
      <c r="C18" s="173" t="s">
        <v>87</v>
      </c>
      <c r="D18" s="173"/>
      <c r="E18" s="173"/>
      <c r="F18" s="173"/>
      <c r="G18" s="173"/>
      <c r="H18" s="85" t="s">
        <v>113</v>
      </c>
      <c r="I18" s="81">
        <v>2</v>
      </c>
      <c r="J18" s="82">
        <v>2</v>
      </c>
      <c r="K18" s="82">
        <f t="shared" ref="K18:K29" si="1">+I18+J18</f>
        <v>4</v>
      </c>
      <c r="L18" s="86" t="str">
        <f t="shared" si="0"/>
        <v>BAJO</v>
      </c>
    </row>
    <row r="19" spans="2:12" ht="53.25" customHeight="1" x14ac:dyDescent="0.25">
      <c r="B19" s="84" t="s">
        <v>44</v>
      </c>
      <c r="C19" s="173" t="s">
        <v>36</v>
      </c>
      <c r="D19" s="173"/>
      <c r="E19" s="173"/>
      <c r="F19" s="173"/>
      <c r="G19" s="173"/>
      <c r="H19" s="85" t="s">
        <v>114</v>
      </c>
      <c r="I19" s="81">
        <v>1</v>
      </c>
      <c r="J19" s="82">
        <v>4</v>
      </c>
      <c r="K19" s="82">
        <f t="shared" si="1"/>
        <v>5</v>
      </c>
      <c r="L19" s="86" t="str">
        <f t="shared" si="0"/>
        <v>MEDIO</v>
      </c>
    </row>
    <row r="20" spans="2:12" ht="53.25" customHeight="1" x14ac:dyDescent="0.25">
      <c r="B20" s="84" t="s">
        <v>41</v>
      </c>
      <c r="C20" s="173" t="s">
        <v>37</v>
      </c>
      <c r="D20" s="173"/>
      <c r="E20" s="173"/>
      <c r="F20" s="173"/>
      <c r="G20" s="173"/>
      <c r="H20" s="85" t="s">
        <v>115</v>
      </c>
      <c r="I20" s="81">
        <v>1</v>
      </c>
      <c r="J20" s="82">
        <v>4</v>
      </c>
      <c r="K20" s="82">
        <f t="shared" si="1"/>
        <v>5</v>
      </c>
      <c r="L20" s="86" t="str">
        <f t="shared" si="0"/>
        <v>MEDIO</v>
      </c>
    </row>
    <row r="21" spans="2:12" ht="53.25" customHeight="1" x14ac:dyDescent="0.25">
      <c r="B21" s="84" t="s">
        <v>41</v>
      </c>
      <c r="C21" s="173" t="s">
        <v>38</v>
      </c>
      <c r="D21" s="173"/>
      <c r="E21" s="173"/>
      <c r="F21" s="173"/>
      <c r="G21" s="173"/>
      <c r="H21" s="85" t="s">
        <v>124</v>
      </c>
      <c r="I21" s="81">
        <v>2</v>
      </c>
      <c r="J21" s="82">
        <v>1</v>
      </c>
      <c r="K21" s="82">
        <f t="shared" si="1"/>
        <v>3</v>
      </c>
      <c r="L21" s="86" t="str">
        <f t="shared" si="0"/>
        <v>BAJO</v>
      </c>
    </row>
    <row r="22" spans="2:12" ht="53.25" customHeight="1" x14ac:dyDescent="0.25">
      <c r="B22" s="84" t="s">
        <v>41</v>
      </c>
      <c r="C22" s="173" t="s">
        <v>39</v>
      </c>
      <c r="D22" s="173"/>
      <c r="E22" s="173"/>
      <c r="F22" s="173"/>
      <c r="G22" s="173"/>
      <c r="H22" s="85" t="s">
        <v>116</v>
      </c>
      <c r="I22" s="81">
        <v>2</v>
      </c>
      <c r="J22" s="82">
        <v>3</v>
      </c>
      <c r="K22" s="82">
        <f t="shared" si="1"/>
        <v>5</v>
      </c>
      <c r="L22" s="86" t="str">
        <f t="shared" si="0"/>
        <v>MEDIO</v>
      </c>
    </row>
    <row r="23" spans="2:12" ht="53.25" customHeight="1" x14ac:dyDescent="0.25">
      <c r="B23" s="84" t="s">
        <v>42</v>
      </c>
      <c r="C23" s="173" t="s">
        <v>90</v>
      </c>
      <c r="D23" s="173"/>
      <c r="E23" s="173"/>
      <c r="F23" s="173"/>
      <c r="G23" s="173"/>
      <c r="H23" s="85" t="s">
        <v>117</v>
      </c>
      <c r="I23" s="81">
        <v>1</v>
      </c>
      <c r="J23" s="82">
        <v>1</v>
      </c>
      <c r="K23" s="82">
        <f t="shared" si="1"/>
        <v>2</v>
      </c>
      <c r="L23" s="86" t="str">
        <f t="shared" si="0"/>
        <v>BAJO</v>
      </c>
    </row>
    <row r="24" spans="2:12" ht="53.25" customHeight="1" x14ac:dyDescent="0.25">
      <c r="B24" s="84" t="s">
        <v>42</v>
      </c>
      <c r="C24" s="173" t="s">
        <v>40</v>
      </c>
      <c r="D24" s="173"/>
      <c r="E24" s="173"/>
      <c r="F24" s="173"/>
      <c r="G24" s="173"/>
      <c r="H24" s="85" t="s">
        <v>119</v>
      </c>
      <c r="I24" s="81">
        <v>2</v>
      </c>
      <c r="J24" s="82">
        <v>3</v>
      </c>
      <c r="K24" s="82">
        <f t="shared" si="1"/>
        <v>5</v>
      </c>
      <c r="L24" s="86" t="str">
        <f t="shared" si="0"/>
        <v>MEDIO</v>
      </c>
    </row>
    <row r="25" spans="2:12" ht="53.25" customHeight="1" x14ac:dyDescent="0.25">
      <c r="B25" s="84" t="s">
        <v>42</v>
      </c>
      <c r="C25" s="173" t="s">
        <v>88</v>
      </c>
      <c r="D25" s="173"/>
      <c r="E25" s="173"/>
      <c r="F25" s="173"/>
      <c r="G25" s="173"/>
      <c r="H25" s="85" t="s">
        <v>118</v>
      </c>
      <c r="I25" s="81">
        <v>1</v>
      </c>
      <c r="J25" s="82">
        <v>3</v>
      </c>
      <c r="K25" s="82">
        <f t="shared" si="1"/>
        <v>4</v>
      </c>
      <c r="L25" s="86" t="str">
        <f t="shared" si="0"/>
        <v>BAJO</v>
      </c>
    </row>
    <row r="26" spans="2:12" ht="53.25" customHeight="1" x14ac:dyDescent="0.25">
      <c r="B26" s="84" t="s">
        <v>43</v>
      </c>
      <c r="C26" s="173" t="s">
        <v>193</v>
      </c>
      <c r="D26" s="173"/>
      <c r="E26" s="173"/>
      <c r="F26" s="173"/>
      <c r="G26" s="173"/>
      <c r="H26" s="85" t="s">
        <v>120</v>
      </c>
      <c r="I26" s="81">
        <v>2</v>
      </c>
      <c r="J26" s="82">
        <v>3</v>
      </c>
      <c r="K26" s="82">
        <f t="shared" si="1"/>
        <v>5</v>
      </c>
      <c r="L26" s="86" t="str">
        <f t="shared" si="0"/>
        <v>MEDIO</v>
      </c>
    </row>
    <row r="27" spans="2:12" ht="53.25" customHeight="1" x14ac:dyDescent="0.25">
      <c r="B27" s="84" t="s">
        <v>43</v>
      </c>
      <c r="C27" s="173" t="s">
        <v>194</v>
      </c>
      <c r="D27" s="173"/>
      <c r="E27" s="173"/>
      <c r="F27" s="173"/>
      <c r="G27" s="173"/>
      <c r="H27" s="85" t="s">
        <v>121</v>
      </c>
      <c r="I27" s="81">
        <v>3</v>
      </c>
      <c r="J27" s="82">
        <v>2</v>
      </c>
      <c r="K27" s="82">
        <f t="shared" si="1"/>
        <v>5</v>
      </c>
      <c r="L27" s="86" t="str">
        <f t="shared" si="0"/>
        <v>MEDIO</v>
      </c>
    </row>
    <row r="28" spans="2:12" ht="53.25" customHeight="1" x14ac:dyDescent="0.25">
      <c r="B28" s="84" t="s">
        <v>43</v>
      </c>
      <c r="C28" s="173" t="s">
        <v>186</v>
      </c>
      <c r="D28" s="173"/>
      <c r="E28" s="173"/>
      <c r="F28" s="173"/>
      <c r="G28" s="173"/>
      <c r="H28" s="85" t="s">
        <v>122</v>
      </c>
      <c r="I28" s="81">
        <v>2</v>
      </c>
      <c r="J28" s="82">
        <v>3</v>
      </c>
      <c r="K28" s="82">
        <f t="shared" si="1"/>
        <v>5</v>
      </c>
      <c r="L28" s="86" t="str">
        <f t="shared" si="0"/>
        <v>MEDIO</v>
      </c>
    </row>
    <row r="29" spans="2:12" ht="53.25" customHeight="1" thickBot="1" x14ac:dyDescent="0.3">
      <c r="B29" s="84" t="s">
        <v>43</v>
      </c>
      <c r="C29" s="173" t="s">
        <v>195</v>
      </c>
      <c r="D29" s="173"/>
      <c r="E29" s="173"/>
      <c r="F29" s="173"/>
      <c r="G29" s="173"/>
      <c r="H29" s="85" t="s">
        <v>123</v>
      </c>
      <c r="I29" s="81">
        <v>4</v>
      </c>
      <c r="J29" s="82">
        <v>3</v>
      </c>
      <c r="K29" s="82">
        <f t="shared" si="1"/>
        <v>7</v>
      </c>
      <c r="L29" s="86" t="str">
        <f t="shared" si="0"/>
        <v>ALTO</v>
      </c>
    </row>
    <row r="30" spans="2:12" ht="12.75" customHeight="1" x14ac:dyDescent="0.3">
      <c r="B30" s="87"/>
      <c r="C30" s="88"/>
      <c r="D30" s="88"/>
      <c r="E30" s="88"/>
      <c r="F30" s="88"/>
      <c r="G30" s="88"/>
      <c r="H30" s="88"/>
      <c r="I30" s="88"/>
      <c r="J30" s="88"/>
      <c r="K30" s="71"/>
      <c r="L30" s="72"/>
    </row>
    <row r="31" spans="2:12" x14ac:dyDescent="0.3">
      <c r="B31" s="70"/>
      <c r="C31" s="189"/>
      <c r="D31" s="189"/>
      <c r="E31" s="189"/>
      <c r="F31" s="71"/>
      <c r="G31" s="71"/>
      <c r="H31" s="209"/>
      <c r="I31" s="209"/>
      <c r="J31" s="71"/>
      <c r="K31" s="71"/>
      <c r="L31" s="72"/>
    </row>
    <row r="32" spans="2:12" ht="19.5" customHeight="1" x14ac:dyDescent="0.3">
      <c r="B32" s="201" t="s">
        <v>2</v>
      </c>
      <c r="C32" s="202" t="s">
        <v>13</v>
      </c>
      <c r="D32" s="202"/>
      <c r="E32" s="89" t="s">
        <v>12</v>
      </c>
      <c r="F32" s="71"/>
      <c r="G32" s="208" t="s">
        <v>3</v>
      </c>
      <c r="H32" s="90" t="s">
        <v>18</v>
      </c>
      <c r="I32" s="90" t="s">
        <v>12</v>
      </c>
      <c r="J32" s="71"/>
      <c r="K32" s="71"/>
      <c r="L32" s="72"/>
    </row>
    <row r="33" spans="2:14" ht="21" customHeight="1" x14ac:dyDescent="0.3">
      <c r="B33" s="201"/>
      <c r="C33" s="203" t="s">
        <v>7</v>
      </c>
      <c r="D33" s="203"/>
      <c r="E33" s="91">
        <v>1</v>
      </c>
      <c r="F33" s="71"/>
      <c r="G33" s="208"/>
      <c r="H33" s="91" t="s">
        <v>15</v>
      </c>
      <c r="I33" s="92">
        <v>1</v>
      </c>
      <c r="J33" s="71"/>
      <c r="K33" s="71"/>
      <c r="L33" s="72"/>
    </row>
    <row r="34" spans="2:14" ht="15.75" customHeight="1" x14ac:dyDescent="0.3">
      <c r="B34" s="201"/>
      <c r="C34" s="203" t="s">
        <v>8</v>
      </c>
      <c r="D34" s="203"/>
      <c r="E34" s="91">
        <v>2</v>
      </c>
      <c r="F34" s="71"/>
      <c r="G34" s="208"/>
      <c r="H34" s="91" t="s">
        <v>16</v>
      </c>
      <c r="I34" s="92">
        <v>2</v>
      </c>
      <c r="J34" s="71"/>
      <c r="K34" s="71"/>
      <c r="L34" s="72"/>
      <c r="N34" s="5"/>
    </row>
    <row r="35" spans="2:14" ht="24.75" customHeight="1" x14ac:dyDescent="0.3">
      <c r="B35" s="201"/>
      <c r="C35" s="203" t="s">
        <v>9</v>
      </c>
      <c r="D35" s="203"/>
      <c r="E35" s="91">
        <v>3</v>
      </c>
      <c r="F35" s="71"/>
      <c r="G35" s="208"/>
      <c r="H35" s="91" t="s">
        <v>1</v>
      </c>
      <c r="I35" s="92">
        <v>3</v>
      </c>
      <c r="J35" s="71"/>
      <c r="K35" s="94"/>
      <c r="L35" s="72"/>
    </row>
    <row r="36" spans="2:14" ht="18" customHeight="1" x14ac:dyDescent="0.3">
      <c r="B36" s="201"/>
      <c r="C36" s="203" t="s">
        <v>10</v>
      </c>
      <c r="D36" s="203"/>
      <c r="E36" s="91">
        <v>4</v>
      </c>
      <c r="F36" s="71"/>
      <c r="G36" s="208"/>
      <c r="H36" s="91" t="s">
        <v>17</v>
      </c>
      <c r="I36" s="92">
        <v>4</v>
      </c>
      <c r="J36" s="71"/>
      <c r="K36" s="111"/>
      <c r="L36" s="72"/>
    </row>
    <row r="37" spans="2:14" ht="29.25" customHeight="1" x14ac:dyDescent="0.3">
      <c r="B37" s="201"/>
      <c r="C37" s="203" t="s">
        <v>11</v>
      </c>
      <c r="D37" s="203"/>
      <c r="E37" s="91">
        <v>5</v>
      </c>
      <c r="F37" s="71"/>
      <c r="G37" s="208"/>
      <c r="H37" s="91" t="s">
        <v>0</v>
      </c>
      <c r="I37" s="92">
        <v>5</v>
      </c>
      <c r="J37" s="71"/>
      <c r="K37" s="203" t="s">
        <v>73</v>
      </c>
      <c r="L37" s="207"/>
    </row>
    <row r="38" spans="2:14" ht="16.5" customHeight="1" x14ac:dyDescent="0.3">
      <c r="B38" s="93"/>
      <c r="C38" s="94"/>
      <c r="D38" s="94"/>
      <c r="E38" s="94"/>
      <c r="F38" s="71"/>
      <c r="G38" s="94"/>
      <c r="H38" s="94"/>
      <c r="I38" s="94"/>
      <c r="J38" s="94"/>
      <c r="K38" s="203" t="s">
        <v>74</v>
      </c>
      <c r="L38" s="207"/>
    </row>
    <row r="39" spans="2:14" ht="16.5" customHeight="1" x14ac:dyDescent="0.3">
      <c r="B39" s="93"/>
      <c r="C39" s="114" t="s">
        <v>20</v>
      </c>
      <c r="D39" s="114"/>
      <c r="E39" s="114"/>
      <c r="F39" s="114"/>
      <c r="G39" s="114"/>
      <c r="H39" s="111"/>
      <c r="I39" s="111"/>
      <c r="J39" s="111"/>
      <c r="K39" s="202" t="s">
        <v>0</v>
      </c>
      <c r="L39" s="204"/>
    </row>
    <row r="40" spans="2:14" ht="69.75" customHeight="1" x14ac:dyDescent="0.3">
      <c r="B40" s="93"/>
      <c r="C40" s="203" t="s">
        <v>70</v>
      </c>
      <c r="D40" s="203"/>
      <c r="E40" s="203"/>
      <c r="F40" s="91" t="s">
        <v>72</v>
      </c>
      <c r="G40" s="91" t="s">
        <v>79</v>
      </c>
      <c r="H40" s="91" t="s">
        <v>77</v>
      </c>
      <c r="I40" s="203" t="s">
        <v>75</v>
      </c>
      <c r="J40" s="203"/>
      <c r="K40" s="205">
        <v>5</v>
      </c>
      <c r="L40" s="206"/>
    </row>
    <row r="41" spans="2:14" ht="69.75" customHeight="1" x14ac:dyDescent="0.25">
      <c r="B41" s="93"/>
      <c r="C41" s="203" t="s">
        <v>71</v>
      </c>
      <c r="D41" s="203"/>
      <c r="E41" s="203"/>
      <c r="F41" s="91" t="s">
        <v>81</v>
      </c>
      <c r="G41" s="91" t="s">
        <v>80</v>
      </c>
      <c r="H41" s="91" t="s">
        <v>78</v>
      </c>
      <c r="I41" s="203" t="s">
        <v>76</v>
      </c>
      <c r="J41" s="203"/>
      <c r="K41" s="200">
        <v>6</v>
      </c>
      <c r="L41" s="211"/>
    </row>
    <row r="42" spans="2:14" x14ac:dyDescent="0.3">
      <c r="B42" s="70"/>
      <c r="C42" s="202" t="s">
        <v>21</v>
      </c>
      <c r="D42" s="202"/>
      <c r="E42" s="202" t="s">
        <v>12</v>
      </c>
      <c r="F42" s="95" t="s">
        <v>15</v>
      </c>
      <c r="G42" s="95" t="s">
        <v>16</v>
      </c>
      <c r="H42" s="96" t="s">
        <v>1</v>
      </c>
      <c r="I42" s="210" t="s">
        <v>17</v>
      </c>
      <c r="J42" s="210"/>
      <c r="K42" s="212">
        <v>7</v>
      </c>
      <c r="L42" s="213"/>
    </row>
    <row r="43" spans="2:14" x14ac:dyDescent="0.3">
      <c r="B43" s="70"/>
      <c r="C43" s="202"/>
      <c r="D43" s="202"/>
      <c r="E43" s="202"/>
      <c r="F43" s="97">
        <v>1</v>
      </c>
      <c r="G43" s="97">
        <v>2</v>
      </c>
      <c r="H43" s="97">
        <v>3</v>
      </c>
      <c r="I43" s="205">
        <v>4</v>
      </c>
      <c r="J43" s="205"/>
      <c r="K43" s="198">
        <v>8</v>
      </c>
      <c r="L43" s="199"/>
    </row>
    <row r="44" spans="2:14" ht="19.5" customHeight="1" x14ac:dyDescent="0.3">
      <c r="B44" s="70"/>
      <c r="C44" s="203" t="s">
        <v>7</v>
      </c>
      <c r="D44" s="203"/>
      <c r="E44" s="98">
        <v>1</v>
      </c>
      <c r="F44" s="99">
        <v>2</v>
      </c>
      <c r="G44" s="99">
        <v>3</v>
      </c>
      <c r="H44" s="99">
        <v>4</v>
      </c>
      <c r="I44" s="214">
        <v>5</v>
      </c>
      <c r="J44" s="214"/>
      <c r="K44" s="198">
        <v>9</v>
      </c>
      <c r="L44" s="199"/>
    </row>
    <row r="45" spans="2:14" ht="21.75" customHeight="1" x14ac:dyDescent="0.3">
      <c r="B45" s="70"/>
      <c r="C45" s="203" t="s">
        <v>8</v>
      </c>
      <c r="D45" s="203"/>
      <c r="E45" s="98">
        <v>2</v>
      </c>
      <c r="F45" s="99">
        <v>3</v>
      </c>
      <c r="G45" s="99">
        <v>4</v>
      </c>
      <c r="H45" s="100">
        <v>5</v>
      </c>
      <c r="I45" s="200">
        <v>6</v>
      </c>
      <c r="J45" s="200"/>
      <c r="K45" s="198">
        <v>10</v>
      </c>
      <c r="L45" s="199"/>
    </row>
    <row r="46" spans="2:14" ht="26.25" customHeight="1" x14ac:dyDescent="0.3">
      <c r="B46" s="70"/>
      <c r="C46" s="203" t="s">
        <v>9</v>
      </c>
      <c r="D46" s="203"/>
      <c r="E46" s="98">
        <v>3</v>
      </c>
      <c r="F46" s="99">
        <v>4</v>
      </c>
      <c r="G46" s="100">
        <v>5</v>
      </c>
      <c r="H46" s="101">
        <v>6</v>
      </c>
      <c r="I46" s="200">
        <v>7</v>
      </c>
      <c r="J46" s="200"/>
      <c r="K46" s="71"/>
      <c r="L46" s="72"/>
    </row>
    <row r="47" spans="2:14" ht="21" customHeight="1" x14ac:dyDescent="0.3">
      <c r="B47" s="70"/>
      <c r="C47" s="203" t="s">
        <v>10</v>
      </c>
      <c r="D47" s="203"/>
      <c r="E47" s="98">
        <v>4</v>
      </c>
      <c r="F47" s="100">
        <v>5</v>
      </c>
      <c r="G47" s="101">
        <v>6</v>
      </c>
      <c r="H47" s="101">
        <v>7</v>
      </c>
      <c r="I47" s="198">
        <v>8</v>
      </c>
      <c r="J47" s="198"/>
      <c r="K47" s="71"/>
      <c r="L47" s="72"/>
    </row>
    <row r="48" spans="2:14" ht="27" customHeight="1" x14ac:dyDescent="0.3">
      <c r="B48" s="70"/>
      <c r="C48" s="203" t="s">
        <v>11</v>
      </c>
      <c r="D48" s="203"/>
      <c r="E48" s="98">
        <v>5</v>
      </c>
      <c r="F48" s="101">
        <v>6</v>
      </c>
      <c r="G48" s="101">
        <v>7</v>
      </c>
      <c r="H48" s="102">
        <v>8</v>
      </c>
      <c r="I48" s="198">
        <v>9</v>
      </c>
      <c r="J48" s="198"/>
      <c r="K48" s="71"/>
      <c r="L48" s="72"/>
    </row>
    <row r="49" spans="2:12" x14ac:dyDescent="0.3">
      <c r="B49" s="70"/>
      <c r="C49" s="71"/>
      <c r="D49" s="71"/>
      <c r="E49" s="71"/>
      <c r="F49" s="71"/>
      <c r="G49" s="71"/>
      <c r="H49" s="71"/>
      <c r="I49" s="71"/>
      <c r="J49" s="71"/>
      <c r="K49" s="71"/>
      <c r="L49" s="72"/>
    </row>
    <row r="50" spans="2:12" ht="19.5" customHeight="1" x14ac:dyDescent="0.3">
      <c r="B50" s="70"/>
      <c r="C50" s="71"/>
      <c r="D50" s="71"/>
      <c r="E50" s="71"/>
      <c r="F50" s="71"/>
      <c r="G50" s="209" t="s">
        <v>14</v>
      </c>
      <c r="H50" s="209"/>
      <c r="I50" s="71"/>
      <c r="J50" s="71"/>
      <c r="K50" s="71"/>
      <c r="L50" s="72"/>
    </row>
    <row r="51" spans="2:12" ht="18" customHeight="1" x14ac:dyDescent="0.3">
      <c r="B51" s="70"/>
      <c r="C51" s="71"/>
      <c r="D51" s="71"/>
      <c r="E51" s="71"/>
      <c r="F51" s="71"/>
      <c r="G51" s="95" t="s">
        <v>20</v>
      </c>
      <c r="H51" s="103" t="s">
        <v>21</v>
      </c>
      <c r="I51" s="71"/>
      <c r="J51" s="71"/>
      <c r="K51" s="71"/>
      <c r="L51" s="72"/>
    </row>
    <row r="52" spans="2:12" ht="18" customHeight="1" x14ac:dyDescent="0.3">
      <c r="B52" s="70"/>
      <c r="C52" s="71"/>
      <c r="D52" s="71"/>
      <c r="E52" s="71"/>
      <c r="F52" s="71"/>
      <c r="G52" s="102" t="s">
        <v>22</v>
      </c>
      <c r="H52" s="104" t="s">
        <v>23</v>
      </c>
      <c r="I52" s="71"/>
      <c r="J52" s="71"/>
      <c r="K52" s="71"/>
      <c r="L52" s="72"/>
    </row>
    <row r="53" spans="2:12" ht="18" customHeight="1" thickBot="1" x14ac:dyDescent="0.35">
      <c r="B53" s="70"/>
      <c r="C53" s="71"/>
      <c r="D53" s="71"/>
      <c r="E53" s="71"/>
      <c r="F53" s="71"/>
      <c r="G53" s="101" t="s">
        <v>24</v>
      </c>
      <c r="H53" s="104" t="s">
        <v>25</v>
      </c>
      <c r="I53" s="71"/>
      <c r="J53" s="71"/>
      <c r="K53" s="74"/>
      <c r="L53" s="75"/>
    </row>
    <row r="54" spans="2:12" ht="18" customHeight="1" x14ac:dyDescent="0.3">
      <c r="B54" s="70"/>
      <c r="C54" s="71"/>
      <c r="D54" s="71"/>
      <c r="E54" s="71"/>
      <c r="F54" s="71"/>
      <c r="G54" s="100">
        <v>5</v>
      </c>
      <c r="H54" s="104" t="s">
        <v>26</v>
      </c>
      <c r="I54" s="71"/>
      <c r="J54" s="71"/>
    </row>
    <row r="55" spans="2:12" ht="18" customHeight="1" x14ac:dyDescent="0.3">
      <c r="B55" s="70"/>
      <c r="C55" s="71"/>
      <c r="D55" s="71"/>
      <c r="E55" s="71"/>
      <c r="F55" s="71"/>
      <c r="G55" s="99" t="s">
        <v>27</v>
      </c>
      <c r="H55" s="104" t="s">
        <v>28</v>
      </c>
      <c r="I55" s="71"/>
      <c r="J55" s="71"/>
    </row>
    <row r="56" spans="2:12" ht="13.5" thickBot="1" x14ac:dyDescent="0.35">
      <c r="B56" s="73"/>
      <c r="C56" s="74"/>
      <c r="D56" s="74"/>
      <c r="E56" s="74"/>
      <c r="F56" s="74"/>
      <c r="G56" s="74"/>
      <c r="H56" s="74"/>
      <c r="I56" s="74"/>
      <c r="J56" s="74"/>
    </row>
    <row r="60" spans="2:12" hidden="1" x14ac:dyDescent="0.3">
      <c r="B60" s="7" t="s">
        <v>82</v>
      </c>
    </row>
    <row r="61" spans="2:12" hidden="1" x14ac:dyDescent="0.3">
      <c r="B61" s="7" t="s">
        <v>83</v>
      </c>
    </row>
  </sheetData>
  <mergeCells count="60">
    <mergeCell ref="I44:J44"/>
    <mergeCell ref="C37:D37"/>
    <mergeCell ref="C40:E40"/>
    <mergeCell ref="E42:E43"/>
    <mergeCell ref="G50:H50"/>
    <mergeCell ref="C45:D45"/>
    <mergeCell ref="K37:L37"/>
    <mergeCell ref="C48:D48"/>
    <mergeCell ref="C47:D47"/>
    <mergeCell ref="I48:J48"/>
    <mergeCell ref="I42:J42"/>
    <mergeCell ref="I40:J40"/>
    <mergeCell ref="I41:J41"/>
    <mergeCell ref="K41:L41"/>
    <mergeCell ref="K42:L42"/>
    <mergeCell ref="K43:L43"/>
    <mergeCell ref="C46:D46"/>
    <mergeCell ref="C42:D43"/>
    <mergeCell ref="I43:J43"/>
    <mergeCell ref="I45:J45"/>
    <mergeCell ref="K44:L44"/>
    <mergeCell ref="K45:L45"/>
    <mergeCell ref="I47:J47"/>
    <mergeCell ref="I46:J46"/>
    <mergeCell ref="B32:B37"/>
    <mergeCell ref="C32:D32"/>
    <mergeCell ref="C33:D33"/>
    <mergeCell ref="K39:L39"/>
    <mergeCell ref="K40:L40"/>
    <mergeCell ref="K38:L38"/>
    <mergeCell ref="C34:D34"/>
    <mergeCell ref="C35:D35"/>
    <mergeCell ref="C36:D36"/>
    <mergeCell ref="G32:G37"/>
    <mergeCell ref="C41:E41"/>
    <mergeCell ref="C44:D44"/>
    <mergeCell ref="C31:E31"/>
    <mergeCell ref="H15:L15"/>
    <mergeCell ref="B15:G15"/>
    <mergeCell ref="C25:G25"/>
    <mergeCell ref="C26:G26"/>
    <mergeCell ref="C16:G16"/>
    <mergeCell ref="C18:G18"/>
    <mergeCell ref="C19:G19"/>
    <mergeCell ref="C20:G20"/>
    <mergeCell ref="C21:G21"/>
    <mergeCell ref="C17:G17"/>
    <mergeCell ref="C22:G22"/>
    <mergeCell ref="C27:G27"/>
    <mergeCell ref="C28:G28"/>
    <mergeCell ref="C29:G29"/>
    <mergeCell ref="H31:I31"/>
    <mergeCell ref="C23:G23"/>
    <mergeCell ref="C24:G24"/>
    <mergeCell ref="B6:L6"/>
    <mergeCell ref="B2:B4"/>
    <mergeCell ref="B12:L12"/>
    <mergeCell ref="B7:L7"/>
    <mergeCell ref="C2:J4"/>
    <mergeCell ref="K2:L4"/>
  </mergeCells>
  <phoneticPr fontId="1" type="noConversion"/>
  <conditionalFormatting sqref="J17:K29">
    <cfRule type="expression" dxfId="19" priority="1" stopIfTrue="1">
      <formula>"""bajo"""</formula>
    </cfRule>
  </conditionalFormatting>
  <conditionalFormatting sqref="L17:L29">
    <cfRule type="cellIs" dxfId="18" priority="2" stopIfTrue="1" operator="equal">
      <formula>"EXTREMO"</formula>
    </cfRule>
    <cfRule type="cellIs" dxfId="17" priority="3" stopIfTrue="1" operator="equal">
      <formula>"ALTO"</formula>
    </cfRule>
    <cfRule type="cellIs" dxfId="16" priority="4" stopIfTrue="1" operator="equal">
      <formula>"MEDIO"</formula>
    </cfRule>
    <cfRule type="cellIs" dxfId="15" priority="5" stopIfTrue="1" operator="equal">
      <formula>"BAJO"</formula>
    </cfRule>
  </conditionalFormatting>
  <dataValidations count="17">
    <dataValidation type="list" allowBlank="1" showInputMessage="1" showErrorMessage="1" sqref="H15" xr:uid="{00000000-0002-0000-0200-000002000000}">
      <formula1>$B$60:$B$61</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I17:I29" xr:uid="{00000000-0002-0000-0200-000000000000}">
      <formula1>$E$33:$E$37</formula1>
    </dataValidation>
    <dataValidation type="list" allowBlank="1" showInputMessage="1" showErrorMessage="1" sqref="J17:J29" xr:uid="{00000000-0002-0000-0200-000001000000}">
      <formula1>$I$33:$I$37</formula1>
    </dataValidation>
    <dataValidation type="list" allowBlank="1" showInputMessage="1" showErrorMessage="1" sqref="B17:B29"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8"/>
  <sheetViews>
    <sheetView showGridLines="0" topLeftCell="C24" zoomScale="90" zoomScaleNormal="90" zoomScalePageLayoutView="70" workbookViewId="0">
      <selection activeCell="G46" sqref="G46:H46"/>
    </sheetView>
  </sheetViews>
  <sheetFormatPr baseColWidth="10" defaultRowHeight="12.5" x14ac:dyDescent="0.25"/>
  <cols>
    <col min="1" max="1" width="2.90625" customWidth="1"/>
    <col min="2" max="2" width="41.6328125" customWidth="1"/>
    <col min="3" max="3" width="15.90625" customWidth="1"/>
    <col min="4" max="4" width="13.08984375" customWidth="1"/>
    <col min="5" max="5" width="16.453125" customWidth="1"/>
    <col min="6" max="6" width="14.90625" customWidth="1"/>
    <col min="7" max="7" width="17.453125" customWidth="1"/>
    <col min="8" max="8" width="80.453125" customWidth="1"/>
    <col min="9" max="9" width="15.90625" customWidth="1"/>
    <col min="10" max="10" width="9.453125" customWidth="1"/>
    <col min="11" max="17" width="14" customWidth="1"/>
    <col min="18" max="18" width="20.90625" style="4" customWidth="1"/>
  </cols>
  <sheetData>
    <row r="2" spans="2:26" ht="48.75" customHeight="1" x14ac:dyDescent="0.25">
      <c r="B2" s="123"/>
      <c r="C2" s="136" t="s">
        <v>95</v>
      </c>
      <c r="D2" s="137"/>
      <c r="E2" s="137"/>
      <c r="F2" s="137"/>
      <c r="G2" s="137"/>
      <c r="H2" s="137"/>
      <c r="I2" s="137"/>
      <c r="J2" s="137"/>
      <c r="K2" s="137"/>
      <c r="L2" s="137"/>
      <c r="M2" s="137"/>
      <c r="N2" s="137"/>
      <c r="O2" s="137"/>
      <c r="P2" s="138"/>
      <c r="Q2" s="183" t="s">
        <v>107</v>
      </c>
      <c r="R2" s="184"/>
    </row>
    <row r="3" spans="2:26" ht="30" customHeight="1" x14ac:dyDescent="0.25">
      <c r="B3" s="123"/>
      <c r="C3" s="139"/>
      <c r="D3" s="140"/>
      <c r="E3" s="140"/>
      <c r="F3" s="140"/>
      <c r="G3" s="140"/>
      <c r="H3" s="140"/>
      <c r="I3" s="140"/>
      <c r="J3" s="140"/>
      <c r="K3" s="140"/>
      <c r="L3" s="140"/>
      <c r="M3" s="140"/>
      <c r="N3" s="140"/>
      <c r="O3" s="140"/>
      <c r="P3" s="141"/>
      <c r="Q3" s="185"/>
      <c r="R3" s="186"/>
    </row>
    <row r="4" spans="2:26" ht="39.75" customHeight="1" x14ac:dyDescent="0.25">
      <c r="B4" s="123"/>
      <c r="C4" s="142"/>
      <c r="D4" s="143"/>
      <c r="E4" s="143"/>
      <c r="F4" s="143"/>
      <c r="G4" s="143"/>
      <c r="H4" s="143"/>
      <c r="I4" s="143"/>
      <c r="J4" s="143"/>
      <c r="K4" s="143"/>
      <c r="L4" s="143"/>
      <c r="M4" s="143"/>
      <c r="N4" s="143"/>
      <c r="O4" s="143"/>
      <c r="P4" s="144"/>
      <c r="Q4" s="187"/>
      <c r="R4" s="188"/>
    </row>
    <row r="5" spans="2:26" ht="13" thickBot="1" x14ac:dyDescent="0.3"/>
    <row r="6" spans="2:26" ht="78.75" customHeight="1" thickBot="1" x14ac:dyDescent="0.3">
      <c r="B6" s="217" t="str">
        <f>+EVALUACION!B6</f>
        <v>Objeto Contractual: “CONTRATAR LOS SERVICIOS ESPECIALIZADOS DE UN CORREDOR DE SEGUROS PARA LA ASESORÍA, INTERMEDIACIÓN, ADMINISTRACIÓN Y SEGUIMIENTO DEL PROGRAMA DE SEGUROS DEL FONDO DE DESARROLLO LOCAL DE CIUDAD BOLIVAR, INCLUYENDO LA IDENTIFICACIÓN DE RIESGOS, FORMULACIÓN DEL PLAN DE SEGUROS, APOYO EN LA CONTRATACIÓN, PARA AMPARAR LOS BIENES INMUEBLES, MUEBLES Y DEMÁS INTERESES ASEGURABLES DE SU PROPIEDAD Y POR AQUELLOS POR LOS CUALES SEA O LLEGARE A SER LEGALMENTE RESPONSABLE.”</v>
      </c>
      <c r="C6" s="218"/>
      <c r="D6" s="218"/>
      <c r="E6" s="218"/>
      <c r="F6" s="218"/>
      <c r="G6" s="218"/>
      <c r="H6" s="218"/>
      <c r="I6" s="218"/>
      <c r="J6" s="218"/>
      <c r="K6" s="218"/>
      <c r="L6" s="218"/>
      <c r="M6" s="218"/>
      <c r="N6" s="218"/>
      <c r="O6" s="218"/>
      <c r="P6" s="218"/>
      <c r="Q6" s="218"/>
      <c r="R6" s="219"/>
      <c r="S6" s="1"/>
      <c r="T6" s="1"/>
      <c r="U6" s="1"/>
      <c r="V6" s="1"/>
      <c r="W6" s="1"/>
      <c r="X6" s="1"/>
      <c r="Y6" s="1"/>
      <c r="Z6" s="1"/>
    </row>
    <row r="7" spans="2:26" ht="24.75" customHeight="1" x14ac:dyDescent="0.25">
      <c r="B7" s="220" t="s">
        <v>68</v>
      </c>
      <c r="C7" s="221"/>
      <c r="D7" s="221"/>
      <c r="E7" s="221"/>
      <c r="F7" s="221"/>
      <c r="G7" s="221"/>
      <c r="H7" s="221"/>
      <c r="I7" s="221"/>
      <c r="J7" s="221"/>
      <c r="K7" s="221"/>
      <c r="L7" s="221"/>
      <c r="M7" s="221"/>
      <c r="N7" s="221"/>
      <c r="O7" s="221"/>
      <c r="P7" s="221"/>
      <c r="Q7" s="221"/>
      <c r="R7" s="222"/>
    </row>
    <row r="8" spans="2:26" ht="15.5" x14ac:dyDescent="0.35">
      <c r="B8" s="227" t="s">
        <v>69</v>
      </c>
      <c r="C8" s="228"/>
      <c r="D8" s="228"/>
      <c r="E8" s="228"/>
      <c r="F8" s="228"/>
      <c r="G8" s="228"/>
      <c r="H8" s="228"/>
      <c r="I8" s="228"/>
      <c r="J8" s="228"/>
      <c r="K8" s="228"/>
      <c r="L8" s="228"/>
      <c r="M8" s="228"/>
      <c r="N8" s="228"/>
      <c r="O8" s="228"/>
      <c r="P8" s="228"/>
      <c r="Q8" s="228"/>
      <c r="R8" s="228"/>
    </row>
    <row r="9" spans="2:26" ht="34.5" customHeight="1" x14ac:dyDescent="0.25">
      <c r="B9" s="225" t="s">
        <v>101</v>
      </c>
      <c r="C9" s="226"/>
      <c r="D9" s="226"/>
      <c r="E9" s="226"/>
      <c r="F9" s="226"/>
      <c r="G9" s="226"/>
      <c r="H9" s="226"/>
      <c r="I9" s="226"/>
      <c r="J9" s="226"/>
      <c r="K9" s="226"/>
      <c r="L9" s="226"/>
      <c r="M9" s="226"/>
      <c r="N9" s="226"/>
      <c r="O9" s="226"/>
      <c r="P9" s="226"/>
      <c r="Q9" s="226"/>
      <c r="R9" s="226"/>
    </row>
    <row r="10" spans="2:26" ht="15.5" x14ac:dyDescent="0.35">
      <c r="B10" s="227" t="s">
        <v>104</v>
      </c>
      <c r="C10" s="228"/>
      <c r="D10" s="228"/>
      <c r="E10" s="228"/>
      <c r="F10" s="228"/>
      <c r="G10" s="228"/>
      <c r="H10" s="228"/>
      <c r="I10" s="228"/>
      <c r="J10" s="228"/>
      <c r="K10" s="228"/>
      <c r="L10" s="228"/>
      <c r="M10" s="228"/>
      <c r="N10" s="228"/>
      <c r="O10" s="228"/>
      <c r="P10" s="228"/>
      <c r="Q10" s="228"/>
      <c r="R10" s="228"/>
    </row>
    <row r="11" spans="2:26" ht="13" x14ac:dyDescent="0.3">
      <c r="B11" s="70"/>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05" t="s">
        <v>50</v>
      </c>
      <c r="C15" s="224" t="s">
        <v>55</v>
      </c>
      <c r="D15" s="224"/>
      <c r="E15" s="224"/>
      <c r="F15" s="224"/>
      <c r="G15" s="196" t="s">
        <v>60</v>
      </c>
      <c r="H15" s="196"/>
      <c r="I15" s="77" t="s">
        <v>5</v>
      </c>
      <c r="J15" s="77" t="s">
        <v>3</v>
      </c>
      <c r="K15" s="77" t="s">
        <v>61</v>
      </c>
      <c r="L15" s="77" t="s">
        <v>58</v>
      </c>
      <c r="M15" s="77" t="s">
        <v>62</v>
      </c>
      <c r="N15" s="77" t="s">
        <v>63</v>
      </c>
      <c r="O15" s="77" t="s">
        <v>64</v>
      </c>
      <c r="P15" s="77" t="s">
        <v>65</v>
      </c>
      <c r="Q15" s="77" t="s">
        <v>91</v>
      </c>
      <c r="R15" s="11" t="s">
        <v>67</v>
      </c>
    </row>
    <row r="16" spans="2:26" s="27" customFormat="1" ht="88.25" customHeight="1" thickBot="1" x14ac:dyDescent="0.3">
      <c r="B16" s="106" t="str">
        <f>+EVALUACION!B17</f>
        <v>PLANEACIÓN</v>
      </c>
      <c r="C16" s="223" t="str">
        <f>+EVALUACION!C17</f>
        <v>Inadecuada escogencia de la modalidad de contratación</v>
      </c>
      <c r="D16" s="223"/>
      <c r="E16" s="223"/>
      <c r="F16" s="223"/>
      <c r="G16" s="216" t="s">
        <v>125</v>
      </c>
      <c r="H16" s="216"/>
      <c r="I16" s="107">
        <f>+EVALUACION!I17</f>
        <v>1</v>
      </c>
      <c r="J16" s="107">
        <f>+EVALUACION!J17</f>
        <v>2</v>
      </c>
      <c r="K16" s="107">
        <f>+I16+J16</f>
        <v>3</v>
      </c>
      <c r="L16" s="107" t="str">
        <f>IF(K16&lt;=4,"BAJO",IF(K16=5,"MEDIO",IF(K16=6,"ALTO",IF(K16=7,"ALTO","EXTREMO"))))</f>
        <v>BAJO</v>
      </c>
      <c r="M16" s="107" t="s">
        <v>135</v>
      </c>
      <c r="N16" s="108" t="s">
        <v>136</v>
      </c>
      <c r="O16" s="108" t="s">
        <v>137</v>
      </c>
      <c r="P16" s="108" t="s">
        <v>138</v>
      </c>
      <c r="Q16" s="108" t="s">
        <v>139</v>
      </c>
      <c r="R16" s="36" t="s">
        <v>140</v>
      </c>
    </row>
    <row r="17" spans="2:18" s="27" customFormat="1" ht="88.25" customHeight="1" thickBot="1" x14ac:dyDescent="0.3">
      <c r="B17" s="109" t="str">
        <f>+EVALUACION!B18</f>
        <v>PLANEACIÓN</v>
      </c>
      <c r="C17" s="215" t="str">
        <f>+EVALUACION!C18</f>
        <v>Inadecuado análisis  económico estimativo del valor del contrato</v>
      </c>
      <c r="D17" s="215"/>
      <c r="E17" s="215"/>
      <c r="F17" s="215"/>
      <c r="G17" s="216" t="s">
        <v>126</v>
      </c>
      <c r="H17" s="216"/>
      <c r="I17" s="113">
        <f>+EVALUACION!I18</f>
        <v>2</v>
      </c>
      <c r="J17" s="81">
        <f>+EVALUACION!J18</f>
        <v>2</v>
      </c>
      <c r="K17" s="81">
        <f>+I17+J17</f>
        <v>4</v>
      </c>
      <c r="L17" s="81" t="str">
        <f>IF(K17&lt;=4,"BAJO",IF(K17=5,"MEDIO",IF(K17=6,"ALTO",IF(K17=7,"ALTO","EXTREMO"))))</f>
        <v>BAJO</v>
      </c>
      <c r="M17" s="81" t="s">
        <v>135</v>
      </c>
      <c r="N17" s="108" t="s">
        <v>136</v>
      </c>
      <c r="O17" s="108" t="s">
        <v>137</v>
      </c>
      <c r="P17" s="108" t="s">
        <v>141</v>
      </c>
      <c r="Q17" s="110" t="s">
        <v>142</v>
      </c>
      <c r="R17" s="37" t="s">
        <v>141</v>
      </c>
    </row>
    <row r="18" spans="2:18" s="27" customFormat="1" ht="88.25" customHeight="1" thickBot="1" x14ac:dyDescent="0.3">
      <c r="B18" s="109" t="str">
        <f>+EVALUACION!B19</f>
        <v>PLANEACIÓN</v>
      </c>
      <c r="C18" s="215" t="str">
        <f>+EVALUACION!C19</f>
        <v xml:space="preserve">Inadecuada  descripción del bien o servicio requerido </v>
      </c>
      <c r="D18" s="215"/>
      <c r="E18" s="215"/>
      <c r="F18" s="215"/>
      <c r="G18" s="216" t="s">
        <v>127</v>
      </c>
      <c r="H18" s="216"/>
      <c r="I18" s="81">
        <f>+EVALUACION!I19</f>
        <v>1</v>
      </c>
      <c r="J18" s="81">
        <f>+EVALUACION!J19</f>
        <v>4</v>
      </c>
      <c r="K18" s="81">
        <f t="shared" ref="K18:K28" si="0">+I18+J18</f>
        <v>5</v>
      </c>
      <c r="L18" s="81" t="str">
        <f t="shared" ref="L18:L28" si="1">IF(K18&lt;=4,"BAJO",IF(K18=5,"MEDIO",IF(K18=6,"ALTO",IF(K18=7,"ALTO","EXTREMO"))))</f>
        <v>MEDIO</v>
      </c>
      <c r="M18" s="81" t="s">
        <v>143</v>
      </c>
      <c r="N18" s="110" t="s">
        <v>144</v>
      </c>
      <c r="O18" s="108" t="s">
        <v>145</v>
      </c>
      <c r="P18" s="108" t="s">
        <v>146</v>
      </c>
      <c r="Q18" s="110" t="s">
        <v>147</v>
      </c>
      <c r="R18" s="37" t="s">
        <v>141</v>
      </c>
    </row>
    <row r="19" spans="2:18" s="27" customFormat="1" ht="88.25" customHeight="1" thickBot="1" x14ac:dyDescent="0.3">
      <c r="B19" s="109" t="str">
        <f>+EVALUACION!B20</f>
        <v>SELECCIÓN</v>
      </c>
      <c r="C19" s="215" t="str">
        <f>+EVALUACION!C20</f>
        <v>Inadecuado manejo administrativo del proceso contractual</v>
      </c>
      <c r="D19" s="215"/>
      <c r="E19" s="215"/>
      <c r="F19" s="215"/>
      <c r="G19" s="216" t="s">
        <v>128</v>
      </c>
      <c r="H19" s="216"/>
      <c r="I19" s="81">
        <f>+EVALUACION!I20</f>
        <v>1</v>
      </c>
      <c r="J19" s="81">
        <f>+EVALUACION!J20</f>
        <v>4</v>
      </c>
      <c r="K19" s="81">
        <f t="shared" si="0"/>
        <v>5</v>
      </c>
      <c r="L19" s="81" t="str">
        <f t="shared" si="1"/>
        <v>MEDIO</v>
      </c>
      <c r="M19" s="81" t="s">
        <v>143</v>
      </c>
      <c r="N19" s="110" t="s">
        <v>148</v>
      </c>
      <c r="O19" s="110" t="s">
        <v>149</v>
      </c>
      <c r="P19" s="110" t="s">
        <v>150</v>
      </c>
      <c r="Q19" s="108" t="s">
        <v>139</v>
      </c>
      <c r="R19" s="110" t="s">
        <v>149</v>
      </c>
    </row>
    <row r="20" spans="2:18" s="27" customFormat="1" ht="88.25" customHeight="1" thickBot="1" x14ac:dyDescent="0.3">
      <c r="B20" s="109" t="str">
        <f>+EVALUACION!B21</f>
        <v>SELECCIÓN</v>
      </c>
      <c r="C20" s="215" t="str">
        <f>+EVALUACION!C21</f>
        <v>Contestación inoportuna a todas las observaciones formuladas a los documentos de la contratación</v>
      </c>
      <c r="D20" s="215"/>
      <c r="E20" s="215"/>
      <c r="F20" s="215"/>
      <c r="G20" s="216" t="s">
        <v>129</v>
      </c>
      <c r="H20" s="216"/>
      <c r="I20" s="81">
        <f>+EVALUACION!I21</f>
        <v>2</v>
      </c>
      <c r="J20" s="81">
        <f>+EVALUACION!J21</f>
        <v>1</v>
      </c>
      <c r="K20" s="81">
        <f t="shared" si="0"/>
        <v>3</v>
      </c>
      <c r="L20" s="81" t="str">
        <f t="shared" si="1"/>
        <v>BAJO</v>
      </c>
      <c r="M20" s="81" t="s">
        <v>143</v>
      </c>
      <c r="N20" s="110" t="s">
        <v>151</v>
      </c>
      <c r="O20" s="110" t="s">
        <v>155</v>
      </c>
      <c r="P20" s="110" t="s">
        <v>152</v>
      </c>
      <c r="Q20" s="110" t="s">
        <v>153</v>
      </c>
      <c r="R20" s="110" t="s">
        <v>158</v>
      </c>
    </row>
    <row r="21" spans="2:18" s="27" customFormat="1" ht="88.25" customHeight="1" thickBot="1" x14ac:dyDescent="0.3">
      <c r="B21" s="109" t="str">
        <f>+EVALUACION!B22</f>
        <v>SELECCIÓN</v>
      </c>
      <c r="C21" s="215" t="str">
        <f>+EVALUACION!C22</f>
        <v>Selección de ofertas con precios  artificialmente bajos.</v>
      </c>
      <c r="D21" s="215"/>
      <c r="E21" s="215"/>
      <c r="F21" s="215"/>
      <c r="G21" s="216" t="s">
        <v>130</v>
      </c>
      <c r="H21" s="216"/>
      <c r="I21" s="81">
        <f>+EVALUACION!I22</f>
        <v>2</v>
      </c>
      <c r="J21" s="81">
        <f>+EVALUACION!J22</f>
        <v>3</v>
      </c>
      <c r="K21" s="81">
        <f t="shared" si="0"/>
        <v>5</v>
      </c>
      <c r="L21" s="81" t="str">
        <f t="shared" si="1"/>
        <v>MEDIO</v>
      </c>
      <c r="M21" s="81" t="s">
        <v>135</v>
      </c>
      <c r="N21" s="110" t="s">
        <v>154</v>
      </c>
      <c r="O21" s="110" t="s">
        <v>156</v>
      </c>
      <c r="P21" s="110" t="s">
        <v>157</v>
      </c>
      <c r="Q21" s="110" t="s">
        <v>153</v>
      </c>
      <c r="R21" s="110" t="s">
        <v>159</v>
      </c>
    </row>
    <row r="22" spans="2:18" s="27" customFormat="1" ht="88.25" customHeight="1" thickBot="1" x14ac:dyDescent="0.3">
      <c r="B22" s="109" t="str">
        <f>+EVALUACION!B23</f>
        <v>CONTRATACIÓN</v>
      </c>
      <c r="C22" s="215" t="str">
        <f>+EVALUACION!C23</f>
        <v xml:space="preserve">Riesgo de que no se firme el contrato. </v>
      </c>
      <c r="D22" s="215"/>
      <c r="E22" s="215"/>
      <c r="F22" s="215"/>
      <c r="G22" s="216" t="s">
        <v>132</v>
      </c>
      <c r="H22" s="216"/>
      <c r="I22" s="81">
        <f>+EVALUACION!I23</f>
        <v>1</v>
      </c>
      <c r="J22" s="81">
        <f>+EVALUACION!J23</f>
        <v>1</v>
      </c>
      <c r="K22" s="81">
        <f t="shared" si="0"/>
        <v>2</v>
      </c>
      <c r="L22" s="81" t="str">
        <f t="shared" si="1"/>
        <v>BAJO</v>
      </c>
      <c r="M22" s="81" t="s">
        <v>143</v>
      </c>
      <c r="N22" s="110" t="s">
        <v>160</v>
      </c>
      <c r="O22" s="110" t="s">
        <v>161</v>
      </c>
      <c r="P22" s="110" t="s">
        <v>162</v>
      </c>
      <c r="Q22" s="110" t="s">
        <v>163</v>
      </c>
      <c r="R22" s="110" t="s">
        <v>161</v>
      </c>
    </row>
    <row r="23" spans="2:18" s="27" customFormat="1" ht="88.25" customHeight="1" thickBot="1" x14ac:dyDescent="0.3">
      <c r="B23" s="109" t="str">
        <f>+EVALUACION!B24</f>
        <v>CONTRATACIÓN</v>
      </c>
      <c r="C23" s="215" t="str">
        <f>+EVALUACION!C24</f>
        <v>Falta de constitución o constitución tardía de la garantía única. Aceptación de garantías que no se ajustan a lo contemplado en el contrato</v>
      </c>
      <c r="D23" s="215"/>
      <c r="E23" s="215"/>
      <c r="F23" s="215"/>
      <c r="G23" s="216" t="s">
        <v>131</v>
      </c>
      <c r="H23" s="216"/>
      <c r="I23" s="81">
        <f>+EVALUACION!I24</f>
        <v>2</v>
      </c>
      <c r="J23" s="81">
        <f>+EVALUACION!J24</f>
        <v>3</v>
      </c>
      <c r="K23" s="81">
        <f t="shared" si="0"/>
        <v>5</v>
      </c>
      <c r="L23" s="81" t="str">
        <f t="shared" si="1"/>
        <v>MEDIO</v>
      </c>
      <c r="M23" s="81" t="s">
        <v>143</v>
      </c>
      <c r="N23" s="110" t="s">
        <v>164</v>
      </c>
      <c r="O23" s="110" t="s">
        <v>165</v>
      </c>
      <c r="P23" s="110" t="s">
        <v>166</v>
      </c>
      <c r="Q23" s="110" t="s">
        <v>167</v>
      </c>
      <c r="R23" s="110" t="s">
        <v>165</v>
      </c>
    </row>
    <row r="24" spans="2:18" s="27" customFormat="1" ht="88.25" customHeight="1" thickBot="1" x14ac:dyDescent="0.3">
      <c r="B24" s="109" t="str">
        <f>+EVALUACION!B25</f>
        <v>CONTRATACIÓN</v>
      </c>
      <c r="C24" s="215" t="str">
        <f>+EVALUACION!C25</f>
        <v>Falta de solicitud o solicitud tardía del registro  presupuestal</v>
      </c>
      <c r="D24" s="215"/>
      <c r="E24" s="215"/>
      <c r="F24" s="215"/>
      <c r="G24" s="216" t="s">
        <v>133</v>
      </c>
      <c r="H24" s="216"/>
      <c r="I24" s="81">
        <f>+EVALUACION!I25</f>
        <v>1</v>
      </c>
      <c r="J24" s="81">
        <f>+EVALUACION!J25</f>
        <v>3</v>
      </c>
      <c r="K24" s="81">
        <f t="shared" si="0"/>
        <v>4</v>
      </c>
      <c r="L24" s="81" t="str">
        <f t="shared" si="1"/>
        <v>BAJO</v>
      </c>
      <c r="M24" s="81" t="s">
        <v>135</v>
      </c>
      <c r="N24" s="110" t="s">
        <v>164</v>
      </c>
      <c r="O24" s="110" t="s">
        <v>168</v>
      </c>
      <c r="P24" s="108" t="s">
        <v>169</v>
      </c>
      <c r="Q24" s="110" t="s">
        <v>170</v>
      </c>
      <c r="R24" s="110" t="s">
        <v>171</v>
      </c>
    </row>
    <row r="25" spans="2:18" s="27" customFormat="1" ht="88.25" customHeight="1" thickBot="1" x14ac:dyDescent="0.3">
      <c r="B25" s="109" t="str">
        <f>+EVALUACION!B26</f>
        <v>EJECUCIÓN</v>
      </c>
      <c r="C25" s="215" t="str">
        <f>+EVALUACION!C26</f>
        <v xml:space="preserve">Cancelación de pedidos de aseguradoras o no oferta de polizas </v>
      </c>
      <c r="D25" s="215"/>
      <c r="E25" s="215"/>
      <c r="F25" s="215"/>
      <c r="G25" s="216" t="s">
        <v>200</v>
      </c>
      <c r="H25" s="216"/>
      <c r="I25" s="81">
        <f>+EVALUACION!I26</f>
        <v>2</v>
      </c>
      <c r="J25" s="81">
        <f>+EVALUACION!J26</f>
        <v>3</v>
      </c>
      <c r="K25" s="81">
        <f t="shared" si="0"/>
        <v>5</v>
      </c>
      <c r="L25" s="81" t="str">
        <f t="shared" si="1"/>
        <v>MEDIO</v>
      </c>
      <c r="M25" s="81" t="s">
        <v>135</v>
      </c>
      <c r="N25" s="110" t="s">
        <v>172</v>
      </c>
      <c r="O25" s="110" t="s">
        <v>173</v>
      </c>
      <c r="P25" s="110" t="s">
        <v>174</v>
      </c>
      <c r="Q25" s="110" t="s">
        <v>175</v>
      </c>
      <c r="R25" s="37" t="s">
        <v>176</v>
      </c>
    </row>
    <row r="26" spans="2:18" s="27" customFormat="1" ht="88.25" customHeight="1" thickBot="1" x14ac:dyDescent="0.3">
      <c r="B26" s="109" t="str">
        <f>+EVALUACION!B27</f>
        <v>EJECUCIÓN</v>
      </c>
      <c r="C26" s="215" t="str">
        <f>+EVALUACION!C27</f>
        <v xml:space="preserve">Fallas de informacion en cantidades de elementos a asegurar </v>
      </c>
      <c r="D26" s="215"/>
      <c r="E26" s="215"/>
      <c r="F26" s="215"/>
      <c r="G26" s="216" t="s">
        <v>199</v>
      </c>
      <c r="H26" s="216"/>
      <c r="I26" s="81">
        <f>+EVALUACION!I27</f>
        <v>3</v>
      </c>
      <c r="J26" s="81">
        <f>+EVALUACION!J27</f>
        <v>2</v>
      </c>
      <c r="K26" s="81">
        <f t="shared" si="0"/>
        <v>5</v>
      </c>
      <c r="L26" s="81" t="str">
        <f t="shared" si="1"/>
        <v>MEDIO</v>
      </c>
      <c r="M26" s="81" t="s">
        <v>135</v>
      </c>
      <c r="N26" s="110" t="s">
        <v>172</v>
      </c>
      <c r="O26" s="110" t="s">
        <v>173</v>
      </c>
      <c r="P26" s="110" t="s">
        <v>174</v>
      </c>
      <c r="Q26" s="110" t="s">
        <v>175</v>
      </c>
      <c r="R26" s="37" t="s">
        <v>176</v>
      </c>
    </row>
    <row r="27" spans="2:18" s="27" customFormat="1" ht="88.25" customHeight="1" thickBot="1" x14ac:dyDescent="0.3">
      <c r="B27" s="109" t="str">
        <f>+EVALUACION!B28</f>
        <v>EJECUCIÓN</v>
      </c>
      <c r="C27" s="215" t="str">
        <f>+EVALUACION!C28</f>
        <v xml:space="preserve">Incumplimineto caracteristicas técnicas pactadas </v>
      </c>
      <c r="D27" s="215"/>
      <c r="E27" s="215"/>
      <c r="F27" s="215"/>
      <c r="G27" s="216" t="s">
        <v>134</v>
      </c>
      <c r="H27" s="216"/>
      <c r="I27" s="81">
        <f>+EVALUACION!I28</f>
        <v>2</v>
      </c>
      <c r="J27" s="81">
        <f>+EVALUACION!J28</f>
        <v>3</v>
      </c>
      <c r="K27" s="81">
        <f t="shared" si="0"/>
        <v>5</v>
      </c>
      <c r="L27" s="81" t="str">
        <f t="shared" si="1"/>
        <v>MEDIO</v>
      </c>
      <c r="M27" s="81" t="s">
        <v>143</v>
      </c>
      <c r="N27" s="110" t="s">
        <v>177</v>
      </c>
      <c r="O27" s="110" t="s">
        <v>178</v>
      </c>
      <c r="P27" s="110" t="s">
        <v>174</v>
      </c>
      <c r="Q27" s="110" t="s">
        <v>179</v>
      </c>
      <c r="R27" s="37" t="s">
        <v>180</v>
      </c>
    </row>
    <row r="28" spans="2:18" s="27" customFormat="1" ht="88.25" customHeight="1" x14ac:dyDescent="0.25">
      <c r="B28" s="109" t="str">
        <f>+EVALUACION!B29</f>
        <v>EJECUCIÓN</v>
      </c>
      <c r="C28" s="215" t="str">
        <f>+EVALUACION!C29</f>
        <v xml:space="preserve">No entrega de polizas en tiempos establecidos </v>
      </c>
      <c r="D28" s="215"/>
      <c r="E28" s="215"/>
      <c r="F28" s="215"/>
      <c r="G28" s="216" t="s">
        <v>198</v>
      </c>
      <c r="H28" s="216"/>
      <c r="I28" s="81">
        <f>+EVALUACION!I29</f>
        <v>4</v>
      </c>
      <c r="J28" s="81">
        <f>+EVALUACION!J29</f>
        <v>3</v>
      </c>
      <c r="K28" s="81">
        <f t="shared" si="0"/>
        <v>7</v>
      </c>
      <c r="L28" s="81" t="str">
        <f t="shared" si="1"/>
        <v>ALTO</v>
      </c>
      <c r="M28" s="81" t="s">
        <v>135</v>
      </c>
      <c r="N28" s="110" t="s">
        <v>181</v>
      </c>
      <c r="O28" s="110" t="s">
        <v>182</v>
      </c>
      <c r="P28" s="110" t="s">
        <v>174</v>
      </c>
      <c r="Q28" s="110" t="s">
        <v>197</v>
      </c>
      <c r="R28" s="37" t="s">
        <v>183</v>
      </c>
    </row>
    <row r="29" spans="2:18" ht="12.75" customHeight="1" x14ac:dyDescent="0.3">
      <c r="B29" s="70"/>
      <c r="C29" s="71"/>
      <c r="D29" s="71"/>
      <c r="E29" s="71"/>
      <c r="F29" s="71"/>
      <c r="G29" s="71"/>
      <c r="H29" s="71"/>
      <c r="I29" s="71"/>
      <c r="J29" s="71"/>
      <c r="K29" s="71"/>
      <c r="L29" s="71"/>
      <c r="M29" s="71"/>
      <c r="N29" s="71"/>
      <c r="O29" s="71"/>
      <c r="P29" s="71"/>
      <c r="Q29" s="71"/>
      <c r="R29" s="3"/>
    </row>
    <row r="30" spans="2:18" ht="13" x14ac:dyDescent="0.3">
      <c r="B30" s="70"/>
      <c r="C30" s="240" t="s">
        <v>14</v>
      </c>
      <c r="D30" s="240"/>
      <c r="E30" s="240"/>
      <c r="F30" s="240"/>
      <c r="G30" s="71"/>
      <c r="H30" s="209" t="s">
        <v>19</v>
      </c>
      <c r="I30" s="209"/>
      <c r="J30" s="209"/>
      <c r="K30" s="209"/>
      <c r="L30" s="111"/>
      <c r="M30" s="111"/>
      <c r="N30" s="111"/>
      <c r="O30" s="111"/>
      <c r="P30" s="111"/>
      <c r="Q30" s="111"/>
      <c r="R30" s="3"/>
    </row>
    <row r="31" spans="2:18" ht="19.5" customHeight="1" x14ac:dyDescent="0.3">
      <c r="B31" s="201" t="s">
        <v>2</v>
      </c>
      <c r="C31" s="243" t="s">
        <v>13</v>
      </c>
      <c r="D31" s="247"/>
      <c r="E31" s="244"/>
      <c r="F31" s="89" t="s">
        <v>12</v>
      </c>
      <c r="G31" s="71"/>
      <c r="H31" s="243" t="s">
        <v>18</v>
      </c>
      <c r="I31" s="244"/>
      <c r="J31" s="243" t="s">
        <v>12</v>
      </c>
      <c r="K31" s="244"/>
      <c r="L31" s="94"/>
      <c r="M31" s="94"/>
      <c r="N31" s="209" t="s">
        <v>14</v>
      </c>
      <c r="O31" s="209"/>
      <c r="P31" s="209"/>
      <c r="Q31" s="94"/>
      <c r="R31" s="3"/>
    </row>
    <row r="32" spans="2:18" ht="21" customHeight="1" x14ac:dyDescent="0.3">
      <c r="B32" s="201"/>
      <c r="C32" s="235" t="s">
        <v>7</v>
      </c>
      <c r="D32" s="236"/>
      <c r="E32" s="237"/>
      <c r="F32" s="91">
        <v>1</v>
      </c>
      <c r="G32" s="71"/>
      <c r="H32" s="235" t="s">
        <v>15</v>
      </c>
      <c r="I32" s="237"/>
      <c r="J32" s="235">
        <v>1</v>
      </c>
      <c r="K32" s="237"/>
      <c r="L32" s="94"/>
      <c r="M32" s="94"/>
      <c r="N32" s="241" t="s">
        <v>20</v>
      </c>
      <c r="O32" s="242"/>
      <c r="P32" s="103" t="s">
        <v>21</v>
      </c>
      <c r="Q32" s="94"/>
      <c r="R32" s="3"/>
    </row>
    <row r="33" spans="2:23" ht="15.75" customHeight="1" x14ac:dyDescent="0.3">
      <c r="B33" s="201"/>
      <c r="C33" s="235" t="s">
        <v>8</v>
      </c>
      <c r="D33" s="236"/>
      <c r="E33" s="237"/>
      <c r="F33" s="91">
        <v>2</v>
      </c>
      <c r="G33" s="71"/>
      <c r="H33" s="235" t="s">
        <v>16</v>
      </c>
      <c r="I33" s="237"/>
      <c r="J33" s="235">
        <v>2</v>
      </c>
      <c r="K33" s="237"/>
      <c r="L33" s="94"/>
      <c r="M33" s="94"/>
      <c r="N33" s="231" t="s">
        <v>22</v>
      </c>
      <c r="O33" s="232"/>
      <c r="P33" s="104" t="s">
        <v>23</v>
      </c>
      <c r="Q33" s="94"/>
      <c r="R33" s="3"/>
      <c r="T33" s="5"/>
      <c r="U33" s="5"/>
      <c r="V33" s="5"/>
      <c r="W33" s="5"/>
    </row>
    <row r="34" spans="2:23" ht="24.75" customHeight="1" x14ac:dyDescent="0.3">
      <c r="B34" s="201"/>
      <c r="C34" s="235" t="s">
        <v>9</v>
      </c>
      <c r="D34" s="236"/>
      <c r="E34" s="237"/>
      <c r="F34" s="91">
        <v>3</v>
      </c>
      <c r="G34" s="71"/>
      <c r="H34" s="235" t="s">
        <v>1</v>
      </c>
      <c r="I34" s="237"/>
      <c r="J34" s="235">
        <v>3</v>
      </c>
      <c r="K34" s="237"/>
      <c r="L34" s="94"/>
      <c r="M34" s="94"/>
      <c r="N34" s="212" t="s">
        <v>24</v>
      </c>
      <c r="O34" s="230"/>
      <c r="P34" s="104" t="s">
        <v>25</v>
      </c>
      <c r="Q34" s="94"/>
      <c r="R34" s="3"/>
    </row>
    <row r="35" spans="2:23" ht="18" customHeight="1" x14ac:dyDescent="0.3">
      <c r="B35" s="201"/>
      <c r="C35" s="235" t="s">
        <v>10</v>
      </c>
      <c r="D35" s="236"/>
      <c r="E35" s="237"/>
      <c r="F35" s="91">
        <v>4</v>
      </c>
      <c r="G35" s="71"/>
      <c r="H35" s="235" t="s">
        <v>17</v>
      </c>
      <c r="I35" s="237"/>
      <c r="J35" s="235">
        <v>4</v>
      </c>
      <c r="K35" s="237"/>
      <c r="L35" s="94"/>
      <c r="M35" s="94"/>
      <c r="N35" s="238">
        <v>5</v>
      </c>
      <c r="O35" s="239"/>
      <c r="P35" s="104" t="s">
        <v>26</v>
      </c>
      <c r="Q35" s="94"/>
      <c r="R35" s="3"/>
    </row>
    <row r="36" spans="2:23" ht="21" customHeight="1" thickBot="1" x14ac:dyDescent="0.35">
      <c r="B36" s="201"/>
      <c r="C36" s="235" t="s">
        <v>11</v>
      </c>
      <c r="D36" s="236"/>
      <c r="E36" s="237"/>
      <c r="F36" s="91">
        <v>5</v>
      </c>
      <c r="G36" s="71"/>
      <c r="H36" s="235" t="s">
        <v>0</v>
      </c>
      <c r="I36" s="237"/>
      <c r="J36" s="235">
        <v>5</v>
      </c>
      <c r="K36" s="237"/>
      <c r="L36" s="94"/>
      <c r="M36" s="94"/>
      <c r="N36" s="245" t="s">
        <v>27</v>
      </c>
      <c r="O36" s="246"/>
      <c r="P36" s="112" t="s">
        <v>28</v>
      </c>
      <c r="Q36" s="94"/>
      <c r="R36" s="3"/>
    </row>
    <row r="37" spans="2:23" ht="13" x14ac:dyDescent="0.3">
      <c r="B37" s="70"/>
      <c r="C37" s="71"/>
      <c r="D37" s="71"/>
      <c r="E37" s="71"/>
      <c r="F37" s="71"/>
      <c r="G37" s="71"/>
      <c r="H37" s="71"/>
      <c r="I37" s="71"/>
      <c r="J37" s="71"/>
      <c r="K37" s="71"/>
      <c r="L37" s="71"/>
      <c r="M37" s="71"/>
      <c r="N37" s="71"/>
      <c r="O37" s="71"/>
      <c r="P37" s="71"/>
      <c r="Q37" s="71"/>
      <c r="R37" s="3"/>
    </row>
    <row r="38" spans="2:23" ht="18" customHeight="1" x14ac:dyDescent="0.3">
      <c r="B38" s="70"/>
      <c r="C38" s="209" t="s">
        <v>20</v>
      </c>
      <c r="D38" s="209"/>
      <c r="E38" s="209"/>
      <c r="F38" s="209"/>
      <c r="G38" s="209"/>
      <c r="H38" s="209"/>
      <c r="I38" s="209"/>
      <c r="J38" s="209"/>
      <c r="K38" s="209"/>
      <c r="L38" s="209"/>
      <c r="M38" s="209"/>
      <c r="N38" s="209"/>
      <c r="O38" s="209"/>
      <c r="P38" s="209"/>
      <c r="Q38" s="209"/>
      <c r="R38" s="3"/>
    </row>
    <row r="39" spans="2:23" ht="68.25" customHeight="1" x14ac:dyDescent="0.3">
      <c r="B39" s="70"/>
      <c r="C39" s="235" t="s">
        <v>70</v>
      </c>
      <c r="D39" s="236"/>
      <c r="E39" s="236"/>
      <c r="F39" s="237"/>
      <c r="G39" s="235" t="s">
        <v>72</v>
      </c>
      <c r="H39" s="237"/>
      <c r="I39" s="235" t="s">
        <v>79</v>
      </c>
      <c r="J39" s="236"/>
      <c r="K39" s="237"/>
      <c r="L39" s="235" t="s">
        <v>77</v>
      </c>
      <c r="M39" s="237"/>
      <c r="N39" s="235" t="s">
        <v>75</v>
      </c>
      <c r="O39" s="237"/>
      <c r="P39" s="235" t="s">
        <v>73</v>
      </c>
      <c r="Q39" s="237"/>
      <c r="R39" s="3"/>
    </row>
    <row r="40" spans="2:23" ht="60" customHeight="1" x14ac:dyDescent="0.3">
      <c r="B40" s="70"/>
      <c r="C40" s="235" t="s">
        <v>71</v>
      </c>
      <c r="D40" s="236"/>
      <c r="E40" s="236"/>
      <c r="F40" s="237"/>
      <c r="G40" s="235" t="s">
        <v>81</v>
      </c>
      <c r="H40" s="237"/>
      <c r="I40" s="235" t="s">
        <v>80</v>
      </c>
      <c r="J40" s="236"/>
      <c r="K40" s="237"/>
      <c r="L40" s="235" t="s">
        <v>78</v>
      </c>
      <c r="M40" s="237"/>
      <c r="N40" s="235" t="s">
        <v>76</v>
      </c>
      <c r="O40" s="237"/>
      <c r="P40" s="235" t="s">
        <v>74</v>
      </c>
      <c r="Q40" s="237"/>
      <c r="R40" s="3"/>
    </row>
    <row r="41" spans="2:23" ht="13" x14ac:dyDescent="0.3">
      <c r="B41" s="70"/>
      <c r="C41" s="249" t="s">
        <v>13</v>
      </c>
      <c r="D41" s="250"/>
      <c r="E41" s="251"/>
      <c r="F41" s="255" t="s">
        <v>12</v>
      </c>
      <c r="G41" s="241" t="s">
        <v>15</v>
      </c>
      <c r="H41" s="242"/>
      <c r="I41" s="241" t="s">
        <v>16</v>
      </c>
      <c r="J41" s="260"/>
      <c r="K41" s="242"/>
      <c r="L41" s="241" t="s">
        <v>1</v>
      </c>
      <c r="M41" s="242"/>
      <c r="N41" s="241" t="s">
        <v>17</v>
      </c>
      <c r="O41" s="242"/>
      <c r="P41" s="243" t="s">
        <v>0</v>
      </c>
      <c r="Q41" s="244"/>
      <c r="R41" s="3"/>
    </row>
    <row r="42" spans="2:23" ht="13" x14ac:dyDescent="0.3">
      <c r="B42" s="70"/>
      <c r="C42" s="252"/>
      <c r="D42" s="253"/>
      <c r="E42" s="254"/>
      <c r="F42" s="256"/>
      <c r="G42" s="257">
        <v>1</v>
      </c>
      <c r="H42" s="258"/>
      <c r="I42" s="257">
        <v>2</v>
      </c>
      <c r="J42" s="261"/>
      <c r="K42" s="258"/>
      <c r="L42" s="257">
        <v>3</v>
      </c>
      <c r="M42" s="258"/>
      <c r="N42" s="257">
        <v>4</v>
      </c>
      <c r="O42" s="258"/>
      <c r="P42" s="257">
        <v>5</v>
      </c>
      <c r="Q42" s="258"/>
      <c r="R42" s="3"/>
    </row>
    <row r="43" spans="2:23" ht="19.5" customHeight="1" x14ac:dyDescent="0.3">
      <c r="B43" s="70"/>
      <c r="C43" s="235" t="s">
        <v>7</v>
      </c>
      <c r="D43" s="236"/>
      <c r="E43" s="237"/>
      <c r="F43" s="98">
        <v>1</v>
      </c>
      <c r="G43" s="233">
        <v>2</v>
      </c>
      <c r="H43" s="234"/>
      <c r="I43" s="233">
        <v>3</v>
      </c>
      <c r="J43" s="259"/>
      <c r="K43" s="234"/>
      <c r="L43" s="233">
        <v>4</v>
      </c>
      <c r="M43" s="234"/>
      <c r="N43" s="238">
        <v>5</v>
      </c>
      <c r="O43" s="239"/>
      <c r="P43" s="212">
        <v>6</v>
      </c>
      <c r="Q43" s="230"/>
      <c r="R43" s="3"/>
    </row>
    <row r="44" spans="2:23" ht="21.75" customHeight="1" x14ac:dyDescent="0.3">
      <c r="B44" s="70"/>
      <c r="C44" s="235" t="s">
        <v>8</v>
      </c>
      <c r="D44" s="236"/>
      <c r="E44" s="237"/>
      <c r="F44" s="98">
        <v>2</v>
      </c>
      <c r="G44" s="233">
        <v>3</v>
      </c>
      <c r="H44" s="234"/>
      <c r="I44" s="233">
        <v>4</v>
      </c>
      <c r="J44" s="259"/>
      <c r="K44" s="234"/>
      <c r="L44" s="238">
        <v>5</v>
      </c>
      <c r="M44" s="239"/>
      <c r="N44" s="212">
        <v>6</v>
      </c>
      <c r="O44" s="230"/>
      <c r="P44" s="212">
        <v>7</v>
      </c>
      <c r="Q44" s="230"/>
      <c r="R44" s="3"/>
    </row>
    <row r="45" spans="2:23" ht="21" customHeight="1" x14ac:dyDescent="0.3">
      <c r="B45" s="70"/>
      <c r="C45" s="235" t="s">
        <v>9</v>
      </c>
      <c r="D45" s="236"/>
      <c r="E45" s="237"/>
      <c r="F45" s="98">
        <v>3</v>
      </c>
      <c r="G45" s="233">
        <v>4</v>
      </c>
      <c r="H45" s="234"/>
      <c r="I45" s="238">
        <v>5</v>
      </c>
      <c r="J45" s="248"/>
      <c r="K45" s="239"/>
      <c r="L45" s="212">
        <v>6</v>
      </c>
      <c r="M45" s="230"/>
      <c r="N45" s="212">
        <v>7</v>
      </c>
      <c r="O45" s="230"/>
      <c r="P45" s="231">
        <v>8</v>
      </c>
      <c r="Q45" s="232"/>
      <c r="R45" s="3"/>
    </row>
    <row r="46" spans="2:23" ht="21" customHeight="1" x14ac:dyDescent="0.3">
      <c r="B46" s="70"/>
      <c r="C46" s="235" t="s">
        <v>10</v>
      </c>
      <c r="D46" s="236"/>
      <c r="E46" s="237"/>
      <c r="F46" s="98">
        <v>4</v>
      </c>
      <c r="G46" s="238">
        <v>5</v>
      </c>
      <c r="H46" s="239"/>
      <c r="I46" s="212">
        <v>6</v>
      </c>
      <c r="J46" s="229"/>
      <c r="K46" s="230"/>
      <c r="L46" s="212">
        <v>7</v>
      </c>
      <c r="M46" s="230"/>
      <c r="N46" s="231">
        <v>8</v>
      </c>
      <c r="O46" s="232"/>
      <c r="P46" s="231">
        <v>9</v>
      </c>
      <c r="Q46" s="232"/>
      <c r="R46" s="3"/>
    </row>
    <row r="47" spans="2:23" ht="21" customHeight="1" x14ac:dyDescent="0.3">
      <c r="B47" s="70"/>
      <c r="C47" s="235" t="s">
        <v>11</v>
      </c>
      <c r="D47" s="236"/>
      <c r="E47" s="237"/>
      <c r="F47" s="98">
        <v>5</v>
      </c>
      <c r="G47" s="212">
        <v>6</v>
      </c>
      <c r="H47" s="230"/>
      <c r="I47" s="212">
        <v>7</v>
      </c>
      <c r="J47" s="229"/>
      <c r="K47" s="230"/>
      <c r="L47" s="231">
        <v>8</v>
      </c>
      <c r="M47" s="232"/>
      <c r="N47" s="231">
        <v>9</v>
      </c>
      <c r="O47" s="232"/>
      <c r="P47" s="231">
        <v>10</v>
      </c>
      <c r="Q47" s="232"/>
      <c r="R47" s="3"/>
    </row>
    <row r="48" spans="2:23" ht="13.5" thickBot="1" x14ac:dyDescent="0.35">
      <c r="B48" s="73"/>
      <c r="C48" s="74"/>
      <c r="D48" s="74"/>
      <c r="E48" s="74"/>
      <c r="F48" s="74"/>
      <c r="G48" s="74"/>
      <c r="H48" s="74"/>
      <c r="I48" s="74"/>
      <c r="J48" s="74"/>
      <c r="K48" s="74"/>
      <c r="L48" s="74"/>
      <c r="M48" s="74"/>
      <c r="N48" s="74"/>
      <c r="O48" s="74"/>
      <c r="P48" s="74"/>
      <c r="Q48" s="74"/>
      <c r="R48" s="9"/>
    </row>
  </sheetData>
  <mergeCells count="118">
    <mergeCell ref="P43:Q43"/>
    <mergeCell ref="P44:Q44"/>
    <mergeCell ref="L43:M43"/>
    <mergeCell ref="L44:M44"/>
    <mergeCell ref="I41:K41"/>
    <mergeCell ref="P42:Q42"/>
    <mergeCell ref="I42:K42"/>
    <mergeCell ref="I43:K43"/>
    <mergeCell ref="G41:H41"/>
    <mergeCell ref="G42:H42"/>
    <mergeCell ref="G43:H43"/>
    <mergeCell ref="L47:M47"/>
    <mergeCell ref="L45:M45"/>
    <mergeCell ref="L42:M42"/>
    <mergeCell ref="G47:H47"/>
    <mergeCell ref="I44:K44"/>
    <mergeCell ref="N42:O42"/>
    <mergeCell ref="N43:O43"/>
    <mergeCell ref="N44:O44"/>
    <mergeCell ref="N45:O45"/>
    <mergeCell ref="N46:O46"/>
    <mergeCell ref="L46:M46"/>
    <mergeCell ref="P45:Q45"/>
    <mergeCell ref="P46:Q46"/>
    <mergeCell ref="B31:B36"/>
    <mergeCell ref="C31:E31"/>
    <mergeCell ref="H31:I31"/>
    <mergeCell ref="C43:E43"/>
    <mergeCell ref="C44:E44"/>
    <mergeCell ref="C45:E45"/>
    <mergeCell ref="C39:F39"/>
    <mergeCell ref="C40:F40"/>
    <mergeCell ref="I45:K45"/>
    <mergeCell ref="C35:E35"/>
    <mergeCell ref="C36:E36"/>
    <mergeCell ref="H36:I36"/>
    <mergeCell ref="J36:K36"/>
    <mergeCell ref="C41:E42"/>
    <mergeCell ref="J35:K35"/>
    <mergeCell ref="F41:F42"/>
    <mergeCell ref="H35:I35"/>
    <mergeCell ref="G39:H39"/>
    <mergeCell ref="G40:H40"/>
    <mergeCell ref="I39:K39"/>
    <mergeCell ref="I46:K46"/>
    <mergeCell ref="C38:Q38"/>
    <mergeCell ref="N39:O39"/>
    <mergeCell ref="N40:O40"/>
    <mergeCell ref="L39:M39"/>
    <mergeCell ref="L40:M40"/>
    <mergeCell ref="N35:O35"/>
    <mergeCell ref="N36:O36"/>
    <mergeCell ref="P39:Q39"/>
    <mergeCell ref="P40:Q40"/>
    <mergeCell ref="L41:M41"/>
    <mergeCell ref="N41:O41"/>
    <mergeCell ref="P41:Q41"/>
    <mergeCell ref="N32:O32"/>
    <mergeCell ref="N33:O33"/>
    <mergeCell ref="C34:E34"/>
    <mergeCell ref="H34:I34"/>
    <mergeCell ref="J34:K34"/>
    <mergeCell ref="J31:K31"/>
    <mergeCell ref="C32:E32"/>
    <mergeCell ref="J33:K33"/>
    <mergeCell ref="N34:O34"/>
    <mergeCell ref="I47:K47"/>
    <mergeCell ref="P47:Q47"/>
    <mergeCell ref="N47:O47"/>
    <mergeCell ref="G44:H44"/>
    <mergeCell ref="C25:F25"/>
    <mergeCell ref="G25:H25"/>
    <mergeCell ref="C46:E46"/>
    <mergeCell ref="G45:H45"/>
    <mergeCell ref="G46:H46"/>
    <mergeCell ref="H32:I32"/>
    <mergeCell ref="C30:F30"/>
    <mergeCell ref="H30:K30"/>
    <mergeCell ref="C27:F27"/>
    <mergeCell ref="G27:H27"/>
    <mergeCell ref="C28:F28"/>
    <mergeCell ref="G28:H28"/>
    <mergeCell ref="C26:F26"/>
    <mergeCell ref="G26:H26"/>
    <mergeCell ref="I40:K40"/>
    <mergeCell ref="J32:K32"/>
    <mergeCell ref="C33:E33"/>
    <mergeCell ref="H33:I33"/>
    <mergeCell ref="C47:E47"/>
    <mergeCell ref="N31:P31"/>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J16:K28">
    <cfRule type="expression" dxfId="14" priority="42" stopIfTrue="1">
      <formula>"""bajo"""</formula>
    </cfRule>
  </conditionalFormatting>
  <conditionalFormatting sqref="L16:L28">
    <cfRule type="cellIs" dxfId="13" priority="37" stopIfTrue="1" operator="equal">
      <formula>"EXTREMO"</formula>
    </cfRule>
    <cfRule type="cellIs" dxfId="12" priority="38" stopIfTrue="1" operator="equal">
      <formula>"ALTO"</formula>
    </cfRule>
    <cfRule type="cellIs" dxfId="11" priority="39" stopIfTrue="1" operator="equal">
      <formula>"MEDIO"</formula>
    </cfRule>
    <cfRule type="cellIs" dxfId="10" priority="40" stopIfTrue="1" operator="equal">
      <formula>"BAJO"</formula>
    </cfRule>
  </conditionalFormatting>
  <conditionalFormatting sqref="M16:Q28">
    <cfRule type="expression" dxfId="9" priority="1" stopIfTrue="1">
      <formula>"""bajo"""</formula>
    </cfRule>
  </conditionalFormatting>
  <conditionalFormatting sqref="R19:R24">
    <cfRule type="expression" dxfId="8" priority="8"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0"/>
  <sheetViews>
    <sheetView showGridLines="0" topLeftCell="A18" zoomScale="70" zoomScaleNormal="70" zoomScaleSheetLayoutView="25" zoomScalePageLayoutView="70" workbookViewId="0">
      <selection activeCell="A35" sqref="A35"/>
    </sheetView>
  </sheetViews>
  <sheetFormatPr baseColWidth="10" defaultColWidth="11.453125" defaultRowHeight="14" x14ac:dyDescent="0.25"/>
  <cols>
    <col min="1" max="1" width="4.36328125" style="16" customWidth="1"/>
    <col min="2" max="2" width="48.90625" style="16" customWidth="1"/>
    <col min="3" max="3" width="42" style="16" customWidth="1"/>
    <col min="4" max="4" width="17.6328125" style="16" customWidth="1"/>
    <col min="5" max="5" width="22.54296875" style="16" customWidth="1"/>
    <col min="6" max="6" width="15.08984375" style="16" customWidth="1"/>
    <col min="7" max="7" width="17.453125" style="16" customWidth="1"/>
    <col min="8" max="8" width="5.08984375" style="16" customWidth="1"/>
    <col min="9" max="9" width="4.36328125" style="16" customWidth="1"/>
    <col min="10" max="10" width="5.90625" style="16" customWidth="1"/>
    <col min="11" max="11" width="5.36328125" style="16" customWidth="1"/>
    <col min="12" max="12" width="14.08984375" style="16" customWidth="1"/>
    <col min="13" max="13" width="5.36328125" style="16" customWidth="1"/>
    <col min="14" max="14" width="18" style="16" customWidth="1"/>
    <col min="15" max="15" width="5.6328125" style="16" customWidth="1"/>
    <col min="16" max="16" width="6.453125" style="16" customWidth="1"/>
    <col min="17" max="17" width="8.453125" style="16" customWidth="1"/>
    <col min="18" max="18" width="6" style="16" customWidth="1"/>
    <col min="19" max="19" width="9.6328125" style="16" customWidth="1"/>
    <col min="20" max="20" width="14" style="16" customWidth="1"/>
    <col min="21" max="21" width="13" style="16" customWidth="1"/>
    <col min="22" max="22" width="12" style="16" customWidth="1"/>
    <col min="23" max="23" width="15.6328125" style="16" customWidth="1"/>
    <col min="24" max="24" width="13.90625" style="16" customWidth="1"/>
    <col min="25" max="16384" width="11.453125" style="16"/>
  </cols>
  <sheetData>
    <row r="1" spans="2:24" s="14" customFormat="1" x14ac:dyDescent="0.3">
      <c r="S1" s="15"/>
    </row>
    <row r="2" spans="2:24" s="14" customFormat="1" ht="54" customHeight="1" x14ac:dyDescent="0.3">
      <c r="B2" s="280"/>
      <c r="C2" s="281" t="s">
        <v>95</v>
      </c>
      <c r="D2" s="281"/>
      <c r="E2" s="281"/>
      <c r="F2" s="281"/>
      <c r="G2" s="281"/>
      <c r="H2" s="281"/>
      <c r="I2" s="281"/>
      <c r="J2" s="281"/>
      <c r="K2" s="281"/>
      <c r="L2" s="281"/>
      <c r="M2" s="281"/>
      <c r="N2" s="281"/>
      <c r="O2" s="281"/>
      <c r="P2" s="281"/>
      <c r="Q2" s="281"/>
      <c r="R2" s="281"/>
      <c r="S2" s="281"/>
      <c r="T2" s="281"/>
      <c r="U2" s="281"/>
      <c r="V2" s="281"/>
      <c r="W2" s="183" t="s">
        <v>107</v>
      </c>
      <c r="X2" s="287"/>
    </row>
    <row r="3" spans="2:24" s="14" customFormat="1" ht="31.5" customHeight="1" x14ac:dyDescent="0.3">
      <c r="B3" s="280"/>
      <c r="C3" s="281"/>
      <c r="D3" s="281"/>
      <c r="E3" s="281"/>
      <c r="F3" s="281"/>
      <c r="G3" s="281"/>
      <c r="H3" s="281"/>
      <c r="I3" s="281"/>
      <c r="J3" s="281"/>
      <c r="K3" s="281"/>
      <c r="L3" s="281"/>
      <c r="M3" s="281"/>
      <c r="N3" s="281"/>
      <c r="O3" s="281"/>
      <c r="P3" s="281"/>
      <c r="Q3" s="281"/>
      <c r="R3" s="281"/>
      <c r="S3" s="281"/>
      <c r="T3" s="281"/>
      <c r="U3" s="281"/>
      <c r="V3" s="281"/>
      <c r="W3" s="288"/>
      <c r="X3" s="289"/>
    </row>
    <row r="4" spans="2:24" s="14" customFormat="1" ht="47.25" customHeight="1" x14ac:dyDescent="0.3">
      <c r="B4" s="280"/>
      <c r="C4" s="281"/>
      <c r="D4" s="281"/>
      <c r="E4" s="281"/>
      <c r="F4" s="281"/>
      <c r="G4" s="281"/>
      <c r="H4" s="281"/>
      <c r="I4" s="281"/>
      <c r="J4" s="281"/>
      <c r="K4" s="281"/>
      <c r="L4" s="281"/>
      <c r="M4" s="281"/>
      <c r="N4" s="281"/>
      <c r="O4" s="281"/>
      <c r="P4" s="281"/>
      <c r="Q4" s="281"/>
      <c r="R4" s="281"/>
      <c r="S4" s="281"/>
      <c r="T4" s="281"/>
      <c r="U4" s="281"/>
      <c r="V4" s="281"/>
      <c r="W4" s="290"/>
      <c r="X4" s="291"/>
    </row>
    <row r="5" spans="2:24" s="14" customFormat="1" ht="32.25" customHeight="1" thickBot="1" x14ac:dyDescent="0.35">
      <c r="B5" s="38"/>
      <c r="C5" s="38"/>
      <c r="D5" s="38"/>
      <c r="E5" s="38"/>
      <c r="F5" s="38"/>
      <c r="G5" s="38"/>
      <c r="H5" s="38"/>
      <c r="I5" s="38"/>
      <c r="J5" s="38"/>
      <c r="K5" s="38"/>
      <c r="L5" s="38"/>
      <c r="M5" s="38"/>
      <c r="N5" s="38"/>
      <c r="O5" s="38"/>
      <c r="P5" s="38"/>
      <c r="Q5" s="38"/>
      <c r="R5" s="38"/>
      <c r="S5" s="39"/>
      <c r="T5" s="38"/>
      <c r="U5" s="38"/>
      <c r="V5" s="38"/>
      <c r="W5" s="38"/>
      <c r="X5" s="38"/>
    </row>
    <row r="6" spans="2:24" ht="111.65" customHeight="1" x14ac:dyDescent="0.25">
      <c r="B6" s="267" t="str">
        <f>+EVALUACION!B6</f>
        <v>Objeto Contractual: “CONTRATAR LOS SERVICIOS ESPECIALIZADOS DE UN CORREDOR DE SEGUROS PARA LA ASESORÍA, INTERMEDIACIÓN, ADMINISTRACIÓN Y SEGUIMIENTO DEL PROGRAMA DE SEGUROS DEL FONDO DE DESARROLLO LOCAL DE CIUDAD BOLIVAR, INCLUYENDO LA IDENTIFICACIÓN DE RIESGOS, FORMULACIÓN DEL PLAN DE SEGUROS, APOYO EN LA CONTRATACIÓN, PARA AMPARAR LOS BIENES INMUEBLES, MUEBLES Y DEMÁS INTERESES ASEGURABLES DE SU PROPIEDAD Y POR AQUELLOS POR LOS CUALES SEA O LLEGARE A SER LEGALMENTE RESPONSABLE.”</v>
      </c>
      <c r="C6" s="268"/>
      <c r="D6" s="268"/>
      <c r="E6" s="268"/>
      <c r="F6" s="268"/>
      <c r="G6" s="268"/>
      <c r="H6" s="268"/>
      <c r="I6" s="268"/>
      <c r="J6" s="268"/>
      <c r="K6" s="268"/>
      <c r="L6" s="268"/>
      <c r="M6" s="268"/>
      <c r="N6" s="268"/>
      <c r="O6" s="268"/>
      <c r="P6" s="268"/>
      <c r="Q6" s="268"/>
      <c r="R6" s="268"/>
      <c r="S6" s="268"/>
      <c r="T6" s="268"/>
      <c r="U6" s="268"/>
      <c r="V6" s="268"/>
      <c r="W6" s="268"/>
      <c r="X6" s="269"/>
    </row>
    <row r="7" spans="2:24" ht="26.25" customHeight="1" x14ac:dyDescent="0.25">
      <c r="B7" s="292" t="s">
        <v>89</v>
      </c>
      <c r="C7" s="276"/>
      <c r="D7" s="276"/>
      <c r="E7" s="276"/>
      <c r="F7" s="276"/>
      <c r="G7" s="276"/>
      <c r="H7" s="276"/>
      <c r="I7" s="276"/>
      <c r="J7" s="276"/>
      <c r="K7" s="276"/>
      <c r="L7" s="276"/>
      <c r="M7" s="276"/>
      <c r="N7" s="276"/>
      <c r="O7" s="276"/>
      <c r="P7" s="276"/>
      <c r="Q7" s="276"/>
      <c r="R7" s="276"/>
      <c r="S7" s="276"/>
      <c r="T7" s="276"/>
      <c r="U7" s="276"/>
      <c r="V7" s="276"/>
      <c r="W7" s="276"/>
      <c r="X7" s="293"/>
    </row>
    <row r="8" spans="2:24" ht="20.25" customHeight="1" x14ac:dyDescent="0.25">
      <c r="B8" s="292"/>
      <c r="C8" s="276"/>
      <c r="D8" s="276"/>
      <c r="E8" s="276"/>
      <c r="F8" s="276"/>
      <c r="G8" s="276"/>
      <c r="H8" s="276"/>
      <c r="I8" s="276"/>
      <c r="J8" s="276"/>
      <c r="K8" s="276"/>
      <c r="L8" s="276"/>
      <c r="M8" s="276"/>
      <c r="N8" s="276"/>
      <c r="O8" s="276"/>
      <c r="P8" s="276"/>
      <c r="Q8" s="276"/>
      <c r="R8" s="276"/>
      <c r="S8" s="276"/>
      <c r="T8" s="276"/>
      <c r="U8" s="276"/>
      <c r="V8" s="276"/>
      <c r="W8" s="276"/>
      <c r="X8" s="293"/>
    </row>
    <row r="9" spans="2:24" ht="24.75" customHeight="1" thickBot="1" x14ac:dyDescent="0.3">
      <c r="B9" s="265"/>
      <c r="C9" s="266"/>
      <c r="D9" s="266"/>
      <c r="E9" s="266"/>
      <c r="F9" s="266"/>
      <c r="G9" s="266"/>
      <c r="H9" s="266"/>
      <c r="I9" s="266"/>
      <c r="J9" s="266"/>
      <c r="K9" s="266"/>
      <c r="L9" s="266"/>
      <c r="M9" s="266"/>
      <c r="N9" s="266"/>
      <c r="O9" s="266"/>
      <c r="P9" s="266"/>
      <c r="Q9" s="266"/>
      <c r="R9" s="266"/>
      <c r="X9" s="48"/>
    </row>
    <row r="10" spans="2:24" ht="106.5" customHeight="1" thickBot="1" x14ac:dyDescent="0.3">
      <c r="B10" s="28" t="s">
        <v>51</v>
      </c>
      <c r="C10" s="29" t="s">
        <v>55</v>
      </c>
      <c r="D10" s="30" t="s">
        <v>54</v>
      </c>
      <c r="E10" s="30" t="s">
        <v>52</v>
      </c>
      <c r="F10" s="30" t="s">
        <v>53</v>
      </c>
      <c r="G10" s="29" t="s">
        <v>56</v>
      </c>
      <c r="H10" s="30" t="s">
        <v>2</v>
      </c>
      <c r="I10" s="30" t="s">
        <v>3</v>
      </c>
      <c r="J10" s="30" t="s">
        <v>57</v>
      </c>
      <c r="K10" s="30" t="s">
        <v>58</v>
      </c>
      <c r="L10" s="30" t="s">
        <v>59</v>
      </c>
      <c r="M10" s="29" t="s">
        <v>4</v>
      </c>
      <c r="N10" s="29" t="s">
        <v>60</v>
      </c>
      <c r="O10" s="30" t="s">
        <v>2</v>
      </c>
      <c r="P10" s="30" t="s">
        <v>3</v>
      </c>
      <c r="Q10" s="30" t="s">
        <v>57</v>
      </c>
      <c r="R10" s="30" t="s">
        <v>58</v>
      </c>
      <c r="S10" s="29" t="s">
        <v>62</v>
      </c>
      <c r="T10" s="29" t="s">
        <v>63</v>
      </c>
      <c r="U10" s="29" t="s">
        <v>64</v>
      </c>
      <c r="V10" s="29" t="s">
        <v>65</v>
      </c>
      <c r="W10" s="29" t="s">
        <v>66</v>
      </c>
      <c r="X10" s="31" t="s">
        <v>67</v>
      </c>
    </row>
    <row r="11" spans="2:24" ht="106.5" customHeight="1" thickBot="1" x14ac:dyDescent="0.3">
      <c r="B11" s="32">
        <v>1</v>
      </c>
      <c r="C11" s="33" t="str">
        <f>+'EVALUACION CON CONTROLES'!C16:F16</f>
        <v>Inadecuada escogencia de la modalidad de contratación</v>
      </c>
      <c r="D11" s="34" t="str">
        <f>+'EVALUACION CON CONTROLES'!B16</f>
        <v>PLANEACIÓN</v>
      </c>
      <c r="E11" s="34" t="str">
        <f>VLOOKUP(C11,'IDENTIFICACION Y ANALISIS'!$B$18:$F$31,3,FALSE)</f>
        <v>Especifico</v>
      </c>
      <c r="F11" s="34" t="str">
        <f>VLOOKUP(C11,'IDENTIFICACION Y ANALISIS'!$B$18:$F$31,4,FALSE)</f>
        <v>Interno</v>
      </c>
      <c r="G11" s="33" t="str">
        <f>+EVALUACION!H17</f>
        <v xml:space="preserve">No inversión del Rubro presupuestal </v>
      </c>
      <c r="H11" s="33">
        <f>+EVALUACION!I17</f>
        <v>1</v>
      </c>
      <c r="I11" s="33">
        <f>+EVALUACION!J17</f>
        <v>2</v>
      </c>
      <c r="J11" s="33">
        <f>+EVALUACION!K17</f>
        <v>3</v>
      </c>
      <c r="K11" s="34" t="str">
        <f>+EVALUACION!L17</f>
        <v>BAJO</v>
      </c>
      <c r="L11" s="33" t="s">
        <v>92</v>
      </c>
      <c r="M11" s="121">
        <v>1</v>
      </c>
      <c r="N11" s="33" t="str">
        <f>+'EVALUACION CON CONTROLES'!G16</f>
        <v>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v>
      </c>
      <c r="O11" s="33">
        <f>+'EVALUACION CON CONTROLES'!I16</f>
        <v>1</v>
      </c>
      <c r="P11" s="33">
        <f>+'EVALUACION CON CONTROLES'!J16</f>
        <v>2</v>
      </c>
      <c r="Q11" s="33">
        <f>+'EVALUACION CON CONTROLES'!K16</f>
        <v>3</v>
      </c>
      <c r="R11" s="34" t="str">
        <f>+'EVALUACION CON CONTROLES'!L16</f>
        <v>BAJO</v>
      </c>
      <c r="S11" s="33" t="str">
        <f>+'EVALUACION CON CONTROLES'!M16</f>
        <v>SI</v>
      </c>
      <c r="T11" s="33" t="str">
        <f>+'EVALUACION CON CONTROLES'!N16</f>
        <v xml:space="preserve">Profesionales designados por el alcalde local para la estructuración y contratación </v>
      </c>
      <c r="U11" s="33" t="str">
        <f>+'EVALUACION CON CONTROLES'!O16</f>
        <v xml:space="preserve">Previo a estructuración de documentos </v>
      </c>
      <c r="V11" s="33" t="str">
        <f>+'EVALUACION CON CONTROLES'!P16</f>
        <v>publicación del proceso en plataforma secop II</v>
      </c>
      <c r="W11" s="33" t="str">
        <f>+'EVALUACION CON CONTROLES'!Q16</f>
        <v xml:space="preserve"> formato acta de reunión GDI-GPD-F029 o los correos electrónicos</v>
      </c>
      <c r="X11" s="35" t="str">
        <f>+'EVALUACION CON CONTROLES'!R16</f>
        <v xml:space="preserve">antes de la estructuracion de los documentos </v>
      </c>
    </row>
    <row r="12" spans="2:24" ht="106.5" customHeight="1" thickBot="1" x14ac:dyDescent="0.3">
      <c r="B12" s="17">
        <v>2</v>
      </c>
      <c r="C12" s="19" t="str">
        <f>+'EVALUACION CON CONTROLES'!C17:F17</f>
        <v>Inadecuado análisis  económico estimativo del valor del contrato</v>
      </c>
      <c r="D12" s="18" t="str">
        <f>+'EVALUACION CON CONTROLES'!B17</f>
        <v>PLANEACIÓN</v>
      </c>
      <c r="E12" s="18" t="str">
        <f>VLOOKUP(C12,'IDENTIFICACION Y ANALISIS'!$B$18:$F$31,3,FALSE)</f>
        <v>Especifico</v>
      </c>
      <c r="F12" s="18" t="str">
        <f>VLOOKUP(C12,'IDENTIFICACION Y ANALISIS'!$B$18:$F$31,4,FALSE)</f>
        <v>Interno</v>
      </c>
      <c r="G12" s="19" t="str">
        <f>+EVALUACION!H18</f>
        <v xml:space="preserve">Ineficiencia en el uso del recurso para la vigencia </v>
      </c>
      <c r="H12" s="19">
        <f>+EVALUACION!I18</f>
        <v>2</v>
      </c>
      <c r="I12" s="19">
        <f>+EVALUACION!J18</f>
        <v>2</v>
      </c>
      <c r="J12" s="19">
        <f>+EVALUACION!K18</f>
        <v>4</v>
      </c>
      <c r="K12" s="18" t="str">
        <f>+EVALUACION!L18</f>
        <v>BAJO</v>
      </c>
      <c r="L12" s="19" t="s">
        <v>92</v>
      </c>
      <c r="M12" s="121">
        <v>1</v>
      </c>
      <c r="N12" s="19" t="str">
        <f>+'EVALUACION CON CONTROLES'!G17</f>
        <v>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estudois del mercado y del sector. Como evidencia de la ejecución del control quedará el formato acta de reunión GDI-GPD-F029</v>
      </c>
      <c r="O12" s="19">
        <f>+'EVALUACION CON CONTROLES'!I17</f>
        <v>2</v>
      </c>
      <c r="P12" s="19">
        <f>+'EVALUACION CON CONTROLES'!J17</f>
        <v>2</v>
      </c>
      <c r="Q12" s="19">
        <f>+'EVALUACION CON CONTROLES'!K17</f>
        <v>4</v>
      </c>
      <c r="R12" s="18" t="str">
        <f>+'EVALUACION CON CONTROLES'!L17</f>
        <v>BAJO</v>
      </c>
      <c r="S12" s="19" t="str">
        <f>+'EVALUACION CON CONTROLES'!M17</f>
        <v>SI</v>
      </c>
      <c r="T12" s="19" t="str">
        <f>+'EVALUACION CON CONTROLES'!N17</f>
        <v xml:space="preserve">Profesionales designados por el alcalde local para la estructuración y contratación </v>
      </c>
      <c r="U12" s="19" t="str">
        <f>+'EVALUACION CON CONTROLES'!O17</f>
        <v xml:space="preserve">Previo a estructuración de documentos </v>
      </c>
      <c r="V12" s="19" t="str">
        <f>+'EVALUACION CON CONTROLES'!P17</f>
        <v xml:space="preserve">previo al comité de contratación </v>
      </c>
      <c r="W12" s="19" t="str">
        <f>+'EVALUACION CON CONTROLES'!Q17</f>
        <v xml:space="preserve">formato acta de reunión GDI-GPD-F029, analisis del sector y de mercado </v>
      </c>
      <c r="X12" s="20" t="str">
        <f>+'EVALUACION CON CONTROLES'!R17</f>
        <v xml:space="preserve">previo al comité de contratación </v>
      </c>
    </row>
    <row r="13" spans="2:24" ht="106.5" customHeight="1" thickBot="1" x14ac:dyDescent="0.3">
      <c r="B13" s="17">
        <v>3</v>
      </c>
      <c r="C13" s="19" t="str">
        <f>+'EVALUACION CON CONTROLES'!C18:F18</f>
        <v xml:space="preserve">Inadecuada  descripción del bien o servicio requerido </v>
      </c>
      <c r="D13" s="18" t="str">
        <f>+'EVALUACION CON CONTROLES'!B18</f>
        <v>PLANEACIÓN</v>
      </c>
      <c r="E13" s="18" t="str">
        <f>VLOOKUP(C13,'IDENTIFICACION Y ANALISIS'!$B$18:$F$31,3,FALSE)</f>
        <v>Especifico</v>
      </c>
      <c r="F13" s="18" t="str">
        <f>VLOOKUP(C13,'IDENTIFICACION Y ANALISIS'!$B$18:$F$31,4,FALSE)</f>
        <v>Interno</v>
      </c>
      <c r="G13" s="19" t="str">
        <f>+EVALUACION!H19</f>
        <v xml:space="preserve">Incumplimiento en la ejecución del contrato  </v>
      </c>
      <c r="H13" s="19">
        <f>+EVALUACION!I19</f>
        <v>1</v>
      </c>
      <c r="I13" s="19">
        <f>+EVALUACION!J19</f>
        <v>4</v>
      </c>
      <c r="J13" s="19">
        <f>+EVALUACION!K19</f>
        <v>5</v>
      </c>
      <c r="K13" s="18" t="str">
        <f>+EVALUACION!L19</f>
        <v>MEDIO</v>
      </c>
      <c r="L13" s="19" t="s">
        <v>92</v>
      </c>
      <c r="M13" s="121">
        <v>1</v>
      </c>
      <c r="N13" s="19" t="str">
        <f>+'EVALUACION CON CONTROLES'!G18</f>
        <v>El equipo técnico de  formulación  designado por el alcalde local,  debe describir y enviar para revisión al profesional designado por el alcalde local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v>
      </c>
      <c r="O13" s="19">
        <f>+'EVALUACION CON CONTROLES'!I18</f>
        <v>1</v>
      </c>
      <c r="P13" s="19">
        <f>+'EVALUACION CON CONTROLES'!J18</f>
        <v>4</v>
      </c>
      <c r="Q13" s="19">
        <f>+'EVALUACION CON CONTROLES'!K18</f>
        <v>5</v>
      </c>
      <c r="R13" s="18" t="str">
        <f>+'EVALUACION CON CONTROLES'!L18</f>
        <v>MEDIO</v>
      </c>
      <c r="S13" s="19" t="str">
        <f>+'EVALUACION CON CONTROLES'!M18</f>
        <v>NO</v>
      </c>
      <c r="T13" s="19" t="str">
        <f>+'EVALUACION CON CONTROLES'!N18</f>
        <v>El equipo técnico de  formulación  designado por el alcalde local</v>
      </c>
      <c r="U13" s="19" t="str">
        <f>+'EVALUACION CON CONTROLES'!O18</f>
        <v xml:space="preserve">Previo al comité de contratación </v>
      </c>
      <c r="V13" s="19" t="str">
        <f>+'EVALUACION CON CONTROLES'!P18</f>
        <v>Una vez publicados los documentos del porceso en SECOP II</v>
      </c>
      <c r="W13" s="19" t="str">
        <f>+'EVALUACION CON CONTROLES'!Q18</f>
        <v xml:space="preserve">  formato acta de reunión GDI-GPD-F029 o los correos electrónicos </v>
      </c>
      <c r="X13" s="20" t="str">
        <f>+'EVALUACION CON CONTROLES'!R18</f>
        <v xml:space="preserve">previo al comité de contratación </v>
      </c>
    </row>
    <row r="14" spans="2:24" ht="106.5" customHeight="1" thickBot="1" x14ac:dyDescent="0.3">
      <c r="B14" s="17">
        <v>4</v>
      </c>
      <c r="C14" s="19" t="str">
        <f>+'EVALUACION CON CONTROLES'!C19:F19</f>
        <v>Inadecuado manejo administrativo del proceso contractual</v>
      </c>
      <c r="D14" s="18" t="str">
        <f>+'EVALUACION CON CONTROLES'!B19</f>
        <v>SELECCIÓN</v>
      </c>
      <c r="E14" s="18" t="str">
        <f>VLOOKUP(C14,'IDENTIFICACION Y ANALISIS'!$B$18:$F$31,3,FALSE)</f>
        <v>Especifico</v>
      </c>
      <c r="F14" s="18" t="str">
        <f>VLOOKUP(C14,'IDENTIFICACION Y ANALISIS'!$B$18:$F$31,4,FALSE)</f>
        <v>Interno</v>
      </c>
      <c r="G14" s="19" t="str">
        <f>+EVALUACION!H20</f>
        <v xml:space="preserve">Demoras en la ejecución y riesgo  de no firma del contrato </v>
      </c>
      <c r="H14" s="19">
        <f>+EVALUACION!I20</f>
        <v>1</v>
      </c>
      <c r="I14" s="19">
        <f>+EVALUACION!J20</f>
        <v>4</v>
      </c>
      <c r="J14" s="19">
        <f>+EVALUACION!K20</f>
        <v>5</v>
      </c>
      <c r="K14" s="18" t="str">
        <f>+EVALUACION!L20</f>
        <v>MEDIO</v>
      </c>
      <c r="L14" s="19" t="s">
        <v>92</v>
      </c>
      <c r="M14" s="121">
        <v>1</v>
      </c>
      <c r="N14" s="19" t="str">
        <f>+'EVALUACION CON CONTROLES'!G19</f>
        <v>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v>
      </c>
      <c r="O14" s="19">
        <f>+'EVALUACION CON CONTROLES'!I19</f>
        <v>1</v>
      </c>
      <c r="P14" s="19">
        <f>+'EVALUACION CON CONTROLES'!J19</f>
        <v>4</v>
      </c>
      <c r="Q14" s="19">
        <f>+'EVALUACION CON CONTROLES'!K19</f>
        <v>5</v>
      </c>
      <c r="R14" s="18" t="str">
        <f>+'EVALUACION CON CONTROLES'!L19</f>
        <v>MEDIO</v>
      </c>
      <c r="S14" s="19" t="str">
        <f>+'EVALUACION CON CONTROLES'!M19</f>
        <v>NO</v>
      </c>
      <c r="T14" s="19" t="str">
        <f>+'EVALUACION CON CONTROLES'!N19</f>
        <v xml:space="preserve">Profesional designado por el alcalde local </v>
      </c>
      <c r="U14" s="19" t="str">
        <f>+'EVALUACION CON CONTROLES'!O19</f>
        <v>Antes del cargue de documentos a plataforma  SECOP 2</v>
      </c>
      <c r="V14" s="19" t="str">
        <f>+'EVALUACION CON CONTROLES'!P19</f>
        <v xml:space="preserve">Cuando se firme el contrato </v>
      </c>
      <c r="W14" s="19" t="str">
        <f>+'EVALUACION CON CONTROLES'!Q19</f>
        <v xml:space="preserve"> formato acta de reunión GDI-GPD-F029 o los correos electrónicos</v>
      </c>
      <c r="X14" s="20" t="str">
        <f>+'EVALUACION CON CONTROLES'!R19</f>
        <v>Antes del cargue de documentos a plataforma  SECOP 2</v>
      </c>
    </row>
    <row r="15" spans="2:24" ht="106.5" customHeight="1" thickBot="1" x14ac:dyDescent="0.3">
      <c r="B15" s="17">
        <v>5</v>
      </c>
      <c r="C15" s="19" t="str">
        <f>+'EVALUACION CON CONTROLES'!C20:F20</f>
        <v>Contestación inoportuna a todas las observaciones formuladas a los documentos de la contratación</v>
      </c>
      <c r="D15" s="18" t="str">
        <f>+'EVALUACION CON CONTROLES'!B20</f>
        <v>SELECCIÓN</v>
      </c>
      <c r="E15" s="18" t="str">
        <f>VLOOKUP(C15,'IDENTIFICACION Y ANALISIS'!$B$18:$F$31,3,FALSE)</f>
        <v>Especifico</v>
      </c>
      <c r="F15" s="18" t="str">
        <f>VLOOKUP(C15,'IDENTIFICACION Y ANALISIS'!$B$18:$F$31,4,FALSE)</f>
        <v>Interno</v>
      </c>
      <c r="G15" s="19" t="str">
        <f>+EVALUACION!H21</f>
        <v xml:space="preserve">Demoras en la selección y adjudicación del ejecutor </v>
      </c>
      <c r="H15" s="19">
        <f>+EVALUACION!I21</f>
        <v>2</v>
      </c>
      <c r="I15" s="19">
        <f>+EVALUACION!J21</f>
        <v>1</v>
      </c>
      <c r="J15" s="19">
        <f>+EVALUACION!K21</f>
        <v>3</v>
      </c>
      <c r="K15" s="18" t="str">
        <f>+EVALUACION!L21</f>
        <v>BAJO</v>
      </c>
      <c r="L15" s="19" t="s">
        <v>92</v>
      </c>
      <c r="M15" s="121">
        <v>1</v>
      </c>
      <c r="N15" s="19" t="str">
        <f>+'EVALUACION CON CONTROLES'!G20</f>
        <v xml:space="preserve">el equipo de contratación, formulación y financiero designado por el alcalde local,  debe dar curso a la contratación directa en los tiempos  necesarios para la firma del contrato, así mismo se debe dejar la trazabilidad del proceso en la plataforma transaccional SECOP II durante todo el proceso hasta la firma del contrato  </v>
      </c>
      <c r="O15" s="19">
        <f>+'EVALUACION CON CONTROLES'!I20</f>
        <v>2</v>
      </c>
      <c r="P15" s="19">
        <f>+'EVALUACION CON CONTROLES'!J20</f>
        <v>1</v>
      </c>
      <c r="Q15" s="19">
        <f>+'EVALUACION CON CONTROLES'!K20</f>
        <v>3</v>
      </c>
      <c r="R15" s="18" t="str">
        <f>+'EVALUACION CON CONTROLES'!L20</f>
        <v>BAJO</v>
      </c>
      <c r="S15" s="19" t="str">
        <f>+'EVALUACION CON CONTROLES'!M20</f>
        <v>NO</v>
      </c>
      <c r="T15" s="19" t="str">
        <f>+'EVALUACION CON CONTROLES'!N20</f>
        <v>Equipo contratación, formulación y financiero FDLCB</v>
      </c>
      <c r="U15" s="19" t="str">
        <f>+'EVALUACION CON CONTROLES'!O20</f>
        <v xml:space="preserve">Durante la puplicacion de los documentos definitvos </v>
      </c>
      <c r="V15" s="19" t="str">
        <f>+'EVALUACION CON CONTROLES'!P20</f>
        <v xml:space="preserve">cuando se firme el contrato </v>
      </c>
      <c r="W15" s="19" t="str">
        <f>+'EVALUACION CON CONTROLES'!Q20</f>
        <v xml:space="preserve">se debe dejar la trazabilidad del proceso en la plataforma transaccional SECOP II </v>
      </c>
      <c r="X15" s="20" t="str">
        <f>+'EVALUACION CON CONTROLES'!R20</f>
        <v xml:space="preserve">durante la puplicación de los documentos definitvos </v>
      </c>
    </row>
    <row r="16" spans="2:24" ht="106.5" customHeight="1" x14ac:dyDescent="0.25">
      <c r="B16" s="17">
        <v>7</v>
      </c>
      <c r="C16" s="19" t="str">
        <f>+'EVALUACION CON CONTROLES'!C22:F22</f>
        <v xml:space="preserve">Riesgo de que no se firme el contrato. </v>
      </c>
      <c r="D16" s="18" t="str">
        <f>+'EVALUACION CON CONTROLES'!B22</f>
        <v>CONTRATACIÓN</v>
      </c>
      <c r="E16" s="18" t="str">
        <f>VLOOKUP(C16,'IDENTIFICACION Y ANALISIS'!$B$18:$F$31,3,FALSE)</f>
        <v>Especifico</v>
      </c>
      <c r="F16" s="18" t="str">
        <f>VLOOKUP(C16,'IDENTIFICACION Y ANALISIS'!$B$18:$F$31,4,FALSE)</f>
        <v>Interno</v>
      </c>
      <c r="G16" s="19" t="str">
        <f>+EVALUACION!H23</f>
        <v xml:space="preserve">No ejecucion del rubro presupuestal </v>
      </c>
      <c r="H16" s="19">
        <f>+EVALUACION!I23</f>
        <v>1</v>
      </c>
      <c r="I16" s="19">
        <f>+EVALUACION!J23</f>
        <v>1</v>
      </c>
      <c r="J16" s="19">
        <f>+EVALUACION!K23</f>
        <v>2</v>
      </c>
      <c r="K16" s="18" t="str">
        <f>+EVALUACION!L23</f>
        <v>BAJO</v>
      </c>
      <c r="L16" s="19" t="s">
        <v>92</v>
      </c>
      <c r="M16" s="121">
        <v>1</v>
      </c>
      <c r="N16" s="19" t="str">
        <f>+'EVALUACION CON CONTROLES'!G22</f>
        <v>El abogado de contratación designado por el alcalde local para adelantar el proceso de contratación junto con el profesional designado por el alcalde local realizarán un seguimiento para dar curso a la contratación y la firma del contrato,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v>
      </c>
      <c r="O16" s="19">
        <f>+'EVALUACION CON CONTROLES'!I22</f>
        <v>1</v>
      </c>
      <c r="P16" s="19">
        <f>+'EVALUACION CON CONTROLES'!J22</f>
        <v>1</v>
      </c>
      <c r="Q16" s="19">
        <f>+'EVALUACION CON CONTROLES'!K22</f>
        <v>2</v>
      </c>
      <c r="R16" s="18" t="str">
        <f>+'EVALUACION CON CONTROLES'!L22</f>
        <v>BAJO</v>
      </c>
      <c r="S16" s="19" t="str">
        <f>+'EVALUACION CON CONTROLES'!M22</f>
        <v>NO</v>
      </c>
      <c r="T16" s="19" t="str">
        <f>+'EVALUACION CON CONTROLES'!N22</f>
        <v>El equipo de contratación y profesional del Despacho FDLCB</v>
      </c>
      <c r="U16" s="19" t="str">
        <f>+'EVALUACION CON CONTROLES'!O22</f>
        <v>Durante la publicación y aceptacion del contrato en la plataforma SECOP 2</v>
      </c>
      <c r="V16" s="19" t="str">
        <f>+'EVALUACION CON CONTROLES'!P22</f>
        <v xml:space="preserve">cuando se logre firme el contrato </v>
      </c>
      <c r="W16" s="19" t="str">
        <f>+'EVALUACION CON CONTROLES'!Q22</f>
        <v>comunicaciones y/o el formato acta de reunión GDI-GPD-F029. Así mismo, quedará como evidencia la trazabilidad del proceso en la plataforma SECOP 2</v>
      </c>
      <c r="X16" s="20" t="str">
        <f>+'EVALUACION CON CONTROLES'!R22</f>
        <v>Durante la publicación y aceptacion del contrato en la plataforma SECOP 2</v>
      </c>
    </row>
    <row r="17" spans="2:24" ht="106.5" customHeight="1" x14ac:dyDescent="0.25">
      <c r="B17" s="17">
        <v>8</v>
      </c>
      <c r="C17" s="19" t="str">
        <f>+'EVALUACION CON CONTROLES'!C23:F23</f>
        <v>Falta de constitución o constitución tardía de la garantía única. Aceptación de garantías que no se ajustan a lo contemplado en el contrato</v>
      </c>
      <c r="D17" s="18" t="str">
        <f>+'EVALUACION CON CONTROLES'!B23</f>
        <v>CONTRATACIÓN</v>
      </c>
      <c r="E17" s="18" t="str">
        <f>VLOOKUP(C17,'IDENTIFICACION Y ANALISIS'!$B$18:$F$31,3,FALSE)</f>
        <v>Especifico</v>
      </c>
      <c r="F17" s="18" t="str">
        <f>VLOOKUP(C17,'IDENTIFICACION Y ANALISIS'!$B$18:$F$31,4,FALSE)</f>
        <v>Externo</v>
      </c>
      <c r="G17" s="19" t="str">
        <f>+EVALUACION!H24</f>
        <v>No amparo de ejecución e cumplimiento con calidad  del contrato</v>
      </c>
      <c r="H17" s="19">
        <f>+EVALUACION!I24</f>
        <v>2</v>
      </c>
      <c r="I17" s="19">
        <f>+EVALUACION!J24</f>
        <v>3</v>
      </c>
      <c r="J17" s="19">
        <f>+EVALUACION!K24</f>
        <v>5</v>
      </c>
      <c r="K17" s="18" t="str">
        <f>+EVALUACION!L24</f>
        <v>MEDIO</v>
      </c>
      <c r="L17" s="19" t="s">
        <v>94</v>
      </c>
      <c r="M17" s="18" t="s">
        <v>184</v>
      </c>
      <c r="N17" s="19" t="str">
        <f>+'EVALUACION CON CONTROLES'!G23</f>
        <v>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v>
      </c>
      <c r="O17" s="19">
        <f>+'EVALUACION CON CONTROLES'!I23</f>
        <v>2</v>
      </c>
      <c r="P17" s="19">
        <f>+'EVALUACION CON CONTROLES'!J23</f>
        <v>3</v>
      </c>
      <c r="Q17" s="19">
        <f>+'EVALUACION CON CONTROLES'!K23</f>
        <v>5</v>
      </c>
      <c r="R17" s="18" t="str">
        <f>+'EVALUACION CON CONTROLES'!L23</f>
        <v>MEDIO</v>
      </c>
      <c r="S17" s="19" t="str">
        <f>+'EVALUACION CON CONTROLES'!M23</f>
        <v>NO</v>
      </c>
      <c r="T17" s="19" t="str">
        <f>+'EVALUACION CON CONTROLES'!N23</f>
        <v>El abogado de contratación designado por el alcalde local</v>
      </c>
      <c r="U17" s="19" t="str">
        <f>+'EVALUACION CON CONTROLES'!O23</f>
        <v xml:space="preserve">posterior a la firma del contrato </v>
      </c>
      <c r="V17" s="19" t="str">
        <f>+'EVALUACION CON CONTROLES'!P23</f>
        <v xml:space="preserve">una vez aceptadas las polizas </v>
      </c>
      <c r="W17" s="19" t="str">
        <f>+'EVALUACION CON CONTROLES'!Q23</f>
        <v>Como evidencia de la ejecución del control quedará el registro en la plataforma SECOP 2 y/o las comunicaciones por correo electrónico requiriendo al contratista</v>
      </c>
      <c r="X17" s="20" t="str">
        <f>+'EVALUACION CON CONTROLES'!R23</f>
        <v xml:space="preserve">posterior a la firma del contrato </v>
      </c>
    </row>
    <row r="18" spans="2:24" ht="106.5" customHeight="1" x14ac:dyDescent="0.25">
      <c r="B18" s="17">
        <v>10</v>
      </c>
      <c r="C18" s="19" t="str">
        <f>+'EVALUACION CON CONTROLES'!C25:F25</f>
        <v xml:space="preserve">Cancelación de pedidos de aseguradoras o no oferta de polizas </v>
      </c>
      <c r="D18" s="18" t="str">
        <f>+'EVALUACION CON CONTROLES'!B25</f>
        <v>EJECUCIÓN</v>
      </c>
      <c r="E18" s="18" t="str">
        <f>VLOOKUP(C18,'IDENTIFICACION Y ANALISIS'!$B$18:$F$31,3,FALSE)</f>
        <v>General</v>
      </c>
      <c r="F18" s="18" t="str">
        <f>VLOOKUP(C18,'IDENTIFICACION Y ANALISIS'!$B$18:$F$31,4,FALSE)</f>
        <v>Externo</v>
      </c>
      <c r="G18" s="19" t="str">
        <f>+EVALUACION!H26</f>
        <v xml:space="preserve">Disminución de la oferta y la demanda de elementos necesarios. </v>
      </c>
      <c r="H18" s="19">
        <f>+EVALUACION!I26</f>
        <v>2</v>
      </c>
      <c r="I18" s="19">
        <f>+EVALUACION!J26</f>
        <v>3</v>
      </c>
      <c r="J18" s="19">
        <f>+EVALUACION!K26</f>
        <v>5</v>
      </c>
      <c r="K18" s="18" t="str">
        <f>+EVALUACION!L26</f>
        <v>MEDIO</v>
      </c>
      <c r="L18" s="19" t="s">
        <v>94</v>
      </c>
      <c r="M18" s="18" t="s">
        <v>184</v>
      </c>
      <c r="N18" s="19" t="str">
        <f>+'EVALUACION CON CONTROLES'!G25</f>
        <v>se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v>
      </c>
      <c r="O18" s="19">
        <f>+'EVALUACION CON CONTROLES'!I25</f>
        <v>2</v>
      </c>
      <c r="P18" s="19">
        <f>+'EVALUACION CON CONTROLES'!J25</f>
        <v>3</v>
      </c>
      <c r="Q18" s="19">
        <f>+'EVALUACION CON CONTROLES'!K25</f>
        <v>5</v>
      </c>
      <c r="R18" s="18" t="str">
        <f>+'EVALUACION CON CONTROLES'!L25</f>
        <v>MEDIO</v>
      </c>
      <c r="S18" s="19" t="str">
        <f>+'EVALUACION CON CONTROLES'!M25</f>
        <v>SI</v>
      </c>
      <c r="T18" s="19" t="str">
        <f>+'EVALUACION CON CONTROLES'!N25</f>
        <v>El comité técnico de seguimiento</v>
      </c>
      <c r="U18" s="19" t="str">
        <f>+'EVALUACION CON CONTROLES'!O25</f>
        <v xml:space="preserve">desde el inicio del proceso de adquisición de elementos </v>
      </c>
      <c r="V18" s="19" t="str">
        <f>+'EVALUACION CON CONTROLES'!P25</f>
        <v xml:space="preserve">una vez se finalice la ejecución del contrato </v>
      </c>
      <c r="W18" s="19" t="str">
        <f>+'EVALUACION CON CONTROLES'!Q25</f>
        <v>Como evidencia de la ejecución del control quedará el formato acta de reunión GDI-GPD-F029</v>
      </c>
      <c r="X18" s="20" t="str">
        <f>+'EVALUACION CON CONTROLES'!R25</f>
        <v xml:space="preserve">mensual </v>
      </c>
    </row>
    <row r="19" spans="2:24" ht="106.5" customHeight="1" x14ac:dyDescent="0.25">
      <c r="B19" s="17">
        <v>11</v>
      </c>
      <c r="C19" s="19" t="str">
        <f>+'EVALUACION CON CONTROLES'!C26:F26</f>
        <v xml:space="preserve">Fallas de informacion en cantidades de elementos a asegurar </v>
      </c>
      <c r="D19" s="18" t="str">
        <f>+'EVALUACION CON CONTROLES'!B26</f>
        <v>EJECUCIÓN</v>
      </c>
      <c r="E19" s="18" t="str">
        <f>VLOOKUP(C19,'IDENTIFICACION Y ANALISIS'!$B$18:$F$31,3,FALSE)</f>
        <v>Especifico</v>
      </c>
      <c r="F19" s="18" t="str">
        <f>VLOOKUP(C19,'IDENTIFICACION Y ANALISIS'!$B$18:$F$31,4,FALSE)</f>
        <v>Externo</v>
      </c>
      <c r="G19" s="19" t="str">
        <f>+EVALUACION!H27</f>
        <v xml:space="preserve">No entrega de elementos, retraso ingreso almacén  </v>
      </c>
      <c r="H19" s="19">
        <f>+EVALUACION!I27</f>
        <v>3</v>
      </c>
      <c r="I19" s="19">
        <f>+EVALUACION!J27</f>
        <v>2</v>
      </c>
      <c r="J19" s="19">
        <f>+EVALUACION!K27</f>
        <v>5</v>
      </c>
      <c r="K19" s="18" t="str">
        <f>+EVALUACION!L27</f>
        <v>MEDIO</v>
      </c>
      <c r="L19" s="19" t="s">
        <v>93</v>
      </c>
      <c r="M19" s="122">
        <v>1</v>
      </c>
      <c r="N19" s="19" t="str">
        <f>+'EVALUACION CON CONTROLES'!G26</f>
        <v>previo a la adquisicion de los seguros de debera realizar la revisión y aprobación de la cotizacion de las polizas donde se estipule de manera clara las fechas de entrega de los bienes a asegurasr  por la Entidad, así mismo le hará un monitoreo periódico  mensual, al cronograma para garantizar que en caso que  hayan dificultades se tomen las medidas necesarias de manera oportuna. Como evidencia de la ejecución del control quedará el formato acta de reunión GDI-GPD-F029</v>
      </c>
      <c r="O19" s="19">
        <f>+'EVALUACION CON CONTROLES'!I26</f>
        <v>3</v>
      </c>
      <c r="P19" s="19">
        <f>+'EVALUACION CON CONTROLES'!J26</f>
        <v>2</v>
      </c>
      <c r="Q19" s="19">
        <f>+'EVALUACION CON CONTROLES'!K26</f>
        <v>5</v>
      </c>
      <c r="R19" s="18" t="str">
        <f>+'EVALUACION CON CONTROLES'!L26</f>
        <v>MEDIO</v>
      </c>
      <c r="S19" s="19" t="str">
        <f>+'EVALUACION CON CONTROLES'!M26</f>
        <v>SI</v>
      </c>
      <c r="T19" s="19" t="str">
        <f>+'EVALUACION CON CONTROLES'!N26</f>
        <v>El comité técnico de seguimiento</v>
      </c>
      <c r="U19" s="19" t="str">
        <f>+'EVALUACION CON CONTROLES'!O26</f>
        <v xml:space="preserve">desde el inicio del proceso de adquisición de elementos </v>
      </c>
      <c r="V19" s="19" t="str">
        <f>+'EVALUACION CON CONTROLES'!P26</f>
        <v xml:space="preserve">una vez se finalice la ejecución del contrato </v>
      </c>
      <c r="W19" s="19" t="str">
        <f>+'EVALUACION CON CONTROLES'!Q26</f>
        <v>Como evidencia de la ejecución del control quedará el formato acta de reunión GDI-GPD-F029</v>
      </c>
      <c r="X19" s="20" t="str">
        <f>+'EVALUACION CON CONTROLES'!R26</f>
        <v xml:space="preserve">mensual </v>
      </c>
    </row>
    <row r="20" spans="2:24" ht="106.5" customHeight="1" x14ac:dyDescent="0.25">
      <c r="B20" s="17">
        <v>12</v>
      </c>
      <c r="C20" s="19" t="str">
        <f>+'EVALUACION CON CONTROLES'!C27:F27</f>
        <v xml:space="preserve">Incumplimineto caracteristicas técnicas pactadas </v>
      </c>
      <c r="D20" s="18" t="str">
        <f>+'EVALUACION CON CONTROLES'!B27</f>
        <v>EJECUCIÓN</v>
      </c>
      <c r="E20" s="18" t="str">
        <f>VLOOKUP(C20,'IDENTIFICACION Y ANALISIS'!$B$18:$F$31,3,FALSE)</f>
        <v>Especifico</v>
      </c>
      <c r="F20" s="18" t="str">
        <f>VLOOKUP(C20,'IDENTIFICACION Y ANALISIS'!$B$18:$F$31,4,FALSE)</f>
        <v>Externo</v>
      </c>
      <c r="G20" s="19" t="str">
        <f>+EVALUACION!H28</f>
        <v xml:space="preserve">No eprestacion de servicios contratados para el cumplimiento de las obligaciones del contrato </v>
      </c>
      <c r="H20" s="19">
        <f>+EVALUACION!I28</f>
        <v>2</v>
      </c>
      <c r="I20" s="19">
        <f>+EVALUACION!J28</f>
        <v>3</v>
      </c>
      <c r="J20" s="19">
        <f>+EVALUACION!K28</f>
        <v>5</v>
      </c>
      <c r="K20" s="18" t="str">
        <f>+EVALUACION!L28</f>
        <v>MEDIO</v>
      </c>
      <c r="L20" s="19" t="s">
        <v>93</v>
      </c>
      <c r="M20" s="122">
        <v>1</v>
      </c>
      <c r="N20" s="19" t="str">
        <f>+'EVALUACION CON CONTROLES'!G27</f>
        <v>el supervisor/apoyo a la supervisión garantizarán que el contratista cumpla con las obligaciones contractuales. Para ello, deberán revisar la bitacora e  informes de actividades del contratista haciendo énfasis en el cumplimiento de las obligaciones.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v>
      </c>
      <c r="O20" s="19">
        <f>+'EVALUACION CON CONTROLES'!I27</f>
        <v>2</v>
      </c>
      <c r="P20" s="19">
        <f>+'EVALUACION CON CONTROLES'!J27</f>
        <v>3</v>
      </c>
      <c r="Q20" s="19">
        <f>+'EVALUACION CON CONTROLES'!K27</f>
        <v>5</v>
      </c>
      <c r="R20" s="18" t="str">
        <f>+'EVALUACION CON CONTROLES'!L27</f>
        <v>MEDIO</v>
      </c>
      <c r="S20" s="19" t="str">
        <f>+'EVALUACION CON CONTROLES'!M27</f>
        <v>NO</v>
      </c>
      <c r="T20" s="19" t="str">
        <f>+'EVALUACION CON CONTROLES'!N27</f>
        <v xml:space="preserve">El  supervisor /apoyo a la supervisión  profesional del Despacho </v>
      </c>
      <c r="U20" s="19" t="str">
        <f>+'EVALUACION CON CONTROLES'!O27</f>
        <v xml:space="preserve">durante todo el contrato </v>
      </c>
      <c r="V20" s="19" t="str">
        <f>+'EVALUACION CON CONTROLES'!P27</f>
        <v xml:space="preserve">una vez se finalice la ejecución del contrato </v>
      </c>
      <c r="W20" s="19" t="str">
        <f>+'EVALUACION CON CONTROLES'!Q27</f>
        <v>comunicaciones oficiales remitidas al contratista y/o el formato acta de reunión GDI-GPD-F029</v>
      </c>
      <c r="X20" s="20" t="str">
        <f>+'EVALUACION CON CONTROLES'!R27</f>
        <v xml:space="preserve">durante todo el tiempo de ejecución </v>
      </c>
    </row>
    <row r="21" spans="2:24" ht="106.5" customHeight="1" x14ac:dyDescent="0.25">
      <c r="B21" s="17">
        <v>13</v>
      </c>
      <c r="C21" s="19" t="str">
        <f>+'EVALUACION CON CONTROLES'!C28:F28</f>
        <v xml:space="preserve">No entrega de polizas en tiempos establecidos </v>
      </c>
      <c r="D21" s="18" t="str">
        <f>+'EVALUACION CON CONTROLES'!B28</f>
        <v>EJECUCIÓN</v>
      </c>
      <c r="E21" s="18" t="str">
        <f>VLOOKUP(C21,'IDENTIFICACION Y ANALISIS'!$B$18:$F$31,3,FALSE)</f>
        <v>General</v>
      </c>
      <c r="F21" s="18" t="str">
        <f>VLOOKUP(C21,'IDENTIFICACION Y ANALISIS'!$B$18:$F$31,4,FALSE)</f>
        <v>Externo</v>
      </c>
      <c r="G21" s="19" t="str">
        <f>+EVALUACION!H29</f>
        <v xml:space="preserve">Retrasos administrativos y en las compras y ejecución del contrato </v>
      </c>
      <c r="H21" s="19">
        <f>+EVALUACION!I29</f>
        <v>4</v>
      </c>
      <c r="I21" s="19">
        <f>+EVALUACION!J29</f>
        <v>3</v>
      </c>
      <c r="J21" s="19">
        <f>+EVALUACION!K29</f>
        <v>7</v>
      </c>
      <c r="K21" s="18" t="str">
        <f>+EVALUACION!L29</f>
        <v>ALTO</v>
      </c>
      <c r="L21" s="19" t="s">
        <v>92</v>
      </c>
      <c r="M21" s="122">
        <v>1</v>
      </c>
      <c r="N21" s="19" t="str">
        <f>+'EVALUACION CON CONTROLES'!G28</f>
        <v>Previo al inicio de la ejecución del contrato o en sus primeros días de ejecución, el supervisor/apoyo a la supervisión realizarán junto con el contratista un cronograma de las polizas existentes y las coverturas de las mismas del Fondocon el fin de evitar los retrazos o vencimientos . En caso que se generen retrasos en el cronograma el supervisor/apoyo a la supervisión realizará la respectiva reprogramación del PAC. Como evidencia de la ejecución del control quedarán las actas de reunión GDI-GPD-F029, comunicaciones oficiales y el cronograma de pagos</v>
      </c>
      <c r="O21" s="19">
        <f>+'EVALUACION CON CONTROLES'!I28</f>
        <v>4</v>
      </c>
      <c r="P21" s="19">
        <f>+'EVALUACION CON CONTROLES'!J28</f>
        <v>3</v>
      </c>
      <c r="Q21" s="19">
        <f>+'EVALUACION CON CONTROLES'!K28</f>
        <v>7</v>
      </c>
      <c r="R21" s="18" t="str">
        <f>+'EVALUACION CON CONTROLES'!L28</f>
        <v>ALTO</v>
      </c>
      <c r="S21" s="19" t="str">
        <f>+'EVALUACION CON CONTROLES'!M28</f>
        <v>SI</v>
      </c>
      <c r="T21" s="19" t="str">
        <f>+'EVALUACION CON CONTROLES'!N28</f>
        <v xml:space="preserve">El  supervisor /apoyo a la supervisión  y contratista </v>
      </c>
      <c r="U21" s="19" t="str">
        <f>+'EVALUACION CON CONTROLES'!O28</f>
        <v xml:space="preserve">previo al inicio de la ejecución del contrato </v>
      </c>
      <c r="V21" s="19" t="str">
        <f>+'EVALUACION CON CONTROLES'!P28</f>
        <v xml:space="preserve">una vez se finalice la ejecución del contrato </v>
      </c>
      <c r="W21" s="19" t="str">
        <f>+'EVALUACION CON CONTROLES'!Q28</f>
        <v>actas de reunión GDI-GPD-F029, comunicaciones oficiales y el cronograma de pagos</v>
      </c>
      <c r="X21" s="20" t="str">
        <f>+'EVALUACION CON CONTROLES'!R28</f>
        <v xml:space="preserve">Al inicio de la ejecución </v>
      </c>
    </row>
    <row r="22" spans="2:24" ht="13.5" customHeight="1" x14ac:dyDescent="0.25">
      <c r="B22" s="47"/>
      <c r="X22" s="48"/>
    </row>
    <row r="23" spans="2:24" ht="13.5" customHeight="1" x14ac:dyDescent="0.3">
      <c r="B23" s="47"/>
      <c r="E23" s="14"/>
      <c r="F23" s="270" t="s">
        <v>86</v>
      </c>
      <c r="G23" s="270"/>
      <c r="H23" s="14"/>
      <c r="I23" s="14"/>
      <c r="J23" s="271" t="s">
        <v>19</v>
      </c>
      <c r="K23" s="271"/>
      <c r="L23" s="271"/>
      <c r="M23" s="271"/>
      <c r="X23" s="48"/>
    </row>
    <row r="24" spans="2:24" ht="13.5" customHeight="1" x14ac:dyDescent="0.3">
      <c r="B24" s="47"/>
      <c r="E24" s="286" t="s">
        <v>2</v>
      </c>
      <c r="F24" s="43" t="s">
        <v>13</v>
      </c>
      <c r="G24" s="43" t="s">
        <v>12</v>
      </c>
      <c r="H24" s="14"/>
      <c r="I24" s="14"/>
      <c r="J24" s="300" t="s">
        <v>18</v>
      </c>
      <c r="K24" s="301"/>
      <c r="L24" s="300" t="s">
        <v>12</v>
      </c>
      <c r="M24" s="301"/>
      <c r="X24" s="48"/>
    </row>
    <row r="25" spans="2:24" ht="13.5" customHeight="1" x14ac:dyDescent="0.3">
      <c r="B25" s="47"/>
      <c r="E25" s="286"/>
      <c r="F25" s="19" t="s">
        <v>7</v>
      </c>
      <c r="G25" s="19">
        <v>1</v>
      </c>
      <c r="H25" s="14"/>
      <c r="I25" s="14"/>
      <c r="J25" s="274" t="s">
        <v>15</v>
      </c>
      <c r="K25" s="275"/>
      <c r="L25" s="276">
        <v>1</v>
      </c>
      <c r="M25" s="276"/>
      <c r="X25" s="48"/>
    </row>
    <row r="26" spans="2:24" ht="13.5" customHeight="1" x14ac:dyDescent="0.3">
      <c r="B26" s="47"/>
      <c r="E26" s="286"/>
      <c r="F26" s="19" t="s">
        <v>8</v>
      </c>
      <c r="G26" s="19">
        <v>2</v>
      </c>
      <c r="H26" s="14"/>
      <c r="I26" s="14"/>
      <c r="J26" s="274" t="s">
        <v>16</v>
      </c>
      <c r="K26" s="275"/>
      <c r="L26" s="276">
        <v>2</v>
      </c>
      <c r="M26" s="276"/>
      <c r="X26" s="48"/>
    </row>
    <row r="27" spans="2:24" ht="13.5" customHeight="1" x14ac:dyDescent="0.3">
      <c r="B27" s="47"/>
      <c r="E27" s="286"/>
      <c r="F27" s="19" t="s">
        <v>9</v>
      </c>
      <c r="G27" s="19">
        <v>3</v>
      </c>
      <c r="H27" s="14"/>
      <c r="I27" s="14"/>
      <c r="J27" s="274" t="s">
        <v>1</v>
      </c>
      <c r="K27" s="275"/>
      <c r="L27" s="276">
        <v>3</v>
      </c>
      <c r="M27" s="276"/>
      <c r="X27" s="48"/>
    </row>
    <row r="28" spans="2:24" ht="13.5" customHeight="1" x14ac:dyDescent="0.3">
      <c r="B28" s="47"/>
      <c r="E28" s="286"/>
      <c r="F28" s="19" t="s">
        <v>10</v>
      </c>
      <c r="G28" s="19">
        <v>4</v>
      </c>
      <c r="H28" s="14"/>
      <c r="I28" s="14"/>
      <c r="J28" s="274" t="s">
        <v>17</v>
      </c>
      <c r="K28" s="275"/>
      <c r="L28" s="276">
        <v>4</v>
      </c>
      <c r="M28" s="276"/>
      <c r="X28" s="48"/>
    </row>
    <row r="29" spans="2:24" ht="13.5" customHeight="1" x14ac:dyDescent="0.3">
      <c r="B29" s="47"/>
      <c r="E29" s="286"/>
      <c r="F29" s="19" t="s">
        <v>11</v>
      </c>
      <c r="G29" s="19">
        <v>5</v>
      </c>
      <c r="H29" s="14"/>
      <c r="I29" s="14"/>
      <c r="J29" s="274" t="s">
        <v>0</v>
      </c>
      <c r="K29" s="275"/>
      <c r="L29" s="276">
        <v>5</v>
      </c>
      <c r="M29" s="276"/>
      <c r="X29" s="48"/>
    </row>
    <row r="30" spans="2:24" ht="13.5" customHeight="1" x14ac:dyDescent="0.3">
      <c r="B30" s="47"/>
      <c r="D30" s="14"/>
      <c r="E30" s="14"/>
      <c r="F30" s="14"/>
      <c r="G30" s="14"/>
      <c r="H30" s="14"/>
      <c r="I30" s="14"/>
      <c r="J30" s="14"/>
      <c r="K30" s="14"/>
      <c r="L30" s="14"/>
      <c r="M30" s="14"/>
      <c r="X30" s="48"/>
    </row>
    <row r="31" spans="2:24" ht="13.5" customHeight="1" x14ac:dyDescent="0.3">
      <c r="B31" s="47"/>
      <c r="D31" s="271" t="s">
        <v>20</v>
      </c>
      <c r="E31" s="271"/>
      <c r="F31" s="271"/>
      <c r="G31" s="271"/>
      <c r="H31" s="271"/>
      <c r="I31" s="271"/>
      <c r="J31" s="271"/>
      <c r="K31" s="271"/>
      <c r="X31" s="48"/>
    </row>
    <row r="32" spans="2:24" ht="13.5" customHeight="1" x14ac:dyDescent="0.3">
      <c r="B32" s="47"/>
      <c r="D32" s="282" t="s">
        <v>13</v>
      </c>
      <c r="E32" s="282" t="s">
        <v>12</v>
      </c>
      <c r="F32" s="277" t="s">
        <v>15</v>
      </c>
      <c r="G32" s="277"/>
      <c r="H32" s="272" t="s">
        <v>16</v>
      </c>
      <c r="I32" s="273"/>
      <c r="J32" s="44" t="s">
        <v>1</v>
      </c>
      <c r="K32" s="44" t="s">
        <v>17</v>
      </c>
      <c r="L32" s="43" t="s">
        <v>0</v>
      </c>
      <c r="P32" s="271" t="s">
        <v>14</v>
      </c>
      <c r="Q32" s="271"/>
      <c r="R32" s="271"/>
      <c r="S32" s="271"/>
      <c r="T32" s="271"/>
      <c r="X32" s="48"/>
    </row>
    <row r="33" spans="2:24" ht="13.5" customHeight="1" x14ac:dyDescent="0.3">
      <c r="B33" s="47"/>
      <c r="D33" s="282"/>
      <c r="E33" s="282"/>
      <c r="F33" s="285">
        <v>1</v>
      </c>
      <c r="G33" s="285"/>
      <c r="H33" s="283">
        <v>2</v>
      </c>
      <c r="I33" s="284"/>
      <c r="J33" s="45">
        <v>3</v>
      </c>
      <c r="K33" s="45">
        <v>4</v>
      </c>
      <c r="L33" s="45">
        <v>5</v>
      </c>
      <c r="P33" s="277" t="s">
        <v>20</v>
      </c>
      <c r="Q33" s="277"/>
      <c r="R33" s="277"/>
      <c r="S33" s="277" t="s">
        <v>21</v>
      </c>
      <c r="T33" s="277"/>
      <c r="X33" s="48"/>
    </row>
    <row r="34" spans="2:24" ht="13.5" customHeight="1" x14ac:dyDescent="0.25">
      <c r="B34" s="47"/>
      <c r="D34" s="19" t="s">
        <v>7</v>
      </c>
      <c r="E34" s="21">
        <v>1</v>
      </c>
      <c r="F34" s="263">
        <v>2</v>
      </c>
      <c r="G34" s="263"/>
      <c r="H34" s="297">
        <v>3</v>
      </c>
      <c r="I34" s="298"/>
      <c r="J34" s="41">
        <v>4</v>
      </c>
      <c r="K34" s="46">
        <v>5</v>
      </c>
      <c r="L34" s="40">
        <v>6</v>
      </c>
      <c r="P34" s="264" t="s">
        <v>22</v>
      </c>
      <c r="Q34" s="264"/>
      <c r="R34" s="264"/>
      <c r="S34" s="262" t="s">
        <v>23</v>
      </c>
      <c r="T34" s="262"/>
      <c r="X34" s="48"/>
    </row>
    <row r="35" spans="2:24" ht="13.5" customHeight="1" x14ac:dyDescent="0.25">
      <c r="B35" s="47"/>
      <c r="D35" s="19" t="s">
        <v>8</v>
      </c>
      <c r="E35" s="21">
        <v>2</v>
      </c>
      <c r="F35" s="263">
        <v>3</v>
      </c>
      <c r="G35" s="263"/>
      <c r="H35" s="297">
        <v>4</v>
      </c>
      <c r="I35" s="298"/>
      <c r="J35" s="46">
        <v>5</v>
      </c>
      <c r="K35" s="40">
        <v>6</v>
      </c>
      <c r="L35" s="40">
        <v>7</v>
      </c>
      <c r="P35" s="294" t="s">
        <v>24</v>
      </c>
      <c r="Q35" s="294"/>
      <c r="R35" s="294"/>
      <c r="S35" s="262" t="s">
        <v>25</v>
      </c>
      <c r="T35" s="262"/>
      <c r="X35" s="48"/>
    </row>
    <row r="36" spans="2:24" ht="13.5" customHeight="1" x14ac:dyDescent="0.25">
      <c r="B36" s="47"/>
      <c r="D36" s="19" t="s">
        <v>9</v>
      </c>
      <c r="E36" s="21">
        <v>3</v>
      </c>
      <c r="F36" s="263">
        <v>4</v>
      </c>
      <c r="G36" s="263"/>
      <c r="H36" s="278">
        <v>5</v>
      </c>
      <c r="I36" s="279"/>
      <c r="J36" s="40">
        <v>6</v>
      </c>
      <c r="K36" s="40">
        <v>7</v>
      </c>
      <c r="L36" s="42">
        <v>8</v>
      </c>
      <c r="P36" s="299">
        <v>5</v>
      </c>
      <c r="Q36" s="299"/>
      <c r="R36" s="299"/>
      <c r="S36" s="262" t="s">
        <v>26</v>
      </c>
      <c r="T36" s="262"/>
      <c r="X36" s="48"/>
    </row>
    <row r="37" spans="2:24" ht="13.5" customHeight="1" x14ac:dyDescent="0.25">
      <c r="B37" s="47"/>
      <c r="D37" s="19" t="s">
        <v>10</v>
      </c>
      <c r="E37" s="21">
        <v>4</v>
      </c>
      <c r="F37" s="299">
        <v>5</v>
      </c>
      <c r="G37" s="299"/>
      <c r="H37" s="295">
        <v>6</v>
      </c>
      <c r="I37" s="296"/>
      <c r="J37" s="40">
        <v>7</v>
      </c>
      <c r="K37" s="42">
        <v>8</v>
      </c>
      <c r="L37" s="42">
        <v>9</v>
      </c>
      <c r="P37" s="263" t="s">
        <v>27</v>
      </c>
      <c r="Q37" s="263"/>
      <c r="R37" s="263"/>
      <c r="S37" s="262" t="s">
        <v>28</v>
      </c>
      <c r="T37" s="262"/>
      <c r="X37" s="48"/>
    </row>
    <row r="38" spans="2:24" ht="13.5" customHeight="1" x14ac:dyDescent="0.25">
      <c r="B38" s="47"/>
      <c r="D38" s="19" t="s">
        <v>11</v>
      </c>
      <c r="E38" s="21">
        <v>5</v>
      </c>
      <c r="F38" s="294">
        <v>6</v>
      </c>
      <c r="G38" s="294"/>
      <c r="H38" s="295">
        <v>7</v>
      </c>
      <c r="I38" s="296"/>
      <c r="J38" s="42">
        <v>8</v>
      </c>
      <c r="K38" s="42">
        <v>9</v>
      </c>
      <c r="L38" s="42">
        <v>10</v>
      </c>
      <c r="X38" s="48"/>
    </row>
    <row r="39" spans="2:24" ht="13.5" customHeight="1" thickBot="1" x14ac:dyDescent="0.35">
      <c r="B39" s="22"/>
      <c r="C39" s="23"/>
      <c r="D39" s="24"/>
      <c r="E39" s="24"/>
      <c r="F39" s="24"/>
      <c r="G39" s="24"/>
      <c r="H39" s="24"/>
      <c r="I39" s="24"/>
      <c r="J39" s="24"/>
      <c r="K39" s="24"/>
      <c r="L39" s="24"/>
      <c r="M39" s="24"/>
      <c r="N39" s="23"/>
      <c r="O39" s="23"/>
      <c r="P39" s="23"/>
      <c r="Q39" s="23"/>
      <c r="R39" s="23"/>
      <c r="S39" s="23"/>
      <c r="T39" s="23"/>
      <c r="U39" s="23"/>
      <c r="V39" s="23"/>
      <c r="W39" s="23"/>
      <c r="X39" s="25"/>
    </row>
    <row r="40" spans="2:24" ht="16.5" customHeight="1" x14ac:dyDescent="0.3">
      <c r="D40" s="14"/>
      <c r="F40" s="14"/>
      <c r="G40" s="14"/>
      <c r="H40" s="14"/>
      <c r="I40" s="14"/>
      <c r="J40" s="14"/>
      <c r="K40" s="14"/>
      <c r="L40" s="14"/>
      <c r="M40" s="14"/>
      <c r="N40" s="14"/>
      <c r="O40" s="14"/>
      <c r="P40" s="14"/>
      <c r="Q40" s="14"/>
      <c r="R40" s="14"/>
    </row>
    <row r="41" spans="2:24" ht="16.5" customHeight="1" x14ac:dyDescent="0.3">
      <c r="D41" s="14"/>
      <c r="F41" s="14"/>
      <c r="G41" s="14"/>
      <c r="H41" s="14"/>
      <c r="I41" s="14"/>
      <c r="J41" s="14"/>
      <c r="K41" s="14"/>
      <c r="L41" s="14"/>
      <c r="M41" s="14"/>
      <c r="N41" s="14"/>
      <c r="O41" s="14"/>
      <c r="P41" s="14"/>
      <c r="Q41" s="14"/>
      <c r="R41" s="14"/>
    </row>
    <row r="42" spans="2:24" ht="12.75" customHeight="1" x14ac:dyDescent="0.3">
      <c r="D42" s="14"/>
      <c r="F42" s="14"/>
      <c r="G42" s="14"/>
      <c r="H42" s="14"/>
      <c r="I42" s="14"/>
      <c r="J42" s="14"/>
      <c r="K42" s="14"/>
      <c r="L42" s="14"/>
      <c r="M42" s="14"/>
      <c r="N42" s="14"/>
      <c r="O42" s="14"/>
      <c r="P42" s="14"/>
      <c r="Q42" s="14"/>
      <c r="R42" s="14"/>
    </row>
    <row r="43" spans="2:24" hidden="1" x14ac:dyDescent="0.3">
      <c r="B43" s="16" t="s">
        <v>93</v>
      </c>
      <c r="D43" s="14"/>
      <c r="F43" s="14"/>
      <c r="G43" s="14"/>
      <c r="H43" s="14"/>
      <c r="I43" s="14"/>
      <c r="J43" s="14"/>
      <c r="K43" s="14"/>
      <c r="L43" s="14"/>
      <c r="M43" s="14"/>
      <c r="N43" s="14"/>
      <c r="O43" s="14"/>
      <c r="P43" s="14"/>
      <c r="Q43" s="14"/>
      <c r="R43" s="14"/>
    </row>
    <row r="44" spans="2:24" hidden="1" x14ac:dyDescent="0.3">
      <c r="B44" s="16" t="s">
        <v>92</v>
      </c>
      <c r="D44" s="26"/>
      <c r="F44" s="14"/>
      <c r="G44" s="26"/>
      <c r="H44" s="26"/>
      <c r="I44" s="26"/>
      <c r="J44" s="26"/>
      <c r="K44" s="26"/>
      <c r="L44" s="26"/>
      <c r="M44" s="26"/>
      <c r="N44" s="26"/>
      <c r="O44" s="26"/>
      <c r="P44" s="26"/>
      <c r="Q44" s="26"/>
      <c r="R44" s="26"/>
    </row>
    <row r="45" spans="2:24" hidden="1" x14ac:dyDescent="0.3">
      <c r="B45" s="16" t="s">
        <v>94</v>
      </c>
      <c r="D45" s="14"/>
      <c r="F45" s="14"/>
      <c r="G45" s="14"/>
      <c r="H45" s="14"/>
      <c r="I45" s="14"/>
      <c r="J45" s="14"/>
      <c r="K45" s="14"/>
      <c r="L45" s="14"/>
      <c r="M45" s="14"/>
      <c r="N45" s="14"/>
      <c r="O45" s="14"/>
      <c r="P45" s="14"/>
      <c r="Q45" s="14"/>
      <c r="R45" s="14"/>
    </row>
    <row r="46" spans="2:24" x14ac:dyDescent="0.3">
      <c r="D46" s="14"/>
      <c r="F46" s="14"/>
      <c r="G46" s="14"/>
      <c r="H46" s="14"/>
      <c r="I46" s="14"/>
      <c r="J46" s="14"/>
      <c r="K46" s="14"/>
      <c r="L46" s="14"/>
      <c r="M46" s="14"/>
      <c r="N46" s="14"/>
      <c r="O46" s="14"/>
      <c r="P46" s="14"/>
      <c r="Q46" s="14"/>
      <c r="R46" s="14"/>
    </row>
    <row r="47" spans="2:24" x14ac:dyDescent="0.3">
      <c r="D47" s="14"/>
      <c r="F47" s="14"/>
      <c r="G47" s="14"/>
      <c r="H47" s="14"/>
      <c r="I47" s="14"/>
      <c r="J47" s="14"/>
      <c r="K47" s="14"/>
      <c r="L47" s="14"/>
      <c r="M47" s="14"/>
      <c r="N47" s="14"/>
      <c r="O47" s="14"/>
      <c r="P47" s="14"/>
      <c r="Q47" s="14"/>
      <c r="R47" s="14"/>
    </row>
    <row r="48" spans="2:24" x14ac:dyDescent="0.3">
      <c r="D48" s="14"/>
      <c r="F48" s="14"/>
      <c r="G48" s="14"/>
      <c r="H48" s="14"/>
      <c r="I48" s="14"/>
      <c r="J48" s="14"/>
      <c r="K48" s="14"/>
      <c r="L48" s="14"/>
      <c r="M48" s="14"/>
      <c r="N48" s="14"/>
      <c r="O48" s="14"/>
      <c r="P48" s="14"/>
      <c r="Q48" s="14"/>
      <c r="R48" s="14"/>
    </row>
    <row r="49" spans="4:4" ht="12.75" customHeight="1" x14ac:dyDescent="0.3">
      <c r="D49" s="14"/>
    </row>
    <row r="50" spans="4:4" x14ac:dyDescent="0.3">
      <c r="D50" s="14"/>
    </row>
  </sheetData>
  <mergeCells count="49">
    <mergeCell ref="W2:X4"/>
    <mergeCell ref="B7:X8"/>
    <mergeCell ref="F38:G38"/>
    <mergeCell ref="H38:I38"/>
    <mergeCell ref="P33:R33"/>
    <mergeCell ref="H35:I35"/>
    <mergeCell ref="H34:I34"/>
    <mergeCell ref="F36:G36"/>
    <mergeCell ref="F37:G37"/>
    <mergeCell ref="P36:R36"/>
    <mergeCell ref="H37:I37"/>
    <mergeCell ref="P35:R35"/>
    <mergeCell ref="L24:M24"/>
    <mergeCell ref="J24:K24"/>
    <mergeCell ref="J27:K27"/>
    <mergeCell ref="S33:T33"/>
    <mergeCell ref="J28:K28"/>
    <mergeCell ref="P32:T32"/>
    <mergeCell ref="B2:B4"/>
    <mergeCell ref="C2:V4"/>
    <mergeCell ref="E32:E33"/>
    <mergeCell ref="H33:I33"/>
    <mergeCell ref="J29:K29"/>
    <mergeCell ref="L29:M29"/>
    <mergeCell ref="D32:D33"/>
    <mergeCell ref="F33:G33"/>
    <mergeCell ref="E24:E29"/>
    <mergeCell ref="S34:T34"/>
    <mergeCell ref="F34:G34"/>
    <mergeCell ref="S35:T35"/>
    <mergeCell ref="S36:T36"/>
    <mergeCell ref="H36:I36"/>
    <mergeCell ref="F35:G35"/>
    <mergeCell ref="S37:T37"/>
    <mergeCell ref="P37:R37"/>
    <mergeCell ref="P34:R34"/>
    <mergeCell ref="B9:R9"/>
    <mergeCell ref="B6:X6"/>
    <mergeCell ref="F23:G23"/>
    <mergeCell ref="J23:M23"/>
    <mergeCell ref="H32:I32"/>
    <mergeCell ref="J25:K25"/>
    <mergeCell ref="J26:K26"/>
    <mergeCell ref="L27:M27"/>
    <mergeCell ref="L28:M28"/>
    <mergeCell ref="D31:K31"/>
    <mergeCell ref="F32:G32"/>
    <mergeCell ref="L25:M25"/>
    <mergeCell ref="L26:M26"/>
  </mergeCells>
  <phoneticPr fontId="1" type="noConversion"/>
  <conditionalFormatting sqref="K11:K2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1"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Monica Viviana Garcia Mendieta</cp:lastModifiedBy>
  <cp:lastPrinted>2021-08-05T16:35:29Z</cp:lastPrinted>
  <dcterms:created xsi:type="dcterms:W3CDTF">2007-06-14T01:55:06Z</dcterms:created>
  <dcterms:modified xsi:type="dcterms:W3CDTF">2025-07-31T21:13:22Z</dcterms:modified>
</cp:coreProperties>
</file>