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ltura-my.sharepoint.com/personal/avelasquez_mincultura_gov_co/Documents/Escritorio/MinCultura_AFV actualizada/ELEMENTOS DE PROTECCION PERSONAL/CONTRATOS 2024/EMERGENCIAS/Revision Final aprobado contratacion 15 julio 2025/Revision final 16072025/"/>
    </mc:Choice>
  </mc:AlternateContent>
  <xr:revisionPtr revIDLastSave="115" documentId="13_ncr:1_{2AF5D3DA-BE86-4D7E-8491-C1FB247B8E33}" xr6:coauthVersionLast="47" xr6:coauthVersionMax="47" xr10:uidLastSave="{BE7D26E5-21ED-418A-A90A-42C0D424D7D2}"/>
  <bookViews>
    <workbookView xWindow="-120" yWindow="-120" windowWidth="29040" windowHeight="15720" xr2:uid="{1862A59E-7A96-467B-8415-340B1E8BBC91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M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5" i="1"/>
  <c r="M11" i="1" l="1"/>
  <c r="M12" i="1"/>
  <c r="M13" i="1"/>
  <c r="M14" i="1"/>
  <c r="M15" i="1"/>
  <c r="M16" i="1"/>
  <c r="M17" i="1"/>
  <c r="M18" i="1"/>
  <c r="M19" i="1"/>
  <c r="M20" i="1"/>
  <c r="M22" i="1"/>
  <c r="M34" i="1"/>
  <c r="M35" i="1"/>
  <c r="M36" i="1"/>
  <c r="M37" i="1"/>
  <c r="M38" i="1"/>
  <c r="M39" i="1"/>
  <c r="M40" i="1"/>
  <c r="M41" i="1"/>
  <c r="M42" i="1"/>
  <c r="M43" i="1"/>
  <c r="M44" i="1"/>
  <c r="M6" i="1"/>
  <c r="M7" i="1"/>
  <c r="M8" i="1"/>
  <c r="M9" i="1"/>
  <c r="M10" i="1"/>
  <c r="M21" i="1"/>
  <c r="M23" i="1"/>
  <c r="M24" i="1"/>
  <c r="M25" i="1"/>
  <c r="M26" i="1"/>
  <c r="M27" i="1"/>
  <c r="M28" i="1"/>
  <c r="M29" i="1"/>
  <c r="M30" i="1"/>
  <c r="M31" i="1"/>
  <c r="M32" i="1"/>
  <c r="M3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5" i="1"/>
  <c r="F6" i="1"/>
  <c r="L6" i="1" s="1"/>
  <c r="F7" i="1"/>
  <c r="F8" i="1"/>
  <c r="F9" i="1"/>
  <c r="F10" i="1"/>
  <c r="L10" i="1" s="1"/>
  <c r="F11" i="1"/>
  <c r="L11" i="1" s="1"/>
  <c r="F12" i="1"/>
  <c r="L12" i="1" s="1"/>
  <c r="F13" i="1"/>
  <c r="L13" i="1" s="1"/>
  <c r="F14" i="1"/>
  <c r="L14" i="1" s="1"/>
  <c r="F15" i="1"/>
  <c r="L15" i="1" s="1"/>
  <c r="F16" i="1"/>
  <c r="F17" i="1"/>
  <c r="F18" i="1"/>
  <c r="F19" i="1"/>
  <c r="F20" i="1"/>
  <c r="L20" i="1" s="1"/>
  <c r="F21" i="1"/>
  <c r="L21" i="1" s="1"/>
  <c r="F22" i="1"/>
  <c r="L22" i="1" s="1"/>
  <c r="F23" i="1"/>
  <c r="L23" i="1" s="1"/>
  <c r="F24" i="1"/>
  <c r="F25" i="1"/>
  <c r="F26" i="1"/>
  <c r="F27" i="1"/>
  <c r="F28" i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35" i="1"/>
  <c r="L35" i="1" s="1"/>
  <c r="F36" i="1"/>
  <c r="L36" i="1" s="1"/>
  <c r="F37" i="1"/>
  <c r="L37" i="1" s="1"/>
  <c r="F38" i="1"/>
  <c r="L38" i="1" s="1"/>
  <c r="F39" i="1"/>
  <c r="L39" i="1" s="1"/>
  <c r="F40" i="1"/>
  <c r="L40" i="1" s="1"/>
  <c r="F41" i="1"/>
  <c r="L41" i="1" s="1"/>
  <c r="F42" i="1"/>
  <c r="L42" i="1" s="1"/>
  <c r="F43" i="1"/>
  <c r="L43" i="1" s="1"/>
  <c r="F44" i="1"/>
  <c r="L44" i="1" s="1"/>
  <c r="F5" i="1"/>
  <c r="N5" i="1" l="1"/>
  <c r="L5" i="1"/>
  <c r="L19" i="1"/>
  <c r="N19" i="1" s="1"/>
  <c r="L18" i="1"/>
  <c r="N18" i="1" s="1"/>
  <c r="L28" i="1"/>
  <c r="N28" i="1" s="1"/>
  <c r="N27" i="1"/>
  <c r="L27" i="1"/>
  <c r="L26" i="1"/>
  <c r="N26" i="1" s="1"/>
  <c r="L25" i="1"/>
  <c r="N25" i="1" s="1"/>
  <c r="L17" i="1"/>
  <c r="N17" i="1" s="1"/>
  <c r="N9" i="1"/>
  <c r="L9" i="1"/>
  <c r="L24" i="1"/>
  <c r="N24" i="1" s="1"/>
  <c r="L16" i="1"/>
  <c r="N16" i="1" s="1"/>
  <c r="L8" i="1"/>
  <c r="N8" i="1" s="1"/>
  <c r="N7" i="1"/>
  <c r="L7" i="1"/>
  <c r="N6" i="1"/>
  <c r="N29" i="1"/>
  <c r="N32" i="1"/>
  <c r="N12" i="1"/>
  <c r="N31" i="1"/>
  <c r="N30" i="1"/>
  <c r="N10" i="1"/>
  <c r="N23" i="1"/>
  <c r="N22" i="1"/>
  <c r="N41" i="1"/>
  <c r="N40" i="1"/>
  <c r="N36" i="1"/>
  <c r="N44" i="1"/>
  <c r="N43" i="1"/>
  <c r="N42" i="1"/>
  <c r="N39" i="1"/>
  <c r="N11" i="1"/>
  <c r="N20" i="1"/>
  <c r="N38" i="1"/>
  <c r="N37" i="1"/>
  <c r="N35" i="1"/>
  <c r="N15" i="1"/>
  <c r="N34" i="1"/>
  <c r="N14" i="1"/>
  <c r="N33" i="1"/>
  <c r="N13" i="1"/>
  <c r="N21" i="1"/>
  <c r="L45" i="1" l="1"/>
  <c r="N45" i="1"/>
  <c r="J45" i="1"/>
  <c r="H45" i="1"/>
  <c r="F45" i="1"/>
</calcChain>
</file>

<file path=xl/sharedStrings.xml><?xml version="1.0" encoding="utf-8"?>
<sst xmlns="http://schemas.openxmlformats.org/spreadsheetml/2006/main" count="99" uniqueCount="64">
  <si>
    <t>Item</t>
  </si>
  <si>
    <t>Elemento</t>
  </si>
  <si>
    <t>Unidad</t>
  </si>
  <si>
    <t>Cant</t>
  </si>
  <si>
    <t>Par</t>
  </si>
  <si>
    <t>PROMEDIO VALOR TOTAL</t>
  </si>
  <si>
    <t xml:space="preserve">Valor unitario (Iva Incluido) </t>
  </si>
  <si>
    <t>valor total (Iva incluido)</t>
  </si>
  <si>
    <t xml:space="preserve">PROMEDIO VALOR UNITARIO </t>
  </si>
  <si>
    <t xml:space="preserve">Gasa limpia </t>
  </si>
  <si>
    <t xml:space="preserve">Gasa estéril </t>
  </si>
  <si>
    <t xml:space="preserve">Esparadrapo de tela </t>
  </si>
  <si>
    <t xml:space="preserve">Venda elástica </t>
  </si>
  <si>
    <t xml:space="preserve">Venda de algodón </t>
  </si>
  <si>
    <t xml:space="preserve">Yodopovidona solución </t>
  </si>
  <si>
    <t xml:space="preserve">Solución salina </t>
  </si>
  <si>
    <t>Alcohol antiséptico frasco</t>
  </si>
  <si>
    <t>Linterna dinamo</t>
  </si>
  <si>
    <t xml:space="preserve">Micropore </t>
  </si>
  <si>
    <t>Oxímetro de pulso</t>
  </si>
  <si>
    <t>Silbato de emergencias</t>
  </si>
  <si>
    <t>Tensionmetro digital</t>
  </si>
  <si>
    <t>Biombo</t>
  </si>
  <si>
    <t>Mesa auxiliar</t>
  </si>
  <si>
    <t>Vitrina para instrumental dos cuerpos</t>
  </si>
  <si>
    <t>Silla de ruedas estándar</t>
  </si>
  <si>
    <t xml:space="preserve">Vasos desechables </t>
  </si>
  <si>
    <t xml:space="preserve">Pilas </t>
  </si>
  <si>
    <t>Camilla fija para consultorio</t>
  </si>
  <si>
    <t>Botiquin tipo morral tipo A</t>
  </si>
  <si>
    <t>Botiquin tipo morral tipo B</t>
  </si>
  <si>
    <t>Balanza mecanica (analoga) de piso</t>
  </si>
  <si>
    <t>Tallimetro</t>
  </si>
  <si>
    <t>PAQ X 100 Unidades</t>
  </si>
  <si>
    <t>4″ X5 YARDAS Unidad</t>
  </si>
  <si>
    <t>2″ X 5 YARDAS Unidad</t>
  </si>
  <si>
    <t>3″ X 5 YARDAS Unidad</t>
  </si>
  <si>
    <t>5″ X 5 YARDAS Unidad</t>
  </si>
  <si>
    <t>120ML Unidad</t>
  </si>
  <si>
    <t>500ML Unidad</t>
  </si>
  <si>
    <t>2X5'' Unidad</t>
  </si>
  <si>
    <t>Paquete x 25</t>
  </si>
  <si>
    <t>ESTUDIO DE MERCADO
Elementos de Emergencias y Dotacion Enfermeria</t>
  </si>
  <si>
    <t>JELT SAS</t>
  </si>
  <si>
    <t>VALOR TOTAL</t>
  </si>
  <si>
    <t>Aposito o Compresa no esteril</t>
  </si>
  <si>
    <t>Bajalenguas</t>
  </si>
  <si>
    <t>Escalera 2 pasos para consultorio</t>
  </si>
  <si>
    <t>Rollo sabana camilla ajustable desechable</t>
  </si>
  <si>
    <t>Desfibrilador automatico (DEA)</t>
  </si>
  <si>
    <t>Guantes de látex</t>
  </si>
  <si>
    <t>Tabla espinal larga</t>
  </si>
  <si>
    <t>Set de inmovilizacion en catonplast extremidades adulto</t>
  </si>
  <si>
    <t>Set de inmovilizacion en catonplast extremidades pediatrico</t>
  </si>
  <si>
    <t>Collar cervical adulto</t>
  </si>
  <si>
    <t>Collar cervical niño</t>
  </si>
  <si>
    <t>Chalecos brigadistas</t>
  </si>
  <si>
    <t>Paquete X 20</t>
  </si>
  <si>
    <t xml:space="preserve"> CAJA X 100 Unidades </t>
  </si>
  <si>
    <t>COMPOMEDICA S.A.S.</t>
  </si>
  <si>
    <t>LAS ELECTROMEDICINA</t>
  </si>
  <si>
    <t>PAQ X 5 Unidades</t>
  </si>
  <si>
    <t>VALOR UNITARIO OFICIAL</t>
  </si>
  <si>
    <t>VALOR TOTAL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</si>
</sst>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166" fontId="7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16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284069</xdr:colOff>
      <xdr:row>0</xdr:row>
      <xdr:rowOff>0</xdr:rowOff>
    </xdr:from>
    <xdr:to>
      <xdr:col>1</xdr:col>
      <xdr:colOff>1243853</xdr:colOff>
      <xdr:row>2</xdr:row>
      <xdr:rowOff>19328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812371C-1F99-45D4-BCF5-99A9D9AE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451" y="0"/>
          <a:ext cx="959784" cy="77012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3" name="AutoShape 1" descr="Imagen 1 de 1 de Silbato Pito Fox 40 Classic Negro ">
          <a:extLst>
            <a:ext uri="{FF2B5EF4-FFF2-40B4-BE49-F238E27FC236}">
              <a16:creationId xmlns:a16="http://schemas.microsoft.com/office/drawing/2014/main" id="{ABCBE7B9-F9A2-41EB-BC0E-76C11FF63EAF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26</xdr:row>
      <xdr:rowOff>114300</xdr:rowOff>
    </xdr:to>
    <xdr:sp macro="" textlink="">
      <xdr:nvSpPr>
        <xdr:cNvPr id="4" name="AutoShape 1" descr="Imagen 1 de 1 de Silbato Pito Fox 40 Classic Negro ">
          <a:extLst>
            <a:ext uri="{FF2B5EF4-FFF2-40B4-BE49-F238E27FC236}">
              <a16:creationId xmlns:a16="http://schemas.microsoft.com/office/drawing/2014/main" id="{76487FC9-C7FA-418B-BA28-75A888591481}"/>
            </a:ext>
          </a:extLst>
        </xdr:cNvPr>
        <xdr:cNvSpPr>
          <a:spLocks noChangeAspect="1" noChangeArrowheads="1"/>
        </xdr:cNvSpPr>
      </xdr:nvSpPr>
      <xdr:spPr bwMode="auto">
        <a:xfrm>
          <a:off x="11372850" y="8181975"/>
          <a:ext cx="304800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B438-251F-4CCE-8C13-82B6BF859FEB}">
  <dimension ref="A1:N45"/>
  <sheetViews>
    <sheetView tabSelected="1" zoomScale="92" zoomScaleNormal="70" workbookViewId="0">
      <selection activeCell="K8" sqref="K8"/>
    </sheetView>
  </sheetViews>
  <sheetFormatPr baseColWidth="10" defaultColWidth="11.42578125" defaultRowHeight="15" x14ac:dyDescent="0.25"/>
  <cols>
    <col min="1" max="1" width="6" style="1" customWidth="1"/>
    <col min="2" max="2" width="53.28515625" style="3" customWidth="1"/>
    <col min="3" max="3" width="23.140625" style="1" bestFit="1" customWidth="1"/>
    <col min="4" max="4" width="6.140625" style="1" customWidth="1"/>
    <col min="5" max="5" width="16.85546875" style="1" customWidth="1"/>
    <col min="6" max="12" width="16.7109375" style="1" customWidth="1"/>
    <col min="13" max="13" width="18.5703125" style="1" customWidth="1"/>
    <col min="14" max="14" width="19.140625" style="1" customWidth="1"/>
    <col min="15" max="16384" width="11.42578125" style="1"/>
  </cols>
  <sheetData>
    <row r="1" spans="1:14" ht="15" customHeight="1" x14ac:dyDescent="0.25">
      <c r="A1" s="27"/>
      <c r="B1" s="28"/>
      <c r="C1" s="32" t="s">
        <v>42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4" ht="44.25" customHeight="1" thickBot="1" x14ac:dyDescent="0.3">
      <c r="A2" s="29"/>
      <c r="B2" s="30"/>
      <c r="C2" s="34"/>
      <c r="D2" s="34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4" ht="30" customHeight="1" x14ac:dyDescent="0.25">
      <c r="A3" s="43" t="s">
        <v>0</v>
      </c>
      <c r="B3" s="44" t="s">
        <v>1</v>
      </c>
      <c r="C3" s="44" t="s">
        <v>2</v>
      </c>
      <c r="D3" s="44" t="s">
        <v>3</v>
      </c>
      <c r="E3" s="45" t="s">
        <v>59</v>
      </c>
      <c r="F3" s="46"/>
      <c r="G3" s="41" t="s">
        <v>60</v>
      </c>
      <c r="H3" s="42"/>
      <c r="I3" s="41" t="s">
        <v>43</v>
      </c>
      <c r="J3" s="42"/>
      <c r="K3" s="37" t="s">
        <v>8</v>
      </c>
      <c r="L3" s="37" t="s">
        <v>5</v>
      </c>
      <c r="M3" s="39" t="s">
        <v>62</v>
      </c>
      <c r="N3" s="39" t="s">
        <v>63</v>
      </c>
    </row>
    <row r="4" spans="1:14" ht="39.75" customHeight="1" x14ac:dyDescent="0.25">
      <c r="A4" s="43"/>
      <c r="B4" s="44"/>
      <c r="C4" s="44"/>
      <c r="D4" s="44"/>
      <c r="E4" s="2" t="s">
        <v>6</v>
      </c>
      <c r="F4" s="4" t="s">
        <v>7</v>
      </c>
      <c r="G4" s="2" t="s">
        <v>6</v>
      </c>
      <c r="H4" s="4" t="s">
        <v>7</v>
      </c>
      <c r="I4" s="2" t="s">
        <v>6</v>
      </c>
      <c r="J4" s="4" t="s">
        <v>7</v>
      </c>
      <c r="K4" s="38"/>
      <c r="L4" s="38"/>
      <c r="M4" s="40"/>
      <c r="N4" s="40"/>
    </row>
    <row r="5" spans="1:14" x14ac:dyDescent="0.25">
      <c r="A5" s="5">
        <v>1</v>
      </c>
      <c r="B5" s="13" t="s">
        <v>9</v>
      </c>
      <c r="C5" s="18" t="s">
        <v>33</v>
      </c>
      <c r="D5" s="6">
        <v>81</v>
      </c>
      <c r="E5" s="21">
        <v>6200</v>
      </c>
      <c r="F5" s="22">
        <f>E5*D5</f>
        <v>502200</v>
      </c>
      <c r="G5" s="21">
        <v>7098</v>
      </c>
      <c r="H5" s="22">
        <f>G5*D5</f>
        <v>574938</v>
      </c>
      <c r="I5" s="23">
        <v>10714.285714285716</v>
      </c>
      <c r="J5" s="22">
        <f>I5*D5</f>
        <v>867857.14285714296</v>
      </c>
      <c r="K5" s="24">
        <f t="shared" ref="K5:K44" si="0">AVERAGE(E5,G5,I5)</f>
        <v>8004.0952380952394</v>
      </c>
      <c r="L5" s="24">
        <f t="shared" ref="L5:L44" si="1">AVERAGE(F5,H5,J5)</f>
        <v>648331.71428571432</v>
      </c>
      <c r="M5" s="24">
        <f t="shared" ref="M5:M44" si="2">+ROUNDUP(K5,0)</f>
        <v>8005</v>
      </c>
      <c r="N5" s="24">
        <f t="shared" ref="N5:N44" si="3">+ROUNDUP(L5,0)</f>
        <v>648332</v>
      </c>
    </row>
    <row r="6" spans="1:14" x14ac:dyDescent="0.25">
      <c r="A6" s="5">
        <v>2</v>
      </c>
      <c r="B6" s="13" t="s">
        <v>10</v>
      </c>
      <c r="C6" s="18" t="s">
        <v>61</v>
      </c>
      <c r="D6" s="6">
        <v>480</v>
      </c>
      <c r="E6" s="25">
        <v>600</v>
      </c>
      <c r="F6" s="22">
        <f t="shared" ref="F6:F44" si="4">E6*D6</f>
        <v>288000</v>
      </c>
      <c r="G6" s="21">
        <v>642</v>
      </c>
      <c r="H6" s="22">
        <f t="shared" ref="H6:H44" si="5">G6*D6</f>
        <v>308160</v>
      </c>
      <c r="I6" s="23">
        <v>183.33333333333334</v>
      </c>
      <c r="J6" s="22">
        <f t="shared" ref="J6:J44" si="6">I6*D6</f>
        <v>88000</v>
      </c>
      <c r="K6" s="24">
        <f t="shared" si="0"/>
        <v>475.11111111111109</v>
      </c>
      <c r="L6" s="24">
        <f t="shared" si="1"/>
        <v>228053.33333333334</v>
      </c>
      <c r="M6" s="24">
        <f t="shared" si="2"/>
        <v>476</v>
      </c>
      <c r="N6" s="24">
        <f t="shared" si="3"/>
        <v>228054</v>
      </c>
    </row>
    <row r="7" spans="1:14" x14ac:dyDescent="0.25">
      <c r="A7" s="5">
        <v>3</v>
      </c>
      <c r="B7" s="13" t="s">
        <v>45</v>
      </c>
      <c r="C7" s="18" t="s">
        <v>2</v>
      </c>
      <c r="D7" s="6">
        <v>96</v>
      </c>
      <c r="E7" s="25">
        <v>2500</v>
      </c>
      <c r="F7" s="22">
        <f t="shared" si="4"/>
        <v>240000</v>
      </c>
      <c r="G7" s="21">
        <v>2675</v>
      </c>
      <c r="H7" s="22">
        <f t="shared" si="5"/>
        <v>256800</v>
      </c>
      <c r="I7" s="23">
        <v>4804.2857142857147</v>
      </c>
      <c r="J7" s="22">
        <f t="shared" si="6"/>
        <v>461211.42857142864</v>
      </c>
      <c r="K7" s="24">
        <f t="shared" si="0"/>
        <v>3326.4285714285711</v>
      </c>
      <c r="L7" s="24">
        <f t="shared" si="1"/>
        <v>319337.1428571429</v>
      </c>
      <c r="M7" s="24">
        <f t="shared" si="2"/>
        <v>3327</v>
      </c>
      <c r="N7" s="24">
        <f t="shared" si="3"/>
        <v>319338</v>
      </c>
    </row>
    <row r="8" spans="1:14" x14ac:dyDescent="0.25">
      <c r="A8" s="5">
        <v>4</v>
      </c>
      <c r="B8" s="13" t="s">
        <v>11</v>
      </c>
      <c r="C8" s="18" t="s">
        <v>34</v>
      </c>
      <c r="D8" s="6">
        <v>105</v>
      </c>
      <c r="E8" s="25">
        <v>19280</v>
      </c>
      <c r="F8" s="22">
        <f t="shared" si="4"/>
        <v>2024400</v>
      </c>
      <c r="G8" s="21">
        <v>20629</v>
      </c>
      <c r="H8" s="22">
        <f t="shared" si="5"/>
        <v>2166045</v>
      </c>
      <c r="I8" s="23">
        <v>65937</v>
      </c>
      <c r="J8" s="22">
        <f t="shared" si="6"/>
        <v>6923385</v>
      </c>
      <c r="K8" s="24">
        <f t="shared" si="0"/>
        <v>35282</v>
      </c>
      <c r="L8" s="24">
        <f t="shared" si="1"/>
        <v>3704610</v>
      </c>
      <c r="M8" s="24">
        <f t="shared" si="2"/>
        <v>35282</v>
      </c>
      <c r="N8" s="24">
        <f t="shared" si="3"/>
        <v>3704610</v>
      </c>
    </row>
    <row r="9" spans="1:14" x14ac:dyDescent="0.25">
      <c r="A9" s="5">
        <v>5</v>
      </c>
      <c r="B9" s="13" t="s">
        <v>46</v>
      </c>
      <c r="C9" s="18" t="s">
        <v>57</v>
      </c>
      <c r="D9" s="6">
        <v>105</v>
      </c>
      <c r="E9" s="25">
        <v>2570</v>
      </c>
      <c r="F9" s="22">
        <f t="shared" si="4"/>
        <v>269850</v>
      </c>
      <c r="G9" s="21">
        <v>2749</v>
      </c>
      <c r="H9" s="22">
        <f t="shared" si="5"/>
        <v>288645</v>
      </c>
      <c r="I9" s="23">
        <v>2550</v>
      </c>
      <c r="J9" s="22">
        <f t="shared" si="6"/>
        <v>267750</v>
      </c>
      <c r="K9" s="24">
        <f t="shared" si="0"/>
        <v>2623</v>
      </c>
      <c r="L9" s="24">
        <f t="shared" si="1"/>
        <v>275415</v>
      </c>
      <c r="M9" s="24">
        <f t="shared" si="2"/>
        <v>2623</v>
      </c>
      <c r="N9" s="24">
        <f t="shared" si="3"/>
        <v>275415</v>
      </c>
    </row>
    <row r="10" spans="1:14" x14ac:dyDescent="0.25">
      <c r="A10" s="5">
        <v>6</v>
      </c>
      <c r="B10" s="13" t="s">
        <v>12</v>
      </c>
      <c r="C10" s="18" t="s">
        <v>35</v>
      </c>
      <c r="D10" s="6">
        <v>105</v>
      </c>
      <c r="E10" s="25">
        <v>1850</v>
      </c>
      <c r="F10" s="22">
        <f t="shared" si="4"/>
        <v>194250</v>
      </c>
      <c r="G10" s="21">
        <v>1979</v>
      </c>
      <c r="H10" s="22">
        <f t="shared" si="5"/>
        <v>207795</v>
      </c>
      <c r="I10" s="23">
        <v>3541.6666666666665</v>
      </c>
      <c r="J10" s="22">
        <f t="shared" si="6"/>
        <v>371875</v>
      </c>
      <c r="K10" s="24">
        <f t="shared" si="0"/>
        <v>2456.8888888888887</v>
      </c>
      <c r="L10" s="24">
        <f t="shared" si="1"/>
        <v>257973.33333333334</v>
      </c>
      <c r="M10" s="24">
        <f t="shared" si="2"/>
        <v>2457</v>
      </c>
      <c r="N10" s="24">
        <f t="shared" si="3"/>
        <v>257974</v>
      </c>
    </row>
    <row r="11" spans="1:14" x14ac:dyDescent="0.25">
      <c r="A11" s="5">
        <v>7</v>
      </c>
      <c r="B11" s="13" t="s">
        <v>12</v>
      </c>
      <c r="C11" s="18" t="s">
        <v>36</v>
      </c>
      <c r="D11" s="6">
        <v>105</v>
      </c>
      <c r="E11" s="25">
        <v>2220</v>
      </c>
      <c r="F11" s="22">
        <f t="shared" si="4"/>
        <v>233100</v>
      </c>
      <c r="G11" s="21">
        <v>2375</v>
      </c>
      <c r="H11" s="22">
        <f t="shared" si="5"/>
        <v>249375</v>
      </c>
      <c r="I11" s="23">
        <v>3158.5714285714289</v>
      </c>
      <c r="J11" s="22">
        <f t="shared" si="6"/>
        <v>331650.00000000006</v>
      </c>
      <c r="K11" s="24">
        <f t="shared" si="0"/>
        <v>2584.5238095238096</v>
      </c>
      <c r="L11" s="24">
        <f t="shared" si="1"/>
        <v>271375</v>
      </c>
      <c r="M11" s="24">
        <f t="shared" si="2"/>
        <v>2585</v>
      </c>
      <c r="N11" s="24">
        <f t="shared" si="3"/>
        <v>271375</v>
      </c>
    </row>
    <row r="12" spans="1:14" x14ac:dyDescent="0.25">
      <c r="A12" s="5">
        <v>8</v>
      </c>
      <c r="B12" s="13" t="s">
        <v>12</v>
      </c>
      <c r="C12" s="18" t="s">
        <v>37</v>
      </c>
      <c r="D12" s="6">
        <v>105</v>
      </c>
      <c r="E12" s="25">
        <v>4000</v>
      </c>
      <c r="F12" s="22">
        <f t="shared" si="4"/>
        <v>420000</v>
      </c>
      <c r="G12" s="21">
        <v>4280</v>
      </c>
      <c r="H12" s="22">
        <f t="shared" si="5"/>
        <v>449400</v>
      </c>
      <c r="I12" s="23">
        <v>4645.7142857142862</v>
      </c>
      <c r="J12" s="22">
        <f t="shared" si="6"/>
        <v>487800.00000000006</v>
      </c>
      <c r="K12" s="24">
        <f t="shared" si="0"/>
        <v>4308.5714285714284</v>
      </c>
      <c r="L12" s="24">
        <f t="shared" si="1"/>
        <v>452400</v>
      </c>
      <c r="M12" s="24">
        <f t="shared" si="2"/>
        <v>4309</v>
      </c>
      <c r="N12" s="24">
        <f t="shared" si="3"/>
        <v>452400</v>
      </c>
    </row>
    <row r="13" spans="1:14" x14ac:dyDescent="0.25">
      <c r="A13" s="5">
        <v>9</v>
      </c>
      <c r="B13" s="13" t="s">
        <v>13</v>
      </c>
      <c r="C13" s="18" t="s">
        <v>36</v>
      </c>
      <c r="D13" s="6">
        <v>105</v>
      </c>
      <c r="E13" s="25">
        <v>2200</v>
      </c>
      <c r="F13" s="22">
        <f t="shared" si="4"/>
        <v>231000</v>
      </c>
      <c r="G13" s="21">
        <v>2354</v>
      </c>
      <c r="H13" s="22">
        <f t="shared" si="5"/>
        <v>247170</v>
      </c>
      <c r="I13" s="23">
        <v>3607.1428571428573</v>
      </c>
      <c r="J13" s="22">
        <f t="shared" si="6"/>
        <v>378750</v>
      </c>
      <c r="K13" s="24">
        <f t="shared" si="0"/>
        <v>2720.3809523809523</v>
      </c>
      <c r="L13" s="24">
        <f t="shared" si="1"/>
        <v>285640</v>
      </c>
      <c r="M13" s="24">
        <f t="shared" si="2"/>
        <v>2721</v>
      </c>
      <c r="N13" s="24">
        <f t="shared" si="3"/>
        <v>285640</v>
      </c>
    </row>
    <row r="14" spans="1:14" x14ac:dyDescent="0.25">
      <c r="A14" s="5">
        <v>10</v>
      </c>
      <c r="B14" s="13" t="s">
        <v>13</v>
      </c>
      <c r="C14" s="18" t="s">
        <v>37</v>
      </c>
      <c r="D14" s="6">
        <v>105</v>
      </c>
      <c r="E14" s="25">
        <v>3100</v>
      </c>
      <c r="F14" s="22">
        <f t="shared" si="4"/>
        <v>325500</v>
      </c>
      <c r="G14" s="21">
        <v>3317</v>
      </c>
      <c r="H14" s="22">
        <f t="shared" si="5"/>
        <v>348285</v>
      </c>
      <c r="I14" s="23">
        <v>4947.1428571428578</v>
      </c>
      <c r="J14" s="22">
        <f t="shared" si="6"/>
        <v>519450.00000000006</v>
      </c>
      <c r="K14" s="24">
        <f t="shared" si="0"/>
        <v>3788.0476190476197</v>
      </c>
      <c r="L14" s="24">
        <f t="shared" si="1"/>
        <v>397745</v>
      </c>
      <c r="M14" s="24">
        <f t="shared" si="2"/>
        <v>3789</v>
      </c>
      <c r="N14" s="24">
        <f t="shared" si="3"/>
        <v>397745</v>
      </c>
    </row>
    <row r="15" spans="1:14" x14ac:dyDescent="0.25">
      <c r="A15" s="5">
        <v>11</v>
      </c>
      <c r="B15" s="13" t="s">
        <v>14</v>
      </c>
      <c r="C15" s="18" t="s">
        <v>38</v>
      </c>
      <c r="D15" s="6">
        <v>81</v>
      </c>
      <c r="E15" s="25">
        <v>9400</v>
      </c>
      <c r="F15" s="22">
        <f t="shared" si="4"/>
        <v>761400</v>
      </c>
      <c r="G15" s="21">
        <v>10058</v>
      </c>
      <c r="H15" s="22">
        <f t="shared" si="5"/>
        <v>814698</v>
      </c>
      <c r="I15" s="23">
        <v>32000</v>
      </c>
      <c r="J15" s="22">
        <f t="shared" si="6"/>
        <v>2592000</v>
      </c>
      <c r="K15" s="24">
        <f t="shared" si="0"/>
        <v>17152.666666666668</v>
      </c>
      <c r="L15" s="24">
        <f t="shared" si="1"/>
        <v>1389366</v>
      </c>
      <c r="M15" s="24">
        <f t="shared" si="2"/>
        <v>17153</v>
      </c>
      <c r="N15" s="24">
        <f t="shared" si="3"/>
        <v>1389366</v>
      </c>
    </row>
    <row r="16" spans="1:14" x14ac:dyDescent="0.25">
      <c r="A16" s="5">
        <v>12</v>
      </c>
      <c r="B16" s="13" t="s">
        <v>15</v>
      </c>
      <c r="C16" s="18" t="s">
        <v>39</v>
      </c>
      <c r="D16" s="6">
        <v>234</v>
      </c>
      <c r="E16" s="25">
        <v>5710</v>
      </c>
      <c r="F16" s="22">
        <f t="shared" si="4"/>
        <v>1336140</v>
      </c>
      <c r="G16" s="21">
        <v>6109</v>
      </c>
      <c r="H16" s="22">
        <f t="shared" si="5"/>
        <v>1429506</v>
      </c>
      <c r="I16" s="23">
        <v>6508.5714285714294</v>
      </c>
      <c r="J16" s="22">
        <f t="shared" si="6"/>
        <v>1523005.7142857146</v>
      </c>
      <c r="K16" s="24">
        <f t="shared" si="0"/>
        <v>6109.1904761904761</v>
      </c>
      <c r="L16" s="24">
        <f t="shared" si="1"/>
        <v>1429550.5714285716</v>
      </c>
      <c r="M16" s="24">
        <f t="shared" si="2"/>
        <v>6110</v>
      </c>
      <c r="N16" s="24">
        <f t="shared" si="3"/>
        <v>1429551</v>
      </c>
    </row>
    <row r="17" spans="1:14" x14ac:dyDescent="0.25">
      <c r="A17" s="5">
        <v>13</v>
      </c>
      <c r="B17" s="13" t="s">
        <v>16</v>
      </c>
      <c r="C17" s="18" t="s">
        <v>2</v>
      </c>
      <c r="D17" s="6">
        <v>81</v>
      </c>
      <c r="E17" s="25">
        <v>5640</v>
      </c>
      <c r="F17" s="22">
        <f t="shared" si="4"/>
        <v>456840</v>
      </c>
      <c r="G17" s="21">
        <v>6034</v>
      </c>
      <c r="H17" s="22">
        <f t="shared" si="5"/>
        <v>488754</v>
      </c>
      <c r="I17" s="23">
        <v>4571.4285714285716</v>
      </c>
      <c r="J17" s="22">
        <f t="shared" si="6"/>
        <v>370285.71428571432</v>
      </c>
      <c r="K17" s="24">
        <f t="shared" si="0"/>
        <v>5415.1428571428578</v>
      </c>
      <c r="L17" s="24">
        <f t="shared" si="1"/>
        <v>438626.57142857142</v>
      </c>
      <c r="M17" s="24">
        <f t="shared" si="2"/>
        <v>5416</v>
      </c>
      <c r="N17" s="24">
        <f t="shared" si="3"/>
        <v>438627</v>
      </c>
    </row>
    <row r="18" spans="1:14" x14ac:dyDescent="0.25">
      <c r="A18" s="5">
        <v>14</v>
      </c>
      <c r="B18" s="13" t="s">
        <v>17</v>
      </c>
      <c r="C18" s="18" t="s">
        <v>2</v>
      </c>
      <c r="D18" s="18">
        <v>24</v>
      </c>
      <c r="E18" s="25">
        <v>8070</v>
      </c>
      <c r="F18" s="22">
        <f t="shared" si="4"/>
        <v>193680</v>
      </c>
      <c r="G18" s="21">
        <v>8634</v>
      </c>
      <c r="H18" s="22">
        <f t="shared" si="5"/>
        <v>207216</v>
      </c>
      <c r="I18" s="23">
        <v>8557.1428571428569</v>
      </c>
      <c r="J18" s="22">
        <f t="shared" si="6"/>
        <v>205371.42857142858</v>
      </c>
      <c r="K18" s="24">
        <f t="shared" si="0"/>
        <v>8420.3809523809523</v>
      </c>
      <c r="L18" s="24">
        <f t="shared" si="1"/>
        <v>202089.14285714287</v>
      </c>
      <c r="M18" s="24">
        <f t="shared" si="2"/>
        <v>8421</v>
      </c>
      <c r="N18" s="24">
        <f t="shared" si="3"/>
        <v>202090</v>
      </c>
    </row>
    <row r="19" spans="1:14" x14ac:dyDescent="0.25">
      <c r="A19" s="5">
        <v>15</v>
      </c>
      <c r="B19" s="13" t="s">
        <v>18</v>
      </c>
      <c r="C19" s="18" t="s">
        <v>40</v>
      </c>
      <c r="D19" s="6">
        <v>57</v>
      </c>
      <c r="E19" s="25">
        <v>7570</v>
      </c>
      <c r="F19" s="22">
        <f t="shared" si="4"/>
        <v>431490</v>
      </c>
      <c r="G19" s="21">
        <v>8099</v>
      </c>
      <c r="H19" s="22">
        <f t="shared" si="5"/>
        <v>461643</v>
      </c>
      <c r="I19" s="23">
        <v>2670.8333333333335</v>
      </c>
      <c r="J19" s="22">
        <f t="shared" si="6"/>
        <v>152237.5</v>
      </c>
      <c r="K19" s="24">
        <f t="shared" si="0"/>
        <v>6113.2777777777774</v>
      </c>
      <c r="L19" s="24">
        <f t="shared" si="1"/>
        <v>348456.83333333331</v>
      </c>
      <c r="M19" s="24">
        <f t="shared" si="2"/>
        <v>6114</v>
      </c>
      <c r="N19" s="24">
        <f t="shared" si="3"/>
        <v>348457</v>
      </c>
    </row>
    <row r="20" spans="1:14" x14ac:dyDescent="0.25">
      <c r="A20" s="5">
        <v>16</v>
      </c>
      <c r="B20" s="13" t="s">
        <v>19</v>
      </c>
      <c r="C20" s="18" t="s">
        <v>2</v>
      </c>
      <c r="D20" s="6">
        <v>9</v>
      </c>
      <c r="E20" s="25">
        <v>85000</v>
      </c>
      <c r="F20" s="22">
        <f t="shared" si="4"/>
        <v>765000</v>
      </c>
      <c r="G20" s="21">
        <v>90950</v>
      </c>
      <c r="H20" s="22">
        <f t="shared" si="5"/>
        <v>818550</v>
      </c>
      <c r="I20" s="23">
        <v>117261.90476190478</v>
      </c>
      <c r="J20" s="22">
        <f t="shared" si="6"/>
        <v>1055357.142857143</v>
      </c>
      <c r="K20" s="24">
        <f t="shared" si="0"/>
        <v>97737.301587301597</v>
      </c>
      <c r="L20" s="24">
        <f t="shared" si="1"/>
        <v>879635.7142857142</v>
      </c>
      <c r="M20" s="24">
        <f t="shared" si="2"/>
        <v>97738</v>
      </c>
      <c r="N20" s="24">
        <f t="shared" si="3"/>
        <v>879636</v>
      </c>
    </row>
    <row r="21" spans="1:14" x14ac:dyDescent="0.25">
      <c r="A21" s="5">
        <v>17</v>
      </c>
      <c r="B21" s="14" t="s">
        <v>20</v>
      </c>
      <c r="C21" s="18" t="s">
        <v>2</v>
      </c>
      <c r="D21" s="6">
        <v>31</v>
      </c>
      <c r="E21" s="25">
        <v>11050</v>
      </c>
      <c r="F21" s="22">
        <f t="shared" si="4"/>
        <v>342550</v>
      </c>
      <c r="G21" s="21">
        <v>11823</v>
      </c>
      <c r="H21" s="22">
        <f t="shared" si="5"/>
        <v>366513</v>
      </c>
      <c r="I21" s="23">
        <v>11428.571428571429</v>
      </c>
      <c r="J21" s="22">
        <f t="shared" si="6"/>
        <v>354285.71428571432</v>
      </c>
      <c r="K21" s="24">
        <f t="shared" si="0"/>
        <v>11433.857142857143</v>
      </c>
      <c r="L21" s="24">
        <f t="shared" si="1"/>
        <v>354449.57142857142</v>
      </c>
      <c r="M21" s="24">
        <f t="shared" si="2"/>
        <v>11434</v>
      </c>
      <c r="N21" s="24">
        <f t="shared" si="3"/>
        <v>354450</v>
      </c>
    </row>
    <row r="22" spans="1:14" x14ac:dyDescent="0.25">
      <c r="A22" s="5">
        <v>18</v>
      </c>
      <c r="B22" s="14" t="s">
        <v>21</v>
      </c>
      <c r="C22" s="18" t="s">
        <v>2</v>
      </c>
      <c r="D22" s="6">
        <v>19</v>
      </c>
      <c r="E22" s="25">
        <v>142120</v>
      </c>
      <c r="F22" s="22">
        <f t="shared" si="4"/>
        <v>2700280</v>
      </c>
      <c r="G22" s="21">
        <v>152068</v>
      </c>
      <c r="H22" s="22">
        <f t="shared" si="5"/>
        <v>2889292</v>
      </c>
      <c r="I22" s="23">
        <v>122261.90476190478</v>
      </c>
      <c r="J22" s="22">
        <f t="shared" si="6"/>
        <v>2322976.1904761908</v>
      </c>
      <c r="K22" s="24">
        <f t="shared" si="0"/>
        <v>138816.63492063494</v>
      </c>
      <c r="L22" s="24">
        <f t="shared" si="1"/>
        <v>2637516.0634920634</v>
      </c>
      <c r="M22" s="24">
        <f t="shared" si="2"/>
        <v>138817</v>
      </c>
      <c r="N22" s="24">
        <f t="shared" si="3"/>
        <v>2637517</v>
      </c>
    </row>
    <row r="23" spans="1:14" x14ac:dyDescent="0.25">
      <c r="A23" s="5">
        <v>19</v>
      </c>
      <c r="B23" s="15" t="s">
        <v>22</v>
      </c>
      <c r="C23" s="18" t="s">
        <v>2</v>
      </c>
      <c r="D23" s="6">
        <v>2</v>
      </c>
      <c r="E23" s="25">
        <v>312680</v>
      </c>
      <c r="F23" s="22">
        <f t="shared" si="4"/>
        <v>625360</v>
      </c>
      <c r="G23" s="21">
        <v>334567</v>
      </c>
      <c r="H23" s="22">
        <f t="shared" si="5"/>
        <v>669134</v>
      </c>
      <c r="I23" s="23">
        <v>428571.42857142858</v>
      </c>
      <c r="J23" s="22">
        <f t="shared" si="6"/>
        <v>857142.85714285716</v>
      </c>
      <c r="K23" s="24">
        <f t="shared" si="0"/>
        <v>358606.1428571429</v>
      </c>
      <c r="L23" s="24">
        <f t="shared" si="1"/>
        <v>717212.2857142858</v>
      </c>
      <c r="M23" s="24">
        <f t="shared" si="2"/>
        <v>358607</v>
      </c>
      <c r="N23" s="24">
        <f t="shared" si="3"/>
        <v>717213</v>
      </c>
    </row>
    <row r="24" spans="1:14" x14ac:dyDescent="0.25">
      <c r="A24" s="5">
        <v>20</v>
      </c>
      <c r="B24" s="15" t="s">
        <v>23</v>
      </c>
      <c r="C24" s="18" t="s">
        <v>2</v>
      </c>
      <c r="D24" s="6">
        <v>2</v>
      </c>
      <c r="E24" s="25">
        <v>268010</v>
      </c>
      <c r="F24" s="22">
        <f t="shared" si="4"/>
        <v>536020</v>
      </c>
      <c r="G24" s="21">
        <v>286770</v>
      </c>
      <c r="H24" s="22">
        <f t="shared" si="5"/>
        <v>573540</v>
      </c>
      <c r="I24" s="23">
        <v>388955.58223289321</v>
      </c>
      <c r="J24" s="22">
        <f t="shared" si="6"/>
        <v>777911.16446578642</v>
      </c>
      <c r="K24" s="24">
        <f t="shared" si="0"/>
        <v>314578.52741096442</v>
      </c>
      <c r="L24" s="24">
        <f t="shared" si="1"/>
        <v>629157.05482192885</v>
      </c>
      <c r="M24" s="24">
        <f t="shared" si="2"/>
        <v>314579</v>
      </c>
      <c r="N24" s="24">
        <f t="shared" si="3"/>
        <v>629158</v>
      </c>
    </row>
    <row r="25" spans="1:14" x14ac:dyDescent="0.25">
      <c r="A25" s="5">
        <v>21</v>
      </c>
      <c r="B25" s="15" t="s">
        <v>47</v>
      </c>
      <c r="C25" s="18" t="s">
        <v>2</v>
      </c>
      <c r="D25" s="6">
        <v>3</v>
      </c>
      <c r="E25" s="25">
        <v>156340</v>
      </c>
      <c r="F25" s="22">
        <f t="shared" si="4"/>
        <v>469020</v>
      </c>
      <c r="G25" s="21">
        <v>167283</v>
      </c>
      <c r="H25" s="22">
        <f t="shared" si="5"/>
        <v>501849</v>
      </c>
      <c r="I25" s="23">
        <v>321428.57142857142</v>
      </c>
      <c r="J25" s="22">
        <f t="shared" si="6"/>
        <v>964285.71428571432</v>
      </c>
      <c r="K25" s="24">
        <f t="shared" si="0"/>
        <v>215017.19047619044</v>
      </c>
      <c r="L25" s="24">
        <f t="shared" si="1"/>
        <v>645051.57142857148</v>
      </c>
      <c r="M25" s="24">
        <f t="shared" si="2"/>
        <v>215018</v>
      </c>
      <c r="N25" s="24">
        <f t="shared" si="3"/>
        <v>645052</v>
      </c>
    </row>
    <row r="26" spans="1:14" x14ac:dyDescent="0.25">
      <c r="A26" s="5">
        <v>22</v>
      </c>
      <c r="B26" s="14" t="s">
        <v>24</v>
      </c>
      <c r="C26" s="18" t="s">
        <v>2</v>
      </c>
      <c r="D26" s="6">
        <v>1</v>
      </c>
      <c r="E26" s="25">
        <v>998540</v>
      </c>
      <c r="F26" s="22">
        <f t="shared" si="4"/>
        <v>998540</v>
      </c>
      <c r="G26" s="21">
        <v>1068437.8</v>
      </c>
      <c r="H26" s="22">
        <f t="shared" si="5"/>
        <v>1068437.8</v>
      </c>
      <c r="I26" s="23">
        <v>819400</v>
      </c>
      <c r="J26" s="22">
        <f t="shared" si="6"/>
        <v>819400</v>
      </c>
      <c r="K26" s="24">
        <f t="shared" si="0"/>
        <v>962125.93333333323</v>
      </c>
      <c r="L26" s="24">
        <f t="shared" si="1"/>
        <v>962125.93333333323</v>
      </c>
      <c r="M26" s="24">
        <f t="shared" si="2"/>
        <v>962126</v>
      </c>
      <c r="N26" s="24">
        <f t="shared" si="3"/>
        <v>962126</v>
      </c>
    </row>
    <row r="27" spans="1:14" x14ac:dyDescent="0.25">
      <c r="A27" s="5">
        <v>23</v>
      </c>
      <c r="B27" s="15" t="s">
        <v>25</v>
      </c>
      <c r="C27" s="18" t="s">
        <v>2</v>
      </c>
      <c r="D27" s="6">
        <v>17</v>
      </c>
      <c r="E27" s="25">
        <v>525540</v>
      </c>
      <c r="F27" s="22">
        <f t="shared" si="4"/>
        <v>8934180</v>
      </c>
      <c r="G27" s="21">
        <v>562327</v>
      </c>
      <c r="H27" s="22">
        <f t="shared" si="5"/>
        <v>9559559</v>
      </c>
      <c r="I27" s="23">
        <v>451671.42857142858</v>
      </c>
      <c r="J27" s="22">
        <f t="shared" si="6"/>
        <v>7678414.2857142854</v>
      </c>
      <c r="K27" s="24">
        <f t="shared" si="0"/>
        <v>513179.47619047621</v>
      </c>
      <c r="L27" s="24">
        <f t="shared" si="1"/>
        <v>8724051.0952380951</v>
      </c>
      <c r="M27" s="24">
        <f t="shared" si="2"/>
        <v>513180</v>
      </c>
      <c r="N27" s="24">
        <f t="shared" si="3"/>
        <v>8724052</v>
      </c>
    </row>
    <row r="28" spans="1:14" x14ac:dyDescent="0.25">
      <c r="A28" s="5">
        <v>24</v>
      </c>
      <c r="B28" s="14" t="s">
        <v>48</v>
      </c>
      <c r="C28" s="18" t="s">
        <v>2</v>
      </c>
      <c r="D28" s="6">
        <v>6</v>
      </c>
      <c r="E28" s="25">
        <v>90000</v>
      </c>
      <c r="F28" s="22">
        <f t="shared" si="4"/>
        <v>540000</v>
      </c>
      <c r="G28" s="21">
        <v>96300</v>
      </c>
      <c r="H28" s="22">
        <f t="shared" si="5"/>
        <v>577800</v>
      </c>
      <c r="I28" s="23">
        <v>70683.229813664613</v>
      </c>
      <c r="J28" s="22">
        <f t="shared" si="6"/>
        <v>424099.37888198765</v>
      </c>
      <c r="K28" s="24">
        <f t="shared" si="0"/>
        <v>85661.076604554881</v>
      </c>
      <c r="L28" s="24">
        <f t="shared" si="1"/>
        <v>513966.4596273292</v>
      </c>
      <c r="M28" s="24">
        <f t="shared" si="2"/>
        <v>85662</v>
      </c>
      <c r="N28" s="24">
        <f t="shared" si="3"/>
        <v>513967</v>
      </c>
    </row>
    <row r="29" spans="1:14" x14ac:dyDescent="0.25">
      <c r="A29" s="5">
        <v>25</v>
      </c>
      <c r="B29" s="15" t="s">
        <v>26</v>
      </c>
      <c r="C29" s="18" t="s">
        <v>41</v>
      </c>
      <c r="D29" s="6">
        <v>24</v>
      </c>
      <c r="E29" s="25">
        <v>2430</v>
      </c>
      <c r="F29" s="22">
        <f t="shared" si="4"/>
        <v>58320</v>
      </c>
      <c r="G29" s="21">
        <v>2600</v>
      </c>
      <c r="H29" s="22">
        <f t="shared" si="5"/>
        <v>62400</v>
      </c>
      <c r="I29" s="23">
        <v>9128.5714285714294</v>
      </c>
      <c r="J29" s="22">
        <f t="shared" si="6"/>
        <v>219085.71428571432</v>
      </c>
      <c r="K29" s="24">
        <f t="shared" si="0"/>
        <v>4719.5238095238101</v>
      </c>
      <c r="L29" s="24">
        <f t="shared" si="1"/>
        <v>113268.57142857143</v>
      </c>
      <c r="M29" s="24">
        <f t="shared" si="2"/>
        <v>4720</v>
      </c>
      <c r="N29" s="24">
        <f t="shared" si="3"/>
        <v>113269</v>
      </c>
    </row>
    <row r="30" spans="1:14" x14ac:dyDescent="0.25">
      <c r="A30" s="5">
        <v>26</v>
      </c>
      <c r="B30" s="15" t="s">
        <v>27</v>
      </c>
      <c r="C30" s="18" t="s">
        <v>4</v>
      </c>
      <c r="D30" s="6">
        <v>48</v>
      </c>
      <c r="E30" s="25">
        <v>2740</v>
      </c>
      <c r="F30" s="22">
        <f t="shared" si="4"/>
        <v>131520</v>
      </c>
      <c r="G30" s="21">
        <v>2931</v>
      </c>
      <c r="H30" s="22">
        <f t="shared" si="5"/>
        <v>140688</v>
      </c>
      <c r="I30" s="23">
        <v>6142.8571428571431</v>
      </c>
      <c r="J30" s="22">
        <f t="shared" si="6"/>
        <v>294857.14285714284</v>
      </c>
      <c r="K30" s="24">
        <f t="shared" si="0"/>
        <v>3937.9523809523812</v>
      </c>
      <c r="L30" s="24">
        <f t="shared" si="1"/>
        <v>189021.71428571429</v>
      </c>
      <c r="M30" s="24">
        <f t="shared" si="2"/>
        <v>3938</v>
      </c>
      <c r="N30" s="24">
        <f t="shared" si="3"/>
        <v>189022</v>
      </c>
    </row>
    <row r="31" spans="1:14" x14ac:dyDescent="0.25">
      <c r="A31" s="5">
        <v>27</v>
      </c>
      <c r="B31" s="15" t="s">
        <v>27</v>
      </c>
      <c r="C31" s="18" t="s">
        <v>4</v>
      </c>
      <c r="D31" s="6">
        <v>48</v>
      </c>
      <c r="E31" s="25">
        <v>2740</v>
      </c>
      <c r="F31" s="22">
        <f t="shared" si="4"/>
        <v>131520</v>
      </c>
      <c r="G31" s="21">
        <v>2931</v>
      </c>
      <c r="H31" s="22">
        <f t="shared" si="5"/>
        <v>140688</v>
      </c>
      <c r="I31" s="23">
        <v>4142.8571428571431</v>
      </c>
      <c r="J31" s="22">
        <f t="shared" si="6"/>
        <v>198857.14285714287</v>
      </c>
      <c r="K31" s="24">
        <f t="shared" si="0"/>
        <v>3271.2857142857142</v>
      </c>
      <c r="L31" s="24">
        <f t="shared" si="1"/>
        <v>157021.71428571429</v>
      </c>
      <c r="M31" s="24">
        <f t="shared" si="2"/>
        <v>3272</v>
      </c>
      <c r="N31" s="24">
        <f t="shared" si="3"/>
        <v>157022</v>
      </c>
    </row>
    <row r="32" spans="1:14" x14ac:dyDescent="0.25">
      <c r="A32" s="5">
        <v>28</v>
      </c>
      <c r="B32" s="15" t="s">
        <v>28</v>
      </c>
      <c r="C32" s="18" t="s">
        <v>2</v>
      </c>
      <c r="D32" s="6">
        <v>3</v>
      </c>
      <c r="E32" s="25">
        <v>551190</v>
      </c>
      <c r="F32" s="22">
        <f t="shared" si="4"/>
        <v>1653570</v>
      </c>
      <c r="G32" s="21">
        <v>589773</v>
      </c>
      <c r="H32" s="22">
        <f t="shared" si="5"/>
        <v>1769319</v>
      </c>
      <c r="I32" s="23">
        <v>457142.85714285716</v>
      </c>
      <c r="J32" s="22">
        <f t="shared" si="6"/>
        <v>1371428.5714285714</v>
      </c>
      <c r="K32" s="24">
        <f t="shared" si="0"/>
        <v>532701.95238095243</v>
      </c>
      <c r="L32" s="24">
        <f t="shared" si="1"/>
        <v>1598105.857142857</v>
      </c>
      <c r="M32" s="24">
        <f t="shared" si="2"/>
        <v>532702</v>
      </c>
      <c r="N32" s="24">
        <f t="shared" si="3"/>
        <v>1598106</v>
      </c>
    </row>
    <row r="33" spans="1:14" x14ac:dyDescent="0.25">
      <c r="A33" s="5">
        <v>29</v>
      </c>
      <c r="B33" s="15" t="s">
        <v>29</v>
      </c>
      <c r="C33" s="18" t="s">
        <v>2</v>
      </c>
      <c r="D33" s="6">
        <v>33</v>
      </c>
      <c r="E33" s="25">
        <v>28900</v>
      </c>
      <c r="F33" s="22">
        <f t="shared" si="4"/>
        <v>953700</v>
      </c>
      <c r="G33" s="21">
        <v>30923</v>
      </c>
      <c r="H33" s="22">
        <f t="shared" si="5"/>
        <v>1020459</v>
      </c>
      <c r="I33" s="23">
        <v>129318</v>
      </c>
      <c r="J33" s="22">
        <f t="shared" si="6"/>
        <v>4267494</v>
      </c>
      <c r="K33" s="24">
        <f t="shared" si="0"/>
        <v>63047</v>
      </c>
      <c r="L33" s="24">
        <f t="shared" si="1"/>
        <v>2080551</v>
      </c>
      <c r="M33" s="24">
        <f t="shared" si="2"/>
        <v>63047</v>
      </c>
      <c r="N33" s="24">
        <f t="shared" si="3"/>
        <v>2080551</v>
      </c>
    </row>
    <row r="34" spans="1:14" x14ac:dyDescent="0.25">
      <c r="A34" s="5">
        <v>30</v>
      </c>
      <c r="B34" s="15" t="s">
        <v>30</v>
      </c>
      <c r="C34" s="18" t="s">
        <v>2</v>
      </c>
      <c r="D34" s="6">
        <v>20</v>
      </c>
      <c r="E34" s="25">
        <v>66300</v>
      </c>
      <c r="F34" s="22">
        <f t="shared" si="4"/>
        <v>1326000</v>
      </c>
      <c r="G34" s="21">
        <v>70941</v>
      </c>
      <c r="H34" s="22">
        <f t="shared" si="5"/>
        <v>1418820</v>
      </c>
      <c r="I34" s="23">
        <v>362500</v>
      </c>
      <c r="J34" s="22">
        <f t="shared" si="6"/>
        <v>7250000</v>
      </c>
      <c r="K34" s="24">
        <f t="shared" si="0"/>
        <v>166580.33333333334</v>
      </c>
      <c r="L34" s="24">
        <f t="shared" si="1"/>
        <v>3331606.6666666665</v>
      </c>
      <c r="M34" s="24">
        <f t="shared" si="2"/>
        <v>166581</v>
      </c>
      <c r="N34" s="24">
        <f t="shared" si="3"/>
        <v>3331607</v>
      </c>
    </row>
    <row r="35" spans="1:14" x14ac:dyDescent="0.25">
      <c r="A35" s="5">
        <v>31</v>
      </c>
      <c r="B35" s="14" t="s">
        <v>31</v>
      </c>
      <c r="C35" s="18" t="s">
        <v>2</v>
      </c>
      <c r="D35" s="6">
        <v>4</v>
      </c>
      <c r="E35" s="25">
        <v>299200</v>
      </c>
      <c r="F35" s="22">
        <f t="shared" si="4"/>
        <v>1196800</v>
      </c>
      <c r="G35" s="21">
        <v>320144</v>
      </c>
      <c r="H35" s="22">
        <f t="shared" si="5"/>
        <v>1280576</v>
      </c>
      <c r="I35" s="23">
        <v>292857.1428571429</v>
      </c>
      <c r="J35" s="22">
        <f t="shared" si="6"/>
        <v>1171428.5714285716</v>
      </c>
      <c r="K35" s="24">
        <f t="shared" si="0"/>
        <v>304067.04761904763</v>
      </c>
      <c r="L35" s="24">
        <f t="shared" si="1"/>
        <v>1216268.1904761905</v>
      </c>
      <c r="M35" s="24">
        <f t="shared" si="2"/>
        <v>304068</v>
      </c>
      <c r="N35" s="24">
        <f t="shared" si="3"/>
        <v>1216269</v>
      </c>
    </row>
    <row r="36" spans="1:14" x14ac:dyDescent="0.25">
      <c r="A36" s="5">
        <v>32</v>
      </c>
      <c r="B36" s="15" t="s">
        <v>32</v>
      </c>
      <c r="C36" s="18" t="s">
        <v>2</v>
      </c>
      <c r="D36" s="6">
        <v>4</v>
      </c>
      <c r="E36" s="25">
        <v>162760</v>
      </c>
      <c r="F36" s="22">
        <f t="shared" si="4"/>
        <v>651040</v>
      </c>
      <c r="G36" s="21">
        <v>174153</v>
      </c>
      <c r="H36" s="22">
        <f t="shared" si="5"/>
        <v>696612</v>
      </c>
      <c r="I36" s="23">
        <v>152428.57142857145</v>
      </c>
      <c r="J36" s="22">
        <f t="shared" si="6"/>
        <v>609714.2857142858</v>
      </c>
      <c r="K36" s="24">
        <f t="shared" si="0"/>
        <v>163113.85714285716</v>
      </c>
      <c r="L36" s="24">
        <f t="shared" si="1"/>
        <v>652455.42857142864</v>
      </c>
      <c r="M36" s="24">
        <f t="shared" si="2"/>
        <v>163114</v>
      </c>
      <c r="N36" s="24">
        <f t="shared" si="3"/>
        <v>652456</v>
      </c>
    </row>
    <row r="37" spans="1:14" x14ac:dyDescent="0.25">
      <c r="A37" s="5">
        <v>33</v>
      </c>
      <c r="B37" s="14" t="s">
        <v>49</v>
      </c>
      <c r="C37" s="18" t="s">
        <v>2</v>
      </c>
      <c r="D37" s="18">
        <v>15</v>
      </c>
      <c r="E37" s="25">
        <v>7973000</v>
      </c>
      <c r="F37" s="22">
        <f t="shared" si="4"/>
        <v>119595000</v>
      </c>
      <c r="G37" s="21">
        <v>8531110</v>
      </c>
      <c r="H37" s="22">
        <f t="shared" si="5"/>
        <v>127966650</v>
      </c>
      <c r="I37" s="23">
        <v>8693750</v>
      </c>
      <c r="J37" s="22">
        <f t="shared" si="6"/>
        <v>130406250</v>
      </c>
      <c r="K37" s="24">
        <f t="shared" si="0"/>
        <v>8399286.666666666</v>
      </c>
      <c r="L37" s="24">
        <f t="shared" si="1"/>
        <v>125989300</v>
      </c>
      <c r="M37" s="24">
        <f t="shared" si="2"/>
        <v>8399287</v>
      </c>
      <c r="N37" s="24">
        <f t="shared" si="3"/>
        <v>125989300</v>
      </c>
    </row>
    <row r="38" spans="1:14" x14ac:dyDescent="0.25">
      <c r="A38" s="5">
        <v>34</v>
      </c>
      <c r="B38" s="16" t="s">
        <v>50</v>
      </c>
      <c r="C38" s="19" t="s">
        <v>58</v>
      </c>
      <c r="D38" s="7">
        <v>65</v>
      </c>
      <c r="E38" s="25">
        <v>27710</v>
      </c>
      <c r="F38" s="22">
        <f t="shared" si="4"/>
        <v>1801150</v>
      </c>
      <c r="G38" s="21">
        <v>29649</v>
      </c>
      <c r="H38" s="22">
        <f t="shared" si="5"/>
        <v>1927185</v>
      </c>
      <c r="I38" s="23">
        <v>20238.09523809524</v>
      </c>
      <c r="J38" s="22">
        <f t="shared" si="6"/>
        <v>1315476.1904761905</v>
      </c>
      <c r="K38" s="24">
        <f t="shared" si="0"/>
        <v>25865.698412698413</v>
      </c>
      <c r="L38" s="24">
        <f t="shared" si="1"/>
        <v>1681270.3968253967</v>
      </c>
      <c r="M38" s="24">
        <f t="shared" si="2"/>
        <v>25866</v>
      </c>
      <c r="N38" s="24">
        <f t="shared" si="3"/>
        <v>1681271</v>
      </c>
    </row>
    <row r="39" spans="1:14" x14ac:dyDescent="0.25">
      <c r="A39" s="5">
        <v>35</v>
      </c>
      <c r="B39" s="15" t="s">
        <v>51</v>
      </c>
      <c r="C39" s="18" t="s">
        <v>2</v>
      </c>
      <c r="D39" s="18">
        <v>10</v>
      </c>
      <c r="E39" s="25">
        <v>170000</v>
      </c>
      <c r="F39" s="22">
        <f t="shared" si="4"/>
        <v>1700000</v>
      </c>
      <c r="G39" s="21">
        <v>181900</v>
      </c>
      <c r="H39" s="22">
        <f t="shared" si="5"/>
        <v>1819000</v>
      </c>
      <c r="I39" s="23">
        <v>278571.42857142858</v>
      </c>
      <c r="J39" s="22">
        <f t="shared" si="6"/>
        <v>2785714.2857142859</v>
      </c>
      <c r="K39" s="24">
        <f t="shared" si="0"/>
        <v>210157.14285714287</v>
      </c>
      <c r="L39" s="24">
        <f t="shared" si="1"/>
        <v>2101571.4285714286</v>
      </c>
      <c r="M39" s="24">
        <f t="shared" si="2"/>
        <v>210158</v>
      </c>
      <c r="N39" s="24">
        <f t="shared" si="3"/>
        <v>2101572</v>
      </c>
    </row>
    <row r="40" spans="1:14" x14ac:dyDescent="0.25">
      <c r="A40" s="5">
        <v>36</v>
      </c>
      <c r="B40" s="17" t="s">
        <v>52</v>
      </c>
      <c r="C40" s="20" t="s">
        <v>2</v>
      </c>
      <c r="D40" s="18">
        <v>10</v>
      </c>
      <c r="E40" s="25">
        <v>38080</v>
      </c>
      <c r="F40" s="22">
        <f t="shared" si="4"/>
        <v>380800</v>
      </c>
      <c r="G40" s="21">
        <v>40745</v>
      </c>
      <c r="H40" s="22">
        <f t="shared" si="5"/>
        <v>407450</v>
      </c>
      <c r="I40" s="23">
        <v>49230</v>
      </c>
      <c r="J40" s="22">
        <f t="shared" si="6"/>
        <v>492300</v>
      </c>
      <c r="K40" s="24">
        <f t="shared" si="0"/>
        <v>42685</v>
      </c>
      <c r="L40" s="24">
        <f t="shared" si="1"/>
        <v>426850</v>
      </c>
      <c r="M40" s="24">
        <f t="shared" si="2"/>
        <v>42685</v>
      </c>
      <c r="N40" s="24">
        <f t="shared" si="3"/>
        <v>426850</v>
      </c>
    </row>
    <row r="41" spans="1:14" x14ac:dyDescent="0.25">
      <c r="A41" s="5">
        <v>37</v>
      </c>
      <c r="B41" s="17" t="s">
        <v>53</v>
      </c>
      <c r="C41" s="20" t="s">
        <v>2</v>
      </c>
      <c r="D41" s="18">
        <v>10</v>
      </c>
      <c r="E41" s="26">
        <v>30940</v>
      </c>
      <c r="F41" s="22">
        <f t="shared" si="4"/>
        <v>309400</v>
      </c>
      <c r="G41" s="21">
        <v>33101</v>
      </c>
      <c r="H41" s="22">
        <f t="shared" si="5"/>
        <v>331010</v>
      </c>
      <c r="I41" s="23">
        <v>49230</v>
      </c>
      <c r="J41" s="22">
        <f t="shared" si="6"/>
        <v>492300</v>
      </c>
      <c r="K41" s="24">
        <f t="shared" si="0"/>
        <v>37757</v>
      </c>
      <c r="L41" s="24">
        <f t="shared" si="1"/>
        <v>377570</v>
      </c>
      <c r="M41" s="24">
        <f t="shared" si="2"/>
        <v>37757</v>
      </c>
      <c r="N41" s="24">
        <f t="shared" si="3"/>
        <v>377570</v>
      </c>
    </row>
    <row r="42" spans="1:14" x14ac:dyDescent="0.25">
      <c r="A42" s="5">
        <v>38</v>
      </c>
      <c r="B42" s="17" t="s">
        <v>54</v>
      </c>
      <c r="C42" s="20" t="s">
        <v>2</v>
      </c>
      <c r="D42" s="18">
        <v>10</v>
      </c>
      <c r="E42" s="26">
        <v>22610</v>
      </c>
      <c r="F42" s="22">
        <f t="shared" si="4"/>
        <v>226100</v>
      </c>
      <c r="G42" s="21">
        <v>24193</v>
      </c>
      <c r="H42" s="22">
        <f t="shared" si="5"/>
        <v>241930</v>
      </c>
      <c r="I42" s="23">
        <v>38571.428571428572</v>
      </c>
      <c r="J42" s="22">
        <f t="shared" si="6"/>
        <v>385714.28571428574</v>
      </c>
      <c r="K42" s="24">
        <f t="shared" si="0"/>
        <v>28458.142857142859</v>
      </c>
      <c r="L42" s="24">
        <f t="shared" si="1"/>
        <v>284581.42857142858</v>
      </c>
      <c r="M42" s="24">
        <f t="shared" si="2"/>
        <v>28459</v>
      </c>
      <c r="N42" s="24">
        <f t="shared" si="3"/>
        <v>284582</v>
      </c>
    </row>
    <row r="43" spans="1:14" x14ac:dyDescent="0.25">
      <c r="A43" s="5">
        <v>39</v>
      </c>
      <c r="B43" s="17" t="s">
        <v>55</v>
      </c>
      <c r="C43" s="20" t="s">
        <v>2</v>
      </c>
      <c r="D43" s="18">
        <v>10</v>
      </c>
      <c r="E43" s="26">
        <v>20940</v>
      </c>
      <c r="F43" s="22">
        <f t="shared" si="4"/>
        <v>209400</v>
      </c>
      <c r="G43" s="21">
        <v>22406</v>
      </c>
      <c r="H43" s="22">
        <f t="shared" si="5"/>
        <v>224060</v>
      </c>
      <c r="I43" s="23">
        <v>30000.000000000004</v>
      </c>
      <c r="J43" s="22">
        <f t="shared" si="6"/>
        <v>300000.00000000006</v>
      </c>
      <c r="K43" s="24">
        <f t="shared" si="0"/>
        <v>24448.666666666668</v>
      </c>
      <c r="L43" s="24">
        <f t="shared" si="1"/>
        <v>244486.66666666666</v>
      </c>
      <c r="M43" s="24">
        <f t="shared" si="2"/>
        <v>24449</v>
      </c>
      <c r="N43" s="24">
        <f t="shared" si="3"/>
        <v>244487</v>
      </c>
    </row>
    <row r="44" spans="1:14" x14ac:dyDescent="0.25">
      <c r="A44" s="5">
        <v>40</v>
      </c>
      <c r="B44" s="16" t="s">
        <v>56</v>
      </c>
      <c r="C44" s="18" t="s">
        <v>2</v>
      </c>
      <c r="D44" s="18">
        <v>31</v>
      </c>
      <c r="E44" s="26">
        <v>88060</v>
      </c>
      <c r="F44" s="22">
        <f t="shared" si="4"/>
        <v>2729860</v>
      </c>
      <c r="G44" s="21">
        <v>94224</v>
      </c>
      <c r="H44" s="22">
        <f t="shared" si="5"/>
        <v>2920944</v>
      </c>
      <c r="I44" s="23">
        <v>38571.428571428572</v>
      </c>
      <c r="J44" s="22">
        <f t="shared" si="6"/>
        <v>1195714.2857142857</v>
      </c>
      <c r="K44" s="24">
        <f t="shared" si="0"/>
        <v>73618.476190476198</v>
      </c>
      <c r="L44" s="24">
        <f t="shared" si="1"/>
        <v>2282172.7619047617</v>
      </c>
      <c r="M44" s="24">
        <f t="shared" si="2"/>
        <v>73619</v>
      </c>
      <c r="N44" s="24">
        <f t="shared" si="3"/>
        <v>2282173</v>
      </c>
    </row>
    <row r="45" spans="1:14" x14ac:dyDescent="0.25">
      <c r="A45" s="31" t="s">
        <v>44</v>
      </c>
      <c r="B45" s="31"/>
      <c r="C45" s="31"/>
      <c r="D45" s="31"/>
      <c r="E45" s="31"/>
      <c r="F45" s="11">
        <f>SUM(F5:F44)</f>
        <v>156872980</v>
      </c>
      <c r="G45" s="6"/>
      <c r="H45" s="11">
        <f>SUM(H5:H44)</f>
        <v>167890895.80000001</v>
      </c>
      <c r="I45" s="6"/>
      <c r="J45" s="10">
        <f>SUM(J5:J44)</f>
        <v>183550835.8528716</v>
      </c>
      <c r="K45" s="8"/>
      <c r="L45" s="9">
        <f>SUM(L5:L44)</f>
        <v>169438237.21762389</v>
      </c>
      <c r="M45" s="8"/>
      <c r="N45" s="12">
        <f>SUM(N5:N44)</f>
        <v>169438252</v>
      </c>
    </row>
  </sheetData>
  <mergeCells count="14">
    <mergeCell ref="A1:B2"/>
    <mergeCell ref="A45:E45"/>
    <mergeCell ref="C1:N2"/>
    <mergeCell ref="K3:K4"/>
    <mergeCell ref="L3:L4"/>
    <mergeCell ref="M3:M4"/>
    <mergeCell ref="N3:N4"/>
    <mergeCell ref="G3:H3"/>
    <mergeCell ref="I3:J3"/>
    <mergeCell ref="A3:A4"/>
    <mergeCell ref="B3:B4"/>
    <mergeCell ref="C3:C4"/>
    <mergeCell ref="D3:D4"/>
    <mergeCell ref="E3:F3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Velasquez Clavijo</dc:creator>
  <cp:lastModifiedBy>Andres Felipe Velasquez Clavijo</cp:lastModifiedBy>
  <dcterms:created xsi:type="dcterms:W3CDTF">2024-09-06T19:05:02Z</dcterms:created>
  <dcterms:modified xsi:type="dcterms:W3CDTF">2025-07-16T23:14:15Z</dcterms:modified>
</cp:coreProperties>
</file>